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rq53684\Desktop\Supt's Memos\03-19-21\"/>
    </mc:Choice>
  </mc:AlternateContent>
  <bookViews>
    <workbookView xWindow="0" yWindow="0" windowWidth="20460" windowHeight="7590"/>
  </bookViews>
  <sheets>
    <sheet name="2020-2021 BaB Funding" sheetId="1" r:id="rId1"/>
  </sheets>
  <definedNames>
    <definedName name="_xlnm._FilterDatabase" localSheetId="0" hidden="1">'2020-2021 BaB Funding'!$A$7:$Q$726</definedName>
  </definedNames>
  <calcPr calcId="162913"/>
  <extLst>
    <ext uri="GoogleSheetsCustomDataVersion1">
      <go:sheetsCustomData xmlns:go="http://customooxmlschemas.google.com/" r:id="rId5" roundtripDataSignature="AMtx7mhrRWIDShQ+kYzOYOBUmVPdvXRqVg=="/>
    </ext>
  </extLst>
</workbook>
</file>

<file path=xl/calcChain.xml><?xml version="1.0" encoding="utf-8"?>
<calcChain xmlns="http://schemas.openxmlformats.org/spreadsheetml/2006/main">
  <c r="O716" i="1" l="1"/>
  <c r="P716" i="1" s="1"/>
  <c r="O715" i="1"/>
  <c r="P715" i="1" s="1"/>
  <c r="O714" i="1"/>
  <c r="P714" i="1" s="1"/>
  <c r="O713" i="1"/>
  <c r="P713" i="1" s="1"/>
  <c r="O712" i="1"/>
  <c r="P712" i="1" s="1"/>
  <c r="O711" i="1"/>
  <c r="P711" i="1" s="1"/>
  <c r="O710" i="1"/>
  <c r="P710" i="1" s="1"/>
  <c r="O709" i="1"/>
  <c r="P709" i="1" s="1"/>
  <c r="O708" i="1"/>
  <c r="P708" i="1" s="1"/>
  <c r="O707" i="1"/>
  <c r="P707" i="1" s="1"/>
  <c r="O706" i="1"/>
  <c r="P706" i="1" s="1"/>
  <c r="O705" i="1"/>
  <c r="P705" i="1" s="1"/>
  <c r="O704" i="1"/>
  <c r="P704" i="1" s="1"/>
  <c r="O703" i="1"/>
  <c r="P703" i="1" s="1"/>
  <c r="O702" i="1"/>
  <c r="P702" i="1" s="1"/>
  <c r="O701" i="1"/>
  <c r="P701" i="1" s="1"/>
  <c r="O700" i="1"/>
  <c r="P700" i="1" s="1"/>
  <c r="O699" i="1"/>
  <c r="P699" i="1" s="1"/>
  <c r="O698" i="1"/>
  <c r="P698" i="1" s="1"/>
  <c r="O697" i="1"/>
  <c r="P697" i="1" s="1"/>
  <c r="O696" i="1"/>
  <c r="P696" i="1" s="1"/>
  <c r="O695" i="1"/>
  <c r="P695" i="1" s="1"/>
  <c r="O694" i="1"/>
  <c r="P694" i="1" s="1"/>
  <c r="O693" i="1"/>
  <c r="P693" i="1" s="1"/>
  <c r="O692" i="1"/>
  <c r="P692" i="1" s="1"/>
  <c r="O691" i="1"/>
  <c r="P691" i="1" s="1"/>
  <c r="O690" i="1"/>
  <c r="P690" i="1" s="1"/>
  <c r="O689" i="1"/>
  <c r="P689" i="1" s="1"/>
  <c r="O688" i="1"/>
  <c r="P688" i="1" s="1"/>
  <c r="O687" i="1"/>
  <c r="P687" i="1" s="1"/>
  <c r="O686" i="1"/>
  <c r="P686" i="1" s="1"/>
  <c r="O685" i="1"/>
  <c r="P685" i="1" s="1"/>
  <c r="O684" i="1"/>
  <c r="P684" i="1" s="1"/>
  <c r="O683" i="1"/>
  <c r="P683" i="1" s="1"/>
  <c r="O682" i="1"/>
  <c r="P682" i="1" s="1"/>
  <c r="O681" i="1"/>
  <c r="P681" i="1" s="1"/>
  <c r="O680" i="1"/>
  <c r="P680" i="1" s="1"/>
  <c r="O679" i="1"/>
  <c r="P679" i="1" s="1"/>
  <c r="O678" i="1"/>
  <c r="P678" i="1" s="1"/>
  <c r="O677" i="1"/>
  <c r="P677" i="1" s="1"/>
  <c r="O676" i="1"/>
  <c r="P676" i="1" s="1"/>
  <c r="J676" i="1"/>
  <c r="I676" i="1"/>
  <c r="H676" i="1"/>
  <c r="G676" i="1"/>
  <c r="F676" i="1"/>
  <c r="E676" i="1"/>
  <c r="D676" i="1"/>
  <c r="A676" i="1"/>
  <c r="O675" i="1"/>
  <c r="P675" i="1" s="1"/>
  <c r="O674" i="1"/>
  <c r="P674" i="1" s="1"/>
  <c r="O673" i="1"/>
  <c r="P673" i="1" s="1"/>
  <c r="O672" i="1"/>
  <c r="P672" i="1" s="1"/>
  <c r="O671" i="1"/>
  <c r="P671" i="1" s="1"/>
  <c r="O670" i="1"/>
  <c r="P670" i="1" s="1"/>
  <c r="O669" i="1"/>
  <c r="P669" i="1" s="1"/>
  <c r="O668" i="1"/>
  <c r="P668" i="1" s="1"/>
  <c r="O667" i="1"/>
  <c r="P667" i="1" s="1"/>
  <c r="O666" i="1"/>
  <c r="P666" i="1" s="1"/>
  <c r="O665" i="1"/>
  <c r="P665" i="1" s="1"/>
  <c r="O664" i="1"/>
  <c r="P664" i="1" s="1"/>
  <c r="O663" i="1"/>
  <c r="P663" i="1" s="1"/>
  <c r="O662" i="1"/>
  <c r="P662" i="1" s="1"/>
  <c r="O661" i="1"/>
  <c r="P661" i="1" s="1"/>
  <c r="O660" i="1"/>
  <c r="P660" i="1" s="1"/>
  <c r="O659" i="1"/>
  <c r="P659" i="1" s="1"/>
  <c r="O658" i="1"/>
  <c r="P658" i="1" s="1"/>
  <c r="O657" i="1"/>
  <c r="P657" i="1" s="1"/>
  <c r="O656" i="1"/>
  <c r="P656" i="1" s="1"/>
  <c r="O655" i="1"/>
  <c r="P655" i="1" s="1"/>
  <c r="O654" i="1"/>
  <c r="O653" i="1"/>
  <c r="P653" i="1" s="1"/>
  <c r="O652" i="1"/>
  <c r="P652" i="1" s="1"/>
  <c r="O651" i="1"/>
  <c r="P651" i="1" s="1"/>
  <c r="O650" i="1"/>
  <c r="P650" i="1" s="1"/>
  <c r="O649" i="1"/>
  <c r="P649" i="1" s="1"/>
  <c r="O648" i="1"/>
  <c r="P648" i="1" s="1"/>
  <c r="O647" i="1"/>
  <c r="P647" i="1" s="1"/>
  <c r="O646" i="1"/>
  <c r="P646" i="1" s="1"/>
  <c r="O645" i="1"/>
  <c r="P645" i="1" s="1"/>
  <c r="O644" i="1"/>
  <c r="P644" i="1" s="1"/>
  <c r="O643" i="1"/>
  <c r="P643" i="1" s="1"/>
  <c r="O642" i="1"/>
  <c r="P642" i="1" s="1"/>
  <c r="O641" i="1"/>
  <c r="P641" i="1" s="1"/>
  <c r="O640" i="1"/>
  <c r="P640" i="1" s="1"/>
  <c r="O639" i="1"/>
  <c r="P639" i="1" s="1"/>
  <c r="O638" i="1"/>
  <c r="P638" i="1" s="1"/>
  <c r="O637" i="1"/>
  <c r="P637" i="1" s="1"/>
  <c r="O636" i="1"/>
  <c r="P636" i="1" s="1"/>
  <c r="O635" i="1"/>
  <c r="P635" i="1" s="1"/>
  <c r="O634" i="1"/>
  <c r="P634" i="1" s="1"/>
  <c r="O633" i="1"/>
  <c r="P633" i="1" s="1"/>
  <c r="O632" i="1"/>
  <c r="P632" i="1" s="1"/>
  <c r="O631" i="1"/>
  <c r="P631" i="1" s="1"/>
  <c r="O630" i="1"/>
  <c r="P630" i="1" s="1"/>
  <c r="O629" i="1"/>
  <c r="P629" i="1" s="1"/>
  <c r="O628" i="1"/>
  <c r="P628" i="1" s="1"/>
  <c r="O627" i="1"/>
  <c r="P627" i="1" s="1"/>
  <c r="O626" i="1"/>
  <c r="P626" i="1" s="1"/>
  <c r="O625" i="1"/>
  <c r="P625" i="1" s="1"/>
  <c r="O624" i="1"/>
  <c r="P624" i="1" s="1"/>
  <c r="O623" i="1"/>
  <c r="P623" i="1" s="1"/>
  <c r="O622" i="1"/>
  <c r="P622" i="1" s="1"/>
  <c r="O621" i="1"/>
  <c r="P621" i="1" s="1"/>
  <c r="O620" i="1"/>
  <c r="P620" i="1" s="1"/>
  <c r="O619" i="1"/>
  <c r="P619" i="1" s="1"/>
  <c r="O618" i="1"/>
  <c r="P618" i="1" s="1"/>
  <c r="O617" i="1"/>
  <c r="P617" i="1" s="1"/>
  <c r="O616" i="1"/>
  <c r="P616" i="1" s="1"/>
  <c r="O615" i="1"/>
  <c r="P615" i="1" s="1"/>
  <c r="O614" i="1"/>
  <c r="P614" i="1" s="1"/>
  <c r="O613" i="1"/>
  <c r="P613" i="1" s="1"/>
  <c r="O612" i="1"/>
  <c r="P612" i="1" s="1"/>
  <c r="O611" i="1"/>
  <c r="P611" i="1" s="1"/>
  <c r="O610" i="1"/>
  <c r="P610" i="1" s="1"/>
  <c r="O609" i="1"/>
  <c r="P609" i="1" s="1"/>
  <c r="O608" i="1"/>
  <c r="P608" i="1" s="1"/>
  <c r="O607" i="1"/>
  <c r="P607" i="1" s="1"/>
  <c r="O606" i="1"/>
  <c r="P606" i="1" s="1"/>
  <c r="O605" i="1"/>
  <c r="P605" i="1" s="1"/>
  <c r="O604" i="1"/>
  <c r="P604" i="1" s="1"/>
  <c r="O603" i="1"/>
  <c r="P603" i="1" s="1"/>
  <c r="O602" i="1"/>
  <c r="P602" i="1" s="1"/>
  <c r="O601" i="1"/>
  <c r="P601" i="1" s="1"/>
  <c r="O600" i="1"/>
  <c r="P600" i="1" s="1"/>
  <c r="O599" i="1"/>
  <c r="P599" i="1" s="1"/>
  <c r="O598" i="1"/>
  <c r="P598" i="1" s="1"/>
  <c r="O597" i="1"/>
  <c r="P597" i="1" s="1"/>
  <c r="O596" i="1"/>
  <c r="P596" i="1" s="1"/>
  <c r="O595" i="1"/>
  <c r="P595" i="1" s="1"/>
  <c r="O594" i="1"/>
  <c r="P594" i="1" s="1"/>
  <c r="O593" i="1"/>
  <c r="P593" i="1" s="1"/>
  <c r="O592" i="1"/>
  <c r="P592" i="1" s="1"/>
  <c r="O591" i="1"/>
  <c r="P591" i="1" s="1"/>
  <c r="O590" i="1"/>
  <c r="P590" i="1" s="1"/>
  <c r="O589" i="1"/>
  <c r="P589" i="1" s="1"/>
  <c r="O588" i="1"/>
  <c r="P588" i="1" s="1"/>
  <c r="O587" i="1"/>
  <c r="P587" i="1" s="1"/>
  <c r="O586" i="1"/>
  <c r="P586" i="1" s="1"/>
  <c r="O585" i="1"/>
  <c r="P585" i="1" s="1"/>
  <c r="O584" i="1"/>
  <c r="P584" i="1" s="1"/>
  <c r="O583" i="1"/>
  <c r="P583" i="1" s="1"/>
  <c r="O582" i="1"/>
  <c r="P582" i="1" s="1"/>
  <c r="O581" i="1"/>
  <c r="P581" i="1" s="1"/>
  <c r="O580" i="1"/>
  <c r="P580" i="1" s="1"/>
  <c r="O579" i="1"/>
  <c r="P579" i="1" s="1"/>
  <c r="O578" i="1"/>
  <c r="P578" i="1" s="1"/>
  <c r="O577" i="1"/>
  <c r="P577" i="1" s="1"/>
  <c r="O576" i="1"/>
  <c r="P576" i="1" s="1"/>
  <c r="O575" i="1"/>
  <c r="P575" i="1" s="1"/>
  <c r="O574" i="1"/>
  <c r="P574" i="1" s="1"/>
  <c r="O573" i="1"/>
  <c r="P573" i="1" s="1"/>
  <c r="O572" i="1"/>
  <c r="P572" i="1" s="1"/>
  <c r="O571" i="1"/>
  <c r="P571" i="1" s="1"/>
  <c r="O570" i="1"/>
  <c r="P570" i="1" s="1"/>
  <c r="O569" i="1"/>
  <c r="P569" i="1" s="1"/>
  <c r="O568" i="1"/>
  <c r="P568" i="1" s="1"/>
  <c r="O567" i="1"/>
  <c r="P567" i="1" s="1"/>
  <c r="O566" i="1"/>
  <c r="P566" i="1" s="1"/>
  <c r="O565" i="1"/>
  <c r="P565" i="1" s="1"/>
  <c r="O564" i="1"/>
  <c r="P564" i="1" s="1"/>
  <c r="O563" i="1"/>
  <c r="P563" i="1" s="1"/>
  <c r="O562" i="1"/>
  <c r="P562" i="1" s="1"/>
  <c r="O561" i="1"/>
  <c r="P561" i="1" s="1"/>
  <c r="O560" i="1"/>
  <c r="P560" i="1" s="1"/>
  <c r="O559" i="1"/>
  <c r="P559" i="1" s="1"/>
  <c r="O558" i="1"/>
  <c r="P558" i="1" s="1"/>
  <c r="O557" i="1"/>
  <c r="P557" i="1" s="1"/>
  <c r="O556" i="1"/>
  <c r="P556" i="1" s="1"/>
  <c r="O555" i="1"/>
  <c r="P555" i="1" s="1"/>
  <c r="O554" i="1"/>
  <c r="P554" i="1" s="1"/>
  <c r="O553" i="1"/>
  <c r="P553" i="1" s="1"/>
  <c r="O552" i="1"/>
  <c r="P552" i="1" s="1"/>
  <c r="O551" i="1"/>
  <c r="P551" i="1" s="1"/>
  <c r="O550" i="1"/>
  <c r="P550" i="1" s="1"/>
  <c r="O549" i="1"/>
  <c r="P549" i="1" s="1"/>
  <c r="O548" i="1"/>
  <c r="P548" i="1" s="1"/>
  <c r="O547" i="1"/>
  <c r="P547" i="1" s="1"/>
  <c r="O546" i="1"/>
  <c r="P546" i="1" s="1"/>
  <c r="O545" i="1"/>
  <c r="P545" i="1" s="1"/>
  <c r="O544" i="1"/>
  <c r="P544" i="1" s="1"/>
  <c r="O543" i="1"/>
  <c r="P543" i="1" s="1"/>
  <c r="O542" i="1"/>
  <c r="P542" i="1" s="1"/>
  <c r="O541" i="1"/>
  <c r="P541" i="1" s="1"/>
  <c r="O540" i="1"/>
  <c r="P540" i="1" s="1"/>
  <c r="O539" i="1"/>
  <c r="P539" i="1" s="1"/>
  <c r="O538" i="1"/>
  <c r="P538" i="1" s="1"/>
  <c r="O537" i="1"/>
  <c r="P537" i="1" s="1"/>
  <c r="O536" i="1"/>
  <c r="P536" i="1" s="1"/>
  <c r="O535" i="1"/>
  <c r="P535" i="1" s="1"/>
  <c r="O534" i="1"/>
  <c r="P534" i="1" s="1"/>
  <c r="O533" i="1"/>
  <c r="P533" i="1" s="1"/>
  <c r="O532" i="1"/>
  <c r="P532" i="1" s="1"/>
  <c r="O531" i="1"/>
  <c r="P531" i="1" s="1"/>
  <c r="O530" i="1"/>
  <c r="P530" i="1" s="1"/>
  <c r="O529" i="1"/>
  <c r="P529" i="1" s="1"/>
  <c r="O528" i="1"/>
  <c r="P528" i="1" s="1"/>
  <c r="O527" i="1"/>
  <c r="P527" i="1" s="1"/>
  <c r="O526" i="1"/>
  <c r="P526" i="1" s="1"/>
  <c r="O525" i="1"/>
  <c r="P525" i="1" s="1"/>
  <c r="O524" i="1"/>
  <c r="P524" i="1" s="1"/>
  <c r="O523" i="1"/>
  <c r="P523" i="1" s="1"/>
  <c r="O522" i="1"/>
  <c r="P522" i="1" s="1"/>
  <c r="O521" i="1"/>
  <c r="P521" i="1" s="1"/>
  <c r="O520" i="1"/>
  <c r="P520" i="1" s="1"/>
  <c r="O519" i="1"/>
  <c r="P519" i="1" s="1"/>
  <c r="O518" i="1"/>
  <c r="P518" i="1" s="1"/>
  <c r="O517" i="1"/>
  <c r="P517" i="1" s="1"/>
  <c r="O516" i="1"/>
  <c r="P516" i="1" s="1"/>
  <c r="O515" i="1"/>
  <c r="P515" i="1" s="1"/>
  <c r="O514" i="1"/>
  <c r="P514" i="1" s="1"/>
  <c r="O513" i="1"/>
  <c r="P513" i="1" s="1"/>
  <c r="O512" i="1"/>
  <c r="P512" i="1" s="1"/>
  <c r="O511" i="1"/>
  <c r="P511" i="1" s="1"/>
  <c r="O510" i="1"/>
  <c r="P510" i="1" s="1"/>
  <c r="O509" i="1"/>
  <c r="P509" i="1" s="1"/>
  <c r="O508" i="1"/>
  <c r="P508" i="1" s="1"/>
  <c r="O507" i="1"/>
  <c r="P507" i="1" s="1"/>
  <c r="O506" i="1"/>
  <c r="P506" i="1" s="1"/>
  <c r="O505" i="1"/>
  <c r="P505" i="1" s="1"/>
  <c r="O504" i="1"/>
  <c r="P504" i="1" s="1"/>
  <c r="O503" i="1"/>
  <c r="P503" i="1" s="1"/>
  <c r="O502" i="1"/>
  <c r="P502" i="1" s="1"/>
  <c r="O501" i="1"/>
  <c r="P501" i="1" s="1"/>
  <c r="O500" i="1"/>
  <c r="P500" i="1" s="1"/>
  <c r="O499" i="1"/>
  <c r="P499" i="1" s="1"/>
  <c r="O498" i="1"/>
  <c r="P498" i="1" s="1"/>
  <c r="O497" i="1"/>
  <c r="P497" i="1" s="1"/>
  <c r="O496" i="1"/>
  <c r="P496" i="1" s="1"/>
  <c r="O495" i="1"/>
  <c r="P495" i="1" s="1"/>
  <c r="O494" i="1"/>
  <c r="P494" i="1" s="1"/>
  <c r="O493" i="1"/>
  <c r="P493" i="1" s="1"/>
  <c r="O492" i="1"/>
  <c r="P492" i="1" s="1"/>
  <c r="O491" i="1"/>
  <c r="P491" i="1" s="1"/>
  <c r="O490" i="1"/>
  <c r="P490" i="1" s="1"/>
  <c r="O489" i="1"/>
  <c r="P489" i="1" s="1"/>
  <c r="O488" i="1"/>
  <c r="P488" i="1" s="1"/>
  <c r="O487" i="1"/>
  <c r="P487" i="1" s="1"/>
  <c r="O486" i="1"/>
  <c r="P486" i="1" s="1"/>
  <c r="O485" i="1"/>
  <c r="P485" i="1" s="1"/>
  <c r="O484" i="1"/>
  <c r="P484" i="1" s="1"/>
  <c r="O483" i="1"/>
  <c r="P483" i="1" s="1"/>
  <c r="O482" i="1"/>
  <c r="P482" i="1" s="1"/>
  <c r="J482" i="1"/>
  <c r="I482" i="1"/>
  <c r="H482" i="1"/>
  <c r="G482" i="1"/>
  <c r="F482" i="1"/>
  <c r="E482" i="1"/>
  <c r="D482" i="1"/>
  <c r="A482" i="1"/>
  <c r="O481" i="1"/>
  <c r="P481" i="1" s="1"/>
  <c r="O480" i="1"/>
  <c r="P480" i="1" s="1"/>
  <c r="O479" i="1"/>
  <c r="P479" i="1" s="1"/>
  <c r="O478" i="1"/>
  <c r="P478" i="1" s="1"/>
  <c r="J478" i="1"/>
  <c r="I478" i="1"/>
  <c r="H478" i="1"/>
  <c r="G478" i="1"/>
  <c r="F478" i="1"/>
  <c r="E478" i="1"/>
  <c r="D478" i="1"/>
  <c r="A478" i="1"/>
  <c r="O477" i="1"/>
  <c r="P477" i="1" s="1"/>
  <c r="O476" i="1"/>
  <c r="P476" i="1" s="1"/>
  <c r="O475" i="1"/>
  <c r="P475" i="1" s="1"/>
  <c r="O474" i="1"/>
  <c r="P474" i="1" s="1"/>
  <c r="O473" i="1"/>
  <c r="P473" i="1" s="1"/>
  <c r="O472" i="1"/>
  <c r="P472" i="1" s="1"/>
  <c r="O471" i="1"/>
  <c r="P471" i="1" s="1"/>
  <c r="O470" i="1"/>
  <c r="P470" i="1" s="1"/>
  <c r="O469" i="1"/>
  <c r="P469" i="1" s="1"/>
  <c r="O468" i="1"/>
  <c r="P468" i="1" s="1"/>
  <c r="O467" i="1"/>
  <c r="P467" i="1" s="1"/>
  <c r="O466" i="1"/>
  <c r="P466" i="1" s="1"/>
  <c r="O465" i="1"/>
  <c r="P465" i="1" s="1"/>
  <c r="O464" i="1"/>
  <c r="P464" i="1" s="1"/>
  <c r="O463" i="1"/>
  <c r="P463" i="1" s="1"/>
  <c r="O462" i="1"/>
  <c r="P462" i="1" s="1"/>
  <c r="O461" i="1"/>
  <c r="P461" i="1" s="1"/>
  <c r="O460" i="1"/>
  <c r="P460" i="1" s="1"/>
  <c r="O459" i="1"/>
  <c r="P459" i="1" s="1"/>
  <c r="O458" i="1"/>
  <c r="P458" i="1" s="1"/>
  <c r="O457" i="1"/>
  <c r="P457" i="1" s="1"/>
  <c r="O456" i="1"/>
  <c r="P456" i="1" s="1"/>
  <c r="O455" i="1"/>
  <c r="P455" i="1" s="1"/>
  <c r="O454" i="1"/>
  <c r="P454" i="1" s="1"/>
  <c r="O453" i="1"/>
  <c r="P453" i="1" s="1"/>
  <c r="O452" i="1"/>
  <c r="P452" i="1" s="1"/>
  <c r="O451" i="1"/>
  <c r="P451" i="1" s="1"/>
  <c r="O450" i="1"/>
  <c r="P450" i="1" s="1"/>
  <c r="O449" i="1"/>
  <c r="P449" i="1" s="1"/>
  <c r="O448" i="1"/>
  <c r="P448" i="1" s="1"/>
  <c r="O447" i="1"/>
  <c r="P447" i="1" s="1"/>
  <c r="O446" i="1"/>
  <c r="P446" i="1" s="1"/>
  <c r="O445" i="1"/>
  <c r="P445" i="1" s="1"/>
  <c r="O444" i="1"/>
  <c r="P444" i="1" s="1"/>
  <c r="O443" i="1"/>
  <c r="P443" i="1" s="1"/>
  <c r="O442" i="1"/>
  <c r="P442" i="1" s="1"/>
  <c r="O441" i="1"/>
  <c r="P441" i="1" s="1"/>
  <c r="O440" i="1"/>
  <c r="P440" i="1" s="1"/>
  <c r="O439" i="1"/>
  <c r="P439" i="1" s="1"/>
  <c r="O438" i="1"/>
  <c r="P438" i="1" s="1"/>
  <c r="O437" i="1"/>
  <c r="P437" i="1" s="1"/>
  <c r="O436" i="1"/>
  <c r="P436" i="1" s="1"/>
  <c r="O435" i="1"/>
  <c r="P435" i="1" s="1"/>
  <c r="O434" i="1"/>
  <c r="P434" i="1" s="1"/>
  <c r="O433" i="1"/>
  <c r="P433" i="1" s="1"/>
  <c r="O432" i="1"/>
  <c r="P432" i="1" s="1"/>
  <c r="O431" i="1"/>
  <c r="P431" i="1" s="1"/>
  <c r="O430" i="1"/>
  <c r="P430" i="1" s="1"/>
  <c r="O429" i="1"/>
  <c r="P429" i="1" s="1"/>
  <c r="O428" i="1"/>
  <c r="P428" i="1" s="1"/>
  <c r="O427" i="1"/>
  <c r="P427" i="1" s="1"/>
  <c r="O426" i="1"/>
  <c r="P426" i="1" s="1"/>
  <c r="O425" i="1"/>
  <c r="P425" i="1" s="1"/>
  <c r="O424" i="1"/>
  <c r="P424" i="1" s="1"/>
  <c r="O423" i="1"/>
  <c r="P423" i="1" s="1"/>
  <c r="O422" i="1"/>
  <c r="P422" i="1" s="1"/>
  <c r="O421" i="1"/>
  <c r="P421" i="1" s="1"/>
  <c r="O420" i="1"/>
  <c r="P420" i="1" s="1"/>
  <c r="O419" i="1"/>
  <c r="P419" i="1" s="1"/>
  <c r="O418" i="1"/>
  <c r="P418" i="1" s="1"/>
  <c r="O417" i="1"/>
  <c r="P417" i="1" s="1"/>
  <c r="O416" i="1"/>
  <c r="P416" i="1" s="1"/>
  <c r="O415" i="1"/>
  <c r="P415" i="1" s="1"/>
  <c r="O414" i="1"/>
  <c r="P414" i="1" s="1"/>
  <c r="O413" i="1"/>
  <c r="P413" i="1" s="1"/>
  <c r="O412" i="1"/>
  <c r="P412" i="1" s="1"/>
  <c r="O411" i="1"/>
  <c r="P411" i="1" s="1"/>
  <c r="O410" i="1"/>
  <c r="P410" i="1" s="1"/>
  <c r="O409" i="1"/>
  <c r="P409" i="1" s="1"/>
  <c r="O408" i="1"/>
  <c r="P408" i="1" s="1"/>
  <c r="O407" i="1"/>
  <c r="P407" i="1" s="1"/>
  <c r="O406" i="1"/>
  <c r="P406" i="1" s="1"/>
  <c r="O405" i="1"/>
  <c r="P405" i="1" s="1"/>
  <c r="O404" i="1"/>
  <c r="P404" i="1" s="1"/>
  <c r="O403" i="1"/>
  <c r="P403" i="1" s="1"/>
  <c r="O402" i="1"/>
  <c r="P402" i="1" s="1"/>
  <c r="O401" i="1"/>
  <c r="P401" i="1" s="1"/>
  <c r="O400" i="1"/>
  <c r="P400" i="1" s="1"/>
  <c r="O399" i="1"/>
  <c r="P399" i="1" s="1"/>
  <c r="O398" i="1"/>
  <c r="P398" i="1" s="1"/>
  <c r="O397" i="1"/>
  <c r="P397" i="1" s="1"/>
  <c r="O396" i="1"/>
  <c r="P396" i="1" s="1"/>
  <c r="O395" i="1"/>
  <c r="P395" i="1" s="1"/>
  <c r="O394" i="1"/>
  <c r="P394" i="1" s="1"/>
  <c r="O393" i="1"/>
  <c r="P393" i="1" s="1"/>
  <c r="O392" i="1"/>
  <c r="P392" i="1" s="1"/>
  <c r="O391" i="1"/>
  <c r="P391" i="1" s="1"/>
  <c r="O390" i="1"/>
  <c r="P390" i="1" s="1"/>
  <c r="O389" i="1"/>
  <c r="P389" i="1" s="1"/>
  <c r="O388" i="1"/>
  <c r="P388" i="1" s="1"/>
  <c r="O387" i="1"/>
  <c r="P387" i="1" s="1"/>
  <c r="O386" i="1"/>
  <c r="P386" i="1" s="1"/>
  <c r="O385" i="1"/>
  <c r="P385" i="1" s="1"/>
  <c r="O384" i="1"/>
  <c r="P384" i="1" s="1"/>
  <c r="O383" i="1"/>
  <c r="P383" i="1" s="1"/>
  <c r="O382" i="1"/>
  <c r="P382" i="1" s="1"/>
  <c r="O381" i="1"/>
  <c r="P381" i="1" s="1"/>
  <c r="O380" i="1"/>
  <c r="P380" i="1" s="1"/>
  <c r="O379" i="1"/>
  <c r="P379" i="1" s="1"/>
  <c r="O378" i="1"/>
  <c r="P378" i="1" s="1"/>
  <c r="O377" i="1"/>
  <c r="P377" i="1" s="1"/>
  <c r="O376" i="1"/>
  <c r="P376" i="1" s="1"/>
  <c r="O375" i="1"/>
  <c r="P375" i="1" s="1"/>
  <c r="O374" i="1"/>
  <c r="P374" i="1" s="1"/>
  <c r="O373" i="1"/>
  <c r="P373" i="1" s="1"/>
  <c r="O372" i="1"/>
  <c r="P372" i="1" s="1"/>
  <c r="O371" i="1"/>
  <c r="P371" i="1" s="1"/>
  <c r="O370" i="1"/>
  <c r="P370" i="1" s="1"/>
  <c r="O369" i="1"/>
  <c r="P369" i="1" s="1"/>
  <c r="O368" i="1"/>
  <c r="P368" i="1" s="1"/>
  <c r="O367" i="1"/>
  <c r="P367" i="1" s="1"/>
  <c r="O366" i="1"/>
  <c r="P366" i="1" s="1"/>
  <c r="O365" i="1"/>
  <c r="P365" i="1" s="1"/>
  <c r="O364" i="1"/>
  <c r="P364" i="1" s="1"/>
  <c r="O363" i="1"/>
  <c r="P363" i="1" s="1"/>
  <c r="O362" i="1"/>
  <c r="P362" i="1" s="1"/>
  <c r="O361" i="1"/>
  <c r="P361" i="1" s="1"/>
  <c r="O360" i="1"/>
  <c r="P360" i="1" s="1"/>
  <c r="O359" i="1"/>
  <c r="P359" i="1" s="1"/>
  <c r="O358" i="1"/>
  <c r="P358" i="1" s="1"/>
  <c r="O357" i="1"/>
  <c r="P357" i="1" s="1"/>
  <c r="O356" i="1"/>
  <c r="P356" i="1" s="1"/>
  <c r="O355" i="1"/>
  <c r="P355" i="1" s="1"/>
  <c r="O354" i="1"/>
  <c r="P354" i="1" s="1"/>
  <c r="O353" i="1"/>
  <c r="P353" i="1" s="1"/>
  <c r="O352" i="1"/>
  <c r="P352" i="1" s="1"/>
  <c r="O351" i="1"/>
  <c r="P351" i="1" s="1"/>
  <c r="O350" i="1"/>
  <c r="P350" i="1" s="1"/>
  <c r="O349" i="1"/>
  <c r="P349" i="1" s="1"/>
  <c r="O348" i="1"/>
  <c r="P348" i="1" s="1"/>
  <c r="O347" i="1"/>
  <c r="P347" i="1" s="1"/>
  <c r="O346" i="1"/>
  <c r="P346" i="1" s="1"/>
  <c r="O345" i="1"/>
  <c r="P345" i="1" s="1"/>
  <c r="O344" i="1"/>
  <c r="P344" i="1" s="1"/>
  <c r="O343" i="1"/>
  <c r="P343" i="1" s="1"/>
  <c r="O342" i="1"/>
  <c r="P342" i="1" s="1"/>
  <c r="O341" i="1"/>
  <c r="P341" i="1" s="1"/>
  <c r="O340" i="1"/>
  <c r="P340" i="1" s="1"/>
  <c r="O339" i="1"/>
  <c r="P339" i="1" s="1"/>
  <c r="O338" i="1"/>
  <c r="P338" i="1" s="1"/>
  <c r="O337" i="1"/>
  <c r="P337" i="1" s="1"/>
  <c r="O336" i="1"/>
  <c r="P336" i="1" s="1"/>
  <c r="O335" i="1"/>
  <c r="P335" i="1" s="1"/>
  <c r="O334" i="1"/>
  <c r="P334" i="1" s="1"/>
  <c r="O333" i="1"/>
  <c r="P333" i="1" s="1"/>
  <c r="O332" i="1"/>
  <c r="P332" i="1" s="1"/>
  <c r="O331" i="1"/>
  <c r="P331" i="1" s="1"/>
  <c r="O330" i="1"/>
  <c r="P330" i="1" s="1"/>
  <c r="O329" i="1"/>
  <c r="P329" i="1" s="1"/>
  <c r="O328" i="1"/>
  <c r="P328" i="1" s="1"/>
  <c r="O327" i="1"/>
  <c r="P327" i="1" s="1"/>
  <c r="O326" i="1"/>
  <c r="P326" i="1" s="1"/>
  <c r="O325" i="1"/>
  <c r="P325" i="1" s="1"/>
  <c r="O324" i="1"/>
  <c r="P324" i="1" s="1"/>
  <c r="O323" i="1"/>
  <c r="P323" i="1" s="1"/>
  <c r="O322" i="1"/>
  <c r="P322" i="1" s="1"/>
  <c r="O321" i="1"/>
  <c r="P321" i="1" s="1"/>
  <c r="O320" i="1"/>
  <c r="P320" i="1" s="1"/>
  <c r="O319" i="1"/>
  <c r="P319" i="1" s="1"/>
  <c r="O318" i="1"/>
  <c r="P318" i="1" s="1"/>
  <c r="O317" i="1"/>
  <c r="P317" i="1" s="1"/>
  <c r="O316" i="1"/>
  <c r="P316" i="1" s="1"/>
  <c r="O315" i="1"/>
  <c r="P315" i="1" s="1"/>
  <c r="O314" i="1"/>
  <c r="P314" i="1" s="1"/>
  <c r="O313" i="1"/>
  <c r="P313" i="1" s="1"/>
  <c r="O312" i="1"/>
  <c r="P312" i="1" s="1"/>
  <c r="O311" i="1"/>
  <c r="P311" i="1" s="1"/>
  <c r="O310" i="1"/>
  <c r="P310" i="1" s="1"/>
  <c r="O309" i="1"/>
  <c r="P309" i="1" s="1"/>
  <c r="O308" i="1"/>
  <c r="P308" i="1" s="1"/>
  <c r="O307" i="1"/>
  <c r="P307" i="1" s="1"/>
  <c r="O306" i="1"/>
  <c r="P306" i="1" s="1"/>
  <c r="O305" i="1"/>
  <c r="P305" i="1" s="1"/>
  <c r="O304" i="1"/>
  <c r="P304" i="1" s="1"/>
  <c r="O303" i="1"/>
  <c r="P303" i="1" s="1"/>
  <c r="O302" i="1"/>
  <c r="P302" i="1" s="1"/>
  <c r="O301" i="1"/>
  <c r="P301" i="1" s="1"/>
  <c r="O300" i="1"/>
  <c r="P300" i="1" s="1"/>
  <c r="O299" i="1"/>
  <c r="P299" i="1" s="1"/>
  <c r="O298" i="1"/>
  <c r="P298" i="1" s="1"/>
  <c r="O297" i="1"/>
  <c r="P297" i="1" s="1"/>
  <c r="O296" i="1"/>
  <c r="P296" i="1" s="1"/>
  <c r="O295" i="1"/>
  <c r="P295" i="1" s="1"/>
  <c r="O294" i="1"/>
  <c r="P294" i="1" s="1"/>
  <c r="O293" i="1"/>
  <c r="P293" i="1" s="1"/>
  <c r="O292" i="1"/>
  <c r="P292" i="1" s="1"/>
  <c r="O291" i="1"/>
  <c r="P291" i="1" s="1"/>
  <c r="O290" i="1"/>
  <c r="P290" i="1" s="1"/>
  <c r="O289" i="1"/>
  <c r="P289" i="1" s="1"/>
  <c r="O288" i="1"/>
  <c r="P288" i="1" s="1"/>
  <c r="O287" i="1"/>
  <c r="P287" i="1" s="1"/>
  <c r="O286" i="1"/>
  <c r="P286" i="1" s="1"/>
  <c r="O285" i="1"/>
  <c r="P285" i="1" s="1"/>
  <c r="O284" i="1"/>
  <c r="P284" i="1" s="1"/>
  <c r="O283" i="1"/>
  <c r="P283" i="1" s="1"/>
  <c r="O282" i="1"/>
  <c r="P282" i="1" s="1"/>
  <c r="O281" i="1"/>
  <c r="P281" i="1" s="1"/>
  <c r="O280" i="1"/>
  <c r="P280" i="1" s="1"/>
  <c r="O279" i="1"/>
  <c r="O278" i="1"/>
  <c r="P278" i="1" s="1"/>
  <c r="O277" i="1"/>
  <c r="P277" i="1" s="1"/>
  <c r="O276" i="1"/>
  <c r="P276" i="1" s="1"/>
  <c r="O275" i="1"/>
  <c r="P275" i="1" s="1"/>
  <c r="O274" i="1"/>
  <c r="P274" i="1" s="1"/>
  <c r="O273" i="1"/>
  <c r="P273" i="1" s="1"/>
  <c r="O272" i="1"/>
  <c r="O271" i="1"/>
  <c r="P271" i="1" s="1"/>
  <c r="O270" i="1"/>
  <c r="P270" i="1" s="1"/>
  <c r="O269" i="1"/>
  <c r="P269" i="1" s="1"/>
  <c r="O268" i="1"/>
  <c r="P268" i="1" s="1"/>
  <c r="O267" i="1"/>
  <c r="P267" i="1" s="1"/>
  <c r="O266" i="1"/>
  <c r="P266" i="1" s="1"/>
  <c r="O265" i="1"/>
  <c r="P265" i="1" s="1"/>
  <c r="O264" i="1"/>
  <c r="P264" i="1" s="1"/>
  <c r="O263" i="1"/>
  <c r="P263" i="1" s="1"/>
  <c r="O262" i="1"/>
  <c r="P262" i="1" s="1"/>
  <c r="O261" i="1"/>
  <c r="P261" i="1" s="1"/>
  <c r="O260" i="1"/>
  <c r="P260" i="1" s="1"/>
  <c r="O259" i="1"/>
  <c r="P259" i="1" s="1"/>
  <c r="O258" i="1"/>
  <c r="P258" i="1" s="1"/>
  <c r="O257" i="1"/>
  <c r="P257" i="1" s="1"/>
  <c r="O256" i="1"/>
  <c r="P256" i="1" s="1"/>
  <c r="O255" i="1"/>
  <c r="P255" i="1" s="1"/>
  <c r="O254" i="1"/>
  <c r="P254" i="1" s="1"/>
  <c r="O253" i="1"/>
  <c r="P253" i="1" s="1"/>
  <c r="O252" i="1"/>
  <c r="P252" i="1" s="1"/>
  <c r="O251" i="1"/>
  <c r="P251" i="1" s="1"/>
  <c r="O250" i="1"/>
  <c r="P250" i="1" s="1"/>
  <c r="O249" i="1"/>
  <c r="P249" i="1" s="1"/>
  <c r="O248" i="1"/>
  <c r="P248" i="1" s="1"/>
  <c r="O247" i="1"/>
  <c r="P247" i="1" s="1"/>
  <c r="O246" i="1"/>
  <c r="P246" i="1" s="1"/>
  <c r="O245" i="1"/>
  <c r="P245" i="1" s="1"/>
  <c r="O244" i="1"/>
  <c r="P244" i="1" s="1"/>
  <c r="O243" i="1"/>
  <c r="P243" i="1" s="1"/>
  <c r="O242" i="1"/>
  <c r="P242" i="1" s="1"/>
  <c r="O241" i="1"/>
  <c r="P241" i="1" s="1"/>
  <c r="O240" i="1"/>
  <c r="P240" i="1" s="1"/>
  <c r="O239" i="1"/>
  <c r="P239" i="1" s="1"/>
  <c r="O238" i="1"/>
  <c r="P238" i="1" s="1"/>
  <c r="O237" i="1"/>
  <c r="P237" i="1" s="1"/>
  <c r="O236" i="1"/>
  <c r="P236" i="1" s="1"/>
  <c r="O235" i="1"/>
  <c r="P235" i="1" s="1"/>
  <c r="O234" i="1"/>
  <c r="P234" i="1" s="1"/>
  <c r="O233" i="1"/>
  <c r="P233" i="1" s="1"/>
  <c r="O232" i="1"/>
  <c r="P232" i="1" s="1"/>
  <c r="O231" i="1"/>
  <c r="P231" i="1" s="1"/>
  <c r="O230" i="1"/>
  <c r="P230" i="1" s="1"/>
  <c r="O229" i="1"/>
  <c r="P229" i="1" s="1"/>
  <c r="O228" i="1"/>
  <c r="P228" i="1" s="1"/>
  <c r="O227" i="1"/>
  <c r="P227" i="1" s="1"/>
  <c r="O226" i="1"/>
  <c r="P226" i="1" s="1"/>
  <c r="O225" i="1"/>
  <c r="P225" i="1" s="1"/>
  <c r="O224" i="1"/>
  <c r="P224" i="1" s="1"/>
  <c r="O223" i="1"/>
  <c r="P223" i="1" s="1"/>
  <c r="O222" i="1"/>
  <c r="P222" i="1" s="1"/>
  <c r="O221" i="1"/>
  <c r="P221" i="1" s="1"/>
  <c r="O220" i="1"/>
  <c r="P220" i="1" s="1"/>
  <c r="O219" i="1"/>
  <c r="P219" i="1" s="1"/>
  <c r="O218" i="1"/>
  <c r="P218" i="1" s="1"/>
  <c r="O217" i="1"/>
  <c r="P217" i="1" s="1"/>
  <c r="O216" i="1"/>
  <c r="P216" i="1" s="1"/>
  <c r="O215" i="1"/>
  <c r="P215" i="1" s="1"/>
  <c r="O214" i="1"/>
  <c r="P214" i="1" s="1"/>
  <c r="O213" i="1"/>
  <c r="P213" i="1" s="1"/>
  <c r="O212" i="1"/>
  <c r="P212" i="1" s="1"/>
  <c r="O211" i="1"/>
  <c r="P211" i="1" s="1"/>
  <c r="O210" i="1"/>
  <c r="P210" i="1" s="1"/>
  <c r="O209" i="1"/>
  <c r="P209" i="1" s="1"/>
  <c r="O208" i="1"/>
  <c r="P208" i="1" s="1"/>
  <c r="O207" i="1"/>
  <c r="P207" i="1" s="1"/>
  <c r="O206" i="1"/>
  <c r="P206" i="1" s="1"/>
  <c r="O205" i="1"/>
  <c r="P205" i="1" s="1"/>
  <c r="O204" i="1"/>
  <c r="P204" i="1" s="1"/>
  <c r="O203" i="1"/>
  <c r="P203" i="1" s="1"/>
  <c r="O202" i="1"/>
  <c r="P202" i="1" s="1"/>
  <c r="O201" i="1"/>
  <c r="P201" i="1" s="1"/>
  <c r="O200" i="1"/>
  <c r="P200" i="1" s="1"/>
  <c r="O199" i="1"/>
  <c r="P199" i="1" s="1"/>
  <c r="O198" i="1"/>
  <c r="P198" i="1" s="1"/>
  <c r="O197" i="1"/>
  <c r="P197" i="1" s="1"/>
  <c r="O196" i="1"/>
  <c r="P196" i="1" s="1"/>
  <c r="O195" i="1"/>
  <c r="P195" i="1" s="1"/>
  <c r="O194" i="1"/>
  <c r="P194" i="1" s="1"/>
  <c r="O193" i="1"/>
  <c r="P193" i="1" s="1"/>
  <c r="O192" i="1"/>
  <c r="P192" i="1" s="1"/>
  <c r="O191" i="1"/>
  <c r="P191" i="1" s="1"/>
  <c r="O190" i="1"/>
  <c r="P190" i="1" s="1"/>
  <c r="O189" i="1"/>
  <c r="P189" i="1" s="1"/>
  <c r="O188" i="1"/>
  <c r="P188" i="1" s="1"/>
  <c r="O187" i="1"/>
  <c r="P187" i="1" s="1"/>
  <c r="O186" i="1"/>
  <c r="P186" i="1" s="1"/>
  <c r="O185" i="1"/>
  <c r="P185" i="1" s="1"/>
  <c r="O184" i="1"/>
  <c r="P184" i="1" s="1"/>
  <c r="O183" i="1"/>
  <c r="P183" i="1" s="1"/>
  <c r="O182" i="1"/>
  <c r="P182" i="1" s="1"/>
  <c r="O181" i="1"/>
  <c r="P181" i="1" s="1"/>
  <c r="O180" i="1"/>
  <c r="P180" i="1" s="1"/>
  <c r="O179" i="1"/>
  <c r="P179" i="1" s="1"/>
  <c r="O178" i="1"/>
  <c r="P178" i="1" s="1"/>
  <c r="O177" i="1"/>
  <c r="P177" i="1" s="1"/>
  <c r="O176" i="1"/>
  <c r="P176" i="1" s="1"/>
  <c r="O175" i="1"/>
  <c r="P175" i="1" s="1"/>
  <c r="O174" i="1"/>
  <c r="P174" i="1" s="1"/>
  <c r="O173" i="1"/>
  <c r="P173" i="1" s="1"/>
  <c r="O172" i="1"/>
  <c r="P172" i="1" s="1"/>
  <c r="O171" i="1"/>
  <c r="P171" i="1" s="1"/>
  <c r="O170" i="1"/>
  <c r="P170" i="1" s="1"/>
  <c r="O169" i="1"/>
  <c r="P169" i="1" s="1"/>
  <c r="O168" i="1"/>
  <c r="P168" i="1" s="1"/>
  <c r="O167" i="1"/>
  <c r="P167" i="1" s="1"/>
  <c r="O166" i="1"/>
  <c r="P166" i="1" s="1"/>
  <c r="O165" i="1"/>
  <c r="P165" i="1" s="1"/>
  <c r="O164" i="1"/>
  <c r="P164" i="1" s="1"/>
  <c r="O163" i="1"/>
  <c r="P163" i="1" s="1"/>
  <c r="O162" i="1"/>
  <c r="P162" i="1" s="1"/>
  <c r="O161" i="1"/>
  <c r="P161" i="1" s="1"/>
  <c r="O160" i="1"/>
  <c r="P160" i="1" s="1"/>
  <c r="O159" i="1"/>
  <c r="P159" i="1" s="1"/>
  <c r="O158" i="1"/>
  <c r="P158" i="1" s="1"/>
  <c r="O157" i="1"/>
  <c r="P157" i="1" s="1"/>
  <c r="O156" i="1"/>
  <c r="P156" i="1" s="1"/>
  <c r="O155" i="1"/>
  <c r="P155" i="1" s="1"/>
  <c r="O154" i="1"/>
  <c r="P154" i="1" s="1"/>
  <c r="O153" i="1"/>
  <c r="P153" i="1" s="1"/>
  <c r="O152" i="1"/>
  <c r="P152" i="1" s="1"/>
  <c r="O151" i="1"/>
  <c r="P151" i="1" s="1"/>
  <c r="O150" i="1"/>
  <c r="P150" i="1" s="1"/>
  <c r="O149" i="1"/>
  <c r="P149" i="1" s="1"/>
  <c r="O148" i="1"/>
  <c r="P148" i="1" s="1"/>
  <c r="O147" i="1"/>
  <c r="P147" i="1" s="1"/>
  <c r="O146" i="1"/>
  <c r="P146" i="1" s="1"/>
  <c r="O145" i="1"/>
  <c r="P145" i="1" s="1"/>
  <c r="O144" i="1"/>
  <c r="P144" i="1" s="1"/>
  <c r="O143" i="1"/>
  <c r="P143" i="1" s="1"/>
  <c r="O142" i="1"/>
  <c r="P142" i="1" s="1"/>
  <c r="O141" i="1"/>
  <c r="P141" i="1" s="1"/>
  <c r="O140" i="1"/>
  <c r="P140" i="1" s="1"/>
  <c r="O139" i="1"/>
  <c r="P139" i="1" s="1"/>
  <c r="O138" i="1"/>
  <c r="P138" i="1" s="1"/>
  <c r="O137" i="1"/>
  <c r="P137" i="1" s="1"/>
  <c r="O136" i="1"/>
  <c r="P136" i="1" s="1"/>
  <c r="O135" i="1"/>
  <c r="P135" i="1" s="1"/>
  <c r="O134" i="1"/>
  <c r="P134" i="1" s="1"/>
  <c r="O133" i="1"/>
  <c r="P133" i="1" s="1"/>
  <c r="O132" i="1"/>
  <c r="P132" i="1" s="1"/>
  <c r="O131" i="1"/>
  <c r="P131" i="1" s="1"/>
  <c r="O130" i="1"/>
  <c r="P130" i="1" s="1"/>
  <c r="O129" i="1"/>
  <c r="P129" i="1" s="1"/>
  <c r="O128" i="1"/>
  <c r="P128" i="1" s="1"/>
  <c r="O127" i="1"/>
  <c r="P127" i="1" s="1"/>
  <c r="O126" i="1"/>
  <c r="P126" i="1" s="1"/>
  <c r="O125" i="1"/>
  <c r="P125" i="1" s="1"/>
  <c r="O124" i="1"/>
  <c r="P124" i="1" s="1"/>
  <c r="O123" i="1"/>
  <c r="P123" i="1" s="1"/>
  <c r="O122" i="1"/>
  <c r="P122" i="1" s="1"/>
  <c r="O121" i="1"/>
  <c r="P121" i="1" s="1"/>
  <c r="O120" i="1"/>
  <c r="P120" i="1" s="1"/>
  <c r="O119" i="1"/>
  <c r="P119" i="1" s="1"/>
  <c r="O118" i="1"/>
  <c r="P118" i="1" s="1"/>
  <c r="O117" i="1"/>
  <c r="P117" i="1" s="1"/>
  <c r="O116" i="1"/>
  <c r="P116" i="1" s="1"/>
  <c r="O115" i="1"/>
  <c r="P115" i="1" s="1"/>
  <c r="O114" i="1"/>
  <c r="P114" i="1" s="1"/>
  <c r="O113" i="1"/>
  <c r="P113" i="1" s="1"/>
  <c r="O112" i="1"/>
  <c r="P112" i="1" s="1"/>
  <c r="O111" i="1"/>
  <c r="P111" i="1" s="1"/>
  <c r="O110" i="1"/>
  <c r="P110" i="1" s="1"/>
  <c r="O109" i="1"/>
  <c r="P109" i="1" s="1"/>
  <c r="O108" i="1"/>
  <c r="P108" i="1" s="1"/>
  <c r="O107" i="1"/>
  <c r="P107" i="1" s="1"/>
  <c r="O106" i="1"/>
  <c r="P106" i="1" s="1"/>
  <c r="O105" i="1"/>
  <c r="P105" i="1" s="1"/>
  <c r="O104" i="1"/>
  <c r="P104" i="1" s="1"/>
  <c r="O103" i="1"/>
  <c r="P103" i="1" s="1"/>
  <c r="O102" i="1"/>
  <c r="P102" i="1" s="1"/>
  <c r="O101" i="1"/>
  <c r="P101" i="1" s="1"/>
  <c r="O100" i="1"/>
  <c r="P100" i="1" s="1"/>
  <c r="O99" i="1"/>
  <c r="P99" i="1" s="1"/>
  <c r="O98" i="1"/>
  <c r="P98" i="1" s="1"/>
  <c r="O97" i="1"/>
  <c r="P97" i="1" s="1"/>
  <c r="O96" i="1"/>
  <c r="P96" i="1" s="1"/>
  <c r="O95" i="1"/>
  <c r="P95" i="1" s="1"/>
  <c r="O94" i="1"/>
  <c r="P94" i="1" s="1"/>
  <c r="O93" i="1"/>
  <c r="P93" i="1" s="1"/>
  <c r="O92" i="1"/>
  <c r="P92" i="1" s="1"/>
  <c r="O91" i="1"/>
  <c r="P91" i="1" s="1"/>
  <c r="O90" i="1"/>
  <c r="P90" i="1" s="1"/>
  <c r="O89" i="1"/>
  <c r="P89" i="1" s="1"/>
  <c r="O88" i="1"/>
  <c r="P88" i="1" s="1"/>
  <c r="O87" i="1"/>
  <c r="P87" i="1" s="1"/>
  <c r="O86" i="1"/>
  <c r="P86" i="1" s="1"/>
  <c r="O85" i="1"/>
  <c r="P85" i="1" s="1"/>
  <c r="O84" i="1"/>
  <c r="P84" i="1" s="1"/>
  <c r="O83" i="1"/>
  <c r="P83" i="1" s="1"/>
  <c r="O82" i="1"/>
  <c r="P82" i="1" s="1"/>
  <c r="O81" i="1"/>
  <c r="P81" i="1" s="1"/>
  <c r="O80" i="1"/>
  <c r="P80" i="1" s="1"/>
  <c r="O79" i="1"/>
  <c r="P79" i="1" s="1"/>
  <c r="O78" i="1"/>
  <c r="P78" i="1" s="1"/>
  <c r="O77" i="1"/>
  <c r="P77" i="1" s="1"/>
  <c r="O76" i="1"/>
  <c r="P76" i="1" s="1"/>
  <c r="O75" i="1"/>
  <c r="P75" i="1" s="1"/>
  <c r="O74" i="1"/>
  <c r="P74" i="1" s="1"/>
  <c r="O73" i="1"/>
  <c r="P73" i="1" s="1"/>
  <c r="O72" i="1"/>
  <c r="P72" i="1" s="1"/>
  <c r="O71" i="1"/>
  <c r="P71" i="1" s="1"/>
  <c r="O70" i="1"/>
  <c r="P70" i="1" s="1"/>
  <c r="O69" i="1"/>
  <c r="P69" i="1" s="1"/>
  <c r="O68" i="1"/>
  <c r="P68" i="1" s="1"/>
  <c r="O67" i="1"/>
  <c r="P67" i="1" s="1"/>
  <c r="O66" i="1"/>
  <c r="P66" i="1" s="1"/>
  <c r="O65" i="1"/>
  <c r="P65" i="1" s="1"/>
  <c r="O64" i="1"/>
  <c r="P64" i="1" s="1"/>
  <c r="O63" i="1"/>
  <c r="P63" i="1" s="1"/>
  <c r="O62" i="1"/>
  <c r="P62" i="1" s="1"/>
  <c r="O61" i="1"/>
  <c r="P61" i="1" s="1"/>
  <c r="O60" i="1"/>
  <c r="P60" i="1" s="1"/>
  <c r="O59" i="1"/>
  <c r="P59" i="1" s="1"/>
  <c r="O58" i="1"/>
  <c r="P58" i="1" s="1"/>
  <c r="O57" i="1"/>
  <c r="P57" i="1" s="1"/>
  <c r="O56" i="1"/>
  <c r="P56" i="1" s="1"/>
  <c r="O55" i="1"/>
  <c r="P55" i="1" s="1"/>
  <c r="O54" i="1"/>
  <c r="P54" i="1" s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41" i="1"/>
  <c r="P41" i="1" s="1"/>
  <c r="O40" i="1"/>
  <c r="P40" i="1" s="1"/>
  <c r="O39" i="1"/>
  <c r="P39" i="1" s="1"/>
  <c r="O38" i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P717" i="1" l="1"/>
</calcChain>
</file>

<file path=xl/sharedStrings.xml><?xml version="1.0" encoding="utf-8"?>
<sst xmlns="http://schemas.openxmlformats.org/spreadsheetml/2006/main" count="7114" uniqueCount="1121">
  <si>
    <t>Virginia Department of Education</t>
  </si>
  <si>
    <t>Office of School Nutrition Programs</t>
  </si>
  <si>
    <r>
      <rPr>
        <b/>
        <sz val="20"/>
        <color theme="1"/>
        <rFont val="Times New Roman"/>
      </rPr>
      <t xml:space="preserve">List of Schools Approved and Not-Approved for BaB Funding - </t>
    </r>
    <r>
      <rPr>
        <b/>
        <i/>
        <sz val="20"/>
        <color theme="1"/>
        <rFont val="Times New Roman"/>
      </rPr>
      <t>REVISED</t>
    </r>
  </si>
  <si>
    <t>Division Number</t>
  </si>
  <si>
    <t>Name of School Division</t>
  </si>
  <si>
    <t>Name of School</t>
  </si>
  <si>
    <t>School No.</t>
  </si>
  <si>
    <t>School Type</t>
  </si>
  <si>
    <t>Low Grade</t>
  </si>
  <si>
    <t>High Grade</t>
  </si>
  <si>
    <t>Free %</t>
  </si>
  <si>
    <t>Red %</t>
  </si>
  <si>
    <t>TOTAL % Free/Reduced</t>
  </si>
  <si>
    <t>New Schools</t>
  </si>
  <si>
    <t>Tier</t>
  </si>
  <si>
    <t>Alternative Breakfast Model</t>
  </si>
  <si>
    <t>Breakfasts Served 2018-2019 Aug-May</t>
  </si>
  <si>
    <t>3% Increase in Meals</t>
  </si>
  <si>
    <t>Estimated BaB Reimbursement</t>
  </si>
  <si>
    <t>FY 2021 Eligibility</t>
  </si>
  <si>
    <t>116</t>
  </si>
  <si>
    <t xml:space="preserve">Martinsville City Public Schools </t>
  </si>
  <si>
    <t>MARTINSVILLE MID (CEP NOTE 2)</t>
  </si>
  <si>
    <t>0010</t>
  </si>
  <si>
    <t>Middle</t>
  </si>
  <si>
    <t>6</t>
  </si>
  <si>
    <t>8</t>
  </si>
  <si>
    <t>Yes</t>
  </si>
  <si>
    <t>Funded</t>
  </si>
  <si>
    <t>MARTINSVILLE HS (CEP NOTE 2)</t>
  </si>
  <si>
    <t>0110</t>
  </si>
  <si>
    <t>High</t>
  </si>
  <si>
    <t>9</t>
  </si>
  <si>
    <t>12</t>
  </si>
  <si>
    <t>120</t>
  </si>
  <si>
    <t xml:space="preserve">Petersburg City Public Schools </t>
  </si>
  <si>
    <t>VERNON JOHNS MID (CEP NOTE 2)</t>
  </si>
  <si>
    <t>0121</t>
  </si>
  <si>
    <t>No</t>
  </si>
  <si>
    <t>PETERSBURG HIGH (CEP NOTE 2)</t>
  </si>
  <si>
    <t>0200</t>
  </si>
  <si>
    <t>124</t>
  </si>
  <si>
    <t xml:space="preserve">Roanoke City Public Schools </t>
  </si>
  <si>
    <t>WOODROW WILSON MS (CEP NOTE 2)</t>
  </si>
  <si>
    <t>0150</t>
  </si>
  <si>
    <t>BRECKINRIDGE MS (CEP NOTE 2)</t>
  </si>
  <si>
    <t>0210</t>
  </si>
  <si>
    <t>JOHN P. FISHWICK MID (CEP NOTE 2)</t>
  </si>
  <si>
    <t>0230</t>
  </si>
  <si>
    <t>LUCY ADDISON MID (CEP NOTE 2)</t>
  </si>
  <si>
    <t>0280</t>
  </si>
  <si>
    <t>PATRICK HENRY HS (CEP NOTE 2)</t>
  </si>
  <si>
    <t>0390</t>
  </si>
  <si>
    <t>WM FLEMING HS (CEP NOTE 2)</t>
  </si>
  <si>
    <t>0400</t>
  </si>
  <si>
    <t>JAMES MADISON MS (CEP NOTE 2)</t>
  </si>
  <si>
    <t>0450</t>
  </si>
  <si>
    <t>123</t>
  </si>
  <si>
    <t>Richmond City Public Schools</t>
  </si>
  <si>
    <t>ALBERT HILL MID (CEP NOTE 2)</t>
  </si>
  <si>
    <t>0030</t>
  </si>
  <si>
    <t>AMELIA STREET SP. ED. (CEP NOTE 2)</t>
  </si>
  <si>
    <t>0750</t>
  </si>
  <si>
    <t>Combined</t>
  </si>
  <si>
    <t>Pre-K</t>
  </si>
  <si>
    <t>ARMSTRONG HIGH (CEP NOTE 2)</t>
  </si>
  <si>
    <t>0850</t>
  </si>
  <si>
    <t>BINFORD MIDDLE (CEP NOTE 2)</t>
  </si>
  <si>
    <t>0050</t>
  </si>
  <si>
    <t>BOUSHALL MID (CEP NOTE 2)</t>
  </si>
  <si>
    <t>0480</t>
  </si>
  <si>
    <t>ELKHARDT THOMPSON MS (CEP NOTE 2)</t>
  </si>
  <si>
    <t>1631</t>
  </si>
  <si>
    <t>FRANKLIN MILITARY ACAD (CEP NOTE 2)</t>
  </si>
  <si>
    <t>0621</t>
  </si>
  <si>
    <t>GEORGE WYTHE HS (CEP NOTE 2)</t>
  </si>
  <si>
    <t>0741</t>
  </si>
  <si>
    <t>H</t>
  </si>
  <si>
    <t>HENDERSON MID (CEP NOTE 2)</t>
  </si>
  <si>
    <t>0470</t>
  </si>
  <si>
    <t>HUGUENOT HIGH (CEP NOTE 2)</t>
  </si>
  <si>
    <t>1510</t>
  </si>
  <si>
    <t>JOHN MARSHALL HS (CEP NOTE 2)</t>
  </si>
  <si>
    <t>0730</t>
  </si>
  <si>
    <t>U</t>
  </si>
  <si>
    <t>LUCILLE M. BROWN MID (CEP NOTE 2)</t>
  </si>
  <si>
    <t>3105</t>
  </si>
  <si>
    <t>M L KING JR. MID (CEP NOTE 2)</t>
  </si>
  <si>
    <t>0770</t>
  </si>
  <si>
    <t>OPEN HIGH (CEP NOTE 2)</t>
  </si>
  <si>
    <t>0090</t>
  </si>
  <si>
    <t>RICHMOND COMM HS (CEP NOTE 2)</t>
  </si>
  <si>
    <t>0452</t>
  </si>
  <si>
    <t>THOMAS JEFFERSON HS (CEP NOTE 2)</t>
  </si>
  <si>
    <t>0020</t>
  </si>
  <si>
    <t>068</t>
  </si>
  <si>
    <t>Orange County Public Schools</t>
  </si>
  <si>
    <t>TAYLOR ALT. ED (CEP NOTE 2)</t>
  </si>
  <si>
    <t>0063</t>
  </si>
  <si>
    <t>Cell Left Blank</t>
  </si>
  <si>
    <t>040</t>
  </si>
  <si>
    <t xml:space="preserve">Greensville County Public Schools </t>
  </si>
  <si>
    <t>GREENSVILLE CO HS (CEP NOTE 2)</t>
  </si>
  <si>
    <t>136</t>
  </si>
  <si>
    <t xml:space="preserve">Chesapeake City Public Schools </t>
  </si>
  <si>
    <t>OSCAR SMITH MID (CEP NOTE 2)</t>
  </si>
  <si>
    <t>118</t>
  </si>
  <si>
    <t xml:space="preserve">Norfolk City Public Schools </t>
  </si>
  <si>
    <t>NORTHSIDE MID (CEP NOTE 2)</t>
  </si>
  <si>
    <t>0490</t>
  </si>
  <si>
    <t>B T WASHINGTON HS (CEP NOTE 2)</t>
  </si>
  <si>
    <t>0880</t>
  </si>
  <si>
    <t>NORVIEW MIDDLE (CEP NOTE 2)</t>
  </si>
  <si>
    <t>0570</t>
  </si>
  <si>
    <t>RUFFNER MIDDLE (CEP NOTE 2)</t>
  </si>
  <si>
    <t>115</t>
  </si>
  <si>
    <t xml:space="preserve">Lynchburg City Public Schools </t>
  </si>
  <si>
    <t>P L DUNBAR MID (CEP NOTE 2)</t>
  </si>
  <si>
    <t>0170</t>
  </si>
  <si>
    <t>SANDUSKY MID (CEP NOTE 2)</t>
  </si>
  <si>
    <t>0340</t>
  </si>
  <si>
    <t>LINKHORNE MID (CEP NOTE 2)</t>
  </si>
  <si>
    <t>0350</t>
  </si>
  <si>
    <t>112</t>
  </si>
  <si>
    <t xml:space="preserve">Hampton City Public Schools </t>
  </si>
  <si>
    <t>CESAR TARRANT MID (CEP NOTE 2)</t>
  </si>
  <si>
    <t>0300</t>
  </si>
  <si>
    <t>001</t>
  </si>
  <si>
    <t>Accomack County Public Schools</t>
  </si>
  <si>
    <t>ARCADIA HIGH (CEP NOTE 2)</t>
  </si>
  <si>
    <t>0540</t>
  </si>
  <si>
    <t>NANDUA MIDDLE (CEP NOTE 2)</t>
  </si>
  <si>
    <t>0703</t>
  </si>
  <si>
    <t>ARCADIA MIDDLE (CEP NOTE 2)</t>
  </si>
  <si>
    <t>0704</t>
  </si>
  <si>
    <t>BENJAMIN SYMS MID (CEP NOTE 2)</t>
  </si>
  <si>
    <t>C. ALTON LINDSAY MS (CEP NOTE 2)</t>
  </si>
  <si>
    <t>NANDUA HIGH (CEP NOTE 2)</t>
  </si>
  <si>
    <t>0070</t>
  </si>
  <si>
    <t>021</t>
  </si>
  <si>
    <t xml:space="preserve">Chesterfield County Public Schools </t>
  </si>
  <si>
    <t>FALLING CREEK MID (CEP NOTE 2)</t>
  </si>
  <si>
    <t>0670</t>
  </si>
  <si>
    <t>026</t>
  </si>
  <si>
    <t>Dickenson County Public Schools</t>
  </si>
  <si>
    <t>RIDGEVIEW MIDDLE (CEP NOTE 2)</t>
  </si>
  <si>
    <t>113</t>
  </si>
  <si>
    <t xml:space="preserve">Harrisonburg City Public Schools </t>
  </si>
  <si>
    <t>SKYLINE MID (CEP NOTE 2)</t>
  </si>
  <si>
    <t>0111</t>
  </si>
  <si>
    <t>071</t>
  </si>
  <si>
    <t>Pittsylvania County Public Schools</t>
  </si>
  <si>
    <t>GRETNA MID (CEP NOTE 2)</t>
  </si>
  <si>
    <t>0290</t>
  </si>
  <si>
    <t>094</t>
  </si>
  <si>
    <t xml:space="preserve">Washington County Public Schools </t>
  </si>
  <si>
    <t>GLADE SPRING MID (CEP NOTE 2)</t>
  </si>
  <si>
    <t>1090</t>
  </si>
  <si>
    <t>077</t>
  </si>
  <si>
    <t>Pulaski County Public Schools</t>
  </si>
  <si>
    <t>PULASKI MIDDLE (CEP NOTE 2)</t>
  </si>
  <si>
    <t>0460</t>
  </si>
  <si>
    <t>075</t>
  </si>
  <si>
    <t>Prince William County Public Schools</t>
  </si>
  <si>
    <t>FRED M. LYNN MIDDLE</t>
  </si>
  <si>
    <t>0520</t>
  </si>
  <si>
    <t>086</t>
  </si>
  <si>
    <t xml:space="preserve">Smyth County Public Schools </t>
  </si>
  <si>
    <t>CHILHOWIE MID (CEP NOTE 2)</t>
  </si>
  <si>
    <t>0851</t>
  </si>
  <si>
    <t>101</t>
  </si>
  <si>
    <t xml:space="preserve">Alexandria City Public Schools </t>
  </si>
  <si>
    <t>FRANCIS C. HAMMOND MIDDLE</t>
  </si>
  <si>
    <t>0140</t>
  </si>
  <si>
    <t>MARION SR HIGH (CEP NOTE 2)</t>
  </si>
  <si>
    <t>0700</t>
  </si>
  <si>
    <t>CHILHOWIE HIGH (CEP NOTE 2)</t>
  </si>
  <si>
    <t>117</t>
  </si>
  <si>
    <t xml:space="preserve">Newport News City Public Schools </t>
  </si>
  <si>
    <t>J.M. DOZIER MID (CEP NOTE 2)</t>
  </si>
  <si>
    <t>MARY PASSAGE MID (CEP NOTE 2)</t>
  </si>
  <si>
    <t>1400</t>
  </si>
  <si>
    <t>E M GILDERSLEEVE MID (CEP NOTE 2)</t>
  </si>
  <si>
    <t>1260</t>
  </si>
  <si>
    <t>CRITTENDEN MID (CEP NOTE 2)</t>
  </si>
  <si>
    <t>1393</t>
  </si>
  <si>
    <t>B.T. WASHINGTON MID (CEP NOTE 2)</t>
  </si>
  <si>
    <t>HOMER L. HINES MID (CEP NOTE 2)</t>
  </si>
  <si>
    <t>1270</t>
  </si>
  <si>
    <t>NORTHWOOD HS (CEP NOTE 2)</t>
  </si>
  <si>
    <t>0250</t>
  </si>
  <si>
    <t>MARION MIDDLE (CEP NOTE 2)</t>
  </si>
  <si>
    <t>0680</t>
  </si>
  <si>
    <t>NORTHWOOD MID (CEP NOTE 2)</t>
  </si>
  <si>
    <t>0120</t>
  </si>
  <si>
    <t>GEORGE M. HAMPTON MIDDLE</t>
  </si>
  <si>
    <t>0640</t>
  </si>
  <si>
    <t>STONEWALL MIDDLE</t>
  </si>
  <si>
    <t>079</t>
  </si>
  <si>
    <t xml:space="preserve">Richmond County Public Schools </t>
  </si>
  <si>
    <t>RAPPAHANNOCK HS (CEP NOTE 2)</t>
  </si>
  <si>
    <t>029</t>
  </si>
  <si>
    <t xml:space="preserve">Fairfax County Public Schools </t>
  </si>
  <si>
    <t>POE MIDDLE</t>
  </si>
  <si>
    <t>1130</t>
  </si>
  <si>
    <t>FREEDOM HIGH</t>
  </si>
  <si>
    <t>RIDGEVIEW HIGH (CEP NOTE 2)</t>
  </si>
  <si>
    <t>0275</t>
  </si>
  <si>
    <t>128</t>
  </si>
  <si>
    <t>VA Beach City Public Schools</t>
  </si>
  <si>
    <t>BAYSIDE MIDDLE</t>
  </si>
  <si>
    <t>7</t>
  </si>
  <si>
    <t>THE RENAISSANCE ACADEMY</t>
  </si>
  <si>
    <t>1049</t>
  </si>
  <si>
    <t>GAR-FIELD HIGH</t>
  </si>
  <si>
    <t>0690</t>
  </si>
  <si>
    <t>THOMAS HARRISON MIDDLE</t>
  </si>
  <si>
    <t>0080</t>
  </si>
  <si>
    <t>HARRISONBURG HIGH</t>
  </si>
  <si>
    <t>0012</t>
  </si>
  <si>
    <t>144</t>
  </si>
  <si>
    <t>Manassas Park City Public Schools</t>
  </si>
  <si>
    <t>MANASSAS PARK MIDDLE</t>
  </si>
  <si>
    <t>0031</t>
  </si>
  <si>
    <t>AZALEA MIDDLE</t>
  </si>
  <si>
    <t>0760</t>
  </si>
  <si>
    <t>LAKE TAYLOR HIGH</t>
  </si>
  <si>
    <t>0840</t>
  </si>
  <si>
    <t>038</t>
  </si>
  <si>
    <t xml:space="preserve">Grayson County Public Schools </t>
  </si>
  <si>
    <t>INDEPENDENCE MIDDLE</t>
  </si>
  <si>
    <t>0011</t>
  </si>
  <si>
    <t>BLAIR MIDDLE</t>
  </si>
  <si>
    <t>DAMASCUS MIDDLE</t>
  </si>
  <si>
    <t>0040</t>
  </si>
  <si>
    <t>JUSTICE HIGH</t>
  </si>
  <si>
    <t>1070</t>
  </si>
  <si>
    <t>HOLSTON HIGH</t>
  </si>
  <si>
    <t>1060</t>
  </si>
  <si>
    <t>HERITAGE HIGH</t>
  </si>
  <si>
    <t>0130</t>
  </si>
  <si>
    <t>GRETNA HIGH</t>
  </si>
  <si>
    <t>1700</t>
  </si>
  <si>
    <t>106</t>
  </si>
  <si>
    <t>Colonial Heights City Public Schools</t>
  </si>
  <si>
    <t>COLONIAL HEIGHTS MIDDLE</t>
  </si>
  <si>
    <t>ANNANDALE HIGH</t>
  </si>
  <si>
    <t>0660</t>
  </si>
  <si>
    <t>STONEWALL JACKSON HIGH</t>
  </si>
  <si>
    <t>DAN RIVER MIDDLE</t>
  </si>
  <si>
    <t>INDIAN RIVER MIDDLE</t>
  </si>
  <si>
    <t>0710</t>
  </si>
  <si>
    <t>TC WILLIAMS HIGH</t>
  </si>
  <si>
    <t>10</t>
  </si>
  <si>
    <t>020</t>
  </si>
  <si>
    <t>Charlotte County Public Schools</t>
  </si>
  <si>
    <t>CENTRAL MIDDLE</t>
  </si>
  <si>
    <t>018</t>
  </si>
  <si>
    <t>Carroll County Public Schools</t>
  </si>
  <si>
    <t>CARROLL COUNTY MIDDLE</t>
  </si>
  <si>
    <t>069</t>
  </si>
  <si>
    <t>Page County Public Schools</t>
  </si>
  <si>
    <t>PAGE COUNTY MIDDLE</t>
  </si>
  <si>
    <t>RIPPON MIDDLE</t>
  </si>
  <si>
    <t>0591</t>
  </si>
  <si>
    <t>STUART M. BEVILLE MIDDLE</t>
  </si>
  <si>
    <t>0780</t>
  </si>
  <si>
    <t>060</t>
  </si>
  <si>
    <t>Montgomery County Public Schools</t>
  </si>
  <si>
    <t>SHAWSVILLE MIDDLE</t>
  </si>
  <si>
    <t>GREEN RUN HIGH</t>
  </si>
  <si>
    <t>MEADOWBROOK HIGH</t>
  </si>
  <si>
    <t>0580</t>
  </si>
  <si>
    <t>PROVIDENCE MIDDLE</t>
  </si>
  <si>
    <t>SALEM CHURCH MIDDLE</t>
  </si>
  <si>
    <t>0722</t>
  </si>
  <si>
    <t>NORVIEW HIGH</t>
  </si>
  <si>
    <t>GRAYSON COUNTY HIGH</t>
  </si>
  <si>
    <t>0421</t>
  </si>
  <si>
    <t>CHATHAM MIDDLE</t>
  </si>
  <si>
    <t>1660</t>
  </si>
  <si>
    <t>DAN RIVER HIGH</t>
  </si>
  <si>
    <t>1680</t>
  </si>
  <si>
    <t>005</t>
  </si>
  <si>
    <t>Amherst County Public Schools</t>
  </si>
  <si>
    <t>MONELISON MIDDLE</t>
  </si>
  <si>
    <t>LURAY MIDDLE</t>
  </si>
  <si>
    <t>PROSPECT HEIGHTS MIDDLE</t>
  </si>
  <si>
    <t>POTOMAC MIDDLE</t>
  </si>
  <si>
    <t>GRANBY HIGH</t>
  </si>
  <si>
    <t>EASTERN MONTGOMERY HIGH</t>
  </si>
  <si>
    <t>0904</t>
  </si>
  <si>
    <t>LARKSPUR MIDDLE</t>
  </si>
  <si>
    <t>0970</t>
  </si>
  <si>
    <t>097</t>
  </si>
  <si>
    <t>Wythe County Public Schools</t>
  </si>
  <si>
    <t>SCOTT MEMORIAL MIDDLE</t>
  </si>
  <si>
    <t>1075</t>
  </si>
  <si>
    <t>BAYSIDE HIGH</t>
  </si>
  <si>
    <t>0530</t>
  </si>
  <si>
    <t>TUNSTALL MIDDLE</t>
  </si>
  <si>
    <t>CARVER MIDDLE</t>
  </si>
  <si>
    <t>0420</t>
  </si>
  <si>
    <t>GEORGE WYTHE HIGH</t>
  </si>
  <si>
    <t>0721</t>
  </si>
  <si>
    <t>010</t>
  </si>
  <si>
    <t xml:space="preserve">Bedford County Public Schools </t>
  </si>
  <si>
    <t>LIBERTY MIDDLE</t>
  </si>
  <si>
    <t>RANDOLPH-HENRY HIGH</t>
  </si>
  <si>
    <t>033</t>
  </si>
  <si>
    <t xml:space="preserve">Franklin County Public Schools </t>
  </si>
  <si>
    <t>BEN. FRANKLIN MIDDLE-WEST</t>
  </si>
  <si>
    <t>103</t>
  </si>
  <si>
    <t xml:space="preserve">Buena Vista City Public Schools </t>
  </si>
  <si>
    <t>PARRY MCCLUER HIGH</t>
  </si>
  <si>
    <t>0062</t>
  </si>
  <si>
    <t>E.C. GLASS HIGH</t>
  </si>
  <si>
    <t>0260</t>
  </si>
  <si>
    <t>CRESTWOOD MIDDLE</t>
  </si>
  <si>
    <t>0560</t>
  </si>
  <si>
    <t>093</t>
  </si>
  <si>
    <t xml:space="preserve">Warren County Public Schools </t>
  </si>
  <si>
    <t>SKYLINE MIDDLE SCHOOL</t>
  </si>
  <si>
    <t>FORT CHISWELL MIDDLE</t>
  </si>
  <si>
    <t>1073</t>
  </si>
  <si>
    <t>PATRICK HENRY HIGH</t>
  </si>
  <si>
    <t>1050</t>
  </si>
  <si>
    <t>CHATHAM HIGH</t>
  </si>
  <si>
    <t>1720</t>
  </si>
  <si>
    <t>STAUNTON RIVER HIGH</t>
  </si>
  <si>
    <t>1190</t>
  </si>
  <si>
    <t>MANCHESTER MIDDLE</t>
  </si>
  <si>
    <t>0600</t>
  </si>
  <si>
    <t>LIBERTY HIGH</t>
  </si>
  <si>
    <t>1180</t>
  </si>
  <si>
    <t>RURAL RETREAT MIDDLE</t>
  </si>
  <si>
    <t>1074</t>
  </si>
  <si>
    <t>CARROLL COUNTY HIGH</t>
  </si>
  <si>
    <t>1230</t>
  </si>
  <si>
    <t>LURAY HIGH</t>
  </si>
  <si>
    <t>WALLACE MIDDLE</t>
  </si>
  <si>
    <t>0620</t>
  </si>
  <si>
    <t>035</t>
  </si>
  <si>
    <t>Giles County Public Schools</t>
  </si>
  <si>
    <t>NARROWS HIGH</t>
  </si>
  <si>
    <t>AMHERST MIDDLE</t>
  </si>
  <si>
    <t>AUBURN MIDDLE</t>
  </si>
  <si>
    <t>0903</t>
  </si>
  <si>
    <t>GEORGE WASHINGTON MID</t>
  </si>
  <si>
    <t>COLONIAL HEIGHTS HIGH</t>
  </si>
  <si>
    <t>E.B. STANLEY MIDDLE</t>
  </si>
  <si>
    <t>1110</t>
  </si>
  <si>
    <t>PAGE COUNTY HIGH</t>
  </si>
  <si>
    <t>0380</t>
  </si>
  <si>
    <t>PULASKI COUNTY SR. HIGH</t>
  </si>
  <si>
    <t>054</t>
  </si>
  <si>
    <t>Louisa County Public Schools</t>
  </si>
  <si>
    <t>LOUISA COUNTY MIDDLE</t>
  </si>
  <si>
    <t>0601</t>
  </si>
  <si>
    <t>LLOYD C BIRD HIGH</t>
  </si>
  <si>
    <t>CORPORATE LANDING MIDDLE</t>
  </si>
  <si>
    <t>0980</t>
  </si>
  <si>
    <t>BRANDON MIDDLE</t>
  </si>
  <si>
    <t>0790</t>
  </si>
  <si>
    <t>ALBERT HARRIS EL (CEP NOTE 2)</t>
  </si>
  <si>
    <t>0222</t>
  </si>
  <si>
    <t>Elementary</t>
  </si>
  <si>
    <t>K</t>
  </si>
  <si>
    <t>5</t>
  </si>
  <si>
    <t>PATRICK HENRY EL (CEP NOTE 2)</t>
  </si>
  <si>
    <t>0223</t>
  </si>
  <si>
    <t>CLEARVIEW EC CTR (CEP NOTE 2)</t>
  </si>
  <si>
    <t>0224</t>
  </si>
  <si>
    <t>BARACK OBAMA EL (CEP NOTE 2)</t>
  </si>
  <si>
    <t>BELLEVUE ELEM (CEP NOTE 2)</t>
  </si>
  <si>
    <t>0100</t>
  </si>
  <si>
    <t>BLACKWELL ELEM (CEP NOTE 2)</t>
  </si>
  <si>
    <t>BROAD ROCK ELEM (CEP NOTE 2)</t>
  </si>
  <si>
    <t>1100</t>
  </si>
  <si>
    <t>CHIMBORAZO ELEM (CEP NOTE 2)</t>
  </si>
  <si>
    <t>0830</t>
  </si>
  <si>
    <t>E.S.H. GREENE EL (CEP NOTE 2)</t>
  </si>
  <si>
    <t>1440</t>
  </si>
  <si>
    <t>ELIZABETH D. REDD EL (CEP NOTE 2)</t>
  </si>
  <si>
    <t>FAIRFIELD COURT EL (CEP NOTE 2)</t>
  </si>
  <si>
    <t>G W CARVER ELEM (CEP NOTE 2)</t>
  </si>
  <si>
    <t>0311</t>
  </si>
  <si>
    <t>G.H. REID ELEM (CEP NOTE 2)</t>
  </si>
  <si>
    <t>1470</t>
  </si>
  <si>
    <t>GEORGE MASON EL (CEP NOTE 2)</t>
  </si>
  <si>
    <t>GINTER PARK EL (CEP NOTE 2)</t>
  </si>
  <si>
    <t>J.B. FISHER ELEM (CEP NOTE 2)</t>
  </si>
  <si>
    <t>1640</t>
  </si>
  <si>
    <t>J.L. FRANCIS ELEM (CEP NOTE 2)</t>
  </si>
  <si>
    <t>1710</t>
  </si>
  <si>
    <t>JOHN B. CARY EL (CEP NOTE 2)a</t>
  </si>
  <si>
    <t>LINWOOD HOLTON EL (CEP NOTE 2)</t>
  </si>
  <si>
    <t>3106</t>
  </si>
  <si>
    <t>M L KING JR ELEM (CEP NOTE 2)</t>
  </si>
  <si>
    <t>0771</t>
  </si>
  <si>
    <t>MARY MUNFORD EL (CEP NOTE 2)</t>
  </si>
  <si>
    <t>MAYMONT PRE-K (CEP NOTE 2)</t>
  </si>
  <si>
    <t>MILES JONES ELEM (CEP NOTE 2)</t>
  </si>
  <si>
    <t>3107</t>
  </si>
  <si>
    <t>OAK GROVE/BELLEMEADE (CEP NOTE 2)</t>
  </si>
  <si>
    <t>0330</t>
  </si>
  <si>
    <t>OVERBY-SHEPPARD EL (CEP NOTE 2)</t>
  </si>
  <si>
    <t>SOUTHAMPTON EL (CEP NOTE 2)</t>
  </si>
  <si>
    <t>1480</t>
  </si>
  <si>
    <t>SUMMER HILL PS (CEP NOTE 2)</t>
  </si>
  <si>
    <t>0511</t>
  </si>
  <si>
    <t>SWANSBORO ELEM (CEP NOTE 2)</t>
  </si>
  <si>
    <t>WESTOVER HILLS EL (CEP NOTE 2)</t>
  </si>
  <si>
    <t>WILLIAM FOX ELEM (CEP NOTE 2)</t>
  </si>
  <si>
    <t>WOODVILLE ELEM (CEP NOTE 2)</t>
  </si>
  <si>
    <t>0650</t>
  </si>
  <si>
    <t>LINDENWOOD EL (CEP NOTE 2)</t>
  </si>
  <si>
    <t>TIDEWATER PARK EL (CEP NOTE 2)</t>
  </si>
  <si>
    <t>3</t>
  </si>
  <si>
    <t>JAMES MONROE EL (CEP NOTE 2)</t>
  </si>
  <si>
    <t>0131</t>
  </si>
  <si>
    <t>NORVIEW ELEM (CEP NOTE 2)</t>
  </si>
  <si>
    <t>WILLARD MODEL EL (CEP NOTE 2)</t>
  </si>
  <si>
    <t>0471</t>
  </si>
  <si>
    <t>PB YOUNG SR EL (CEP NOTE 2)</t>
  </si>
  <si>
    <t>2</t>
  </si>
  <si>
    <t>CHESTERFIELD ACAD EL (CEP NOTE 2)</t>
  </si>
  <si>
    <t>0220</t>
  </si>
  <si>
    <t>COLEMAN PLACE EL (CEP NOTE 2)</t>
  </si>
  <si>
    <t>0550</t>
  </si>
  <si>
    <t>SHERWOOD FOREST EL (CEP NOTE 2)</t>
  </si>
  <si>
    <t>FAIRLAWN ELEM (CEP NOTE 2)</t>
  </si>
  <si>
    <t>INGLESIDE ELEM (CEP NOTE 2)</t>
  </si>
  <si>
    <t>0610</t>
  </si>
  <si>
    <t>LARRYMORE EL(CEP NOTE 2)</t>
  </si>
  <si>
    <t>TANNERS CREEK EL (CEP NOTE 2)</t>
  </si>
  <si>
    <t>JACOX ELEM (CEP NOTE 2)</t>
  </si>
  <si>
    <t>0430</t>
  </si>
  <si>
    <t>LITTLE CREEK EL (CEP NOTE 2)</t>
  </si>
  <si>
    <t>0682</t>
  </si>
  <si>
    <t>ST. HELENA ELEM (CEP NOTE 2)</t>
  </si>
  <si>
    <t>0820</t>
  </si>
  <si>
    <t>SUBURBAN PARK EL (CEP NOTE 2)</t>
  </si>
  <si>
    <t>0500</t>
  </si>
  <si>
    <t>GRANBY ELEM (CEP NOTE 2)</t>
  </si>
  <si>
    <t>RICHARD BOWLING EL (CEP NOTE 2)</t>
  </si>
  <si>
    <t>OCEANAIR ELEM (CEP NOTE 2)</t>
  </si>
  <si>
    <t>0630</t>
  </si>
  <si>
    <t>BERKLEY/CAMP ECC (CEP NOTE 2)</t>
  </si>
  <si>
    <t>0510</t>
  </si>
  <si>
    <t>DEARINGTON EL (CEP NOTE 2)</t>
  </si>
  <si>
    <t>SANDUSKY ELEM (CEP NOTE 2)</t>
  </si>
  <si>
    <t>0370</t>
  </si>
  <si>
    <t>LINKHORNE ELEM (CEP NOTE 2)</t>
  </si>
  <si>
    <t>0360</t>
  </si>
  <si>
    <t>WILLIAM M. BASS EL (CEP NOTE 2)</t>
  </si>
  <si>
    <t>PAUL MUNRO ELEM (CEP NOTE 2)</t>
  </si>
  <si>
    <t>ROBERT S. PAYNE EL (CEP NOTE 2)</t>
  </si>
  <si>
    <t>0190</t>
  </si>
  <si>
    <t>HERITAGE ELEM (CEP NOTE 2)</t>
  </si>
  <si>
    <t>1102</t>
  </si>
  <si>
    <t>T.C. MILLER EL (CEP NOTE 2)</t>
  </si>
  <si>
    <t>PERRYMONT EL (CEP NOTE 2)</t>
  </si>
  <si>
    <t>0270</t>
  </si>
  <si>
    <t>BEDFORD HILLS EL (CEP NOTE 2)</t>
  </si>
  <si>
    <t>SHEFFIELD ELEM (CEP NOTE 2)</t>
  </si>
  <si>
    <t>ACCAWMACKE ELEM (CEP NOTE 2)</t>
  </si>
  <si>
    <t>0701</t>
  </si>
  <si>
    <t>PUNGOTEAGUE ELEM (CEP NOTE 2)</t>
  </si>
  <si>
    <t>0590</t>
  </si>
  <si>
    <t>KEGOTANK ELEM (CEP NOTE 2)</t>
  </si>
  <si>
    <t>METOMPKIN ELEM (CEP NOTE 2)</t>
  </si>
  <si>
    <t>0702</t>
  </si>
  <si>
    <t>CHINCOTEAGUE ELEM (CEP NOTE 2)</t>
  </si>
  <si>
    <t>E. WILSON MORRISON EL (CEP NOTE 2)</t>
  </si>
  <si>
    <t>WEST GATE ELEM</t>
  </si>
  <si>
    <t>FRIES ELEM (CEP NOTE 2)</t>
  </si>
  <si>
    <t>0911</t>
  </si>
  <si>
    <t>POTOMAC VIEW ELEM</t>
  </si>
  <si>
    <t>JOHN L. HURT EL (CEP NOTE 2)</t>
  </si>
  <si>
    <t>GRETNA ELEM (CEP NOTE 2)</t>
  </si>
  <si>
    <t>CHATHAM EL (CEP NOTE 2)</t>
  </si>
  <si>
    <t>HENRY ELEM (CEP NOTE 2)</t>
  </si>
  <si>
    <t>LEE M. WAID ELEM (CEP NOTE 2)</t>
  </si>
  <si>
    <t>MARUMSCO HILLS ELEM</t>
  </si>
  <si>
    <t>R. DEAN KILBY ELEM</t>
  </si>
  <si>
    <t>0440</t>
  </si>
  <si>
    <t>YORKSHIRE ELEM</t>
  </si>
  <si>
    <t>SMITHLAND EL (CEP NOTE 2)</t>
  </si>
  <si>
    <t>SPOTSWOOD EL (CEP NOTE 2)</t>
  </si>
  <si>
    <t>0060</t>
  </si>
  <si>
    <t>STONE SPRING EL (CEP NOTE 2)</t>
  </si>
  <si>
    <t>0191</t>
  </si>
  <si>
    <t>C.A. SINCLAIR ELEM</t>
  </si>
  <si>
    <t>MT. AIRY ELEM (CEP NOTE 2)</t>
  </si>
  <si>
    <t>1750</t>
  </si>
  <si>
    <t>GRAHAM ROAD EL (CEP NOTE 2)</t>
  </si>
  <si>
    <t>WOODBURN ELEM (CEP NOTE 2)</t>
  </si>
  <si>
    <t>WOODLEY HILLS EL (CEP NOTE 2)</t>
  </si>
  <si>
    <t>MT VERNON WOODS EL (CEP NOTE 2)</t>
  </si>
  <si>
    <t>HYBLA VALLEY EL (CEP NOTE 2)</t>
  </si>
  <si>
    <t>1420</t>
  </si>
  <si>
    <t>BAILEY'S UPPER EL (CEP NOTE 2)</t>
  </si>
  <si>
    <t>2459</t>
  </si>
  <si>
    <t>WEYANOKE ELEM (CEP NOTE 2)</t>
  </si>
  <si>
    <t>BAILEYS ELEM (CEP NOTE 2)</t>
  </si>
  <si>
    <t>CRESTWOOD ELEM (CEP NOTE 2)</t>
  </si>
  <si>
    <t>0870</t>
  </si>
  <si>
    <t>LYNBROOK ELEM (CEP NOTE 2)</t>
  </si>
  <si>
    <t>0890</t>
  </si>
  <si>
    <t>BRADDOCK ELEM (CEP NOTE 2)</t>
  </si>
  <si>
    <t>ANNANDALE TERRACE EL (CEP NOTE 2)</t>
  </si>
  <si>
    <t>1360</t>
  </si>
  <si>
    <t>Not-Funded</t>
  </si>
  <si>
    <t>GLEN FOREST EL (CEP NOTE 2)</t>
  </si>
  <si>
    <t>RIVERSIDE ELEM (CEP NOTE 2)</t>
  </si>
  <si>
    <t>1820</t>
  </si>
  <si>
    <t>HUTCHISON ELEM (CEP NOTE 2)</t>
  </si>
  <si>
    <t>1980</t>
  </si>
  <si>
    <t>PARKLAWN ELEM (CEP NOTE 2)</t>
  </si>
  <si>
    <t>1030</t>
  </si>
  <si>
    <t>GARFIELD ELEM (CEP NOTE 2)</t>
  </si>
  <si>
    <t>UNION HALL EL (CEP NOTE 2)</t>
  </si>
  <si>
    <t>1740</t>
  </si>
  <si>
    <t>FEATHERSTONE ELEM</t>
  </si>
  <si>
    <t>ELIZABETH VAUGHAN ELEM</t>
  </si>
  <si>
    <t>NEABSCO ELEM</t>
  </si>
  <si>
    <t>SNOWVILLE ELEM (CEP NOTE 2)</t>
  </si>
  <si>
    <t>CRITZER ELEM (CEP NOTE 2)</t>
  </si>
  <si>
    <t>DUBLIN ELEM (CEP NOTE 2)</t>
  </si>
  <si>
    <t>PULASKI ELEM (CEP NOTE 2)</t>
  </si>
  <si>
    <t>RIVERLAWN ELEM (CEP NOTE 2)</t>
  </si>
  <si>
    <t>DUMFRIES ELEM</t>
  </si>
  <si>
    <t>BEL AIR ELEM</t>
  </si>
  <si>
    <t>LOCH LOMOND ELEM</t>
  </si>
  <si>
    <t>GEN. STANFORD EL (CEP NOTE 2)</t>
  </si>
  <si>
    <t>1407</t>
  </si>
  <si>
    <t>DEER PARK ELEM (CEP NOTE 2)</t>
  </si>
  <si>
    <t>1398</t>
  </si>
  <si>
    <t>HILTON ELEM (CEP NOTE 2)</t>
  </si>
  <si>
    <t>1080</t>
  </si>
  <si>
    <t>SUELLA G. ELLIS ELEM</t>
  </si>
  <si>
    <t>JOHN D. JENKINS ELEMENTARY</t>
  </si>
  <si>
    <t>0319</t>
  </si>
  <si>
    <t>ENTERPRISE ELEM</t>
  </si>
  <si>
    <t>DALE CITY ELEM</t>
  </si>
  <si>
    <t>RICHMOND CO EL (CEP NOTE 2)</t>
  </si>
  <si>
    <t>WATERMAN ELEM</t>
  </si>
  <si>
    <t>ST PAUL</t>
  </si>
  <si>
    <t>NORTH ELEM</t>
  </si>
  <si>
    <t>027</t>
  </si>
  <si>
    <t>SOUTHSIDE ELEM</t>
  </si>
  <si>
    <t>BELMONT ELEM</t>
  </si>
  <si>
    <t>FAIRVIEW ELEM</t>
  </si>
  <si>
    <t>COUGAR ELEM</t>
  </si>
  <si>
    <t>0522</t>
  </si>
  <si>
    <t>WESTLAWN ELEM</t>
  </si>
  <si>
    <t>MANASSAS PARK ELEM</t>
  </si>
  <si>
    <t>GEORGE P. MULLEN ELEM</t>
  </si>
  <si>
    <t>INDEPENDENCE ELEM</t>
  </si>
  <si>
    <t>0422</t>
  </si>
  <si>
    <t>MINNIEVILLE ELEM</t>
  </si>
  <si>
    <t>KEISTER ELEM</t>
  </si>
  <si>
    <t>GLADESBORO ELEM</t>
  </si>
  <si>
    <t>1150</t>
  </si>
  <si>
    <t>KERRYDALE ELEM</t>
  </si>
  <si>
    <t>OAKLAND ELEM</t>
  </si>
  <si>
    <t>TRIANGLE ELEM</t>
  </si>
  <si>
    <t>BLUESTONE ELEMENTARY</t>
  </si>
  <si>
    <t>GLADEVILLE ELEM</t>
  </si>
  <si>
    <t>1210</t>
  </si>
  <si>
    <t>SUDLEY ELEM</t>
  </si>
  <si>
    <t>HERNDON ELEM</t>
  </si>
  <si>
    <t>1250</t>
  </si>
  <si>
    <t>BROSVILLE ELEM</t>
  </si>
  <si>
    <t>1853</t>
  </si>
  <si>
    <t>RIVER OAKS ELEM</t>
  </si>
  <si>
    <t>LAKEVIEW ELEM</t>
  </si>
  <si>
    <t>PINE SPRING ELEM</t>
  </si>
  <si>
    <t>BUCKNELL ELEM</t>
  </si>
  <si>
    <t>HILLSVILLE ELEM</t>
  </si>
  <si>
    <t>1170</t>
  </si>
  <si>
    <t>BROOKFIELD ELEM</t>
  </si>
  <si>
    <t>1790</t>
  </si>
  <si>
    <t>CAMERON ELEM</t>
  </si>
  <si>
    <t>CAMP ALLEN ELEM</t>
  </si>
  <si>
    <t>089</t>
  </si>
  <si>
    <t>Stafford County Public Schools</t>
  </si>
  <si>
    <t>ANNE E. MONCURE ELEM</t>
  </si>
  <si>
    <t>KENTUCK ELEM</t>
  </si>
  <si>
    <t>1690</t>
  </si>
  <si>
    <t>SLEEPY HOLLOW ELEM</t>
  </si>
  <si>
    <t>012</t>
  </si>
  <si>
    <t>Botetourt County Public Schools</t>
  </si>
  <si>
    <t>EAGLE ROCK ELEM</t>
  </si>
  <si>
    <t>GORDON-BARBOUR ELEM</t>
  </si>
  <si>
    <t>BEECH TREE ELEM</t>
  </si>
  <si>
    <t>1730</t>
  </si>
  <si>
    <t>SHARON C. MCAULIFFE ELEM</t>
  </si>
  <si>
    <t>LAUREL ELEM</t>
  </si>
  <si>
    <t>1160</t>
  </si>
  <si>
    <t>OCCOQUAN ELEM</t>
  </si>
  <si>
    <t>TIMBER LANE ELEM</t>
  </si>
  <si>
    <t>BREN MAR PARK ELEM</t>
  </si>
  <si>
    <t>0940</t>
  </si>
  <si>
    <t>OCEAN VIEW ELEM</t>
  </si>
  <si>
    <t>GRAYSON HIGHLANDS</t>
  </si>
  <si>
    <t>STONY MILL ELEM</t>
  </si>
  <si>
    <t>HOLLIN MEADOWS ELEM</t>
  </si>
  <si>
    <t>1330</t>
  </si>
  <si>
    <t>SWANS CREEK ELEM</t>
  </si>
  <si>
    <t>085</t>
  </si>
  <si>
    <t>Shenandoah County Public Schools</t>
  </si>
  <si>
    <t>NORTH FORK MIDDLE</t>
  </si>
  <si>
    <t>CENTRE RIDGE ELEM</t>
  </si>
  <si>
    <t>2090</t>
  </si>
  <si>
    <t>ORANGE ELEM</t>
  </si>
  <si>
    <t>KATE WALLER BARRETT ELEM</t>
  </si>
  <si>
    <t>0427</t>
  </si>
  <si>
    <t>FANNIE W. FITZGERALD ELEM</t>
  </si>
  <si>
    <t>FORESTDALE ELEM</t>
  </si>
  <si>
    <t>1450</t>
  </si>
  <si>
    <t>CRESTWOOD INTERMEDIATE</t>
  </si>
  <si>
    <t>RESSIE JEFFRIES ELEM</t>
  </si>
  <si>
    <t>0240</t>
  </si>
  <si>
    <t>NARROWS ELEM/MID.</t>
  </si>
  <si>
    <t>TUSSING ELEM</t>
  </si>
  <si>
    <t>MACY MCCLAUGHERTY COMBINED</t>
  </si>
  <si>
    <t>WASHINGTON MILL ELEM</t>
  </si>
  <si>
    <t>1320</t>
  </si>
  <si>
    <t>039</t>
  </si>
  <si>
    <t>Greene County Public Schools</t>
  </si>
  <si>
    <t>NATHANAEL GREENE PRIMARY</t>
  </si>
  <si>
    <t>MARY CALCOTT ELEM</t>
  </si>
  <si>
    <t>MARTIN LUTHER KING JR. ELEM</t>
  </si>
  <si>
    <t>0160</t>
  </si>
  <si>
    <t>WIDEWATER ELEM</t>
  </si>
  <si>
    <t>BAY VIEW ELEM</t>
  </si>
  <si>
    <t>LONDON TOWNE ELEM</t>
  </si>
  <si>
    <t>1830</t>
  </si>
  <si>
    <t>WILLOUGHBY EARLY CHILDHOOD CENTER</t>
  </si>
  <si>
    <t>0860</t>
  </si>
  <si>
    <t>TARRALLTON ELEM</t>
  </si>
  <si>
    <t>0800</t>
  </si>
  <si>
    <t>BELVEDERE ELEM</t>
  </si>
  <si>
    <t>0720</t>
  </si>
  <si>
    <t>ROCKLEDGE ELEM</t>
  </si>
  <si>
    <t>COATES ELEM</t>
  </si>
  <si>
    <t>2347</t>
  </si>
  <si>
    <t>BURNT CHIMNEY ELEM</t>
  </si>
  <si>
    <t>TWIN SPRINGS ELEM</t>
  </si>
  <si>
    <t>1851</t>
  </si>
  <si>
    <t>UNIONVILLE ELEM</t>
  </si>
  <si>
    <t>EASTERN COMBINED</t>
  </si>
  <si>
    <t>SEWELLS POINT ELEM</t>
  </si>
  <si>
    <t>LOCUST GROVE ELEM</t>
  </si>
  <si>
    <t>MASON CREST ELEM</t>
  </si>
  <si>
    <t>2410</t>
  </si>
  <si>
    <t>FALMOUTH ELEM</t>
  </si>
  <si>
    <t>TEMPERANCE ELEM</t>
  </si>
  <si>
    <t>0740</t>
  </si>
  <si>
    <t>NATHANAEL GREENE ELEM</t>
  </si>
  <si>
    <t>AMHERST ELEM</t>
  </si>
  <si>
    <t>LEESYLVANIA ELEM</t>
  </si>
  <si>
    <t>MONTCLAIR ELEM</t>
  </si>
  <si>
    <t>131</t>
  </si>
  <si>
    <t>Williamsburg/James City County Public Schools</t>
  </si>
  <si>
    <t>NORGE ELEM</t>
  </si>
  <si>
    <t>BUCHANAN ELEM</t>
  </si>
  <si>
    <t>COOL SPRING EL (CEP NOTE 2)</t>
  </si>
  <si>
    <t>WALNUT HILL EL (CEP NOTE 2)</t>
  </si>
  <si>
    <t>WESTVIEW ECEC (CEP NOTE 2)</t>
  </si>
  <si>
    <t>LAKEMONT ELEM (CEP NOTE 2)</t>
  </si>
  <si>
    <t>PLEASANTS LANE EL (CEP NOTE 2)</t>
  </si>
  <si>
    <t>0180</t>
  </si>
  <si>
    <t>FALLON PARK EL (CEP NOTE 2)</t>
  </si>
  <si>
    <t>MORNINGSIDE EL (CEP NOTE 2)</t>
  </si>
  <si>
    <t>VIRGINIA HEIGHTS EL (CEP NOTE 2)</t>
  </si>
  <si>
    <t>WASENA ELEM (CEP NOTE 2)</t>
  </si>
  <si>
    <t>HIGHLAND PARK EL (CEP NOTE 2)</t>
  </si>
  <si>
    <t>ROANOKE ACAD M&amp;S (CEP NOTE 2)</t>
  </si>
  <si>
    <t>PRESTON PARK EL (CEP NOTE 2)</t>
  </si>
  <si>
    <t>GARDEN CITY EL (CEP NOTE 2)</t>
  </si>
  <si>
    <t>ROUND HILL ELEM (CEP NOTE 2)</t>
  </si>
  <si>
    <t>0320</t>
  </si>
  <si>
    <t>LINCOLN TERRACE EL (CEP NOTE 2)</t>
  </si>
  <si>
    <t>WESTSIDE ELEM (CEP NOTE 2)</t>
  </si>
  <si>
    <t>MONTEREY ELEM (CEP NOTE 2)</t>
  </si>
  <si>
    <t>FISHBURN PARK EL (CEP NOTE 2)</t>
  </si>
  <si>
    <t>FAIRVIEW ELEM (CEP NOTE 2)</t>
  </si>
  <si>
    <t>0410</t>
  </si>
  <si>
    <t>HURT PARK ELEM (CEP NOTE 2)</t>
  </si>
  <si>
    <t>PARKWAY ELEM (CEP NOTE 2)</t>
  </si>
  <si>
    <t>SEATACK ACH DRM (CEP NOTE 2)</t>
  </si>
  <si>
    <t>GREENSVILLE EL (CEP NOTE 2)</t>
  </si>
  <si>
    <t>4</t>
  </si>
  <si>
    <t>BELFIELD ELEM (CEP NOTE 2)</t>
  </si>
  <si>
    <t>BEDFORD PRIMARY (CEP NOTE 2)</t>
  </si>
  <si>
    <t>1200</t>
  </si>
  <si>
    <t>1</t>
  </si>
  <si>
    <t>CAMELOT ELEM (CEP NOTE 2)</t>
  </si>
  <si>
    <t>TRUITT INT (CEP NOTE 2)</t>
  </si>
  <si>
    <t>0971</t>
  </si>
  <si>
    <t>G W CARVER INT (CEP NOTE 2)</t>
  </si>
  <si>
    <t>PORTLOCK PRIM (CEP NOTE 2)</t>
  </si>
  <si>
    <t>THURGOOD MARSHALL (CEP NOTE 2)</t>
  </si>
  <si>
    <t>G A TREAKLE EL (CEP NOTE 2)</t>
  </si>
  <si>
    <t>RENA B WRIGHT PR (CEP NOTE 2)</t>
  </si>
  <si>
    <t>LUTHER W. MACHEN EL (CEP NOTE 2)</t>
  </si>
  <si>
    <t>CAPT JOHN SMITH EL (CEP NOTE 2)</t>
  </si>
  <si>
    <t>JANE H. BRYAN EL (CEP NOTE 2)</t>
  </si>
  <si>
    <t>ABERDEEN ELEM (CEP NOTE 2)</t>
  </si>
  <si>
    <t>A.W.E. BASSETTE EL (CEP NOTE 2)</t>
  </si>
  <si>
    <t>BOOKER ELEM (CEP NOTE 2)</t>
  </si>
  <si>
    <t>JOHN B. CARY EL (CEP NOTE 2)</t>
  </si>
  <si>
    <t>ETTRICK ELEM (CEP NOTE 2)</t>
  </si>
  <si>
    <t>HARROWGATE ELEM (CEP NOTE 2)</t>
  </si>
  <si>
    <t>BENSLEY ELEM (CEP NOTE 2)</t>
  </si>
  <si>
    <t>J A CHALKLEY ELEM (CEP NOTE 2)</t>
  </si>
  <si>
    <t>FALLING CREEK EL (CEP NOTE 2)</t>
  </si>
  <si>
    <t>BELLWOOD ELEM (CEP NOTE 2)</t>
  </si>
  <si>
    <t>CENTRAL ELEM (CEP NOTE 2)</t>
  </si>
  <si>
    <t>MADISON HTS EL (CEP NOTE 2)</t>
  </si>
  <si>
    <t>CORA KELLY ELEM (CEP NOTE 2)</t>
  </si>
  <si>
    <t>WM RAMSAY ELEM (CEP NOTE 2)</t>
  </si>
  <si>
    <t>DIAMOND SPRINGS (CEP NOTE 2)</t>
  </si>
  <si>
    <t>0106</t>
  </si>
  <si>
    <t>HOLLAND ELEM (CEP NOTE 2)</t>
  </si>
  <si>
    <t>NEWTOWN ELEM (CEP NOTE 2)</t>
  </si>
  <si>
    <t>WILLIAMS ELEM (CEP NOTE 2)</t>
  </si>
  <si>
    <t>008</t>
  </si>
  <si>
    <t xml:space="preserve">Augusta County Public Schools </t>
  </si>
  <si>
    <t>CRAIGSVILLE ELEM (CEP NOTE 2)</t>
  </si>
  <si>
    <t>DOGWOOD ELEM (CEP NOTE 2)</t>
  </si>
  <si>
    <t>GROVETON ELEM (CEP NOTE 2)</t>
  </si>
  <si>
    <t xml:space="preserve">Dickenson County Public Schools </t>
  </si>
  <si>
    <t>CLINTWOOD ELEM (CEP NOTE 2)</t>
  </si>
  <si>
    <t>ERVINTON ELEM (CEP NOTE 2)</t>
  </si>
  <si>
    <t>SANDLICK ELEM (CEP NOTE 2)</t>
  </si>
  <si>
    <t>FERDINAND T. DAY ELEM</t>
  </si>
  <si>
    <t>RHEA VALLEY EL (CEP NOTE 2)</t>
  </si>
  <si>
    <t>GREENDALE EL (CEP NOTE 2)</t>
  </si>
  <si>
    <t>MEADOWVIEW EL (CEP NOTE 2)</t>
  </si>
  <si>
    <t>VALLEY INSTITUTE (CEP NOTE 2)</t>
  </si>
  <si>
    <t>1020</t>
  </si>
  <si>
    <t>SUGAR GROVE EL (CEP NOTE 2)</t>
  </si>
  <si>
    <t>0555</t>
  </si>
  <si>
    <t>FW KLING JR ELEM (CEP NOTE 2)</t>
  </si>
  <si>
    <t>PARRY MCCLUER MS (CEP NOTE 2)</t>
  </si>
  <si>
    <t>0061</t>
  </si>
  <si>
    <t>SALTVILLE ELEM (CEP NOTE 2)</t>
  </si>
  <si>
    <t>ENDERLY HTS ELEM (CEP NOTE 2)</t>
  </si>
  <si>
    <t>MARION ELEM (CEP NOTE 2)</t>
  </si>
  <si>
    <t>OAK POINT ELEM (CEP NOTE 2)</t>
  </si>
  <si>
    <t>R.O. NELSON ELEM (CEP NOTE 2)</t>
  </si>
  <si>
    <t>0310</t>
  </si>
  <si>
    <t>RICHNECK ELEM (CEP NOTE 2)</t>
  </si>
  <si>
    <t>HORACE H. EPES EL (CEP NOTE 2)</t>
  </si>
  <si>
    <t>1240</t>
  </si>
  <si>
    <t>ACHIEVABLE DREAM ACAD (CEP NOTE 2)</t>
  </si>
  <si>
    <t>1404</t>
  </si>
  <si>
    <t>RIVERSIDE ELEM1 (CEP NOTE 2)</t>
  </si>
  <si>
    <t>DAVID A. DUTROW EL (CEP NOTE 2)</t>
  </si>
  <si>
    <t>LEE HALL ELEM (CEP NOTE 2)</t>
  </si>
  <si>
    <t>WILLIS A. JENKINS EL (CEP NOTE 2)</t>
  </si>
  <si>
    <t>DENBIGH EC CTR (CEP NOTE 2)</t>
  </si>
  <si>
    <t>1402</t>
  </si>
  <si>
    <t>T. RYLAND SANFORD EL (CEP NOTE 2)</t>
  </si>
  <si>
    <t>OLIVER C. GREENWOOD EL (CEP NOTE 2)</t>
  </si>
  <si>
    <t>JOHN MARSHALL EC CTR (CEP NOTE 2)</t>
  </si>
  <si>
    <t>1411</t>
  </si>
  <si>
    <t>L.F. PALMER EL (CEP NOTE 2)</t>
  </si>
  <si>
    <t>RICHARD T. YATES EL (CEP NOTE 2)</t>
  </si>
  <si>
    <t>JOSEPH H. SAUNDERS EL (CEP NOTE 2)</t>
  </si>
  <si>
    <t>CARVER ELEM (CEP NOTE 2)</t>
  </si>
  <si>
    <t>HIDENWOOD ELEM (CEP NOTE 2)</t>
  </si>
  <si>
    <t>B.C. CHARLES ELEM (CEP NOTE 2)</t>
  </si>
  <si>
    <t>KILN CREEK ELEM (CEP NOTE 2)</t>
  </si>
  <si>
    <t>1290</t>
  </si>
  <si>
    <t>DISCOVERY STEM ACAD (CEP NOTE 2)</t>
  </si>
  <si>
    <t>GEORGE J. MCINTOSH EL (CEP NOTE 2)</t>
  </si>
  <si>
    <t>NEWSOME PARK EL (CEP NOTE 2)</t>
  </si>
  <si>
    <t>1120</t>
  </si>
  <si>
    <t>WATKINS EC CTR (CEP NOTE 2)</t>
  </si>
  <si>
    <t>1410</t>
  </si>
  <si>
    <t>SEDGEFIELD EL (CEP NOTE 2)</t>
  </si>
  <si>
    <t>RICH VALLEY ELEM (CEP NOTE 2)</t>
  </si>
  <si>
    <t>ATKINS ELEM (CEP NOTE 2)</t>
  </si>
  <si>
    <t>CHILHOWIE ELEM (CEP NOTE 2)</t>
  </si>
  <si>
    <t>COLLEGE PARK ELEM</t>
  </si>
  <si>
    <t>JOHN ADAMS ELEM</t>
  </si>
  <si>
    <t>JAMES K POLK ELEM</t>
  </si>
  <si>
    <t>MOUNT EAGLE ELEM</t>
  </si>
  <si>
    <t>GEORGETOWN PRIMARY</t>
  </si>
  <si>
    <t>EASTERN MONTGOMERY ELEM</t>
  </si>
  <si>
    <t>JAMES RIVER ELEM</t>
  </si>
  <si>
    <t>0201</t>
  </si>
  <si>
    <t>WOODLAWN ELEM</t>
  </si>
  <si>
    <t>HOPKINS ROAD ELEM</t>
  </si>
  <si>
    <t>BIRDNECK ELEM</t>
  </si>
  <si>
    <t>BAYSIDE 6TH GRADE CAMPUS</t>
  </si>
  <si>
    <t>0115</t>
  </si>
  <si>
    <t>GREEN RUN ELEM</t>
  </si>
  <si>
    <t>LYNNHAVEN ELEM</t>
  </si>
  <si>
    <t>LURAY ELEM</t>
  </si>
  <si>
    <t>STEWARTSVILLE ELEM</t>
  </si>
  <si>
    <t>ROSEMONT ELEM</t>
  </si>
  <si>
    <t>0810</t>
  </si>
  <si>
    <t>023</t>
  </si>
  <si>
    <t>Craig County Public Schools</t>
  </si>
  <si>
    <t>MCCLEARY ELEM</t>
  </si>
  <si>
    <t>STANLEY ELEM</t>
  </si>
  <si>
    <t>PHENIX ELEM</t>
  </si>
  <si>
    <t>BACON DISTRICT ELEM</t>
  </si>
  <si>
    <t>Bath County Public Schools</t>
  </si>
  <si>
    <t>MILLBORO ELEM</t>
  </si>
  <si>
    <t>BEDFORD ELEM</t>
  </si>
  <si>
    <t>SPEEDWELL ELEM</t>
  </si>
  <si>
    <t>082</t>
  </si>
  <si>
    <t>Rockingham County Public Schools</t>
  </si>
  <si>
    <t>PLEASANT VALLEY ELEM</t>
  </si>
  <si>
    <t>0950</t>
  </si>
  <si>
    <t>VALLEY ELEM</t>
  </si>
  <si>
    <t>A M DAVIS ELEM</t>
  </si>
  <si>
    <t>ALFRED S. FORREST ELEM</t>
  </si>
  <si>
    <t>EUREKA ELEM</t>
  </si>
  <si>
    <t>MARGUERITE F CHRISTIAN ELEM</t>
  </si>
  <si>
    <t>REAMS ROAD ELEM</t>
  </si>
  <si>
    <t>BEULAH ELEM</t>
  </si>
  <si>
    <t>MONTVALE ELEM</t>
  </si>
  <si>
    <t>BROOKWOOD ELEM</t>
  </si>
  <si>
    <t>CALLAWAY ELEM</t>
  </si>
  <si>
    <t>POINT O' VIEW ELEM</t>
  </si>
  <si>
    <t>LUXFORD ELEM</t>
  </si>
  <si>
    <t>SAMUEL W TUCKER ELEM</t>
  </si>
  <si>
    <t>0333</t>
  </si>
  <si>
    <t>SALEM CHURCH ELEM</t>
  </si>
  <si>
    <t>SHENANDOAH ELEM</t>
  </si>
  <si>
    <t>B M WILLIAMS PRIMARY</t>
  </si>
  <si>
    <t>THOMAS JEFFERSON ELEM1</t>
  </si>
  <si>
    <t>CHRISTOPHER C. KRAFT ELEM</t>
  </si>
  <si>
    <t>BAYSIDE ELEM</t>
  </si>
  <si>
    <t>MONETA ELEM</t>
  </si>
  <si>
    <t>J G HENING ELEM</t>
  </si>
  <si>
    <t>RIVER BEND ELEM</t>
  </si>
  <si>
    <t>WINDSOR OAKS ELEM</t>
  </si>
  <si>
    <t>PROVIDENCE ELEM</t>
  </si>
  <si>
    <t>139</t>
  </si>
  <si>
    <t>Salem City Public Schools</t>
  </si>
  <si>
    <t>EAST SALEM ELEM</t>
  </si>
  <si>
    <t xml:space="preserve">WHITE OAKS ELEM </t>
  </si>
  <si>
    <t>SPILLER ELEM</t>
  </si>
  <si>
    <t>OTTOBINE ELEM</t>
  </si>
  <si>
    <t>0920</t>
  </si>
  <si>
    <t>PAUL BURBANK ELEM</t>
  </si>
  <si>
    <t>JACKSON MEMORIAL ELEM</t>
  </si>
  <si>
    <t>SHEFFEY ELEM</t>
  </si>
  <si>
    <t>MAX MEADOWS ELEM</t>
  </si>
  <si>
    <t>PRICES FORK ELEM</t>
  </si>
  <si>
    <t>PHILLIPS ELEM</t>
  </si>
  <si>
    <t>PEMBROKE ELEM</t>
  </si>
  <si>
    <t>SPRINGFIELD ELEM</t>
  </si>
  <si>
    <t>FULKS RUN ELEM</t>
  </si>
  <si>
    <t>AMELON ELEM</t>
  </si>
  <si>
    <t>CRESTWOOD ELEM</t>
  </si>
  <si>
    <t>HIGH POINT ELEM</t>
  </si>
  <si>
    <t>TREVILIANS ELEM</t>
  </si>
  <si>
    <t>0641</t>
  </si>
  <si>
    <t>SAMUEL P. LANGLEY ELEM</t>
  </si>
  <si>
    <t>HUDDLESTON ELEM</t>
  </si>
  <si>
    <t>PLAINS ELEM</t>
  </si>
  <si>
    <t>MATOACA ELEM</t>
  </si>
  <si>
    <t>RURAL RETREAT ELEM</t>
  </si>
  <si>
    <t>THALIA ELEM</t>
  </si>
  <si>
    <t>C E CURTIS ELEM</t>
  </si>
  <si>
    <t>0492</t>
  </si>
  <si>
    <t>ELIZABETH SCOTT ELEM</t>
  </si>
  <si>
    <t>MOUNT VERNON ELEM</t>
  </si>
  <si>
    <t>G.W. CARVER ELEM</t>
  </si>
  <si>
    <t>ARROWHEAD ELEM</t>
  </si>
  <si>
    <t>GOODVIEW ELEM</t>
  </si>
  <si>
    <t>1214</t>
  </si>
  <si>
    <t>BELVIEW ELEM</t>
  </si>
  <si>
    <t>WINDSOR WOODS ELEM</t>
  </si>
  <si>
    <t>JOUETT ELEM</t>
  </si>
  <si>
    <t>MOUNTAIN VIEW ELEM</t>
  </si>
  <si>
    <t>CASSELL ELEM</t>
  </si>
  <si>
    <t>NORFOLK HIGHLANDS PRIMARY</t>
  </si>
  <si>
    <t>CORPORATE LANDING ELEM</t>
  </si>
  <si>
    <t>1041</t>
  </si>
  <si>
    <t>LACEY SPRING ELEM</t>
  </si>
  <si>
    <t>AUBURN ELEM</t>
  </si>
  <si>
    <t>0902</t>
  </si>
  <si>
    <t>CUB RUN ELEM</t>
  </si>
  <si>
    <t>0861</t>
  </si>
  <si>
    <t>THELMA CRENSHAW ELEM</t>
  </si>
  <si>
    <t>CHRISTIANSBURG ELEM</t>
  </si>
  <si>
    <t>NORTH RIVER ELEM</t>
  </si>
  <si>
    <t>ECOFF ELEM</t>
  </si>
  <si>
    <t>046</t>
  </si>
  <si>
    <t>Isle of Wight County Public Schools</t>
  </si>
  <si>
    <t>HARDY ELEM</t>
  </si>
  <si>
    <t>MATTHEW WHALEY ELEM</t>
  </si>
  <si>
    <t>BLANDFORD ALT (CEP NOTE 2)</t>
  </si>
  <si>
    <t>E W WYATT MID (CEP NOTE 2)</t>
  </si>
  <si>
    <t>LITTLE CREEK EL ANNEX (CEP NOTE 2)</t>
  </si>
  <si>
    <t>2118</t>
  </si>
  <si>
    <t>SOUTHSIDE STEM CAMP. (CEP NOTE 2)</t>
  </si>
  <si>
    <t>LAKE TAYLOR HS (CEP NOTE 2)</t>
  </si>
  <si>
    <t>NORFOLK RE-ED -SECEP-OAK</t>
  </si>
  <si>
    <t>2113</t>
  </si>
  <si>
    <t>FORT HILL COMM (CEP NOTE 2)</t>
  </si>
  <si>
    <t>1203</t>
  </si>
  <si>
    <t>CARL B. HUTCHERSON (CEP NOTE 2)</t>
  </si>
  <si>
    <t>H B ANDREWS (CEP NOTE 2)</t>
  </si>
  <si>
    <t>MONTGOMERY CENTRAL</t>
  </si>
  <si>
    <t>CHESAPEAKE CTR STUDENT SUCCESS</t>
  </si>
  <si>
    <t>PATRICK HENRY ELEM</t>
  </si>
  <si>
    <t>NEWPORT ACADEMY (CEP NOTE 2)</t>
  </si>
  <si>
    <t>JEFFERSON-HOUSTON ELEM</t>
  </si>
  <si>
    <t>MINNIE HOWARD</t>
  </si>
  <si>
    <t>0331</t>
  </si>
  <si>
    <t>EASTON PRESCHOOL</t>
  </si>
  <si>
    <t>RIVERHEADS ELEM</t>
  </si>
  <si>
    <t>PLAZA MIDDLE</t>
  </si>
  <si>
    <t>STUARTS DRAFT ELEM</t>
  </si>
  <si>
    <t>STAFFORD MIDDLE</t>
  </si>
  <si>
    <t>0112</t>
  </si>
  <si>
    <t xml:space="preserve">Pittsylvania County Public Schools </t>
  </si>
  <si>
    <t>TUNSTALL HIGH</t>
  </si>
  <si>
    <t>CARRSVILLE ELEM</t>
  </si>
  <si>
    <t>SHIRLEY C. HEIM MIDDLE</t>
  </si>
  <si>
    <t>CHRISTIANSBURG MIDDLE</t>
  </si>
  <si>
    <t>0671</t>
  </si>
  <si>
    <t>MALIBU ELEM</t>
  </si>
  <si>
    <t>WINDSOR ELEM</t>
  </si>
  <si>
    <t>PEMBROKE MEADOWS ELEM</t>
  </si>
  <si>
    <t>LIGHTFOOT ELEM</t>
  </si>
  <si>
    <t>LESLIE FOX KEYSER ELEM</t>
  </si>
  <si>
    <t>ABINGDON ELEM</t>
  </si>
  <si>
    <t>ANTHONY BURNS ELEM</t>
  </si>
  <si>
    <t>0433</t>
  </si>
  <si>
    <t>FALLING BRANCH ELEM</t>
  </si>
  <si>
    <t>WATAUGA ELEM</t>
  </si>
  <si>
    <t>GEORGIE D. TYLER MIDDLE</t>
  </si>
  <si>
    <t>KEMPSVILLE MEADOWS ELEM</t>
  </si>
  <si>
    <t>JACOBS ROAD ELEM</t>
  </si>
  <si>
    <t>S GORDON STEWART MIDDLE</t>
  </si>
  <si>
    <t>EDWARD G CLYMORE ELEM</t>
  </si>
  <si>
    <t>0842</t>
  </si>
  <si>
    <t>RURAL RETREAT HIGH</t>
  </si>
  <si>
    <t>0202</t>
  </si>
  <si>
    <t>ROCKY RUN ELEM</t>
  </si>
  <si>
    <t>0425</t>
  </si>
  <si>
    <t>LOCUST GROVE MIDDLE</t>
  </si>
  <si>
    <t>WARREN COUNTY MIDDLE SCHOOL</t>
  </si>
  <si>
    <t>BERKELEY MIDDLE</t>
  </si>
  <si>
    <t>HILDA J. BARBOUR ELEM</t>
  </si>
  <si>
    <t>0371</t>
  </si>
  <si>
    <t>LOUISA COUNTY HIGH</t>
  </si>
  <si>
    <t>0602</t>
  </si>
  <si>
    <t>STUARTS DRAFT MIDDLE</t>
  </si>
  <si>
    <t>BEVERLEY MANOR MIDDLE</t>
  </si>
  <si>
    <t>0212</t>
  </si>
  <si>
    <t>GUY K STUMP ELEM</t>
  </si>
  <si>
    <t>0843</t>
  </si>
  <si>
    <t>WILSON MIDDLE</t>
  </si>
  <si>
    <t>0844</t>
  </si>
  <si>
    <t>ORANGE CO. HIGH</t>
  </si>
  <si>
    <t>ELIZABETH DAVIS MIDDLE</t>
  </si>
  <si>
    <t>WILSON ELEM</t>
  </si>
  <si>
    <t>SKYLINE HIGH</t>
  </si>
  <si>
    <t>LOCUST GROVE PRIMARY SCHOOL</t>
  </si>
  <si>
    <t>0051</t>
  </si>
  <si>
    <t>A.S. RHODES ELEM</t>
  </si>
  <si>
    <t>CHURCHVILLE ELEM</t>
  </si>
  <si>
    <t>DOUGLAS MACARTHUR ELEM</t>
  </si>
  <si>
    <t>GILES HIGH</t>
  </si>
  <si>
    <t>0461</t>
  </si>
  <si>
    <t>WARREN COUNTY HIGH</t>
  </si>
  <si>
    <t>BON AIR ELEM</t>
  </si>
  <si>
    <t>MOSS-NUCKOLS ELEM</t>
  </si>
  <si>
    <t>C C WELLS ELEM</t>
  </si>
  <si>
    <t>BUFFALO GAP HIGH</t>
  </si>
  <si>
    <t>THOMAS DALE HIGH</t>
  </si>
  <si>
    <t>MATOACA MIDDLE</t>
  </si>
  <si>
    <t>ENON ELEM</t>
  </si>
  <si>
    <t>MATOACA HIGH</t>
  </si>
  <si>
    <t>ACADEMY DISCOVERY LAKEWOOD</t>
  </si>
  <si>
    <t>0185</t>
  </si>
  <si>
    <t>D.J. MONTAGUE ELEM</t>
  </si>
  <si>
    <t>WILSON MEMORIAL HIGH</t>
  </si>
  <si>
    <t>STUARTS DRAFT HIGH</t>
  </si>
  <si>
    <t>CHARLES BARRETT ELEM</t>
  </si>
  <si>
    <t>WALTER HERRON TAYLOR EL</t>
  </si>
  <si>
    <t>RIVERHEADS HIGH</t>
  </si>
  <si>
    <t>O B GATES ELEM</t>
  </si>
  <si>
    <t>GHENT SCHOOL</t>
  </si>
  <si>
    <t>MAURY ELEM</t>
  </si>
  <si>
    <t>GEORGE MASON ELEM</t>
  </si>
  <si>
    <t>MONACAN HIGH</t>
  </si>
  <si>
    <t>FT DEFIANCE HIGH</t>
  </si>
  <si>
    <t>MANCHESTER HIGH</t>
  </si>
  <si>
    <t>0632</t>
  </si>
  <si>
    <t>JAMES RIVER HIGH</t>
  </si>
  <si>
    <t>BAILEY BRIDGE MIDDLE</t>
  </si>
  <si>
    <t>0631</t>
  </si>
  <si>
    <t>HUGO A OWENS MIDDLE</t>
  </si>
  <si>
    <t>ROBIOUS MIDDLE</t>
  </si>
  <si>
    <t>CLOVER HILL HIGH</t>
  </si>
  <si>
    <t>GREENFIELD ELEM</t>
  </si>
  <si>
    <t>EVERGREEN ELEM</t>
  </si>
  <si>
    <t>LARCHMONT ELEM</t>
  </si>
  <si>
    <t>ALBERTA SMITH ELEM</t>
  </si>
  <si>
    <t>SWIFT CREEK MIDDLE</t>
  </si>
  <si>
    <t>LYLES-CROUCH ELEM</t>
  </si>
  <si>
    <t>SWIFT CREEK ELEM</t>
  </si>
  <si>
    <t>JEFFERSON FOREST HIGH</t>
  </si>
  <si>
    <t>1212</t>
  </si>
  <si>
    <t>SPRING RUN ELEM</t>
  </si>
  <si>
    <t>GREAT BRIDGE MIDDLE</t>
  </si>
  <si>
    <t>J B WATKINS ELEM</t>
  </si>
  <si>
    <t>ROBIOUS ELEM</t>
  </si>
  <si>
    <t>COSBY HIGH</t>
  </si>
  <si>
    <t>W W GORDON ELEM</t>
  </si>
  <si>
    <t>GRANGE HALL ELEM</t>
  </si>
  <si>
    <t>TOMAHAWK CREEK MIDDLE</t>
  </si>
  <si>
    <t>MIDLOTHIAN HIGH</t>
  </si>
  <si>
    <t>OLD HUNDRED ELEMENTARY</t>
  </si>
  <si>
    <t>MIDLOTHIAN MIDDLE</t>
  </si>
  <si>
    <t>WINTERPOCK ELEM</t>
  </si>
  <si>
    <t>WOOLRIDGE ELEM</t>
  </si>
  <si>
    <t>BETTIE WEAVER ELEM</t>
  </si>
  <si>
    <t>N C TAYLOR ACAD (CEP NOTE 2)</t>
  </si>
  <si>
    <t>0553</t>
  </si>
  <si>
    <t>FOREST PARK ACAD (CEP NOTE 2)</t>
  </si>
  <si>
    <t>MADISON ALT (CEP NOTE 2)</t>
  </si>
  <si>
    <t>TANGIER COMBINED (CEP NOTE 2)</t>
  </si>
  <si>
    <t>CHINCOTEAGUE HIGH (CEP NOTE 2)</t>
  </si>
  <si>
    <t>INDEPENDENCE NONTRAD CTR</t>
  </si>
  <si>
    <t>CROSSROADS ELEM</t>
  </si>
  <si>
    <t>FALLS CHURCH HIGH</t>
  </si>
  <si>
    <t>GRAHAM PARK MIDDLE</t>
  </si>
  <si>
    <t>PACE WEST</t>
  </si>
  <si>
    <t>0910</t>
  </si>
  <si>
    <t>PARKSIDE MIDDLE</t>
  </si>
  <si>
    <t>0501</t>
  </si>
  <si>
    <t>WOODBRIDGE MIDDLE</t>
  </si>
  <si>
    <t>NORFOLK TECHNICAL CTR</t>
  </si>
  <si>
    <t>POTOMAC HIGH</t>
  </si>
  <si>
    <t>CRAIG COUNTY HIGH</t>
  </si>
  <si>
    <t>ACAD INTL STUDIES ROSEMONT</t>
  </si>
  <si>
    <t>2127</t>
  </si>
  <si>
    <t>ELKTON ELEM</t>
  </si>
  <si>
    <t>BATH COUNTY PUBLIC SCHOOLS</t>
  </si>
  <si>
    <t>BATH COUNTY HIGH</t>
  </si>
  <si>
    <t>C.D. HYLTON HIGH</t>
  </si>
  <si>
    <t>MAURY HIGH</t>
  </si>
  <si>
    <t>ELKTON MIDDLE</t>
  </si>
  <si>
    <t>0900</t>
  </si>
  <si>
    <t>LAUREL LANE ELEM</t>
  </si>
  <si>
    <t>BOONES MILL ELEM</t>
  </si>
  <si>
    <t>1370</t>
  </si>
  <si>
    <t>WOODBRIDGE HIGH</t>
  </si>
  <si>
    <t>J. FRANK HILLYARD MIDDLE</t>
  </si>
  <si>
    <t>0960</t>
  </si>
  <si>
    <t>FRANKLIN COUNTY HIGH</t>
  </si>
  <si>
    <t>1311</t>
  </si>
  <si>
    <t>WILLIAM MONROE MIDDLE</t>
  </si>
  <si>
    <t>0071</t>
  </si>
  <si>
    <t>078</t>
  </si>
  <si>
    <t>Rappahannock County Public Schools</t>
  </si>
  <si>
    <t>RAPPAHANNOCK COUNTY ELEM</t>
  </si>
  <si>
    <t>LINVILLE-EDOM ELEM</t>
  </si>
  <si>
    <t>SOUTH RIVER ELEM</t>
  </si>
  <si>
    <t>JAMES BLAIR MIDDLE</t>
  </si>
  <si>
    <t>0025</t>
  </si>
  <si>
    <t>CLARA BYRD BAKER ELEM</t>
  </si>
  <si>
    <t>BRECKINRIDGE ELEM</t>
  </si>
  <si>
    <t>J BLAINE BLAYTON ELEM</t>
  </si>
  <si>
    <t>RUCKERSVILLE ELEM</t>
  </si>
  <si>
    <t>OSBOURN PARK HIGH</t>
  </si>
  <si>
    <t>WILLIAM MONROE HIGH</t>
  </si>
  <si>
    <t>0072</t>
  </si>
  <si>
    <t>LAFAYETTE HIGH</t>
  </si>
  <si>
    <t>FOREST PARK HIGH</t>
  </si>
  <si>
    <t>CENTRAL ACADEMY MIDDLE</t>
  </si>
  <si>
    <t>RAPPAHANNOCK CO. HIGH</t>
  </si>
  <si>
    <t>LOIS HORNSBY MIDDLE</t>
  </si>
  <si>
    <t>TOANO MIDDLE</t>
  </si>
  <si>
    <t>TROUTVILLE ELEM</t>
  </si>
  <si>
    <t>COLONIAL ELEM</t>
  </si>
  <si>
    <t>WARHILL HIGH</t>
  </si>
  <si>
    <t>0204</t>
  </si>
  <si>
    <t>CLOVERDALE ELEM</t>
  </si>
  <si>
    <t>READ MOUNTAIN MIDDLE</t>
  </si>
  <si>
    <t>STONEHOUSE ELEM</t>
  </si>
  <si>
    <t>0203</t>
  </si>
  <si>
    <t>MATOAKA ELEM</t>
  </si>
  <si>
    <t>0205</t>
  </si>
  <si>
    <t>LORD BOTETOURT HIGH</t>
  </si>
  <si>
    <t>CHARLES J COLGAN SR HIGH</t>
  </si>
  <si>
    <t>5010</t>
  </si>
  <si>
    <t>JAMESTOWN HIGH</t>
  </si>
  <si>
    <t>PATRIOT HIGH</t>
  </si>
  <si>
    <t>BRENTSVILLE DISTRICT HIGH</t>
  </si>
  <si>
    <t>BATTLEFIELD HIGH</t>
  </si>
  <si>
    <t>Total</t>
  </si>
  <si>
    <t>Cell intentionally left blank</t>
  </si>
  <si>
    <t>Criteria for Scoring Applications</t>
  </si>
  <si>
    <t>Ranking</t>
  </si>
  <si>
    <t>Criteria</t>
  </si>
  <si>
    <t>Middle and high school with a total free and reduced-price lunch eligibility of 45 percent and above and implementing an alternative breakfast model.</t>
  </si>
  <si>
    <t>Elementary schools with a total free and reduced-price lunch eligibility of 45 percent and above that did not receive BaB funding in the 2019-2020 school year.</t>
  </si>
  <si>
    <t>Elementary schools with a total free and reduced-price lunch eligibility of 45 percent and above that received funding in the 2019-2020 school year.</t>
  </si>
  <si>
    <t>All schools with a total free and reduced-price lunch eligibility participation below 45 percent providing an alternative breakfast model</t>
  </si>
  <si>
    <t>All schools with a total free and reduced-price lunch eligibility participation below 45 percent that submit a plan to increase their traditional breakfast model.</t>
  </si>
  <si>
    <t>*Schools are funded up to $1,074,000.00</t>
  </si>
  <si>
    <t>*End of Worksheet*</t>
  </si>
  <si>
    <t>Attachment A</t>
  </si>
  <si>
    <t>Superintendent's Memo #066-21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</si>
</sst>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"/>
    <numFmt numFmtId="165" formatCode="_(* #,##0_);_(* \(#,##0\);_(* &quot;-&quot;??_);_(@_)"/>
  </numFmts>
  <fonts count="12" x14ac:knownFonts="1">
    <font>
      <sz val="11"/>
      <color theme="1"/>
      <name val="Arial"/>
    </font>
    <font>
      <sz val="12"/>
      <color theme="1"/>
      <name val="Times New Roman"/>
    </font>
    <font>
      <sz val="16"/>
      <color theme="1"/>
      <name val="Times New Roman"/>
    </font>
    <font>
      <b/>
      <sz val="20"/>
      <color theme="1"/>
      <name val="Times New Roman"/>
    </font>
    <font>
      <b/>
      <sz val="12"/>
      <color theme="1"/>
      <name val="Times New Roman"/>
    </font>
    <font>
      <sz val="12"/>
      <color rgb="FF000000"/>
      <name val="Times New Roman"/>
    </font>
    <font>
      <b/>
      <sz val="12"/>
      <color theme="0"/>
      <name val="Times New Roman"/>
    </font>
    <font>
      <b/>
      <i/>
      <sz val="12"/>
      <color theme="1"/>
      <name val="Times New Roman"/>
    </font>
    <font>
      <b/>
      <sz val="16"/>
      <color theme="1"/>
      <name val="Times New Roman"/>
    </font>
    <font>
      <b/>
      <u/>
      <sz val="12"/>
      <color theme="1"/>
      <name val="Times New Roman"/>
    </font>
    <font>
      <sz val="12"/>
      <color theme="0"/>
      <name val="Times New Roman"/>
    </font>
    <font>
      <b/>
      <i/>
      <sz val="20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0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10" fontId="4" fillId="2" borderId="1" xfId="0" applyNumberFormat="1" applyFont="1" applyFill="1" applyBorder="1" applyAlignment="1">
      <alignment horizontal="left" vertical="center"/>
    </xf>
    <xf numFmtId="10" fontId="4" fillId="2" borderId="1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 readingOrder="1"/>
    </xf>
    <xf numFmtId="0" fontId="5" fillId="3" borderId="3" xfId="0" applyFont="1" applyFill="1" applyBorder="1" applyAlignment="1">
      <alignment horizontal="left" vertical="center" wrapText="1" readingOrder="1"/>
    </xf>
    <xf numFmtId="49" fontId="1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 readingOrder="1"/>
    </xf>
    <xf numFmtId="10" fontId="5" fillId="3" borderId="3" xfId="0" applyNumberFormat="1" applyFont="1" applyFill="1" applyBorder="1" applyAlignment="1">
      <alignment horizontal="left" vertical="center" wrapText="1" readingOrder="1"/>
    </xf>
    <xf numFmtId="10" fontId="5" fillId="0" borderId="6" xfId="0" applyNumberFormat="1" applyFont="1" applyBorder="1" applyAlignment="1">
      <alignment horizontal="left" vertical="center" wrapText="1" readingOrder="1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65" fontId="1" fillId="0" borderId="5" xfId="0" applyNumberFormat="1" applyFont="1" applyBorder="1" applyAlignment="1">
      <alignment horizontal="left" vertical="center"/>
    </xf>
    <xf numFmtId="43" fontId="1" fillId="0" borderId="5" xfId="0" applyNumberFormat="1" applyFont="1" applyBorder="1" applyAlignment="1">
      <alignment horizontal="left" vertical="center"/>
    </xf>
    <xf numFmtId="44" fontId="1" fillId="0" borderId="5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 readingOrder="1"/>
    </xf>
    <xf numFmtId="0" fontId="5" fillId="3" borderId="1" xfId="0" applyFont="1" applyFill="1" applyBorder="1" applyAlignment="1">
      <alignment horizontal="left" vertical="center" wrapText="1" readingOrder="1"/>
    </xf>
    <xf numFmtId="49" fontId="1" fillId="0" borderId="8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 readingOrder="1"/>
    </xf>
    <xf numFmtId="10" fontId="5" fillId="3" borderId="1" xfId="0" applyNumberFormat="1" applyFont="1" applyFill="1" applyBorder="1" applyAlignment="1">
      <alignment horizontal="left" vertical="center" wrapText="1" readingOrder="1"/>
    </xf>
    <xf numFmtId="10" fontId="5" fillId="0" borderId="9" xfId="0" applyNumberFormat="1" applyFont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left" vertical="center"/>
    </xf>
    <xf numFmtId="43" fontId="1" fillId="0" borderId="1" xfId="0" applyNumberFormat="1" applyFont="1" applyBorder="1" applyAlignment="1">
      <alignment horizontal="left" vertical="center"/>
    </xf>
    <xf numFmtId="44" fontId="1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 readingOrder="1"/>
    </xf>
    <xf numFmtId="0" fontId="5" fillId="0" borderId="9" xfId="0" applyFont="1" applyBorder="1" applyAlignment="1">
      <alignment horizontal="left" vertical="center" wrapText="1" readingOrder="1"/>
    </xf>
    <xf numFmtId="49" fontId="1" fillId="0" borderId="1" xfId="0" applyNumberFormat="1" applyFont="1" applyBorder="1" applyAlignment="1">
      <alignment horizontal="left" vertical="center"/>
    </xf>
    <xf numFmtId="10" fontId="5" fillId="0" borderId="1" xfId="0" applyNumberFormat="1" applyFont="1" applyBorder="1" applyAlignment="1">
      <alignment horizontal="left" vertical="center" wrapText="1" readingOrder="1"/>
    </xf>
    <xf numFmtId="44" fontId="1" fillId="0" borderId="9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/>
    <xf numFmtId="0" fontId="1" fillId="0" borderId="15" xfId="0" applyFont="1" applyBorder="1" applyAlignment="1">
      <alignment horizontal="left" vertical="center"/>
    </xf>
    <xf numFmtId="10" fontId="1" fillId="0" borderId="15" xfId="0" applyNumberFormat="1" applyFont="1" applyBorder="1" applyAlignment="1">
      <alignment horizontal="left" vertical="center"/>
    </xf>
    <xf numFmtId="44" fontId="7" fillId="0" borderId="15" xfId="0" applyNumberFormat="1" applyFont="1" applyBorder="1" applyAlignment="1">
      <alignment horizontal="left" vertical="center"/>
    </xf>
    <xf numFmtId="44" fontId="7" fillId="0" borderId="13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0" fontId="1" fillId="0" borderId="16" xfId="0" applyNumberFormat="1" applyFont="1" applyBorder="1" applyAlignment="1">
      <alignment horizontal="left" vertical="center"/>
    </xf>
    <xf numFmtId="44" fontId="7" fillId="0" borderId="16" xfId="0" applyNumberFormat="1" applyFont="1" applyBorder="1" applyAlignment="1">
      <alignment horizontal="left" vertical="center"/>
    </xf>
    <xf numFmtId="44" fontId="7" fillId="0" borderId="17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44" fontId="1" fillId="0" borderId="11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10" fontId="1" fillId="0" borderId="19" xfId="0" applyNumberFormat="1" applyFont="1" applyBorder="1" applyAlignment="1">
      <alignment horizontal="left" vertical="center"/>
    </xf>
    <xf numFmtId="44" fontId="7" fillId="0" borderId="19" xfId="0" applyNumberFormat="1" applyFont="1" applyBorder="1" applyAlignment="1">
      <alignment horizontal="left" vertical="center"/>
    </xf>
    <xf numFmtId="44" fontId="7" fillId="0" borderId="20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10" fontId="1" fillId="5" borderId="15" xfId="0" applyNumberFormat="1" applyFont="1" applyFill="1" applyBorder="1" applyAlignment="1">
      <alignment horizontal="left" vertical="center"/>
    </xf>
    <xf numFmtId="44" fontId="7" fillId="5" borderId="15" xfId="0" applyNumberFormat="1" applyFont="1" applyFill="1" applyBorder="1" applyAlignment="1">
      <alignment horizontal="left" vertical="center"/>
    </xf>
    <xf numFmtId="44" fontId="7" fillId="5" borderId="13" xfId="0" applyNumberFormat="1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0" fontId="6" fillId="0" borderId="14" xfId="0" applyNumberFormat="1" applyFont="1" applyBorder="1" applyAlignment="1">
      <alignment horizontal="left" vertical="center"/>
    </xf>
    <xf numFmtId="44" fontId="4" fillId="0" borderId="14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/>
    <xf numFmtId="0" fontId="9" fillId="0" borderId="16" xfId="0" applyFont="1" applyBorder="1" applyAlignment="1">
      <alignment horizontal="left" vertical="center" wrapText="1"/>
    </xf>
    <xf numFmtId="0" fontId="0" fillId="0" borderId="16" xfId="0" applyFont="1" applyBorder="1" applyAlignment="1"/>
    <xf numFmtId="0" fontId="0" fillId="0" borderId="17" xfId="0" applyFont="1" applyBorder="1" applyAlignment="1"/>
    <xf numFmtId="0" fontId="7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001"/>
  <sheetViews>
    <sheetView showGridLines="0" tabSelected="1" zoomScale="70" zoomScaleNormal="70" workbookViewId="0">
      <selection activeCell="A3" sqref="A3:Q3"/>
    </sheetView>
  </sheetViews>
  <sheetFormatPr defaultColWidth="12.625" defaultRowHeight="15" customHeight="1" x14ac:dyDescent="0.2"/>
  <cols>
    <col min="1" max="1" width="10.375" customWidth="1"/>
    <col min="2" max="2" width="41.125" customWidth="1"/>
    <col min="3" max="3" width="40.75" customWidth="1"/>
    <col min="4" max="4" width="9.5" customWidth="1"/>
    <col min="5" max="5" width="13" customWidth="1"/>
    <col min="6" max="6" width="12.375" customWidth="1"/>
    <col min="7" max="7" width="10.5" customWidth="1"/>
    <col min="8" max="8" width="7.875" customWidth="1"/>
    <col min="9" max="9" width="7.375" customWidth="1"/>
    <col min="10" max="10" width="12.375" customWidth="1"/>
    <col min="11" max="11" width="11.25" customWidth="1"/>
    <col min="12" max="12" width="11" customWidth="1"/>
    <col min="13" max="13" width="17.875" customWidth="1"/>
    <col min="14" max="14" width="16.125" customWidth="1"/>
    <col min="15" max="15" width="13.875" customWidth="1"/>
    <col min="16" max="16" width="15.875" customWidth="1"/>
    <col min="17" max="17" width="18.375" customWidth="1"/>
    <col min="18" max="26" width="7.625" customWidth="1"/>
  </cols>
  <sheetData>
    <row r="1" spans="1:26" ht="19.5" customHeight="1" x14ac:dyDescent="0.25">
      <c r="A1" s="77" t="s">
        <v>1119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">
      <c r="A2" s="76" t="s">
        <v>1120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1"/>
      <c r="S2" s="1"/>
      <c r="T2" s="1"/>
      <c r="U2" s="1"/>
      <c r="V2" s="1"/>
      <c r="W2" s="1"/>
      <c r="X2" s="1"/>
      <c r="Y2" s="1"/>
      <c r="Z2" s="1"/>
    </row>
    <row r="3" spans="1:26" s="41" customFormat="1" ht="15.75" x14ac:dyDescent="0.2">
      <c r="A3" s="76">
        <v>44274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1"/>
      <c r="S3" s="1"/>
      <c r="T3" s="1"/>
      <c r="U3" s="1"/>
      <c r="V3" s="1"/>
      <c r="W3" s="1"/>
      <c r="X3" s="1"/>
      <c r="Y3" s="1"/>
      <c r="Z3" s="1"/>
    </row>
    <row r="4" spans="1:26" ht="20.25" x14ac:dyDescent="0.2">
      <c r="A4" s="2" t="s">
        <v>0</v>
      </c>
      <c r="B4" s="1"/>
      <c r="C4" s="1"/>
      <c r="D4" s="1"/>
      <c r="E4" s="1"/>
      <c r="F4" s="1"/>
      <c r="G4" s="1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x14ac:dyDescent="0.2">
      <c r="A5" s="2" t="s">
        <v>1</v>
      </c>
      <c r="B5" s="1"/>
      <c r="C5" s="1"/>
      <c r="D5" s="1"/>
      <c r="E5" s="1"/>
      <c r="F5" s="1"/>
      <c r="G5" s="1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5" customHeight="1" x14ac:dyDescent="0.2">
      <c r="A6" s="4" t="s">
        <v>2</v>
      </c>
      <c r="B6" s="1"/>
      <c r="C6" s="1"/>
      <c r="D6" s="1"/>
      <c r="E6" s="1"/>
      <c r="F6" s="1"/>
      <c r="G6" s="1"/>
      <c r="H6" s="3"/>
      <c r="I6" s="3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2" customHeight="1" x14ac:dyDescent="0.2">
      <c r="A7" s="5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7" t="s">
        <v>10</v>
      </c>
      <c r="I7" s="7" t="s">
        <v>11</v>
      </c>
      <c r="J7" s="8" t="s">
        <v>12</v>
      </c>
      <c r="K7" s="6" t="s">
        <v>13</v>
      </c>
      <c r="L7" s="6" t="s">
        <v>14</v>
      </c>
      <c r="M7" s="5" t="s">
        <v>15</v>
      </c>
      <c r="N7" s="5" t="s">
        <v>16</v>
      </c>
      <c r="O7" s="5" t="s">
        <v>17</v>
      </c>
      <c r="P7" s="5" t="s">
        <v>18</v>
      </c>
      <c r="Q7" s="5" t="s">
        <v>19</v>
      </c>
      <c r="R7" s="1"/>
      <c r="S7" s="1"/>
      <c r="T7" s="1"/>
      <c r="U7" s="1"/>
      <c r="V7" s="1"/>
      <c r="W7" s="1"/>
      <c r="X7" s="1"/>
      <c r="Y7" s="1"/>
      <c r="Z7" s="1"/>
    </row>
    <row r="8" spans="1:26" ht="15.6" customHeight="1" x14ac:dyDescent="0.2">
      <c r="A8" s="9" t="s">
        <v>20</v>
      </c>
      <c r="B8" s="10" t="s">
        <v>21</v>
      </c>
      <c r="C8" s="11" t="s">
        <v>22</v>
      </c>
      <c r="D8" s="10" t="s">
        <v>23</v>
      </c>
      <c r="E8" s="12" t="s">
        <v>24</v>
      </c>
      <c r="F8" s="10" t="s">
        <v>25</v>
      </c>
      <c r="G8" s="10" t="s">
        <v>26</v>
      </c>
      <c r="H8" s="13">
        <v>1</v>
      </c>
      <c r="I8" s="13">
        <v>0</v>
      </c>
      <c r="J8" s="14">
        <v>1</v>
      </c>
      <c r="K8" s="15" t="s">
        <v>27</v>
      </c>
      <c r="L8" s="16">
        <v>1</v>
      </c>
      <c r="M8" s="15" t="s">
        <v>27</v>
      </c>
      <c r="N8" s="17">
        <v>20736</v>
      </c>
      <c r="O8" s="18">
        <f t="shared" ref="O8:O52" si="0">N8+(N8*0.003)</f>
        <v>20798.207999999999</v>
      </c>
      <c r="P8" s="19">
        <f t="shared" ref="P8:P52" si="1">O8*0.1</f>
        <v>2079.8208</v>
      </c>
      <c r="Q8" s="20" t="s">
        <v>28</v>
      </c>
      <c r="R8" s="1"/>
      <c r="S8" s="1"/>
      <c r="T8" s="1"/>
      <c r="U8" s="1"/>
      <c r="V8" s="1"/>
      <c r="W8" s="1"/>
      <c r="X8" s="1"/>
      <c r="Y8" s="1"/>
      <c r="Z8" s="1"/>
    </row>
    <row r="9" spans="1:26" ht="15.6" customHeight="1" x14ac:dyDescent="0.2">
      <c r="A9" s="21" t="s">
        <v>20</v>
      </c>
      <c r="B9" s="22" t="s">
        <v>21</v>
      </c>
      <c r="C9" s="23" t="s">
        <v>29</v>
      </c>
      <c r="D9" s="22" t="s">
        <v>30</v>
      </c>
      <c r="E9" s="24" t="s">
        <v>31</v>
      </c>
      <c r="F9" s="22" t="s">
        <v>32</v>
      </c>
      <c r="G9" s="22" t="s">
        <v>33</v>
      </c>
      <c r="H9" s="25">
        <v>1</v>
      </c>
      <c r="I9" s="25">
        <v>0</v>
      </c>
      <c r="J9" s="26">
        <v>1</v>
      </c>
      <c r="K9" s="27" t="s">
        <v>27</v>
      </c>
      <c r="L9" s="28">
        <v>1</v>
      </c>
      <c r="M9" s="27" t="s">
        <v>27</v>
      </c>
      <c r="N9" s="29">
        <v>30641</v>
      </c>
      <c r="O9" s="30">
        <f t="shared" si="0"/>
        <v>30732.922999999999</v>
      </c>
      <c r="P9" s="31">
        <f t="shared" si="1"/>
        <v>3073.2923000000001</v>
      </c>
      <c r="Q9" s="32" t="s">
        <v>28</v>
      </c>
      <c r="R9" s="1"/>
      <c r="S9" s="1"/>
      <c r="T9" s="1"/>
      <c r="U9" s="1"/>
      <c r="V9" s="1"/>
      <c r="W9" s="1"/>
      <c r="X9" s="1"/>
      <c r="Y9" s="1"/>
      <c r="Z9" s="1"/>
    </row>
    <row r="10" spans="1:26" ht="15.6" customHeight="1" x14ac:dyDescent="0.2">
      <c r="A10" s="21" t="s">
        <v>34</v>
      </c>
      <c r="B10" s="22" t="s">
        <v>35</v>
      </c>
      <c r="C10" s="23" t="s">
        <v>36</v>
      </c>
      <c r="D10" s="22" t="s">
        <v>37</v>
      </c>
      <c r="E10" s="24" t="s">
        <v>24</v>
      </c>
      <c r="F10" s="22" t="s">
        <v>25</v>
      </c>
      <c r="G10" s="22" t="s">
        <v>26</v>
      </c>
      <c r="H10" s="25">
        <v>1</v>
      </c>
      <c r="I10" s="25">
        <v>0</v>
      </c>
      <c r="J10" s="26">
        <v>1</v>
      </c>
      <c r="K10" s="27" t="s">
        <v>38</v>
      </c>
      <c r="L10" s="28">
        <v>1</v>
      </c>
      <c r="M10" s="27" t="s">
        <v>27</v>
      </c>
      <c r="N10" s="29">
        <v>59837</v>
      </c>
      <c r="O10" s="30">
        <f t="shared" si="0"/>
        <v>60016.510999999999</v>
      </c>
      <c r="P10" s="31">
        <f t="shared" si="1"/>
        <v>6001.6511</v>
      </c>
      <c r="Q10" s="32" t="s">
        <v>28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15.6" customHeight="1" x14ac:dyDescent="0.2">
      <c r="A11" s="21" t="s">
        <v>34</v>
      </c>
      <c r="B11" s="22" t="s">
        <v>35</v>
      </c>
      <c r="C11" s="23" t="s">
        <v>39</v>
      </c>
      <c r="D11" s="22" t="s">
        <v>40</v>
      </c>
      <c r="E11" s="24" t="s">
        <v>31</v>
      </c>
      <c r="F11" s="22" t="s">
        <v>32</v>
      </c>
      <c r="G11" s="22" t="s">
        <v>33</v>
      </c>
      <c r="H11" s="25">
        <v>1</v>
      </c>
      <c r="I11" s="25">
        <v>0</v>
      </c>
      <c r="J11" s="26">
        <v>1</v>
      </c>
      <c r="K11" s="27" t="s">
        <v>38</v>
      </c>
      <c r="L11" s="28">
        <v>1</v>
      </c>
      <c r="M11" s="15" t="s">
        <v>27</v>
      </c>
      <c r="N11" s="29">
        <v>30746</v>
      </c>
      <c r="O11" s="30">
        <f t="shared" si="0"/>
        <v>30838.238000000001</v>
      </c>
      <c r="P11" s="31">
        <f t="shared" si="1"/>
        <v>3083.8238000000001</v>
      </c>
      <c r="Q11" s="32" t="s">
        <v>28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 ht="15.6" customHeight="1" x14ac:dyDescent="0.2">
      <c r="A12" s="21" t="s">
        <v>41</v>
      </c>
      <c r="B12" s="22" t="s">
        <v>42</v>
      </c>
      <c r="C12" s="23" t="s">
        <v>43</v>
      </c>
      <c r="D12" s="22" t="s">
        <v>44</v>
      </c>
      <c r="E12" s="24" t="s">
        <v>24</v>
      </c>
      <c r="F12" s="22" t="s">
        <v>25</v>
      </c>
      <c r="G12" s="22" t="s">
        <v>26</v>
      </c>
      <c r="H12" s="25">
        <v>1</v>
      </c>
      <c r="I12" s="25">
        <v>0</v>
      </c>
      <c r="J12" s="26">
        <v>1</v>
      </c>
      <c r="K12" s="27" t="s">
        <v>38</v>
      </c>
      <c r="L12" s="28">
        <v>1</v>
      </c>
      <c r="M12" s="27" t="s">
        <v>27</v>
      </c>
      <c r="N12" s="29">
        <v>18412</v>
      </c>
      <c r="O12" s="30">
        <f t="shared" si="0"/>
        <v>18467.236000000001</v>
      </c>
      <c r="P12" s="31">
        <f t="shared" si="1"/>
        <v>1846.7236000000003</v>
      </c>
      <c r="Q12" s="32" t="s">
        <v>28</v>
      </c>
      <c r="R12" s="1"/>
      <c r="S12" s="1"/>
      <c r="T12" s="1"/>
      <c r="U12" s="1"/>
      <c r="V12" s="1"/>
      <c r="W12" s="1"/>
      <c r="X12" s="1"/>
      <c r="Y12" s="1"/>
      <c r="Z12" s="1"/>
    </row>
    <row r="13" spans="1:26" ht="15.6" customHeight="1" x14ac:dyDescent="0.2">
      <c r="A13" s="21" t="s">
        <v>41</v>
      </c>
      <c r="B13" s="22" t="s">
        <v>42</v>
      </c>
      <c r="C13" s="23" t="s">
        <v>45</v>
      </c>
      <c r="D13" s="22" t="s">
        <v>46</v>
      </c>
      <c r="E13" s="24" t="s">
        <v>24</v>
      </c>
      <c r="F13" s="22" t="s">
        <v>25</v>
      </c>
      <c r="G13" s="22" t="s">
        <v>26</v>
      </c>
      <c r="H13" s="25">
        <v>1</v>
      </c>
      <c r="I13" s="25">
        <v>0</v>
      </c>
      <c r="J13" s="26">
        <v>1</v>
      </c>
      <c r="K13" s="27" t="s">
        <v>38</v>
      </c>
      <c r="L13" s="28">
        <v>1</v>
      </c>
      <c r="M13" s="27" t="s">
        <v>27</v>
      </c>
      <c r="N13" s="29">
        <v>45175</v>
      </c>
      <c r="O13" s="30">
        <f t="shared" si="0"/>
        <v>45310.525000000001</v>
      </c>
      <c r="P13" s="31">
        <f t="shared" si="1"/>
        <v>4531.0525000000007</v>
      </c>
      <c r="Q13" s="32" t="s">
        <v>28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15.6" customHeight="1" x14ac:dyDescent="0.2">
      <c r="A14" s="21" t="s">
        <v>41</v>
      </c>
      <c r="B14" s="22" t="s">
        <v>42</v>
      </c>
      <c r="C14" s="23" t="s">
        <v>47</v>
      </c>
      <c r="D14" s="22" t="s">
        <v>48</v>
      </c>
      <c r="E14" s="24" t="s">
        <v>24</v>
      </c>
      <c r="F14" s="22" t="s">
        <v>25</v>
      </c>
      <c r="G14" s="22" t="s">
        <v>26</v>
      </c>
      <c r="H14" s="25">
        <v>1</v>
      </c>
      <c r="I14" s="25">
        <v>0</v>
      </c>
      <c r="J14" s="26">
        <v>1</v>
      </c>
      <c r="K14" s="27" t="s">
        <v>38</v>
      </c>
      <c r="L14" s="28">
        <v>1</v>
      </c>
      <c r="M14" s="15" t="s">
        <v>27</v>
      </c>
      <c r="N14" s="29">
        <v>42357</v>
      </c>
      <c r="O14" s="30">
        <f t="shared" si="0"/>
        <v>42484.071000000004</v>
      </c>
      <c r="P14" s="31">
        <f t="shared" si="1"/>
        <v>4248.4071000000004</v>
      </c>
      <c r="Q14" s="32" t="s">
        <v>28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15.6" customHeight="1" x14ac:dyDescent="0.2">
      <c r="A15" s="21" t="s">
        <v>41</v>
      </c>
      <c r="B15" s="22" t="s">
        <v>42</v>
      </c>
      <c r="C15" s="23" t="s">
        <v>49</v>
      </c>
      <c r="D15" s="22" t="s">
        <v>50</v>
      </c>
      <c r="E15" s="24" t="s">
        <v>24</v>
      </c>
      <c r="F15" s="22" t="s">
        <v>25</v>
      </c>
      <c r="G15" s="22" t="s">
        <v>26</v>
      </c>
      <c r="H15" s="25">
        <v>1</v>
      </c>
      <c r="I15" s="25">
        <v>0</v>
      </c>
      <c r="J15" s="26">
        <v>1</v>
      </c>
      <c r="K15" s="27" t="s">
        <v>38</v>
      </c>
      <c r="L15" s="28">
        <v>1</v>
      </c>
      <c r="M15" s="27" t="s">
        <v>27</v>
      </c>
      <c r="N15" s="29">
        <v>42135</v>
      </c>
      <c r="O15" s="30">
        <f t="shared" si="0"/>
        <v>42261.404999999999</v>
      </c>
      <c r="P15" s="31">
        <f t="shared" si="1"/>
        <v>4226.1405000000004</v>
      </c>
      <c r="Q15" s="32" t="s">
        <v>28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15.6" customHeight="1" x14ac:dyDescent="0.2">
      <c r="A16" s="21" t="s">
        <v>41</v>
      </c>
      <c r="B16" s="22" t="s">
        <v>42</v>
      </c>
      <c r="C16" s="23" t="s">
        <v>51</v>
      </c>
      <c r="D16" s="22" t="s">
        <v>52</v>
      </c>
      <c r="E16" s="24" t="s">
        <v>31</v>
      </c>
      <c r="F16" s="22" t="s">
        <v>32</v>
      </c>
      <c r="G16" s="22" t="s">
        <v>33</v>
      </c>
      <c r="H16" s="25">
        <v>1</v>
      </c>
      <c r="I16" s="25">
        <v>0</v>
      </c>
      <c r="J16" s="26">
        <v>1</v>
      </c>
      <c r="K16" s="27" t="s">
        <v>38</v>
      </c>
      <c r="L16" s="28">
        <v>1</v>
      </c>
      <c r="M16" s="27" t="s">
        <v>27</v>
      </c>
      <c r="N16" s="29">
        <v>64274</v>
      </c>
      <c r="O16" s="30">
        <f t="shared" si="0"/>
        <v>64466.822</v>
      </c>
      <c r="P16" s="31">
        <f t="shared" si="1"/>
        <v>6446.6822000000002</v>
      </c>
      <c r="Q16" s="32" t="s">
        <v>28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15.6" customHeight="1" x14ac:dyDescent="0.2">
      <c r="A17" s="21" t="s">
        <v>41</v>
      </c>
      <c r="B17" s="22" t="s">
        <v>42</v>
      </c>
      <c r="C17" s="23" t="s">
        <v>53</v>
      </c>
      <c r="D17" s="22" t="s">
        <v>54</v>
      </c>
      <c r="E17" s="24" t="s">
        <v>31</v>
      </c>
      <c r="F17" s="22" t="s">
        <v>32</v>
      </c>
      <c r="G17" s="22" t="s">
        <v>33</v>
      </c>
      <c r="H17" s="25">
        <v>1</v>
      </c>
      <c r="I17" s="25">
        <v>0</v>
      </c>
      <c r="J17" s="26">
        <v>1</v>
      </c>
      <c r="K17" s="27" t="s">
        <v>38</v>
      </c>
      <c r="L17" s="28">
        <v>1</v>
      </c>
      <c r="M17" s="15" t="s">
        <v>27</v>
      </c>
      <c r="N17" s="29">
        <v>70356</v>
      </c>
      <c r="O17" s="30">
        <f t="shared" si="0"/>
        <v>70567.067999999999</v>
      </c>
      <c r="P17" s="31">
        <f t="shared" si="1"/>
        <v>7056.7067999999999</v>
      </c>
      <c r="Q17" s="32" t="s">
        <v>28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15.6" customHeight="1" x14ac:dyDescent="0.2">
      <c r="A18" s="21" t="s">
        <v>41</v>
      </c>
      <c r="B18" s="22" t="s">
        <v>42</v>
      </c>
      <c r="C18" s="23" t="s">
        <v>55</v>
      </c>
      <c r="D18" s="22" t="s">
        <v>56</v>
      </c>
      <c r="E18" s="24" t="s">
        <v>24</v>
      </c>
      <c r="F18" s="22" t="s">
        <v>25</v>
      </c>
      <c r="G18" s="22" t="s">
        <v>26</v>
      </c>
      <c r="H18" s="25">
        <v>1</v>
      </c>
      <c r="I18" s="25">
        <v>0</v>
      </c>
      <c r="J18" s="26">
        <v>1</v>
      </c>
      <c r="K18" s="27" t="s">
        <v>38</v>
      </c>
      <c r="L18" s="28">
        <v>1</v>
      </c>
      <c r="M18" s="27" t="s">
        <v>27</v>
      </c>
      <c r="N18" s="29">
        <v>19210</v>
      </c>
      <c r="O18" s="30">
        <f t="shared" si="0"/>
        <v>19267.63</v>
      </c>
      <c r="P18" s="31">
        <f t="shared" si="1"/>
        <v>1926.7630000000001</v>
      </c>
      <c r="Q18" s="32" t="s">
        <v>28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15.6" customHeight="1" x14ac:dyDescent="0.2">
      <c r="A19" s="21" t="s">
        <v>57</v>
      </c>
      <c r="B19" s="33" t="s">
        <v>58</v>
      </c>
      <c r="C19" s="23" t="s">
        <v>59</v>
      </c>
      <c r="D19" s="22" t="s">
        <v>60</v>
      </c>
      <c r="E19" s="24" t="s">
        <v>24</v>
      </c>
      <c r="F19" s="22" t="s">
        <v>25</v>
      </c>
      <c r="G19" s="22" t="s">
        <v>26</v>
      </c>
      <c r="H19" s="25">
        <v>1</v>
      </c>
      <c r="I19" s="25">
        <v>0</v>
      </c>
      <c r="J19" s="26">
        <v>1</v>
      </c>
      <c r="K19" s="27" t="s">
        <v>27</v>
      </c>
      <c r="L19" s="28">
        <v>1</v>
      </c>
      <c r="M19" s="27" t="s">
        <v>27</v>
      </c>
      <c r="N19" s="29">
        <v>19454</v>
      </c>
      <c r="O19" s="30">
        <f t="shared" si="0"/>
        <v>19512.362000000001</v>
      </c>
      <c r="P19" s="31">
        <f t="shared" si="1"/>
        <v>1951.2362000000003</v>
      </c>
      <c r="Q19" s="32" t="s">
        <v>28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15.6" customHeight="1" x14ac:dyDescent="0.2">
      <c r="A20" s="21" t="s">
        <v>57</v>
      </c>
      <c r="B20" s="33" t="s">
        <v>58</v>
      </c>
      <c r="C20" s="23" t="s">
        <v>61</v>
      </c>
      <c r="D20" s="22" t="s">
        <v>62</v>
      </c>
      <c r="E20" s="24" t="s">
        <v>63</v>
      </c>
      <c r="F20" s="22" t="s">
        <v>64</v>
      </c>
      <c r="G20" s="22" t="s">
        <v>33</v>
      </c>
      <c r="H20" s="25">
        <v>1</v>
      </c>
      <c r="I20" s="25">
        <v>0</v>
      </c>
      <c r="J20" s="26">
        <v>1</v>
      </c>
      <c r="K20" s="27" t="s">
        <v>27</v>
      </c>
      <c r="L20" s="28">
        <v>1</v>
      </c>
      <c r="M20" s="15" t="s">
        <v>27</v>
      </c>
      <c r="N20" s="29">
        <v>725</v>
      </c>
      <c r="O20" s="30">
        <f t="shared" si="0"/>
        <v>727.17499999999995</v>
      </c>
      <c r="P20" s="31">
        <f t="shared" si="1"/>
        <v>72.717500000000001</v>
      </c>
      <c r="Q20" s="32" t="s">
        <v>28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15.6" customHeight="1" x14ac:dyDescent="0.2">
      <c r="A21" s="21" t="s">
        <v>57</v>
      </c>
      <c r="B21" s="33" t="s">
        <v>58</v>
      </c>
      <c r="C21" s="23" t="s">
        <v>65</v>
      </c>
      <c r="D21" s="22" t="s">
        <v>66</v>
      </c>
      <c r="E21" s="24" t="s">
        <v>31</v>
      </c>
      <c r="F21" s="22" t="s">
        <v>32</v>
      </c>
      <c r="G21" s="22" t="s">
        <v>33</v>
      </c>
      <c r="H21" s="25">
        <v>1</v>
      </c>
      <c r="I21" s="25">
        <v>0</v>
      </c>
      <c r="J21" s="26">
        <v>1</v>
      </c>
      <c r="K21" s="27" t="s">
        <v>27</v>
      </c>
      <c r="L21" s="28">
        <v>1</v>
      </c>
      <c r="M21" s="27" t="s">
        <v>27</v>
      </c>
      <c r="N21" s="29">
        <v>77725</v>
      </c>
      <c r="O21" s="30">
        <f t="shared" si="0"/>
        <v>77958.175000000003</v>
      </c>
      <c r="P21" s="31">
        <f t="shared" si="1"/>
        <v>7795.817500000001</v>
      </c>
      <c r="Q21" s="32" t="s">
        <v>28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15.6" customHeight="1" x14ac:dyDescent="0.2">
      <c r="A22" s="21" t="s">
        <v>57</v>
      </c>
      <c r="B22" s="33" t="s">
        <v>58</v>
      </c>
      <c r="C22" s="23" t="s">
        <v>67</v>
      </c>
      <c r="D22" s="22" t="s">
        <v>68</v>
      </c>
      <c r="E22" s="24" t="s">
        <v>24</v>
      </c>
      <c r="F22" s="22" t="s">
        <v>25</v>
      </c>
      <c r="G22" s="22" t="s">
        <v>26</v>
      </c>
      <c r="H22" s="25">
        <v>1</v>
      </c>
      <c r="I22" s="25">
        <v>0</v>
      </c>
      <c r="J22" s="26">
        <v>1</v>
      </c>
      <c r="K22" s="27" t="s">
        <v>27</v>
      </c>
      <c r="L22" s="28">
        <v>1</v>
      </c>
      <c r="M22" s="27" t="s">
        <v>27</v>
      </c>
      <c r="N22" s="29">
        <v>21966</v>
      </c>
      <c r="O22" s="30">
        <f t="shared" si="0"/>
        <v>22031.898000000001</v>
      </c>
      <c r="P22" s="31">
        <f t="shared" si="1"/>
        <v>2203.1898000000001</v>
      </c>
      <c r="Q22" s="32" t="s">
        <v>28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15.6" customHeight="1" x14ac:dyDescent="0.2">
      <c r="A23" s="21" t="s">
        <v>57</v>
      </c>
      <c r="B23" s="33" t="s">
        <v>58</v>
      </c>
      <c r="C23" s="23" t="s">
        <v>69</v>
      </c>
      <c r="D23" s="22" t="s">
        <v>70</v>
      </c>
      <c r="E23" s="24" t="s">
        <v>24</v>
      </c>
      <c r="F23" s="22" t="s">
        <v>25</v>
      </c>
      <c r="G23" s="22" t="s">
        <v>26</v>
      </c>
      <c r="H23" s="25">
        <v>1</v>
      </c>
      <c r="I23" s="25">
        <v>0</v>
      </c>
      <c r="J23" s="26">
        <v>1</v>
      </c>
      <c r="K23" s="27" t="s">
        <v>27</v>
      </c>
      <c r="L23" s="28">
        <v>1</v>
      </c>
      <c r="M23" s="15" t="s">
        <v>27</v>
      </c>
      <c r="N23" s="29">
        <v>42240</v>
      </c>
      <c r="O23" s="30">
        <f t="shared" si="0"/>
        <v>42366.720000000001</v>
      </c>
      <c r="P23" s="31">
        <f t="shared" si="1"/>
        <v>4236.6720000000005</v>
      </c>
      <c r="Q23" s="32" t="s">
        <v>28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15.6" customHeight="1" x14ac:dyDescent="0.2">
      <c r="A24" s="21" t="s">
        <v>57</v>
      </c>
      <c r="B24" s="33" t="s">
        <v>58</v>
      </c>
      <c r="C24" s="23" t="s">
        <v>71</v>
      </c>
      <c r="D24" s="22" t="s">
        <v>72</v>
      </c>
      <c r="E24" s="24" t="s">
        <v>24</v>
      </c>
      <c r="F24" s="22" t="s">
        <v>25</v>
      </c>
      <c r="G24" s="22" t="s">
        <v>26</v>
      </c>
      <c r="H24" s="25">
        <v>1</v>
      </c>
      <c r="I24" s="25">
        <v>0</v>
      </c>
      <c r="J24" s="26">
        <v>1</v>
      </c>
      <c r="K24" s="27" t="s">
        <v>27</v>
      </c>
      <c r="L24" s="28">
        <v>1</v>
      </c>
      <c r="M24" s="27" t="s">
        <v>27</v>
      </c>
      <c r="N24" s="29">
        <v>62457</v>
      </c>
      <c r="O24" s="30">
        <f t="shared" si="0"/>
        <v>62644.370999999999</v>
      </c>
      <c r="P24" s="31">
        <f t="shared" si="1"/>
        <v>6264.4371000000001</v>
      </c>
      <c r="Q24" s="32" t="s">
        <v>28</v>
      </c>
      <c r="R24" s="1"/>
      <c r="S24" s="1"/>
      <c r="T24" s="1"/>
      <c r="U24" s="1"/>
      <c r="V24" s="1"/>
      <c r="W24" s="1"/>
      <c r="X24" s="1"/>
      <c r="Y24" s="1"/>
      <c r="Z24" s="1"/>
    </row>
    <row r="25" spans="1:26" ht="15.6" customHeight="1" x14ac:dyDescent="0.2">
      <c r="A25" s="21" t="s">
        <v>57</v>
      </c>
      <c r="B25" s="33" t="s">
        <v>58</v>
      </c>
      <c r="C25" s="23" t="s">
        <v>73</v>
      </c>
      <c r="D25" s="22" t="s">
        <v>74</v>
      </c>
      <c r="E25" s="24" t="s">
        <v>63</v>
      </c>
      <c r="F25" s="22" t="s">
        <v>25</v>
      </c>
      <c r="G25" s="22" t="s">
        <v>33</v>
      </c>
      <c r="H25" s="25">
        <v>1</v>
      </c>
      <c r="I25" s="25">
        <v>0</v>
      </c>
      <c r="J25" s="26">
        <v>1</v>
      </c>
      <c r="K25" s="27" t="s">
        <v>27</v>
      </c>
      <c r="L25" s="28">
        <v>1</v>
      </c>
      <c r="M25" s="27" t="s">
        <v>27</v>
      </c>
      <c r="N25" s="29">
        <v>30799</v>
      </c>
      <c r="O25" s="30">
        <f t="shared" si="0"/>
        <v>30891.397000000001</v>
      </c>
      <c r="P25" s="31">
        <f t="shared" si="1"/>
        <v>3089.1397000000002</v>
      </c>
      <c r="Q25" s="32" t="s">
        <v>28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ht="15.6" customHeight="1" x14ac:dyDescent="0.2">
      <c r="A26" s="21" t="s">
        <v>57</v>
      </c>
      <c r="B26" s="33" t="s">
        <v>58</v>
      </c>
      <c r="C26" s="23" t="s">
        <v>75</v>
      </c>
      <c r="D26" s="22" t="s">
        <v>76</v>
      </c>
      <c r="E26" s="24" t="s">
        <v>31</v>
      </c>
      <c r="F26" s="22" t="s">
        <v>77</v>
      </c>
      <c r="G26" s="22" t="s">
        <v>33</v>
      </c>
      <c r="H26" s="25">
        <v>1</v>
      </c>
      <c r="I26" s="25">
        <v>0</v>
      </c>
      <c r="J26" s="26">
        <v>1</v>
      </c>
      <c r="K26" s="27" t="s">
        <v>27</v>
      </c>
      <c r="L26" s="28">
        <v>1</v>
      </c>
      <c r="M26" s="15" t="s">
        <v>27</v>
      </c>
      <c r="N26" s="29">
        <v>65720</v>
      </c>
      <c r="O26" s="30">
        <f t="shared" si="0"/>
        <v>65917.16</v>
      </c>
      <c r="P26" s="31">
        <f t="shared" si="1"/>
        <v>6591.7160000000003</v>
      </c>
      <c r="Q26" s="32" t="s">
        <v>28</v>
      </c>
      <c r="R26" s="1"/>
      <c r="S26" s="1"/>
      <c r="T26" s="1"/>
      <c r="U26" s="1"/>
      <c r="V26" s="1"/>
      <c r="W26" s="1"/>
      <c r="X26" s="1"/>
      <c r="Y26" s="1"/>
      <c r="Z26" s="1"/>
    </row>
    <row r="27" spans="1:26" ht="15.6" customHeight="1" x14ac:dyDescent="0.2">
      <c r="A27" s="21" t="s">
        <v>57</v>
      </c>
      <c r="B27" s="33" t="s">
        <v>58</v>
      </c>
      <c r="C27" s="23" t="s">
        <v>78</v>
      </c>
      <c r="D27" s="22" t="s">
        <v>79</v>
      </c>
      <c r="E27" s="24" t="s">
        <v>24</v>
      </c>
      <c r="F27" s="22" t="s">
        <v>25</v>
      </c>
      <c r="G27" s="22" t="s">
        <v>26</v>
      </c>
      <c r="H27" s="25">
        <v>1</v>
      </c>
      <c r="I27" s="25">
        <v>0</v>
      </c>
      <c r="J27" s="26">
        <v>1</v>
      </c>
      <c r="K27" s="27" t="s">
        <v>27</v>
      </c>
      <c r="L27" s="28">
        <v>1</v>
      </c>
      <c r="M27" s="27" t="s">
        <v>27</v>
      </c>
      <c r="N27" s="29">
        <v>24430</v>
      </c>
      <c r="O27" s="30">
        <f t="shared" si="0"/>
        <v>24503.29</v>
      </c>
      <c r="P27" s="31">
        <f t="shared" si="1"/>
        <v>2450.3290000000002</v>
      </c>
      <c r="Q27" s="32" t="s">
        <v>28</v>
      </c>
      <c r="R27" s="1"/>
      <c r="S27" s="1"/>
      <c r="T27" s="1"/>
      <c r="U27" s="1"/>
      <c r="V27" s="1"/>
      <c r="W27" s="1"/>
      <c r="X27" s="1"/>
      <c r="Y27" s="1"/>
      <c r="Z27" s="1"/>
    </row>
    <row r="28" spans="1:26" ht="15.6" customHeight="1" x14ac:dyDescent="0.2">
      <c r="A28" s="21" t="s">
        <v>57</v>
      </c>
      <c r="B28" s="33" t="s">
        <v>58</v>
      </c>
      <c r="C28" s="23" t="s">
        <v>80</v>
      </c>
      <c r="D28" s="22" t="s">
        <v>81</v>
      </c>
      <c r="E28" s="24" t="s">
        <v>31</v>
      </c>
      <c r="F28" s="22" t="s">
        <v>32</v>
      </c>
      <c r="G28" s="22" t="s">
        <v>33</v>
      </c>
      <c r="H28" s="25">
        <v>1</v>
      </c>
      <c r="I28" s="25">
        <v>0</v>
      </c>
      <c r="J28" s="26">
        <v>1</v>
      </c>
      <c r="K28" s="27" t="s">
        <v>27</v>
      </c>
      <c r="L28" s="28">
        <v>1</v>
      </c>
      <c r="M28" s="27" t="s">
        <v>27</v>
      </c>
      <c r="N28" s="29">
        <v>71508</v>
      </c>
      <c r="O28" s="30">
        <f t="shared" si="0"/>
        <v>71722.524000000005</v>
      </c>
      <c r="P28" s="31">
        <f t="shared" si="1"/>
        <v>7172.2524000000012</v>
      </c>
      <c r="Q28" s="32" t="s">
        <v>28</v>
      </c>
      <c r="R28" s="1"/>
      <c r="S28" s="1"/>
      <c r="T28" s="1"/>
      <c r="U28" s="1"/>
      <c r="V28" s="1"/>
      <c r="W28" s="1"/>
      <c r="X28" s="1"/>
      <c r="Y28" s="1"/>
      <c r="Z28" s="1"/>
    </row>
    <row r="29" spans="1:26" ht="15.6" customHeight="1" x14ac:dyDescent="0.2">
      <c r="A29" s="21" t="s">
        <v>57</v>
      </c>
      <c r="B29" s="33" t="s">
        <v>58</v>
      </c>
      <c r="C29" s="23" t="s">
        <v>82</v>
      </c>
      <c r="D29" s="22" t="s">
        <v>83</v>
      </c>
      <c r="E29" s="24" t="s">
        <v>31</v>
      </c>
      <c r="F29" s="22" t="s">
        <v>84</v>
      </c>
      <c r="G29" s="22" t="s">
        <v>33</v>
      </c>
      <c r="H29" s="25">
        <v>1</v>
      </c>
      <c r="I29" s="25">
        <v>0</v>
      </c>
      <c r="J29" s="26">
        <v>1</v>
      </c>
      <c r="K29" s="27" t="s">
        <v>27</v>
      </c>
      <c r="L29" s="28">
        <v>1</v>
      </c>
      <c r="M29" s="15" t="s">
        <v>27</v>
      </c>
      <c r="N29" s="29">
        <v>41655</v>
      </c>
      <c r="O29" s="30">
        <f t="shared" si="0"/>
        <v>41779.964999999997</v>
      </c>
      <c r="P29" s="31">
        <f t="shared" si="1"/>
        <v>4177.9965000000002</v>
      </c>
      <c r="Q29" s="32" t="s">
        <v>28</v>
      </c>
      <c r="R29" s="1"/>
      <c r="S29" s="1"/>
      <c r="T29" s="1"/>
      <c r="U29" s="1"/>
      <c r="V29" s="1"/>
      <c r="W29" s="1"/>
      <c r="X29" s="1"/>
      <c r="Y29" s="1"/>
      <c r="Z29" s="1"/>
    </row>
    <row r="30" spans="1:26" ht="15.6" customHeight="1" x14ac:dyDescent="0.2">
      <c r="A30" s="21" t="s">
        <v>57</v>
      </c>
      <c r="B30" s="33" t="s">
        <v>58</v>
      </c>
      <c r="C30" s="23" t="s">
        <v>85</v>
      </c>
      <c r="D30" s="22" t="s">
        <v>86</v>
      </c>
      <c r="E30" s="24" t="s">
        <v>24</v>
      </c>
      <c r="F30" s="22" t="s">
        <v>25</v>
      </c>
      <c r="G30" s="22" t="s">
        <v>26</v>
      </c>
      <c r="H30" s="25">
        <v>1</v>
      </c>
      <c r="I30" s="25">
        <v>0</v>
      </c>
      <c r="J30" s="26">
        <v>1</v>
      </c>
      <c r="K30" s="27" t="s">
        <v>27</v>
      </c>
      <c r="L30" s="28">
        <v>1</v>
      </c>
      <c r="M30" s="27" t="s">
        <v>27</v>
      </c>
      <c r="N30" s="29">
        <v>62662</v>
      </c>
      <c r="O30" s="30">
        <f t="shared" si="0"/>
        <v>62849.985999999997</v>
      </c>
      <c r="P30" s="31">
        <f t="shared" si="1"/>
        <v>6284.9985999999999</v>
      </c>
      <c r="Q30" s="32" t="s">
        <v>28</v>
      </c>
      <c r="R30" s="1"/>
      <c r="S30" s="1"/>
      <c r="T30" s="1"/>
      <c r="U30" s="1"/>
      <c r="V30" s="1"/>
      <c r="W30" s="1"/>
      <c r="X30" s="1"/>
      <c r="Y30" s="1"/>
      <c r="Z30" s="1"/>
    </row>
    <row r="31" spans="1:26" ht="15.6" customHeight="1" x14ac:dyDescent="0.2">
      <c r="A31" s="21" t="s">
        <v>57</v>
      </c>
      <c r="B31" s="33" t="s">
        <v>58</v>
      </c>
      <c r="C31" s="23" t="s">
        <v>87</v>
      </c>
      <c r="D31" s="22" t="s">
        <v>88</v>
      </c>
      <c r="E31" s="24" t="s">
        <v>24</v>
      </c>
      <c r="F31" s="22" t="s">
        <v>25</v>
      </c>
      <c r="G31" s="22" t="s">
        <v>26</v>
      </c>
      <c r="H31" s="25">
        <v>1</v>
      </c>
      <c r="I31" s="25">
        <v>0</v>
      </c>
      <c r="J31" s="26">
        <v>1</v>
      </c>
      <c r="K31" s="27" t="s">
        <v>27</v>
      </c>
      <c r="L31" s="28">
        <v>1</v>
      </c>
      <c r="M31" s="27" t="s">
        <v>27</v>
      </c>
      <c r="N31" s="29">
        <v>73394</v>
      </c>
      <c r="O31" s="30">
        <f t="shared" si="0"/>
        <v>73614.182000000001</v>
      </c>
      <c r="P31" s="31">
        <f t="shared" si="1"/>
        <v>7361.4182000000001</v>
      </c>
      <c r="Q31" s="32" t="s">
        <v>28</v>
      </c>
      <c r="R31" s="1"/>
      <c r="S31" s="1"/>
      <c r="T31" s="1"/>
      <c r="U31" s="1"/>
      <c r="V31" s="1"/>
      <c r="W31" s="1"/>
      <c r="X31" s="1"/>
      <c r="Y31" s="1"/>
      <c r="Z31" s="1"/>
    </row>
    <row r="32" spans="1:26" ht="15.6" customHeight="1" x14ac:dyDescent="0.2">
      <c r="A32" s="21" t="s">
        <v>57</v>
      </c>
      <c r="B32" s="33" t="s">
        <v>58</v>
      </c>
      <c r="C32" s="23" t="s">
        <v>89</v>
      </c>
      <c r="D32" s="22" t="s">
        <v>90</v>
      </c>
      <c r="E32" s="24" t="s">
        <v>31</v>
      </c>
      <c r="F32" s="22" t="s">
        <v>32</v>
      </c>
      <c r="G32" s="22" t="s">
        <v>33</v>
      </c>
      <c r="H32" s="25">
        <v>1</v>
      </c>
      <c r="I32" s="25">
        <v>0</v>
      </c>
      <c r="J32" s="26">
        <v>1</v>
      </c>
      <c r="K32" s="27" t="s">
        <v>27</v>
      </c>
      <c r="L32" s="28">
        <v>1</v>
      </c>
      <c r="M32" s="15" t="s">
        <v>27</v>
      </c>
      <c r="N32" s="29">
        <v>3486</v>
      </c>
      <c r="O32" s="30">
        <f t="shared" si="0"/>
        <v>3496.4580000000001</v>
      </c>
      <c r="P32" s="31">
        <f t="shared" si="1"/>
        <v>349.64580000000001</v>
      </c>
      <c r="Q32" s="32" t="s">
        <v>28</v>
      </c>
      <c r="R32" s="1"/>
      <c r="S32" s="1"/>
      <c r="T32" s="1"/>
      <c r="U32" s="1"/>
      <c r="V32" s="1"/>
      <c r="W32" s="1"/>
      <c r="X32" s="1"/>
      <c r="Y32" s="1"/>
      <c r="Z32" s="1"/>
    </row>
    <row r="33" spans="1:26" ht="15.6" customHeight="1" x14ac:dyDescent="0.2">
      <c r="A33" s="21" t="s">
        <v>57</v>
      </c>
      <c r="B33" s="33" t="s">
        <v>58</v>
      </c>
      <c r="C33" s="23" t="s">
        <v>91</v>
      </c>
      <c r="D33" s="22" t="s">
        <v>92</v>
      </c>
      <c r="E33" s="24" t="s">
        <v>31</v>
      </c>
      <c r="F33" s="22" t="s">
        <v>32</v>
      </c>
      <c r="G33" s="22" t="s">
        <v>33</v>
      </c>
      <c r="H33" s="25">
        <v>1</v>
      </c>
      <c r="I33" s="25">
        <v>0</v>
      </c>
      <c r="J33" s="26">
        <v>1</v>
      </c>
      <c r="K33" s="27" t="s">
        <v>27</v>
      </c>
      <c r="L33" s="28">
        <v>1</v>
      </c>
      <c r="M33" s="27" t="s">
        <v>27</v>
      </c>
      <c r="N33" s="29">
        <v>8974</v>
      </c>
      <c r="O33" s="30">
        <f t="shared" si="0"/>
        <v>9000.9220000000005</v>
      </c>
      <c r="P33" s="31">
        <f t="shared" si="1"/>
        <v>900.09220000000005</v>
      </c>
      <c r="Q33" s="32" t="s">
        <v>28</v>
      </c>
      <c r="R33" s="1"/>
      <c r="S33" s="1"/>
      <c r="T33" s="1"/>
      <c r="U33" s="1"/>
      <c r="V33" s="1"/>
      <c r="W33" s="1"/>
      <c r="X33" s="1"/>
      <c r="Y33" s="1"/>
      <c r="Z33" s="1"/>
    </row>
    <row r="34" spans="1:26" ht="15.6" customHeight="1" x14ac:dyDescent="0.2">
      <c r="A34" s="21" t="s">
        <v>57</v>
      </c>
      <c r="B34" s="33" t="s">
        <v>58</v>
      </c>
      <c r="C34" s="23" t="s">
        <v>93</v>
      </c>
      <c r="D34" s="22" t="s">
        <v>94</v>
      </c>
      <c r="E34" s="24" t="s">
        <v>31</v>
      </c>
      <c r="F34" s="22" t="s">
        <v>32</v>
      </c>
      <c r="G34" s="22" t="s">
        <v>33</v>
      </c>
      <c r="H34" s="25">
        <v>1</v>
      </c>
      <c r="I34" s="25">
        <v>0</v>
      </c>
      <c r="J34" s="26">
        <v>1</v>
      </c>
      <c r="K34" s="27" t="s">
        <v>27</v>
      </c>
      <c r="L34" s="28">
        <v>1</v>
      </c>
      <c r="M34" s="27" t="s">
        <v>27</v>
      </c>
      <c r="N34" s="29">
        <v>26821</v>
      </c>
      <c r="O34" s="30">
        <f t="shared" si="0"/>
        <v>26901.463</v>
      </c>
      <c r="P34" s="31">
        <f t="shared" si="1"/>
        <v>2690.1463000000003</v>
      </c>
      <c r="Q34" s="32" t="s">
        <v>28</v>
      </c>
      <c r="R34" s="1"/>
      <c r="S34" s="1"/>
      <c r="T34" s="1"/>
      <c r="U34" s="1"/>
      <c r="V34" s="1"/>
      <c r="W34" s="1"/>
      <c r="X34" s="1"/>
      <c r="Y34" s="1"/>
      <c r="Z34" s="1"/>
    </row>
    <row r="35" spans="1:26" ht="15.6" customHeight="1" x14ac:dyDescent="0.2">
      <c r="A35" s="21" t="s">
        <v>95</v>
      </c>
      <c r="B35" s="22" t="s">
        <v>96</v>
      </c>
      <c r="C35" s="23" t="s">
        <v>97</v>
      </c>
      <c r="D35" s="22" t="s">
        <v>98</v>
      </c>
      <c r="E35" s="24" t="s">
        <v>99</v>
      </c>
      <c r="F35" s="22" t="s">
        <v>77</v>
      </c>
      <c r="G35" s="22" t="s">
        <v>33</v>
      </c>
      <c r="H35" s="25">
        <v>1</v>
      </c>
      <c r="I35" s="25">
        <v>0</v>
      </c>
      <c r="J35" s="26">
        <v>1</v>
      </c>
      <c r="K35" s="27" t="s">
        <v>27</v>
      </c>
      <c r="L35" s="28">
        <v>1</v>
      </c>
      <c r="M35" s="15" t="s">
        <v>27</v>
      </c>
      <c r="N35" s="29">
        <v>11076</v>
      </c>
      <c r="O35" s="30">
        <f t="shared" si="0"/>
        <v>11109.227999999999</v>
      </c>
      <c r="P35" s="31">
        <f t="shared" si="1"/>
        <v>1110.9228000000001</v>
      </c>
      <c r="Q35" s="32" t="s">
        <v>28</v>
      </c>
      <c r="R35" s="1"/>
      <c r="S35" s="1"/>
      <c r="T35" s="1"/>
      <c r="U35" s="1"/>
      <c r="V35" s="1"/>
      <c r="W35" s="1"/>
      <c r="X35" s="1"/>
      <c r="Y35" s="1"/>
      <c r="Z35" s="1"/>
    </row>
    <row r="36" spans="1:26" ht="15.6" customHeight="1" x14ac:dyDescent="0.2">
      <c r="A36" s="21" t="s">
        <v>100</v>
      </c>
      <c r="B36" s="22" t="s">
        <v>101</v>
      </c>
      <c r="C36" s="23" t="s">
        <v>102</v>
      </c>
      <c r="D36" s="22" t="s">
        <v>40</v>
      </c>
      <c r="E36" s="24" t="s">
        <v>31</v>
      </c>
      <c r="F36" s="22" t="s">
        <v>32</v>
      </c>
      <c r="G36" s="22" t="s">
        <v>33</v>
      </c>
      <c r="H36" s="25">
        <v>0.98899999999999999</v>
      </c>
      <c r="I36" s="25">
        <v>0</v>
      </c>
      <c r="J36" s="26">
        <v>0.98899999999999999</v>
      </c>
      <c r="K36" s="27" t="s">
        <v>38</v>
      </c>
      <c r="L36" s="28">
        <v>1</v>
      </c>
      <c r="M36" s="27" t="s">
        <v>27</v>
      </c>
      <c r="N36" s="29">
        <v>28505</v>
      </c>
      <c r="O36" s="30">
        <f t="shared" si="0"/>
        <v>28590.514999999999</v>
      </c>
      <c r="P36" s="31">
        <f t="shared" si="1"/>
        <v>2859.0515</v>
      </c>
      <c r="Q36" s="32" t="s">
        <v>28</v>
      </c>
      <c r="R36" s="1"/>
      <c r="S36" s="1"/>
      <c r="T36" s="1"/>
      <c r="U36" s="1"/>
      <c r="V36" s="1"/>
      <c r="W36" s="1"/>
      <c r="X36" s="1"/>
      <c r="Y36" s="1"/>
      <c r="Z36" s="1"/>
    </row>
    <row r="37" spans="1:26" ht="15.6" customHeight="1" x14ac:dyDescent="0.2">
      <c r="A37" s="21" t="s">
        <v>103</v>
      </c>
      <c r="B37" s="22" t="s">
        <v>104</v>
      </c>
      <c r="C37" s="23" t="s">
        <v>105</v>
      </c>
      <c r="D37" s="22" t="s">
        <v>23</v>
      </c>
      <c r="E37" s="24" t="s">
        <v>24</v>
      </c>
      <c r="F37" s="22" t="s">
        <v>25</v>
      </c>
      <c r="G37" s="22" t="s">
        <v>26</v>
      </c>
      <c r="H37" s="25">
        <v>0.97060000000000002</v>
      </c>
      <c r="I37" s="25">
        <v>0</v>
      </c>
      <c r="J37" s="26">
        <v>0.97060000000000002</v>
      </c>
      <c r="K37" s="27" t="s">
        <v>38</v>
      </c>
      <c r="L37" s="28">
        <v>1</v>
      </c>
      <c r="M37" s="27" t="s">
        <v>27</v>
      </c>
      <c r="N37" s="29">
        <v>99224</v>
      </c>
      <c r="O37" s="30">
        <f t="shared" si="0"/>
        <v>99521.672000000006</v>
      </c>
      <c r="P37" s="31">
        <f t="shared" si="1"/>
        <v>9952.1672000000017</v>
      </c>
      <c r="Q37" s="32" t="s">
        <v>28</v>
      </c>
      <c r="R37" s="1"/>
      <c r="S37" s="1"/>
      <c r="T37" s="1"/>
      <c r="U37" s="1"/>
      <c r="V37" s="1"/>
      <c r="W37" s="1"/>
      <c r="X37" s="1"/>
      <c r="Y37" s="1"/>
      <c r="Z37" s="1"/>
    </row>
    <row r="38" spans="1:26" ht="15.6" customHeight="1" x14ac:dyDescent="0.2">
      <c r="A38" s="21" t="s">
        <v>106</v>
      </c>
      <c r="B38" s="22" t="s">
        <v>107</v>
      </c>
      <c r="C38" s="23" t="s">
        <v>108</v>
      </c>
      <c r="D38" s="22" t="s">
        <v>109</v>
      </c>
      <c r="E38" s="24" t="s">
        <v>24</v>
      </c>
      <c r="F38" s="22" t="s">
        <v>25</v>
      </c>
      <c r="G38" s="22" t="s">
        <v>26</v>
      </c>
      <c r="H38" s="25">
        <v>0.95979999999999999</v>
      </c>
      <c r="I38" s="25">
        <v>0</v>
      </c>
      <c r="J38" s="26">
        <v>0.95979999999999999</v>
      </c>
      <c r="K38" s="27" t="s">
        <v>27</v>
      </c>
      <c r="L38" s="28">
        <v>1</v>
      </c>
      <c r="M38" s="27" t="s">
        <v>38</v>
      </c>
      <c r="N38" s="29">
        <v>35782</v>
      </c>
      <c r="O38" s="30">
        <f t="shared" si="0"/>
        <v>35889.345999999998</v>
      </c>
      <c r="P38" s="31">
        <f t="shared" si="1"/>
        <v>3588.9346</v>
      </c>
      <c r="Q38" s="32" t="s">
        <v>28</v>
      </c>
      <c r="R38" s="1"/>
      <c r="S38" s="1"/>
      <c r="T38" s="1"/>
      <c r="U38" s="1"/>
      <c r="V38" s="1"/>
      <c r="W38" s="1"/>
      <c r="X38" s="1"/>
      <c r="Y38" s="1"/>
      <c r="Z38" s="1"/>
    </row>
    <row r="39" spans="1:26" ht="15.6" customHeight="1" x14ac:dyDescent="0.2">
      <c r="A39" s="21" t="s">
        <v>106</v>
      </c>
      <c r="B39" s="22" t="s">
        <v>107</v>
      </c>
      <c r="C39" s="23" t="s">
        <v>110</v>
      </c>
      <c r="D39" s="22" t="s">
        <v>111</v>
      </c>
      <c r="E39" s="24" t="s">
        <v>31</v>
      </c>
      <c r="F39" s="22" t="s">
        <v>32</v>
      </c>
      <c r="G39" s="22" t="s">
        <v>33</v>
      </c>
      <c r="H39" s="25">
        <v>0.95979999999999999</v>
      </c>
      <c r="I39" s="25">
        <v>0</v>
      </c>
      <c r="J39" s="26">
        <v>0.95979999999999999</v>
      </c>
      <c r="K39" s="27" t="s">
        <v>27</v>
      </c>
      <c r="L39" s="28">
        <v>1</v>
      </c>
      <c r="M39" s="27" t="s">
        <v>38</v>
      </c>
      <c r="N39" s="29">
        <v>29037</v>
      </c>
      <c r="O39" s="30">
        <f t="shared" si="0"/>
        <v>29124.111000000001</v>
      </c>
      <c r="P39" s="31">
        <f t="shared" si="1"/>
        <v>2912.4111000000003</v>
      </c>
      <c r="Q39" s="32" t="s">
        <v>28</v>
      </c>
      <c r="R39" s="1"/>
      <c r="S39" s="1"/>
      <c r="T39" s="1"/>
      <c r="U39" s="1"/>
      <c r="V39" s="1"/>
      <c r="W39" s="1"/>
      <c r="X39" s="1"/>
      <c r="Y39" s="1"/>
      <c r="Z39" s="1"/>
    </row>
    <row r="40" spans="1:26" ht="15.6" customHeight="1" x14ac:dyDescent="0.2">
      <c r="A40" s="21" t="s">
        <v>106</v>
      </c>
      <c r="B40" s="22" t="s">
        <v>107</v>
      </c>
      <c r="C40" s="23" t="s">
        <v>112</v>
      </c>
      <c r="D40" s="22" t="s">
        <v>113</v>
      </c>
      <c r="E40" s="24" t="s">
        <v>24</v>
      </c>
      <c r="F40" s="22" t="s">
        <v>25</v>
      </c>
      <c r="G40" s="22" t="s">
        <v>26</v>
      </c>
      <c r="H40" s="25">
        <v>0.9597</v>
      </c>
      <c r="I40" s="25">
        <v>0</v>
      </c>
      <c r="J40" s="26">
        <v>0.9597</v>
      </c>
      <c r="K40" s="27" t="s">
        <v>27</v>
      </c>
      <c r="L40" s="28">
        <v>1</v>
      </c>
      <c r="M40" s="27" t="s">
        <v>38</v>
      </c>
      <c r="N40" s="29">
        <v>38458</v>
      </c>
      <c r="O40" s="30">
        <f t="shared" si="0"/>
        <v>38573.374000000003</v>
      </c>
      <c r="P40" s="31">
        <f t="shared" si="1"/>
        <v>3857.3374000000003</v>
      </c>
      <c r="Q40" s="32" t="s">
        <v>28</v>
      </c>
      <c r="R40" s="1"/>
      <c r="S40" s="1"/>
      <c r="T40" s="1"/>
      <c r="U40" s="1"/>
      <c r="V40" s="1"/>
      <c r="W40" s="1"/>
      <c r="X40" s="1"/>
      <c r="Y40" s="1"/>
      <c r="Z40" s="1"/>
    </row>
    <row r="41" spans="1:26" ht="15.6" customHeight="1" x14ac:dyDescent="0.2">
      <c r="A41" s="21" t="s">
        <v>106</v>
      </c>
      <c r="B41" s="22" t="s">
        <v>107</v>
      </c>
      <c r="C41" s="23" t="s">
        <v>114</v>
      </c>
      <c r="D41" s="22" t="s">
        <v>60</v>
      </c>
      <c r="E41" s="24" t="s">
        <v>24</v>
      </c>
      <c r="F41" s="22" t="s">
        <v>25</v>
      </c>
      <c r="G41" s="22" t="s">
        <v>26</v>
      </c>
      <c r="H41" s="25">
        <v>0.95899999999999996</v>
      </c>
      <c r="I41" s="25">
        <v>0</v>
      </c>
      <c r="J41" s="26">
        <v>0.95899999999999996</v>
      </c>
      <c r="K41" s="27" t="s">
        <v>27</v>
      </c>
      <c r="L41" s="28">
        <v>1</v>
      </c>
      <c r="M41" s="27" t="s">
        <v>38</v>
      </c>
      <c r="N41" s="29">
        <v>18033</v>
      </c>
      <c r="O41" s="30">
        <f t="shared" si="0"/>
        <v>18087.098999999998</v>
      </c>
      <c r="P41" s="31">
        <f t="shared" si="1"/>
        <v>1808.7098999999998</v>
      </c>
      <c r="Q41" s="32" t="s">
        <v>28</v>
      </c>
      <c r="R41" s="1"/>
      <c r="S41" s="1"/>
      <c r="T41" s="1"/>
      <c r="U41" s="1"/>
      <c r="V41" s="1"/>
      <c r="W41" s="1"/>
      <c r="X41" s="1"/>
      <c r="Y41" s="1"/>
      <c r="Z41" s="1"/>
    </row>
    <row r="42" spans="1:26" ht="15.6" customHeight="1" x14ac:dyDescent="0.2">
      <c r="A42" s="21" t="s">
        <v>115</v>
      </c>
      <c r="B42" s="22" t="s">
        <v>116</v>
      </c>
      <c r="C42" s="23" t="s">
        <v>117</v>
      </c>
      <c r="D42" s="22" t="s">
        <v>118</v>
      </c>
      <c r="E42" s="24" t="s">
        <v>24</v>
      </c>
      <c r="F42" s="22" t="s">
        <v>25</v>
      </c>
      <c r="G42" s="22" t="s">
        <v>26</v>
      </c>
      <c r="H42" s="25">
        <v>0.92830000000000001</v>
      </c>
      <c r="I42" s="25">
        <v>0</v>
      </c>
      <c r="J42" s="26">
        <v>0.92830000000000001</v>
      </c>
      <c r="K42" s="27" t="s">
        <v>27</v>
      </c>
      <c r="L42" s="28">
        <v>1</v>
      </c>
      <c r="M42" s="27" t="s">
        <v>27</v>
      </c>
      <c r="N42" s="29">
        <v>26503</v>
      </c>
      <c r="O42" s="30">
        <f t="shared" si="0"/>
        <v>26582.508999999998</v>
      </c>
      <c r="P42" s="31">
        <f t="shared" si="1"/>
        <v>2658.2509</v>
      </c>
      <c r="Q42" s="32" t="s">
        <v>28</v>
      </c>
      <c r="R42" s="1"/>
      <c r="S42" s="1"/>
      <c r="T42" s="1"/>
      <c r="U42" s="1"/>
      <c r="V42" s="1"/>
      <c r="W42" s="1"/>
      <c r="X42" s="1"/>
      <c r="Y42" s="1"/>
      <c r="Z42" s="1"/>
    </row>
    <row r="43" spans="1:26" ht="15.6" customHeight="1" x14ac:dyDescent="0.2">
      <c r="A43" s="21" t="s">
        <v>115</v>
      </c>
      <c r="B43" s="22" t="s">
        <v>116</v>
      </c>
      <c r="C43" s="23" t="s">
        <v>119</v>
      </c>
      <c r="D43" s="22" t="s">
        <v>120</v>
      </c>
      <c r="E43" s="24" t="s">
        <v>24</v>
      </c>
      <c r="F43" s="22" t="s">
        <v>25</v>
      </c>
      <c r="G43" s="22" t="s">
        <v>26</v>
      </c>
      <c r="H43" s="25">
        <v>0.92769999999999997</v>
      </c>
      <c r="I43" s="25">
        <v>0</v>
      </c>
      <c r="J43" s="26">
        <v>0.92769999999999997</v>
      </c>
      <c r="K43" s="27" t="s">
        <v>27</v>
      </c>
      <c r="L43" s="28">
        <v>1</v>
      </c>
      <c r="M43" s="27" t="s">
        <v>27</v>
      </c>
      <c r="N43" s="29">
        <v>30060</v>
      </c>
      <c r="O43" s="30">
        <f t="shared" si="0"/>
        <v>30150.18</v>
      </c>
      <c r="P43" s="31">
        <f t="shared" si="1"/>
        <v>3015.018</v>
      </c>
      <c r="Q43" s="32" t="s">
        <v>28</v>
      </c>
      <c r="R43" s="1"/>
      <c r="S43" s="1"/>
      <c r="T43" s="1"/>
      <c r="U43" s="1"/>
      <c r="V43" s="1"/>
      <c r="W43" s="1"/>
      <c r="X43" s="1"/>
      <c r="Y43" s="1"/>
      <c r="Z43" s="1"/>
    </row>
    <row r="44" spans="1:26" ht="15.6" customHeight="1" x14ac:dyDescent="0.2">
      <c r="A44" s="21" t="s">
        <v>115</v>
      </c>
      <c r="B44" s="22" t="s">
        <v>116</v>
      </c>
      <c r="C44" s="23" t="s">
        <v>121</v>
      </c>
      <c r="D44" s="22" t="s">
        <v>122</v>
      </c>
      <c r="E44" s="24" t="s">
        <v>24</v>
      </c>
      <c r="F44" s="22" t="s">
        <v>25</v>
      </c>
      <c r="G44" s="22" t="s">
        <v>26</v>
      </c>
      <c r="H44" s="25">
        <v>0.92730000000000001</v>
      </c>
      <c r="I44" s="25">
        <v>0</v>
      </c>
      <c r="J44" s="26">
        <v>0.92730000000000001</v>
      </c>
      <c r="K44" s="27" t="s">
        <v>27</v>
      </c>
      <c r="L44" s="28">
        <v>1</v>
      </c>
      <c r="M44" s="27" t="s">
        <v>27</v>
      </c>
      <c r="N44" s="29">
        <v>24618</v>
      </c>
      <c r="O44" s="30">
        <f t="shared" si="0"/>
        <v>24691.853999999999</v>
      </c>
      <c r="P44" s="31">
        <f t="shared" si="1"/>
        <v>2469.1854000000003</v>
      </c>
      <c r="Q44" s="32" t="s">
        <v>28</v>
      </c>
      <c r="R44" s="1"/>
      <c r="S44" s="1"/>
      <c r="T44" s="1"/>
      <c r="U44" s="1"/>
      <c r="V44" s="1"/>
      <c r="W44" s="1"/>
      <c r="X44" s="1"/>
      <c r="Y44" s="1"/>
      <c r="Z44" s="1"/>
    </row>
    <row r="45" spans="1:26" ht="15.6" customHeight="1" x14ac:dyDescent="0.2">
      <c r="A45" s="21" t="s">
        <v>123</v>
      </c>
      <c r="B45" s="22" t="s">
        <v>124</v>
      </c>
      <c r="C45" s="23" t="s">
        <v>125</v>
      </c>
      <c r="D45" s="22" t="s">
        <v>126</v>
      </c>
      <c r="E45" s="24" t="s">
        <v>24</v>
      </c>
      <c r="F45" s="22" t="s">
        <v>25</v>
      </c>
      <c r="G45" s="22" t="s">
        <v>26</v>
      </c>
      <c r="H45" s="25">
        <v>0.91180000000000005</v>
      </c>
      <c r="I45" s="25">
        <v>0</v>
      </c>
      <c r="J45" s="26">
        <v>0.91180000000000005</v>
      </c>
      <c r="K45" s="27" t="s">
        <v>38</v>
      </c>
      <c r="L45" s="28">
        <v>1</v>
      </c>
      <c r="M45" s="27" t="s">
        <v>27</v>
      </c>
      <c r="N45" s="29">
        <v>53147</v>
      </c>
      <c r="O45" s="30">
        <f t="shared" si="0"/>
        <v>53306.440999999999</v>
      </c>
      <c r="P45" s="31">
        <f t="shared" si="1"/>
        <v>5330.6441000000004</v>
      </c>
      <c r="Q45" s="32" t="s">
        <v>28</v>
      </c>
      <c r="R45" s="1"/>
      <c r="S45" s="1"/>
      <c r="T45" s="1"/>
      <c r="U45" s="1"/>
      <c r="V45" s="1"/>
      <c r="W45" s="1"/>
      <c r="X45" s="1"/>
      <c r="Y45" s="1"/>
      <c r="Z45" s="1"/>
    </row>
    <row r="46" spans="1:26" ht="15.6" customHeight="1" x14ac:dyDescent="0.2">
      <c r="A46" s="21" t="s">
        <v>127</v>
      </c>
      <c r="B46" s="22" t="s">
        <v>128</v>
      </c>
      <c r="C46" s="23" t="s">
        <v>129</v>
      </c>
      <c r="D46" s="22" t="s">
        <v>130</v>
      </c>
      <c r="E46" s="24" t="s">
        <v>31</v>
      </c>
      <c r="F46" s="22" t="s">
        <v>32</v>
      </c>
      <c r="G46" s="22" t="s">
        <v>33</v>
      </c>
      <c r="H46" s="25">
        <v>0.91139999999999999</v>
      </c>
      <c r="I46" s="25">
        <v>0</v>
      </c>
      <c r="J46" s="26">
        <v>0.91139999999999999</v>
      </c>
      <c r="K46" s="27" t="s">
        <v>27</v>
      </c>
      <c r="L46" s="28">
        <v>1</v>
      </c>
      <c r="M46" s="27" t="s">
        <v>38</v>
      </c>
      <c r="N46" s="29">
        <v>19333</v>
      </c>
      <c r="O46" s="30">
        <f t="shared" si="0"/>
        <v>19390.999</v>
      </c>
      <c r="P46" s="31">
        <f t="shared" si="1"/>
        <v>1939.0999000000002</v>
      </c>
      <c r="Q46" s="32" t="s">
        <v>28</v>
      </c>
      <c r="R46" s="1"/>
      <c r="S46" s="1"/>
      <c r="T46" s="1"/>
      <c r="U46" s="1"/>
      <c r="V46" s="1"/>
      <c r="W46" s="1"/>
      <c r="X46" s="1"/>
      <c r="Y46" s="1"/>
      <c r="Z46" s="1"/>
    </row>
    <row r="47" spans="1:26" ht="15.6" customHeight="1" x14ac:dyDescent="0.2">
      <c r="A47" s="21" t="s">
        <v>127</v>
      </c>
      <c r="B47" s="22" t="s">
        <v>128</v>
      </c>
      <c r="C47" s="23" t="s">
        <v>131</v>
      </c>
      <c r="D47" s="22" t="s">
        <v>132</v>
      </c>
      <c r="E47" s="24" t="s">
        <v>24</v>
      </c>
      <c r="F47" s="22" t="s">
        <v>25</v>
      </c>
      <c r="G47" s="22" t="s">
        <v>26</v>
      </c>
      <c r="H47" s="25">
        <v>0.91120000000000001</v>
      </c>
      <c r="I47" s="25">
        <v>0</v>
      </c>
      <c r="J47" s="26">
        <v>0.91120000000000001</v>
      </c>
      <c r="K47" s="27" t="s">
        <v>27</v>
      </c>
      <c r="L47" s="28">
        <v>1</v>
      </c>
      <c r="M47" s="27" t="s">
        <v>38</v>
      </c>
      <c r="N47" s="29">
        <v>23259</v>
      </c>
      <c r="O47" s="30">
        <f t="shared" si="0"/>
        <v>23328.776999999998</v>
      </c>
      <c r="P47" s="31">
        <f t="shared" si="1"/>
        <v>2332.8777</v>
      </c>
      <c r="Q47" s="32" t="s">
        <v>28</v>
      </c>
      <c r="R47" s="1"/>
      <c r="S47" s="1"/>
      <c r="T47" s="1"/>
      <c r="U47" s="1"/>
      <c r="V47" s="1"/>
      <c r="W47" s="1"/>
      <c r="X47" s="1"/>
      <c r="Y47" s="1"/>
      <c r="Z47" s="1"/>
    </row>
    <row r="48" spans="1:26" ht="15.6" customHeight="1" x14ac:dyDescent="0.2">
      <c r="A48" s="21" t="s">
        <v>127</v>
      </c>
      <c r="B48" s="22" t="s">
        <v>128</v>
      </c>
      <c r="C48" s="23" t="s">
        <v>133</v>
      </c>
      <c r="D48" s="22" t="s">
        <v>134</v>
      </c>
      <c r="E48" s="24" t="s">
        <v>24</v>
      </c>
      <c r="F48" s="22" t="s">
        <v>25</v>
      </c>
      <c r="G48" s="22" t="s">
        <v>26</v>
      </c>
      <c r="H48" s="25">
        <v>0.91069999999999995</v>
      </c>
      <c r="I48" s="25">
        <v>0</v>
      </c>
      <c r="J48" s="26">
        <v>0.91069999999999995</v>
      </c>
      <c r="K48" s="27" t="s">
        <v>27</v>
      </c>
      <c r="L48" s="28">
        <v>1</v>
      </c>
      <c r="M48" s="27" t="s">
        <v>38</v>
      </c>
      <c r="N48" s="29">
        <v>19853</v>
      </c>
      <c r="O48" s="30">
        <f t="shared" si="0"/>
        <v>19912.559000000001</v>
      </c>
      <c r="P48" s="31">
        <f t="shared" si="1"/>
        <v>1991.2559000000001</v>
      </c>
      <c r="Q48" s="32" t="s">
        <v>28</v>
      </c>
      <c r="R48" s="1"/>
      <c r="S48" s="1"/>
      <c r="T48" s="1"/>
      <c r="U48" s="1"/>
      <c r="V48" s="1"/>
      <c r="W48" s="1"/>
      <c r="X48" s="1"/>
      <c r="Y48" s="1"/>
      <c r="Z48" s="1"/>
    </row>
    <row r="49" spans="1:26" ht="15.6" customHeight="1" x14ac:dyDescent="0.2">
      <c r="A49" s="21" t="s">
        <v>123</v>
      </c>
      <c r="B49" s="22" t="s">
        <v>124</v>
      </c>
      <c r="C49" s="23" t="s">
        <v>135</v>
      </c>
      <c r="D49" s="22" t="s">
        <v>122</v>
      </c>
      <c r="E49" s="24" t="s">
        <v>24</v>
      </c>
      <c r="F49" s="22" t="s">
        <v>25</v>
      </c>
      <c r="G49" s="22" t="s">
        <v>26</v>
      </c>
      <c r="H49" s="25">
        <v>0.91069999999999995</v>
      </c>
      <c r="I49" s="25">
        <v>0</v>
      </c>
      <c r="J49" s="26">
        <v>0.91069999999999995</v>
      </c>
      <c r="K49" s="27" t="s">
        <v>38</v>
      </c>
      <c r="L49" s="28">
        <v>1</v>
      </c>
      <c r="M49" s="27" t="s">
        <v>27</v>
      </c>
      <c r="N49" s="29">
        <v>54242</v>
      </c>
      <c r="O49" s="30">
        <f t="shared" si="0"/>
        <v>54404.726000000002</v>
      </c>
      <c r="P49" s="31">
        <f t="shared" si="1"/>
        <v>5440.472600000001</v>
      </c>
      <c r="Q49" s="32" t="s">
        <v>28</v>
      </c>
      <c r="R49" s="1"/>
      <c r="S49" s="1"/>
      <c r="T49" s="1"/>
      <c r="U49" s="1"/>
      <c r="V49" s="1"/>
      <c r="W49" s="1"/>
      <c r="X49" s="1"/>
      <c r="Y49" s="1"/>
      <c r="Z49" s="1"/>
    </row>
    <row r="50" spans="1:26" ht="15.6" customHeight="1" x14ac:dyDescent="0.2">
      <c r="A50" s="21" t="s">
        <v>123</v>
      </c>
      <c r="B50" s="22" t="s">
        <v>124</v>
      </c>
      <c r="C50" s="23" t="s">
        <v>136</v>
      </c>
      <c r="D50" s="22" t="s">
        <v>56</v>
      </c>
      <c r="E50" s="24" t="s">
        <v>24</v>
      </c>
      <c r="F50" s="22" t="s">
        <v>25</v>
      </c>
      <c r="G50" s="22" t="s">
        <v>26</v>
      </c>
      <c r="H50" s="25">
        <v>0.9103</v>
      </c>
      <c r="I50" s="25">
        <v>0</v>
      </c>
      <c r="J50" s="26">
        <v>0.9103</v>
      </c>
      <c r="K50" s="27" t="s">
        <v>27</v>
      </c>
      <c r="L50" s="28">
        <v>1</v>
      </c>
      <c r="M50" s="27" t="s">
        <v>27</v>
      </c>
      <c r="N50" s="29">
        <v>39736</v>
      </c>
      <c r="O50" s="30">
        <f t="shared" si="0"/>
        <v>39855.207999999999</v>
      </c>
      <c r="P50" s="31">
        <f t="shared" si="1"/>
        <v>3985.5208000000002</v>
      </c>
      <c r="Q50" s="32" t="s">
        <v>28</v>
      </c>
      <c r="R50" s="1"/>
      <c r="S50" s="1"/>
      <c r="T50" s="1"/>
      <c r="U50" s="1"/>
      <c r="V50" s="1"/>
      <c r="W50" s="1"/>
      <c r="X50" s="1"/>
      <c r="Y50" s="1"/>
      <c r="Z50" s="1"/>
    </row>
    <row r="51" spans="1:26" ht="15.6" customHeight="1" x14ac:dyDescent="0.2">
      <c r="A51" s="21" t="s">
        <v>127</v>
      </c>
      <c r="B51" s="22" t="s">
        <v>128</v>
      </c>
      <c r="C51" s="23" t="s">
        <v>137</v>
      </c>
      <c r="D51" s="22" t="s">
        <v>138</v>
      </c>
      <c r="E51" s="24" t="s">
        <v>31</v>
      </c>
      <c r="F51" s="22" t="s">
        <v>32</v>
      </c>
      <c r="G51" s="22" t="s">
        <v>33</v>
      </c>
      <c r="H51" s="25">
        <v>0.91020000000000001</v>
      </c>
      <c r="I51" s="25">
        <v>0</v>
      </c>
      <c r="J51" s="26">
        <v>0.91020000000000001</v>
      </c>
      <c r="K51" s="27" t="s">
        <v>27</v>
      </c>
      <c r="L51" s="28">
        <v>1</v>
      </c>
      <c r="M51" s="27" t="s">
        <v>38</v>
      </c>
      <c r="N51" s="29">
        <v>14488</v>
      </c>
      <c r="O51" s="30">
        <f t="shared" si="0"/>
        <v>14531.464</v>
      </c>
      <c r="P51" s="31">
        <f t="shared" si="1"/>
        <v>1453.1464000000001</v>
      </c>
      <c r="Q51" s="32" t="s">
        <v>28</v>
      </c>
      <c r="R51" s="1"/>
      <c r="S51" s="1"/>
      <c r="T51" s="1"/>
      <c r="U51" s="1"/>
      <c r="V51" s="1"/>
      <c r="W51" s="1"/>
      <c r="X51" s="1"/>
      <c r="Y51" s="1"/>
      <c r="Z51" s="1"/>
    </row>
    <row r="52" spans="1:26" ht="15.6" customHeight="1" x14ac:dyDescent="0.2">
      <c r="A52" s="21" t="s">
        <v>139</v>
      </c>
      <c r="B52" s="22" t="s">
        <v>140</v>
      </c>
      <c r="C52" s="23" t="s">
        <v>141</v>
      </c>
      <c r="D52" s="22" t="s">
        <v>142</v>
      </c>
      <c r="E52" s="24" t="s">
        <v>24</v>
      </c>
      <c r="F52" s="22" t="s">
        <v>25</v>
      </c>
      <c r="G52" s="22" t="s">
        <v>26</v>
      </c>
      <c r="H52" s="25">
        <v>0.90129999999999999</v>
      </c>
      <c r="I52" s="25">
        <v>0</v>
      </c>
      <c r="J52" s="26">
        <v>0.90129999999999999</v>
      </c>
      <c r="K52" s="27" t="s">
        <v>38</v>
      </c>
      <c r="L52" s="28">
        <v>1</v>
      </c>
      <c r="M52" s="27" t="s">
        <v>27</v>
      </c>
      <c r="N52" s="29">
        <v>83061</v>
      </c>
      <c r="O52" s="30">
        <f t="shared" si="0"/>
        <v>83310.183000000005</v>
      </c>
      <c r="P52" s="31">
        <f t="shared" si="1"/>
        <v>8331.0183000000015</v>
      </c>
      <c r="Q52" s="32" t="s">
        <v>28</v>
      </c>
      <c r="R52" s="1"/>
      <c r="S52" s="1"/>
      <c r="T52" s="1"/>
      <c r="U52" s="1"/>
      <c r="V52" s="1"/>
      <c r="W52" s="1"/>
      <c r="X52" s="1"/>
      <c r="Y52" s="1"/>
      <c r="Z52" s="1"/>
    </row>
    <row r="53" spans="1:26" ht="15.6" customHeight="1" x14ac:dyDescent="0.2">
      <c r="A53" s="21" t="s">
        <v>143</v>
      </c>
      <c r="B53" s="33" t="s">
        <v>144</v>
      </c>
      <c r="C53" s="23" t="s">
        <v>145</v>
      </c>
      <c r="D53" s="22" t="s">
        <v>50</v>
      </c>
      <c r="E53" s="24" t="s">
        <v>24</v>
      </c>
      <c r="F53" s="22" t="s">
        <v>25</v>
      </c>
      <c r="G53" s="22" t="s">
        <v>26</v>
      </c>
      <c r="H53" s="25">
        <v>0.86460000000000004</v>
      </c>
      <c r="I53" s="25">
        <v>0</v>
      </c>
      <c r="J53" s="26">
        <v>0.86460000000000004</v>
      </c>
      <c r="K53" s="27" t="s">
        <v>38</v>
      </c>
      <c r="L53" s="28">
        <v>1</v>
      </c>
      <c r="M53" s="27" t="s">
        <v>27</v>
      </c>
      <c r="N53" s="29">
        <v>55877</v>
      </c>
      <c r="O53" s="29">
        <f>N53+(N53*0.03)</f>
        <v>57553.31</v>
      </c>
      <c r="P53" s="31">
        <f>O53*0.05</f>
        <v>2877.6655000000001</v>
      </c>
      <c r="Q53" s="32" t="s">
        <v>28</v>
      </c>
      <c r="R53" s="1"/>
      <c r="S53" s="1"/>
      <c r="T53" s="1"/>
      <c r="U53" s="1"/>
      <c r="V53" s="1"/>
      <c r="W53" s="1"/>
      <c r="X53" s="1"/>
      <c r="Y53" s="1"/>
      <c r="Z53" s="1"/>
    </row>
    <row r="54" spans="1:26" ht="15.6" customHeight="1" x14ac:dyDescent="0.2">
      <c r="A54" s="21" t="s">
        <v>146</v>
      </c>
      <c r="B54" s="22" t="s">
        <v>147</v>
      </c>
      <c r="C54" s="23" t="s">
        <v>148</v>
      </c>
      <c r="D54" s="22" t="s">
        <v>149</v>
      </c>
      <c r="E54" s="24" t="s">
        <v>24</v>
      </c>
      <c r="F54" s="22" t="s">
        <v>25</v>
      </c>
      <c r="G54" s="22" t="s">
        <v>26</v>
      </c>
      <c r="H54" s="25">
        <v>0.83679999999999999</v>
      </c>
      <c r="I54" s="25">
        <v>0</v>
      </c>
      <c r="J54" s="26">
        <v>0.83679999999999999</v>
      </c>
      <c r="K54" s="27" t="s">
        <v>27</v>
      </c>
      <c r="L54" s="28">
        <v>1</v>
      </c>
      <c r="M54" s="27" t="s">
        <v>27</v>
      </c>
      <c r="N54" s="29">
        <v>88952</v>
      </c>
      <c r="O54" s="30">
        <f>N54+(N54*0.003)</f>
        <v>89218.856</v>
      </c>
      <c r="P54" s="31">
        <f>O54*0.1</f>
        <v>8921.8855999999996</v>
      </c>
      <c r="Q54" s="32" t="s">
        <v>28</v>
      </c>
      <c r="R54" s="1"/>
      <c r="S54" s="1"/>
      <c r="T54" s="1"/>
      <c r="U54" s="1"/>
      <c r="V54" s="1"/>
      <c r="W54" s="1"/>
      <c r="X54" s="1"/>
      <c r="Y54" s="1"/>
      <c r="Z54" s="1"/>
    </row>
    <row r="55" spans="1:26" ht="15.6" customHeight="1" x14ac:dyDescent="0.2">
      <c r="A55" s="21" t="s">
        <v>150</v>
      </c>
      <c r="B55" s="33" t="s">
        <v>151</v>
      </c>
      <c r="C55" s="23" t="s">
        <v>152</v>
      </c>
      <c r="D55" s="22" t="s">
        <v>153</v>
      </c>
      <c r="E55" s="24" t="s">
        <v>24</v>
      </c>
      <c r="F55" s="22" t="s">
        <v>25</v>
      </c>
      <c r="G55" s="22" t="s">
        <v>26</v>
      </c>
      <c r="H55" s="25">
        <v>0.82630000000000003</v>
      </c>
      <c r="I55" s="25">
        <v>0</v>
      </c>
      <c r="J55" s="26">
        <v>0.82630000000000003</v>
      </c>
      <c r="K55" s="27" t="s">
        <v>27</v>
      </c>
      <c r="L55" s="28">
        <v>1</v>
      </c>
      <c r="M55" s="27" t="s">
        <v>27</v>
      </c>
      <c r="N55" s="29">
        <v>31531</v>
      </c>
      <c r="O55" s="29">
        <f>N55+(N55*0.03)</f>
        <v>32476.93</v>
      </c>
      <c r="P55" s="31">
        <f>O55*0.05</f>
        <v>1623.8465000000001</v>
      </c>
      <c r="Q55" s="32" t="s">
        <v>28</v>
      </c>
      <c r="R55" s="1"/>
      <c r="S55" s="1"/>
      <c r="T55" s="1"/>
      <c r="U55" s="1"/>
      <c r="V55" s="1"/>
      <c r="W55" s="1"/>
      <c r="X55" s="1"/>
      <c r="Y55" s="1"/>
      <c r="Z55" s="1"/>
    </row>
    <row r="56" spans="1:26" ht="15.6" customHeight="1" x14ac:dyDescent="0.2">
      <c r="A56" s="21" t="s">
        <v>154</v>
      </c>
      <c r="B56" s="22" t="s">
        <v>155</v>
      </c>
      <c r="C56" s="23" t="s">
        <v>156</v>
      </c>
      <c r="D56" s="22" t="s">
        <v>157</v>
      </c>
      <c r="E56" s="24" t="s">
        <v>24</v>
      </c>
      <c r="F56" s="22" t="s">
        <v>25</v>
      </c>
      <c r="G56" s="22" t="s">
        <v>26</v>
      </c>
      <c r="H56" s="25">
        <v>0.79669999999999996</v>
      </c>
      <c r="I56" s="25">
        <v>0</v>
      </c>
      <c r="J56" s="26">
        <v>0.79669999999999996</v>
      </c>
      <c r="K56" s="27" t="s">
        <v>27</v>
      </c>
      <c r="L56" s="28">
        <v>1</v>
      </c>
      <c r="M56" s="27" t="s">
        <v>27</v>
      </c>
      <c r="N56" s="29">
        <v>14446</v>
      </c>
      <c r="O56" s="30">
        <f t="shared" ref="O56:O76" si="2">N56+(N56*0.003)</f>
        <v>14489.338</v>
      </c>
      <c r="P56" s="31">
        <f t="shared" ref="P56:P76" si="3">O56*0.1</f>
        <v>1448.9338</v>
      </c>
      <c r="Q56" s="32" t="s">
        <v>28</v>
      </c>
      <c r="R56" s="1"/>
      <c r="S56" s="1"/>
      <c r="T56" s="1"/>
      <c r="U56" s="1"/>
      <c r="V56" s="1"/>
      <c r="W56" s="1"/>
      <c r="X56" s="1"/>
      <c r="Y56" s="1"/>
      <c r="Z56" s="1"/>
    </row>
    <row r="57" spans="1:26" ht="15.6" customHeight="1" x14ac:dyDescent="0.2">
      <c r="A57" s="21" t="s">
        <v>158</v>
      </c>
      <c r="B57" s="22" t="s">
        <v>159</v>
      </c>
      <c r="C57" s="23" t="s">
        <v>160</v>
      </c>
      <c r="D57" s="22" t="s">
        <v>161</v>
      </c>
      <c r="E57" s="24" t="s">
        <v>24</v>
      </c>
      <c r="F57" s="22" t="s">
        <v>25</v>
      </c>
      <c r="G57" s="22" t="s">
        <v>26</v>
      </c>
      <c r="H57" s="25">
        <v>0.79139999999999999</v>
      </c>
      <c r="I57" s="25">
        <v>0</v>
      </c>
      <c r="J57" s="26">
        <v>0.79139999999999999</v>
      </c>
      <c r="K57" s="27" t="s">
        <v>27</v>
      </c>
      <c r="L57" s="28">
        <v>1</v>
      </c>
      <c r="M57" s="27" t="s">
        <v>27</v>
      </c>
      <c r="N57" s="29">
        <v>33944</v>
      </c>
      <c r="O57" s="30">
        <f t="shared" si="2"/>
        <v>34045.832000000002</v>
      </c>
      <c r="P57" s="31">
        <f t="shared" si="3"/>
        <v>3404.5832000000005</v>
      </c>
      <c r="Q57" s="32" t="s">
        <v>28</v>
      </c>
      <c r="R57" s="1"/>
      <c r="S57" s="1"/>
      <c r="T57" s="1"/>
      <c r="U57" s="1"/>
      <c r="V57" s="1"/>
      <c r="W57" s="1"/>
      <c r="X57" s="1"/>
      <c r="Y57" s="1"/>
      <c r="Z57" s="1"/>
    </row>
    <row r="58" spans="1:26" ht="15.6" customHeight="1" x14ac:dyDescent="0.2">
      <c r="A58" s="21" t="s">
        <v>162</v>
      </c>
      <c r="B58" s="22" t="s">
        <v>163</v>
      </c>
      <c r="C58" s="23" t="s">
        <v>164</v>
      </c>
      <c r="D58" s="22" t="s">
        <v>165</v>
      </c>
      <c r="E58" s="24" t="s">
        <v>24</v>
      </c>
      <c r="F58" s="22" t="s">
        <v>25</v>
      </c>
      <c r="G58" s="22" t="s">
        <v>26</v>
      </c>
      <c r="H58" s="25">
        <v>0.66820000000000002</v>
      </c>
      <c r="I58" s="25">
        <v>0.1231</v>
      </c>
      <c r="J58" s="26">
        <v>0.7913</v>
      </c>
      <c r="K58" s="27" t="s">
        <v>27</v>
      </c>
      <c r="L58" s="28">
        <v>1</v>
      </c>
      <c r="M58" s="27" t="s">
        <v>38</v>
      </c>
      <c r="N58" s="29">
        <v>98621</v>
      </c>
      <c r="O58" s="30">
        <f t="shared" si="2"/>
        <v>98916.862999999998</v>
      </c>
      <c r="P58" s="31">
        <f t="shared" si="3"/>
        <v>9891.6863000000012</v>
      </c>
      <c r="Q58" s="32" t="s">
        <v>28</v>
      </c>
      <c r="R58" s="1"/>
      <c r="S58" s="1"/>
      <c r="T58" s="1"/>
      <c r="U58" s="1"/>
      <c r="V58" s="1"/>
      <c r="W58" s="1"/>
      <c r="X58" s="1"/>
      <c r="Y58" s="1"/>
      <c r="Z58" s="1"/>
    </row>
    <row r="59" spans="1:26" ht="15.6" customHeight="1" x14ac:dyDescent="0.2">
      <c r="A59" s="21" t="s">
        <v>166</v>
      </c>
      <c r="B59" s="22" t="s">
        <v>167</v>
      </c>
      <c r="C59" s="23" t="s">
        <v>168</v>
      </c>
      <c r="D59" s="22" t="s">
        <v>169</v>
      </c>
      <c r="E59" s="24" t="s">
        <v>24</v>
      </c>
      <c r="F59" s="22" t="s">
        <v>25</v>
      </c>
      <c r="G59" s="22" t="s">
        <v>26</v>
      </c>
      <c r="H59" s="25">
        <v>0.7792</v>
      </c>
      <c r="I59" s="25">
        <v>0</v>
      </c>
      <c r="J59" s="26">
        <v>0.7792</v>
      </c>
      <c r="K59" s="27" t="s">
        <v>38</v>
      </c>
      <c r="L59" s="28">
        <v>1</v>
      </c>
      <c r="M59" s="27" t="s">
        <v>38</v>
      </c>
      <c r="N59" s="29">
        <v>8441</v>
      </c>
      <c r="O59" s="30">
        <f t="shared" si="2"/>
        <v>8466.3230000000003</v>
      </c>
      <c r="P59" s="31">
        <f t="shared" si="3"/>
        <v>846.6323000000001</v>
      </c>
      <c r="Q59" s="32" t="s">
        <v>28</v>
      </c>
      <c r="R59" s="1"/>
      <c r="S59" s="1"/>
      <c r="T59" s="1"/>
      <c r="U59" s="1"/>
      <c r="V59" s="1"/>
      <c r="W59" s="1"/>
      <c r="X59" s="1"/>
      <c r="Y59" s="1"/>
      <c r="Z59" s="1"/>
    </row>
    <row r="60" spans="1:26" ht="15.6" customHeight="1" x14ac:dyDescent="0.2">
      <c r="A60" s="21" t="s">
        <v>170</v>
      </c>
      <c r="B60" s="22" t="s">
        <v>171</v>
      </c>
      <c r="C60" s="28" t="s">
        <v>172</v>
      </c>
      <c r="D60" s="22" t="s">
        <v>173</v>
      </c>
      <c r="E60" s="24" t="s">
        <v>24</v>
      </c>
      <c r="F60" s="22" t="s">
        <v>25</v>
      </c>
      <c r="G60" s="22" t="s">
        <v>26</v>
      </c>
      <c r="H60" s="25">
        <v>0.64229999999999998</v>
      </c>
      <c r="I60" s="25">
        <v>0.13589999999999999</v>
      </c>
      <c r="J60" s="26">
        <v>0.7782</v>
      </c>
      <c r="K60" s="27" t="s">
        <v>38</v>
      </c>
      <c r="L60" s="28">
        <v>1</v>
      </c>
      <c r="M60" s="27" t="s">
        <v>27</v>
      </c>
      <c r="N60" s="29">
        <v>184659</v>
      </c>
      <c r="O60" s="30">
        <f t="shared" si="2"/>
        <v>185212.97700000001</v>
      </c>
      <c r="P60" s="31">
        <f t="shared" si="3"/>
        <v>18521.297700000003</v>
      </c>
      <c r="Q60" s="32" t="s">
        <v>28</v>
      </c>
      <c r="R60" s="1"/>
      <c r="S60" s="1"/>
      <c r="T60" s="1"/>
      <c r="U60" s="1"/>
      <c r="V60" s="1"/>
      <c r="W60" s="1"/>
      <c r="X60" s="1"/>
      <c r="Y60" s="1"/>
      <c r="Z60" s="1"/>
    </row>
    <row r="61" spans="1:26" ht="15.6" customHeight="1" x14ac:dyDescent="0.2">
      <c r="A61" s="21" t="s">
        <v>166</v>
      </c>
      <c r="B61" s="22" t="s">
        <v>167</v>
      </c>
      <c r="C61" s="23" t="s">
        <v>174</v>
      </c>
      <c r="D61" s="22" t="s">
        <v>175</v>
      </c>
      <c r="E61" s="24" t="s">
        <v>31</v>
      </c>
      <c r="F61" s="22" t="s">
        <v>32</v>
      </c>
      <c r="G61" s="22" t="s">
        <v>33</v>
      </c>
      <c r="H61" s="25">
        <v>0.77729999999999999</v>
      </c>
      <c r="I61" s="25">
        <v>0</v>
      </c>
      <c r="J61" s="26">
        <v>0.77729999999999999</v>
      </c>
      <c r="K61" s="27" t="s">
        <v>38</v>
      </c>
      <c r="L61" s="28">
        <v>1</v>
      </c>
      <c r="M61" s="27" t="s">
        <v>38</v>
      </c>
      <c r="N61" s="29">
        <v>23476</v>
      </c>
      <c r="O61" s="30">
        <f t="shared" si="2"/>
        <v>23546.428</v>
      </c>
      <c r="P61" s="31">
        <f t="shared" si="3"/>
        <v>2354.6428000000001</v>
      </c>
      <c r="Q61" s="32" t="s">
        <v>28</v>
      </c>
      <c r="R61" s="1"/>
      <c r="S61" s="1"/>
      <c r="T61" s="1"/>
      <c r="U61" s="1"/>
      <c r="V61" s="1"/>
      <c r="W61" s="1"/>
      <c r="X61" s="1"/>
      <c r="Y61" s="1"/>
      <c r="Z61" s="1"/>
    </row>
    <row r="62" spans="1:26" ht="15.6" customHeight="1" x14ac:dyDescent="0.2">
      <c r="A62" s="21" t="s">
        <v>166</v>
      </c>
      <c r="B62" s="22" t="s">
        <v>167</v>
      </c>
      <c r="C62" s="23" t="s">
        <v>176</v>
      </c>
      <c r="D62" s="22" t="s">
        <v>161</v>
      </c>
      <c r="E62" s="24" t="s">
        <v>31</v>
      </c>
      <c r="F62" s="22" t="s">
        <v>32</v>
      </c>
      <c r="G62" s="22" t="s">
        <v>33</v>
      </c>
      <c r="H62" s="25">
        <v>0.77659999999999996</v>
      </c>
      <c r="I62" s="25">
        <v>0</v>
      </c>
      <c r="J62" s="26">
        <v>0.77659999999999996</v>
      </c>
      <c r="K62" s="27" t="s">
        <v>38</v>
      </c>
      <c r="L62" s="28">
        <v>1</v>
      </c>
      <c r="M62" s="27" t="s">
        <v>38</v>
      </c>
      <c r="N62" s="29">
        <v>7374</v>
      </c>
      <c r="O62" s="30">
        <f t="shared" si="2"/>
        <v>7396.1220000000003</v>
      </c>
      <c r="P62" s="31">
        <f t="shared" si="3"/>
        <v>739.61220000000003</v>
      </c>
      <c r="Q62" s="32" t="s">
        <v>28</v>
      </c>
      <c r="R62" s="1"/>
      <c r="S62" s="1"/>
      <c r="T62" s="1"/>
      <c r="U62" s="1"/>
      <c r="V62" s="1"/>
      <c r="W62" s="1"/>
      <c r="X62" s="1"/>
      <c r="Y62" s="1"/>
      <c r="Z62" s="1"/>
    </row>
    <row r="63" spans="1:26" ht="15.6" customHeight="1" x14ac:dyDescent="0.2">
      <c r="A63" s="21" t="s">
        <v>177</v>
      </c>
      <c r="B63" s="22" t="s">
        <v>178</v>
      </c>
      <c r="C63" s="23" t="s">
        <v>179</v>
      </c>
      <c r="D63" s="22" t="s">
        <v>94</v>
      </c>
      <c r="E63" s="24" t="s">
        <v>24</v>
      </c>
      <c r="F63" s="22" t="s">
        <v>25</v>
      </c>
      <c r="G63" s="22" t="s">
        <v>26</v>
      </c>
      <c r="H63" s="25">
        <v>0.76500000000000001</v>
      </c>
      <c r="I63" s="25">
        <v>0</v>
      </c>
      <c r="J63" s="26">
        <v>0.76500000000000001</v>
      </c>
      <c r="K63" s="27" t="s">
        <v>38</v>
      </c>
      <c r="L63" s="28">
        <v>1</v>
      </c>
      <c r="M63" s="27" t="s">
        <v>27</v>
      </c>
      <c r="N63" s="29">
        <v>99301</v>
      </c>
      <c r="O63" s="30">
        <f t="shared" si="2"/>
        <v>99598.903000000006</v>
      </c>
      <c r="P63" s="31">
        <f t="shared" si="3"/>
        <v>9959.8903000000009</v>
      </c>
      <c r="Q63" s="32" t="s">
        <v>28</v>
      </c>
      <c r="R63" s="1"/>
      <c r="S63" s="1"/>
      <c r="T63" s="1"/>
      <c r="U63" s="1"/>
      <c r="V63" s="1"/>
      <c r="W63" s="1"/>
      <c r="X63" s="1"/>
      <c r="Y63" s="1"/>
      <c r="Z63" s="1"/>
    </row>
    <row r="64" spans="1:26" ht="15.6" customHeight="1" x14ac:dyDescent="0.2">
      <c r="A64" s="21" t="s">
        <v>177</v>
      </c>
      <c r="B64" s="22" t="s">
        <v>178</v>
      </c>
      <c r="C64" s="23" t="s">
        <v>180</v>
      </c>
      <c r="D64" s="22" t="s">
        <v>181</v>
      </c>
      <c r="E64" s="24" t="s">
        <v>24</v>
      </c>
      <c r="F64" s="22" t="s">
        <v>25</v>
      </c>
      <c r="G64" s="22" t="s">
        <v>26</v>
      </c>
      <c r="H64" s="25">
        <v>0.76470000000000005</v>
      </c>
      <c r="I64" s="25">
        <v>0</v>
      </c>
      <c r="J64" s="26">
        <v>0.76470000000000005</v>
      </c>
      <c r="K64" s="27" t="s">
        <v>38</v>
      </c>
      <c r="L64" s="28">
        <v>1</v>
      </c>
      <c r="M64" s="27" t="s">
        <v>27</v>
      </c>
      <c r="N64" s="29">
        <v>95037</v>
      </c>
      <c r="O64" s="30">
        <f t="shared" si="2"/>
        <v>95322.111000000004</v>
      </c>
      <c r="P64" s="31">
        <f t="shared" si="3"/>
        <v>9532.2111000000004</v>
      </c>
      <c r="Q64" s="32" t="s">
        <v>28</v>
      </c>
      <c r="R64" s="1"/>
      <c r="S64" s="1"/>
      <c r="T64" s="1"/>
      <c r="U64" s="1"/>
      <c r="V64" s="1"/>
      <c r="W64" s="1"/>
      <c r="X64" s="1"/>
      <c r="Y64" s="1"/>
      <c r="Z64" s="1"/>
    </row>
    <row r="65" spans="1:26" ht="15.6" customHeight="1" x14ac:dyDescent="0.2">
      <c r="A65" s="21" t="s">
        <v>177</v>
      </c>
      <c r="B65" s="22" t="s">
        <v>178</v>
      </c>
      <c r="C65" s="23" t="s">
        <v>182</v>
      </c>
      <c r="D65" s="22" t="s">
        <v>183</v>
      </c>
      <c r="E65" s="24" t="s">
        <v>24</v>
      </c>
      <c r="F65" s="22" t="s">
        <v>25</v>
      </c>
      <c r="G65" s="22" t="s">
        <v>26</v>
      </c>
      <c r="H65" s="25">
        <v>0.76449999999999996</v>
      </c>
      <c r="I65" s="25">
        <v>0</v>
      </c>
      <c r="J65" s="26">
        <v>0.76449999999999996</v>
      </c>
      <c r="K65" s="27" t="s">
        <v>38</v>
      </c>
      <c r="L65" s="28">
        <v>1</v>
      </c>
      <c r="M65" s="27" t="s">
        <v>27</v>
      </c>
      <c r="N65" s="29">
        <v>94763</v>
      </c>
      <c r="O65" s="30">
        <f t="shared" si="2"/>
        <v>95047.289000000004</v>
      </c>
      <c r="P65" s="31">
        <f t="shared" si="3"/>
        <v>9504.7289000000001</v>
      </c>
      <c r="Q65" s="32" t="s">
        <v>28</v>
      </c>
      <c r="R65" s="1"/>
      <c r="S65" s="1"/>
      <c r="T65" s="1"/>
      <c r="U65" s="1"/>
      <c r="V65" s="1"/>
      <c r="W65" s="1"/>
      <c r="X65" s="1"/>
      <c r="Y65" s="1"/>
      <c r="Z65" s="1"/>
    </row>
    <row r="66" spans="1:26" ht="15.6" customHeight="1" x14ac:dyDescent="0.2">
      <c r="A66" s="21" t="s">
        <v>177</v>
      </c>
      <c r="B66" s="22" t="s">
        <v>178</v>
      </c>
      <c r="C66" s="23" t="s">
        <v>184</v>
      </c>
      <c r="D66" s="22" t="s">
        <v>185</v>
      </c>
      <c r="E66" s="24" t="s">
        <v>24</v>
      </c>
      <c r="F66" s="22" t="s">
        <v>25</v>
      </c>
      <c r="G66" s="22" t="s">
        <v>26</v>
      </c>
      <c r="H66" s="25">
        <v>0.76449999999999996</v>
      </c>
      <c r="I66" s="25">
        <v>0</v>
      </c>
      <c r="J66" s="26">
        <v>0.76449999999999996</v>
      </c>
      <c r="K66" s="27" t="s">
        <v>38</v>
      </c>
      <c r="L66" s="28">
        <v>1</v>
      </c>
      <c r="M66" s="27" t="s">
        <v>27</v>
      </c>
      <c r="N66" s="29">
        <v>106522</v>
      </c>
      <c r="O66" s="30">
        <f t="shared" si="2"/>
        <v>106841.56600000001</v>
      </c>
      <c r="P66" s="31">
        <f t="shared" si="3"/>
        <v>10684.156600000002</v>
      </c>
      <c r="Q66" s="32" t="s">
        <v>28</v>
      </c>
      <c r="R66" s="1"/>
      <c r="S66" s="1"/>
      <c r="T66" s="1"/>
      <c r="U66" s="1"/>
      <c r="V66" s="1"/>
      <c r="W66" s="1"/>
      <c r="X66" s="1"/>
      <c r="Y66" s="1"/>
      <c r="Z66" s="1"/>
    </row>
    <row r="67" spans="1:26" ht="15.6" customHeight="1" x14ac:dyDescent="0.2">
      <c r="A67" s="21" t="s">
        <v>177</v>
      </c>
      <c r="B67" s="22" t="s">
        <v>178</v>
      </c>
      <c r="C67" s="23" t="s">
        <v>186</v>
      </c>
      <c r="D67" s="22" t="s">
        <v>30</v>
      </c>
      <c r="E67" s="24" t="s">
        <v>24</v>
      </c>
      <c r="F67" s="22" t="s">
        <v>25</v>
      </c>
      <c r="G67" s="22" t="s">
        <v>26</v>
      </c>
      <c r="H67" s="25">
        <v>0.76429999999999998</v>
      </c>
      <c r="I67" s="25">
        <v>0</v>
      </c>
      <c r="J67" s="26">
        <v>0.76429999999999998</v>
      </c>
      <c r="K67" s="27" t="s">
        <v>27</v>
      </c>
      <c r="L67" s="28">
        <v>1</v>
      </c>
      <c r="M67" s="27" t="s">
        <v>27</v>
      </c>
      <c r="N67" s="29">
        <v>16985</v>
      </c>
      <c r="O67" s="30">
        <f t="shared" si="2"/>
        <v>17035.955000000002</v>
      </c>
      <c r="P67" s="31">
        <f t="shared" si="3"/>
        <v>1703.5955000000004</v>
      </c>
      <c r="Q67" s="32" t="s">
        <v>28</v>
      </c>
      <c r="R67" s="1"/>
      <c r="S67" s="1"/>
      <c r="T67" s="1"/>
      <c r="U67" s="1"/>
      <c r="V67" s="1"/>
      <c r="W67" s="1"/>
      <c r="X67" s="1"/>
      <c r="Y67" s="1"/>
      <c r="Z67" s="1"/>
    </row>
    <row r="68" spans="1:26" ht="15.6" customHeight="1" x14ac:dyDescent="0.2">
      <c r="A68" s="21" t="s">
        <v>177</v>
      </c>
      <c r="B68" s="22" t="s">
        <v>178</v>
      </c>
      <c r="C68" s="23" t="s">
        <v>187</v>
      </c>
      <c r="D68" s="22" t="s">
        <v>188</v>
      </c>
      <c r="E68" s="24" t="s">
        <v>24</v>
      </c>
      <c r="F68" s="22" t="s">
        <v>25</v>
      </c>
      <c r="G68" s="22" t="s">
        <v>26</v>
      </c>
      <c r="H68" s="25">
        <v>0.76419999999999999</v>
      </c>
      <c r="I68" s="25">
        <v>0</v>
      </c>
      <c r="J68" s="26">
        <v>0.76419999999999999</v>
      </c>
      <c r="K68" s="27" t="s">
        <v>38</v>
      </c>
      <c r="L68" s="28">
        <v>1</v>
      </c>
      <c r="M68" s="27" t="s">
        <v>27</v>
      </c>
      <c r="N68" s="29">
        <v>94884</v>
      </c>
      <c r="O68" s="30">
        <f t="shared" si="2"/>
        <v>95168.652000000002</v>
      </c>
      <c r="P68" s="31">
        <f t="shared" si="3"/>
        <v>9516.8652000000002</v>
      </c>
      <c r="Q68" s="32" t="s">
        <v>28</v>
      </c>
      <c r="R68" s="1"/>
      <c r="S68" s="1"/>
      <c r="T68" s="1"/>
      <c r="U68" s="1"/>
      <c r="V68" s="1"/>
      <c r="W68" s="1"/>
      <c r="X68" s="1"/>
      <c r="Y68" s="1"/>
      <c r="Z68" s="1"/>
    </row>
    <row r="69" spans="1:26" ht="15.6" customHeight="1" x14ac:dyDescent="0.2">
      <c r="A69" s="21" t="s">
        <v>166</v>
      </c>
      <c r="B69" s="22" t="s">
        <v>167</v>
      </c>
      <c r="C69" s="23" t="s">
        <v>189</v>
      </c>
      <c r="D69" s="22" t="s">
        <v>190</v>
      </c>
      <c r="E69" s="24" t="s">
        <v>31</v>
      </c>
      <c r="F69" s="22" t="s">
        <v>32</v>
      </c>
      <c r="G69" s="22" t="s">
        <v>33</v>
      </c>
      <c r="H69" s="25">
        <v>0.75849999999999995</v>
      </c>
      <c r="I69" s="25">
        <v>0</v>
      </c>
      <c r="J69" s="26">
        <v>0.75849999999999995</v>
      </c>
      <c r="K69" s="27" t="s">
        <v>38</v>
      </c>
      <c r="L69" s="28">
        <v>1</v>
      </c>
      <c r="M69" s="27" t="s">
        <v>38</v>
      </c>
      <c r="N69" s="29">
        <v>14812</v>
      </c>
      <c r="O69" s="30">
        <f t="shared" si="2"/>
        <v>14856.436</v>
      </c>
      <c r="P69" s="31">
        <f t="shared" si="3"/>
        <v>1485.6436000000001</v>
      </c>
      <c r="Q69" s="32" t="s">
        <v>28</v>
      </c>
      <c r="R69" s="1"/>
      <c r="S69" s="1"/>
      <c r="T69" s="1"/>
      <c r="U69" s="1"/>
      <c r="V69" s="1"/>
      <c r="W69" s="1"/>
      <c r="X69" s="1"/>
      <c r="Y69" s="1"/>
      <c r="Z69" s="1"/>
    </row>
    <row r="70" spans="1:26" ht="15.6" customHeight="1" x14ac:dyDescent="0.2">
      <c r="A70" s="21" t="s">
        <v>166</v>
      </c>
      <c r="B70" s="22" t="s">
        <v>167</v>
      </c>
      <c r="C70" s="23" t="s">
        <v>191</v>
      </c>
      <c r="D70" s="22" t="s">
        <v>192</v>
      </c>
      <c r="E70" s="24" t="s">
        <v>24</v>
      </c>
      <c r="F70" s="22" t="s">
        <v>25</v>
      </c>
      <c r="G70" s="22" t="s">
        <v>26</v>
      </c>
      <c r="H70" s="25">
        <v>0.75670000000000004</v>
      </c>
      <c r="I70" s="25">
        <v>0</v>
      </c>
      <c r="J70" s="26">
        <v>0.75670000000000004</v>
      </c>
      <c r="K70" s="27" t="s">
        <v>38</v>
      </c>
      <c r="L70" s="28">
        <v>1</v>
      </c>
      <c r="M70" s="27" t="s">
        <v>38</v>
      </c>
      <c r="N70" s="29">
        <v>33159</v>
      </c>
      <c r="O70" s="30">
        <f t="shared" si="2"/>
        <v>33258.476999999999</v>
      </c>
      <c r="P70" s="31">
        <f t="shared" si="3"/>
        <v>3325.8477000000003</v>
      </c>
      <c r="Q70" s="32" t="s">
        <v>28</v>
      </c>
      <c r="R70" s="1"/>
      <c r="S70" s="1"/>
      <c r="T70" s="1"/>
      <c r="U70" s="1"/>
      <c r="V70" s="1"/>
      <c r="W70" s="1"/>
      <c r="X70" s="1"/>
      <c r="Y70" s="1"/>
      <c r="Z70" s="1"/>
    </row>
    <row r="71" spans="1:26" ht="15.6" customHeight="1" x14ac:dyDescent="0.2">
      <c r="A71" s="21" t="s">
        <v>166</v>
      </c>
      <c r="B71" s="22" t="s">
        <v>167</v>
      </c>
      <c r="C71" s="23" t="s">
        <v>193</v>
      </c>
      <c r="D71" s="22" t="s">
        <v>194</v>
      </c>
      <c r="E71" s="24" t="s">
        <v>24</v>
      </c>
      <c r="F71" s="22" t="s">
        <v>25</v>
      </c>
      <c r="G71" s="22" t="s">
        <v>26</v>
      </c>
      <c r="H71" s="25">
        <v>0.75539999999999996</v>
      </c>
      <c r="I71" s="25">
        <v>0</v>
      </c>
      <c r="J71" s="26">
        <v>0.75539999999999996</v>
      </c>
      <c r="K71" s="27" t="s">
        <v>38</v>
      </c>
      <c r="L71" s="28">
        <v>1</v>
      </c>
      <c r="M71" s="27" t="s">
        <v>38</v>
      </c>
      <c r="N71" s="29">
        <v>18314</v>
      </c>
      <c r="O71" s="30">
        <f t="shared" si="2"/>
        <v>18368.941999999999</v>
      </c>
      <c r="P71" s="31">
        <f t="shared" si="3"/>
        <v>1836.8942</v>
      </c>
      <c r="Q71" s="32" t="s">
        <v>28</v>
      </c>
      <c r="R71" s="1"/>
      <c r="S71" s="1"/>
      <c r="T71" s="1"/>
      <c r="U71" s="1"/>
      <c r="V71" s="1"/>
      <c r="W71" s="1"/>
      <c r="X71" s="1"/>
      <c r="Y71" s="1"/>
      <c r="Z71" s="1"/>
    </row>
    <row r="72" spans="1:26" ht="15.6" customHeight="1" x14ac:dyDescent="0.2">
      <c r="A72" s="21" t="s">
        <v>162</v>
      </c>
      <c r="B72" s="22" t="s">
        <v>163</v>
      </c>
      <c r="C72" s="23" t="s">
        <v>195</v>
      </c>
      <c r="D72" s="22" t="s">
        <v>196</v>
      </c>
      <c r="E72" s="24" t="s">
        <v>24</v>
      </c>
      <c r="F72" s="22" t="s">
        <v>25</v>
      </c>
      <c r="G72" s="22" t="s">
        <v>26</v>
      </c>
      <c r="H72" s="25">
        <v>0.62539999999999996</v>
      </c>
      <c r="I72" s="25">
        <v>0.1211</v>
      </c>
      <c r="J72" s="26">
        <v>0.74639999999999995</v>
      </c>
      <c r="K72" s="27" t="s">
        <v>27</v>
      </c>
      <c r="L72" s="28">
        <v>1</v>
      </c>
      <c r="M72" s="27" t="s">
        <v>38</v>
      </c>
      <c r="N72" s="29">
        <v>69889</v>
      </c>
      <c r="O72" s="30">
        <f t="shared" si="2"/>
        <v>70098.667000000001</v>
      </c>
      <c r="P72" s="31">
        <f t="shared" si="3"/>
        <v>7009.8667000000005</v>
      </c>
      <c r="Q72" s="32" t="s">
        <v>28</v>
      </c>
      <c r="R72" s="1"/>
      <c r="S72" s="1"/>
      <c r="T72" s="1"/>
      <c r="U72" s="1"/>
      <c r="V72" s="1"/>
      <c r="W72" s="1"/>
      <c r="X72" s="1"/>
      <c r="Y72" s="1"/>
      <c r="Z72" s="1"/>
    </row>
    <row r="73" spans="1:26" ht="15.6" customHeight="1" x14ac:dyDescent="0.2">
      <c r="A73" s="21" t="s">
        <v>162</v>
      </c>
      <c r="B73" s="22" t="s">
        <v>163</v>
      </c>
      <c r="C73" s="23" t="s">
        <v>197</v>
      </c>
      <c r="D73" s="22" t="s">
        <v>70</v>
      </c>
      <c r="E73" s="24" t="s">
        <v>24</v>
      </c>
      <c r="F73" s="22" t="s">
        <v>25</v>
      </c>
      <c r="G73" s="22" t="s">
        <v>26</v>
      </c>
      <c r="H73" s="25">
        <v>0.60560000000000003</v>
      </c>
      <c r="I73" s="25">
        <v>0.1353</v>
      </c>
      <c r="J73" s="26">
        <v>0.74080000000000001</v>
      </c>
      <c r="K73" s="27" t="s">
        <v>27</v>
      </c>
      <c r="L73" s="28">
        <v>1</v>
      </c>
      <c r="M73" s="27" t="s">
        <v>38</v>
      </c>
      <c r="N73" s="29">
        <v>78656</v>
      </c>
      <c r="O73" s="30">
        <f t="shared" si="2"/>
        <v>78891.967999999993</v>
      </c>
      <c r="P73" s="31">
        <f t="shared" si="3"/>
        <v>7889.1967999999997</v>
      </c>
      <c r="Q73" s="32" t="s">
        <v>28</v>
      </c>
      <c r="R73" s="1"/>
      <c r="S73" s="1"/>
      <c r="T73" s="1"/>
      <c r="U73" s="1"/>
      <c r="V73" s="1"/>
      <c r="W73" s="1"/>
      <c r="X73" s="1"/>
      <c r="Y73" s="1"/>
      <c r="Z73" s="1"/>
    </row>
    <row r="74" spans="1:26" ht="15.6" customHeight="1" x14ac:dyDescent="0.2">
      <c r="A74" s="21" t="s">
        <v>198</v>
      </c>
      <c r="B74" s="22" t="s">
        <v>199</v>
      </c>
      <c r="C74" s="23" t="s">
        <v>200</v>
      </c>
      <c r="D74" s="22" t="s">
        <v>46</v>
      </c>
      <c r="E74" s="24" t="s">
        <v>31</v>
      </c>
      <c r="F74" s="22" t="s">
        <v>26</v>
      </c>
      <c r="G74" s="22" t="s">
        <v>33</v>
      </c>
      <c r="H74" s="25">
        <v>0.74070000000000003</v>
      </c>
      <c r="I74" s="25">
        <v>0</v>
      </c>
      <c r="J74" s="26">
        <v>0.74070000000000003</v>
      </c>
      <c r="K74" s="27" t="s">
        <v>27</v>
      </c>
      <c r="L74" s="28">
        <v>1</v>
      </c>
      <c r="M74" s="27" t="s">
        <v>38</v>
      </c>
      <c r="N74" s="29">
        <v>20450</v>
      </c>
      <c r="O74" s="30">
        <f t="shared" si="2"/>
        <v>20511.349999999999</v>
      </c>
      <c r="P74" s="31">
        <f t="shared" si="3"/>
        <v>2051.1349999999998</v>
      </c>
      <c r="Q74" s="32" t="s">
        <v>28</v>
      </c>
      <c r="R74" s="1"/>
      <c r="S74" s="1"/>
      <c r="T74" s="1"/>
      <c r="U74" s="1"/>
      <c r="V74" s="1"/>
      <c r="W74" s="1"/>
      <c r="X74" s="1"/>
      <c r="Y74" s="1"/>
      <c r="Z74" s="1"/>
    </row>
    <row r="75" spans="1:26" ht="15.6" customHeight="1" x14ac:dyDescent="0.2">
      <c r="A75" s="21" t="s">
        <v>201</v>
      </c>
      <c r="B75" s="22" t="s">
        <v>202</v>
      </c>
      <c r="C75" s="23" t="s">
        <v>203</v>
      </c>
      <c r="D75" s="22" t="s">
        <v>204</v>
      </c>
      <c r="E75" s="24" t="s">
        <v>24</v>
      </c>
      <c r="F75" s="22" t="s">
        <v>25</v>
      </c>
      <c r="G75" s="22" t="s">
        <v>26</v>
      </c>
      <c r="H75" s="25">
        <v>0.57769999999999999</v>
      </c>
      <c r="I75" s="25">
        <v>0.1454</v>
      </c>
      <c r="J75" s="26">
        <v>0.72309999999999997</v>
      </c>
      <c r="K75" s="27" t="s">
        <v>27</v>
      </c>
      <c r="L75" s="28">
        <v>1</v>
      </c>
      <c r="M75" s="27" t="s">
        <v>38</v>
      </c>
      <c r="N75" s="29">
        <v>42960</v>
      </c>
      <c r="O75" s="30">
        <f t="shared" si="2"/>
        <v>43088.88</v>
      </c>
      <c r="P75" s="31">
        <f t="shared" si="3"/>
        <v>4308.8879999999999</v>
      </c>
      <c r="Q75" s="32" t="s">
        <v>28</v>
      </c>
      <c r="R75" s="1"/>
      <c r="S75" s="1"/>
      <c r="T75" s="1"/>
      <c r="U75" s="1"/>
      <c r="V75" s="1"/>
      <c r="W75" s="1"/>
      <c r="X75" s="1"/>
      <c r="Y75" s="1"/>
      <c r="Z75" s="1"/>
    </row>
    <row r="76" spans="1:26" ht="15.6" customHeight="1" x14ac:dyDescent="0.2">
      <c r="A76" s="34" t="s">
        <v>162</v>
      </c>
      <c r="B76" s="24" t="s">
        <v>163</v>
      </c>
      <c r="C76" s="23" t="s">
        <v>205</v>
      </c>
      <c r="D76" s="22" t="s">
        <v>126</v>
      </c>
      <c r="E76" s="24" t="s">
        <v>31</v>
      </c>
      <c r="F76" s="22" t="s">
        <v>32</v>
      </c>
      <c r="G76" s="22" t="s">
        <v>33</v>
      </c>
      <c r="H76" s="25">
        <v>0.60019999999999996</v>
      </c>
      <c r="I76" s="25">
        <v>0.1132</v>
      </c>
      <c r="J76" s="26">
        <v>0.71330000000000005</v>
      </c>
      <c r="K76" s="27" t="s">
        <v>27</v>
      </c>
      <c r="L76" s="28">
        <v>1</v>
      </c>
      <c r="M76" s="27" t="s">
        <v>38</v>
      </c>
      <c r="N76" s="29">
        <v>131844</v>
      </c>
      <c r="O76" s="30">
        <f t="shared" si="2"/>
        <v>132239.53200000001</v>
      </c>
      <c r="P76" s="31">
        <f t="shared" si="3"/>
        <v>13223.953200000002</v>
      </c>
      <c r="Q76" s="32" t="s">
        <v>28</v>
      </c>
      <c r="R76" s="1"/>
      <c r="S76" s="1"/>
      <c r="T76" s="1"/>
      <c r="U76" s="1"/>
      <c r="V76" s="1"/>
      <c r="W76" s="1"/>
      <c r="X76" s="1"/>
      <c r="Y76" s="1"/>
      <c r="Z76" s="1"/>
    </row>
    <row r="77" spans="1:26" ht="15.6" customHeight="1" x14ac:dyDescent="0.2">
      <c r="A77" s="21" t="s">
        <v>143</v>
      </c>
      <c r="B77" s="33" t="s">
        <v>144</v>
      </c>
      <c r="C77" s="23" t="s">
        <v>206</v>
      </c>
      <c r="D77" s="22" t="s">
        <v>207</v>
      </c>
      <c r="E77" s="24" t="s">
        <v>31</v>
      </c>
      <c r="F77" s="22" t="s">
        <v>32</v>
      </c>
      <c r="G77" s="22" t="s">
        <v>33</v>
      </c>
      <c r="H77" s="25">
        <v>0.70189999999999997</v>
      </c>
      <c r="I77" s="25">
        <v>0</v>
      </c>
      <c r="J77" s="26">
        <v>0.70189999999999997</v>
      </c>
      <c r="K77" s="27" t="s">
        <v>38</v>
      </c>
      <c r="L77" s="28">
        <v>1</v>
      </c>
      <c r="M77" s="27" t="s">
        <v>27</v>
      </c>
      <c r="N77" s="29">
        <v>33042</v>
      </c>
      <c r="O77" s="29">
        <f>N77+(N77*0.03)</f>
        <v>34033.26</v>
      </c>
      <c r="P77" s="31">
        <f>O77*0.05</f>
        <v>1701.6630000000002</v>
      </c>
      <c r="Q77" s="32" t="s">
        <v>28</v>
      </c>
      <c r="R77" s="1"/>
      <c r="S77" s="1"/>
      <c r="T77" s="1"/>
      <c r="U77" s="1"/>
      <c r="V77" s="1"/>
      <c r="W77" s="1"/>
      <c r="X77" s="1"/>
      <c r="Y77" s="1"/>
      <c r="Z77" s="1"/>
    </row>
    <row r="78" spans="1:26" ht="15.6" customHeight="1" x14ac:dyDescent="0.2">
      <c r="A78" s="21" t="s">
        <v>208</v>
      </c>
      <c r="B78" s="22" t="s">
        <v>209</v>
      </c>
      <c r="C78" s="23" t="s">
        <v>210</v>
      </c>
      <c r="D78" s="22" t="s">
        <v>175</v>
      </c>
      <c r="E78" s="24" t="s">
        <v>24</v>
      </c>
      <c r="F78" s="22" t="s">
        <v>211</v>
      </c>
      <c r="G78" s="22" t="s">
        <v>26</v>
      </c>
      <c r="H78" s="25">
        <v>0.56259999999999999</v>
      </c>
      <c r="I78" s="25">
        <v>0.13189999999999999</v>
      </c>
      <c r="J78" s="26">
        <v>0.69450000000000001</v>
      </c>
      <c r="K78" s="27" t="s">
        <v>38</v>
      </c>
      <c r="L78" s="28">
        <v>1</v>
      </c>
      <c r="M78" s="27" t="s">
        <v>27</v>
      </c>
      <c r="N78" s="29">
        <v>56629</v>
      </c>
      <c r="O78" s="30">
        <f t="shared" ref="O78:O91" si="4">N78+(N78*0.003)</f>
        <v>56798.887000000002</v>
      </c>
      <c r="P78" s="31">
        <f t="shared" ref="P78:P91" si="5">O78*0.1</f>
        <v>5679.8887000000004</v>
      </c>
      <c r="Q78" s="32" t="s">
        <v>28</v>
      </c>
      <c r="R78" s="1"/>
      <c r="S78" s="1"/>
      <c r="T78" s="1"/>
      <c r="U78" s="1"/>
      <c r="V78" s="1"/>
      <c r="W78" s="1"/>
      <c r="X78" s="1"/>
      <c r="Y78" s="1"/>
      <c r="Z78" s="1"/>
    </row>
    <row r="79" spans="1:26" ht="15.6" customHeight="1" x14ac:dyDescent="0.2">
      <c r="A79" s="21" t="s">
        <v>208</v>
      </c>
      <c r="B79" s="22" t="s">
        <v>209</v>
      </c>
      <c r="C79" s="23" t="s">
        <v>212</v>
      </c>
      <c r="D79" s="22" t="s">
        <v>213</v>
      </c>
      <c r="E79" s="24" t="s">
        <v>63</v>
      </c>
      <c r="F79" s="22" t="s">
        <v>25</v>
      </c>
      <c r="G79" s="22" t="s">
        <v>33</v>
      </c>
      <c r="H79" s="25">
        <v>0.60709999999999997</v>
      </c>
      <c r="I79" s="25">
        <v>7.6799999999999993E-2</v>
      </c>
      <c r="J79" s="26">
        <v>0.68389999999999995</v>
      </c>
      <c r="K79" s="27" t="s">
        <v>38</v>
      </c>
      <c r="L79" s="28">
        <v>1</v>
      </c>
      <c r="M79" s="27" t="s">
        <v>27</v>
      </c>
      <c r="N79" s="29">
        <v>47960</v>
      </c>
      <c r="O79" s="30">
        <f t="shared" si="4"/>
        <v>48103.88</v>
      </c>
      <c r="P79" s="31">
        <f t="shared" si="5"/>
        <v>4810.3879999999999</v>
      </c>
      <c r="Q79" s="32" t="s">
        <v>28</v>
      </c>
      <c r="R79" s="1"/>
      <c r="S79" s="1"/>
      <c r="T79" s="1"/>
      <c r="U79" s="1"/>
      <c r="V79" s="1"/>
      <c r="W79" s="1"/>
      <c r="X79" s="1"/>
      <c r="Y79" s="1"/>
      <c r="Z79" s="1"/>
    </row>
    <row r="80" spans="1:26" ht="15.6" customHeight="1" x14ac:dyDescent="0.2">
      <c r="A80" s="21" t="s">
        <v>162</v>
      </c>
      <c r="B80" s="22" t="s">
        <v>163</v>
      </c>
      <c r="C80" s="23" t="s">
        <v>214</v>
      </c>
      <c r="D80" s="22" t="s">
        <v>215</v>
      </c>
      <c r="E80" s="24" t="s">
        <v>31</v>
      </c>
      <c r="F80" s="22" t="s">
        <v>77</v>
      </c>
      <c r="G80" s="22" t="s">
        <v>33</v>
      </c>
      <c r="H80" s="25">
        <v>0.55130000000000001</v>
      </c>
      <c r="I80" s="25">
        <v>0.1179</v>
      </c>
      <c r="J80" s="26">
        <v>0.66920000000000002</v>
      </c>
      <c r="K80" s="27" t="s">
        <v>27</v>
      </c>
      <c r="L80" s="28">
        <v>1</v>
      </c>
      <c r="M80" s="27" t="s">
        <v>38</v>
      </c>
      <c r="N80" s="29">
        <v>128452</v>
      </c>
      <c r="O80" s="30">
        <f t="shared" si="4"/>
        <v>128837.356</v>
      </c>
      <c r="P80" s="31">
        <f t="shared" si="5"/>
        <v>12883.7356</v>
      </c>
      <c r="Q80" s="32" t="s">
        <v>28</v>
      </c>
      <c r="R80" s="1"/>
      <c r="S80" s="1"/>
      <c r="T80" s="1"/>
      <c r="U80" s="1"/>
      <c r="V80" s="1"/>
      <c r="W80" s="1"/>
      <c r="X80" s="1"/>
      <c r="Y80" s="1"/>
      <c r="Z80" s="1"/>
    </row>
    <row r="81" spans="1:26" ht="15.6" customHeight="1" x14ac:dyDescent="0.2">
      <c r="A81" s="21" t="s">
        <v>146</v>
      </c>
      <c r="B81" s="22" t="s">
        <v>147</v>
      </c>
      <c r="C81" s="23" t="s">
        <v>216</v>
      </c>
      <c r="D81" s="22" t="s">
        <v>217</v>
      </c>
      <c r="E81" s="24" t="s">
        <v>24</v>
      </c>
      <c r="F81" s="22" t="s">
        <v>25</v>
      </c>
      <c r="G81" s="22" t="s">
        <v>26</v>
      </c>
      <c r="H81" s="25">
        <v>0.56379999999999997</v>
      </c>
      <c r="I81" s="25">
        <v>9.8199999999999996E-2</v>
      </c>
      <c r="J81" s="26">
        <v>0.66200000000000003</v>
      </c>
      <c r="K81" s="27" t="s">
        <v>27</v>
      </c>
      <c r="L81" s="28">
        <v>1</v>
      </c>
      <c r="M81" s="27" t="s">
        <v>27</v>
      </c>
      <c r="N81" s="29">
        <v>63824</v>
      </c>
      <c r="O81" s="30">
        <f t="shared" si="4"/>
        <v>64015.472000000002</v>
      </c>
      <c r="P81" s="31">
        <f t="shared" si="5"/>
        <v>6401.5472000000009</v>
      </c>
      <c r="Q81" s="32" t="s">
        <v>28</v>
      </c>
      <c r="R81" s="1"/>
      <c r="S81" s="1"/>
      <c r="T81" s="1"/>
      <c r="U81" s="1"/>
      <c r="V81" s="1"/>
      <c r="W81" s="1"/>
      <c r="X81" s="1"/>
      <c r="Y81" s="1"/>
      <c r="Z81" s="1"/>
    </row>
    <row r="82" spans="1:26" ht="15.6" customHeight="1" x14ac:dyDescent="0.2">
      <c r="A82" s="21" t="s">
        <v>146</v>
      </c>
      <c r="B82" s="22" t="s">
        <v>147</v>
      </c>
      <c r="C82" s="23" t="s">
        <v>218</v>
      </c>
      <c r="D82" s="22" t="s">
        <v>219</v>
      </c>
      <c r="E82" s="24" t="s">
        <v>31</v>
      </c>
      <c r="F82" s="22" t="s">
        <v>32</v>
      </c>
      <c r="G82" s="22" t="s">
        <v>33</v>
      </c>
      <c r="H82" s="25">
        <v>0.56010000000000004</v>
      </c>
      <c r="I82" s="25">
        <v>0.1009</v>
      </c>
      <c r="J82" s="26">
        <v>0.66090000000000004</v>
      </c>
      <c r="K82" s="27" t="s">
        <v>27</v>
      </c>
      <c r="L82" s="28">
        <v>1</v>
      </c>
      <c r="M82" s="27" t="s">
        <v>27</v>
      </c>
      <c r="N82" s="29">
        <v>144742</v>
      </c>
      <c r="O82" s="30">
        <f t="shared" si="4"/>
        <v>145176.226</v>
      </c>
      <c r="P82" s="31">
        <f t="shared" si="5"/>
        <v>14517.622600000001</v>
      </c>
      <c r="Q82" s="32" t="s">
        <v>28</v>
      </c>
      <c r="R82" s="1"/>
      <c r="S82" s="1"/>
      <c r="T82" s="1"/>
      <c r="U82" s="1"/>
      <c r="V82" s="1"/>
      <c r="W82" s="1"/>
      <c r="X82" s="1"/>
      <c r="Y82" s="1"/>
      <c r="Z82" s="1"/>
    </row>
    <row r="83" spans="1:26" ht="15.6" customHeight="1" x14ac:dyDescent="0.2">
      <c r="A83" s="21" t="s">
        <v>220</v>
      </c>
      <c r="B83" s="22" t="s">
        <v>221</v>
      </c>
      <c r="C83" s="23" t="s">
        <v>222</v>
      </c>
      <c r="D83" s="22" t="s">
        <v>223</v>
      </c>
      <c r="E83" s="24" t="s">
        <v>24</v>
      </c>
      <c r="F83" s="22" t="s">
        <v>25</v>
      </c>
      <c r="G83" s="22" t="s">
        <v>26</v>
      </c>
      <c r="H83" s="25">
        <v>0.5544</v>
      </c>
      <c r="I83" s="25">
        <v>0.1031</v>
      </c>
      <c r="J83" s="26">
        <v>0.65749999999999997</v>
      </c>
      <c r="K83" s="27" t="s">
        <v>27</v>
      </c>
      <c r="L83" s="28">
        <v>1</v>
      </c>
      <c r="M83" s="27" t="s">
        <v>38</v>
      </c>
      <c r="N83" s="29">
        <v>45597</v>
      </c>
      <c r="O83" s="30">
        <f t="shared" si="4"/>
        <v>45733.790999999997</v>
      </c>
      <c r="P83" s="31">
        <f t="shared" si="5"/>
        <v>4573.3791000000001</v>
      </c>
      <c r="Q83" s="32" t="s">
        <v>28</v>
      </c>
      <c r="R83" s="1"/>
      <c r="S83" s="1"/>
      <c r="T83" s="1"/>
      <c r="U83" s="1"/>
      <c r="V83" s="1"/>
      <c r="W83" s="1"/>
      <c r="X83" s="1"/>
      <c r="Y83" s="1"/>
      <c r="Z83" s="1"/>
    </row>
    <row r="84" spans="1:26" ht="15.6" customHeight="1" x14ac:dyDescent="0.2">
      <c r="A84" s="21" t="s">
        <v>106</v>
      </c>
      <c r="B84" s="22" t="s">
        <v>107</v>
      </c>
      <c r="C84" s="23" t="s">
        <v>224</v>
      </c>
      <c r="D84" s="22" t="s">
        <v>225</v>
      </c>
      <c r="E84" s="24" t="s">
        <v>24</v>
      </c>
      <c r="F84" s="22" t="s">
        <v>25</v>
      </c>
      <c r="G84" s="22" t="s">
        <v>26</v>
      </c>
      <c r="H84" s="25">
        <v>0.58240000000000003</v>
      </c>
      <c r="I84" s="25">
        <v>7.0000000000000007E-2</v>
      </c>
      <c r="J84" s="26">
        <v>0.65239999999999998</v>
      </c>
      <c r="K84" s="27" t="s">
        <v>27</v>
      </c>
      <c r="L84" s="28">
        <v>1</v>
      </c>
      <c r="M84" s="27" t="s">
        <v>38</v>
      </c>
      <c r="N84" s="29">
        <v>27980</v>
      </c>
      <c r="O84" s="30">
        <f t="shared" si="4"/>
        <v>28063.94</v>
      </c>
      <c r="P84" s="31">
        <f t="shared" si="5"/>
        <v>2806.3940000000002</v>
      </c>
      <c r="Q84" s="32" t="s">
        <v>28</v>
      </c>
      <c r="R84" s="1"/>
      <c r="S84" s="1"/>
      <c r="T84" s="1"/>
      <c r="U84" s="1"/>
      <c r="V84" s="1"/>
      <c r="W84" s="1"/>
      <c r="X84" s="1"/>
      <c r="Y84" s="1"/>
      <c r="Z84" s="1"/>
    </row>
    <row r="85" spans="1:26" ht="15.6" customHeight="1" x14ac:dyDescent="0.2">
      <c r="A85" s="21" t="s">
        <v>106</v>
      </c>
      <c r="B85" s="22" t="s">
        <v>107</v>
      </c>
      <c r="C85" s="23" t="s">
        <v>226</v>
      </c>
      <c r="D85" s="22" t="s">
        <v>227</v>
      </c>
      <c r="E85" s="24" t="s">
        <v>31</v>
      </c>
      <c r="F85" s="22" t="s">
        <v>32</v>
      </c>
      <c r="G85" s="22" t="s">
        <v>33</v>
      </c>
      <c r="H85" s="25">
        <v>0.59709999999999996</v>
      </c>
      <c r="I85" s="25">
        <v>5.1200000000000002E-2</v>
      </c>
      <c r="J85" s="26">
        <v>0.64829999999999999</v>
      </c>
      <c r="K85" s="27" t="s">
        <v>27</v>
      </c>
      <c r="L85" s="28">
        <v>1</v>
      </c>
      <c r="M85" s="27" t="s">
        <v>38</v>
      </c>
      <c r="N85" s="29">
        <v>24120</v>
      </c>
      <c r="O85" s="30">
        <f t="shared" si="4"/>
        <v>24192.36</v>
      </c>
      <c r="P85" s="31">
        <f t="shared" si="5"/>
        <v>2419.2360000000003</v>
      </c>
      <c r="Q85" s="32" t="s">
        <v>28</v>
      </c>
      <c r="R85" s="1"/>
      <c r="S85" s="1"/>
      <c r="T85" s="1"/>
      <c r="U85" s="1"/>
      <c r="V85" s="1"/>
      <c r="W85" s="1"/>
      <c r="X85" s="1"/>
      <c r="Y85" s="1"/>
      <c r="Z85" s="1"/>
    </row>
    <row r="86" spans="1:26" ht="15.6" customHeight="1" x14ac:dyDescent="0.2">
      <c r="A86" s="21" t="s">
        <v>228</v>
      </c>
      <c r="B86" s="22" t="s">
        <v>229</v>
      </c>
      <c r="C86" s="23" t="s">
        <v>230</v>
      </c>
      <c r="D86" s="22" t="s">
        <v>231</v>
      </c>
      <c r="E86" s="24" t="s">
        <v>24</v>
      </c>
      <c r="F86" s="22" t="s">
        <v>25</v>
      </c>
      <c r="G86" s="22" t="s">
        <v>26</v>
      </c>
      <c r="H86" s="25">
        <v>0.57189999999999996</v>
      </c>
      <c r="I86" s="25">
        <v>7.5499999999999998E-2</v>
      </c>
      <c r="J86" s="26">
        <v>0.64749999999999996</v>
      </c>
      <c r="K86" s="27" t="s">
        <v>27</v>
      </c>
      <c r="L86" s="28">
        <v>1</v>
      </c>
      <c r="M86" s="27" t="s">
        <v>27</v>
      </c>
      <c r="N86" s="29">
        <v>14588</v>
      </c>
      <c r="O86" s="30">
        <f t="shared" si="4"/>
        <v>14631.763999999999</v>
      </c>
      <c r="P86" s="31">
        <f t="shared" si="5"/>
        <v>1463.1764000000001</v>
      </c>
      <c r="Q86" s="32" t="s">
        <v>28</v>
      </c>
      <c r="R86" s="1"/>
      <c r="S86" s="1"/>
      <c r="T86" s="1"/>
      <c r="U86" s="1"/>
      <c r="V86" s="1"/>
      <c r="W86" s="1"/>
      <c r="X86" s="1"/>
      <c r="Y86" s="1"/>
      <c r="Z86" s="1"/>
    </row>
    <row r="87" spans="1:26" ht="15.6" customHeight="1" x14ac:dyDescent="0.2">
      <c r="A87" s="21" t="s">
        <v>106</v>
      </c>
      <c r="B87" s="22" t="s">
        <v>107</v>
      </c>
      <c r="C87" s="23" t="s">
        <v>232</v>
      </c>
      <c r="D87" s="22" t="s">
        <v>94</v>
      </c>
      <c r="E87" s="24" t="s">
        <v>24</v>
      </c>
      <c r="F87" s="22" t="s">
        <v>25</v>
      </c>
      <c r="G87" s="22" t="s">
        <v>26</v>
      </c>
      <c r="H87" s="25">
        <v>0.55600000000000005</v>
      </c>
      <c r="I87" s="25">
        <v>8.4000000000000005E-2</v>
      </c>
      <c r="J87" s="26">
        <v>0.6401</v>
      </c>
      <c r="K87" s="27" t="s">
        <v>27</v>
      </c>
      <c r="L87" s="28">
        <v>1</v>
      </c>
      <c r="M87" s="27" t="s">
        <v>38</v>
      </c>
      <c r="N87" s="29">
        <v>42828</v>
      </c>
      <c r="O87" s="30">
        <f t="shared" si="4"/>
        <v>42956.483999999997</v>
      </c>
      <c r="P87" s="31">
        <f t="shared" si="5"/>
        <v>4295.6484</v>
      </c>
      <c r="Q87" s="32" t="s">
        <v>28</v>
      </c>
      <c r="R87" s="1"/>
      <c r="S87" s="1"/>
      <c r="T87" s="1"/>
      <c r="U87" s="1"/>
      <c r="V87" s="1"/>
      <c r="W87" s="1"/>
      <c r="X87" s="1"/>
      <c r="Y87" s="1"/>
      <c r="Z87" s="1"/>
    </row>
    <row r="88" spans="1:26" ht="15.6" customHeight="1" x14ac:dyDescent="0.2">
      <c r="A88" s="21" t="s">
        <v>154</v>
      </c>
      <c r="B88" s="22" t="s">
        <v>155</v>
      </c>
      <c r="C88" s="23" t="s">
        <v>233</v>
      </c>
      <c r="D88" s="22" t="s">
        <v>234</v>
      </c>
      <c r="E88" s="24" t="s">
        <v>24</v>
      </c>
      <c r="F88" s="22" t="s">
        <v>25</v>
      </c>
      <c r="G88" s="22" t="s">
        <v>26</v>
      </c>
      <c r="H88" s="25">
        <v>0.51280000000000003</v>
      </c>
      <c r="I88" s="25">
        <v>0.1231</v>
      </c>
      <c r="J88" s="26">
        <v>0.63590000000000002</v>
      </c>
      <c r="K88" s="27" t="s">
        <v>27</v>
      </c>
      <c r="L88" s="28">
        <v>1</v>
      </c>
      <c r="M88" s="27" t="s">
        <v>27</v>
      </c>
      <c r="N88" s="29">
        <v>10673</v>
      </c>
      <c r="O88" s="30">
        <f t="shared" si="4"/>
        <v>10705.019</v>
      </c>
      <c r="P88" s="31">
        <f t="shared" si="5"/>
        <v>1070.5019</v>
      </c>
      <c r="Q88" s="32" t="s">
        <v>28</v>
      </c>
      <c r="R88" s="1"/>
      <c r="S88" s="1"/>
      <c r="T88" s="1"/>
      <c r="U88" s="1"/>
      <c r="V88" s="1"/>
      <c r="W88" s="1"/>
      <c r="X88" s="1"/>
      <c r="Y88" s="1"/>
      <c r="Z88" s="1"/>
    </row>
    <row r="89" spans="1:26" ht="15.6" customHeight="1" x14ac:dyDescent="0.2">
      <c r="A89" s="21" t="s">
        <v>201</v>
      </c>
      <c r="B89" s="22" t="s">
        <v>202</v>
      </c>
      <c r="C89" s="23" t="s">
        <v>235</v>
      </c>
      <c r="D89" s="22" t="s">
        <v>236</v>
      </c>
      <c r="E89" s="24" t="s">
        <v>31</v>
      </c>
      <c r="F89" s="22" t="s">
        <v>32</v>
      </c>
      <c r="G89" s="22" t="s">
        <v>33</v>
      </c>
      <c r="H89" s="25">
        <v>0.51480000000000004</v>
      </c>
      <c r="I89" s="25">
        <v>0.1187</v>
      </c>
      <c r="J89" s="26">
        <v>0.63349999999999995</v>
      </c>
      <c r="K89" s="27" t="s">
        <v>27</v>
      </c>
      <c r="L89" s="28">
        <v>1</v>
      </c>
      <c r="M89" s="27" t="s">
        <v>38</v>
      </c>
      <c r="N89" s="29">
        <v>84060</v>
      </c>
      <c r="O89" s="30">
        <f t="shared" si="4"/>
        <v>84312.18</v>
      </c>
      <c r="P89" s="31">
        <f t="shared" si="5"/>
        <v>8431.2179999999989</v>
      </c>
      <c r="Q89" s="32" t="s">
        <v>28</v>
      </c>
      <c r="R89" s="1"/>
      <c r="S89" s="1"/>
      <c r="T89" s="1"/>
      <c r="U89" s="1"/>
      <c r="V89" s="1"/>
      <c r="W89" s="1"/>
      <c r="X89" s="1"/>
      <c r="Y89" s="1"/>
      <c r="Z89" s="1"/>
    </row>
    <row r="90" spans="1:26" ht="15.6" customHeight="1" x14ac:dyDescent="0.2">
      <c r="A90" s="21" t="s">
        <v>154</v>
      </c>
      <c r="B90" s="22" t="s">
        <v>155</v>
      </c>
      <c r="C90" s="23" t="s">
        <v>237</v>
      </c>
      <c r="D90" s="22" t="s">
        <v>238</v>
      </c>
      <c r="E90" s="24" t="s">
        <v>31</v>
      </c>
      <c r="F90" s="22" t="s">
        <v>32</v>
      </c>
      <c r="G90" s="22" t="s">
        <v>33</v>
      </c>
      <c r="H90" s="25">
        <v>0.51419999999999999</v>
      </c>
      <c r="I90" s="25">
        <v>0.11700000000000001</v>
      </c>
      <c r="J90" s="26">
        <v>0.63119999999999998</v>
      </c>
      <c r="K90" s="27" t="s">
        <v>38</v>
      </c>
      <c r="L90" s="28">
        <v>1</v>
      </c>
      <c r="M90" s="27" t="s">
        <v>27</v>
      </c>
      <c r="N90" s="29">
        <v>20503</v>
      </c>
      <c r="O90" s="30">
        <f t="shared" si="4"/>
        <v>20564.508999999998</v>
      </c>
      <c r="P90" s="31">
        <f t="shared" si="5"/>
        <v>2056.4508999999998</v>
      </c>
      <c r="Q90" s="32" t="s">
        <v>28</v>
      </c>
      <c r="R90" s="1"/>
      <c r="S90" s="1"/>
      <c r="T90" s="1"/>
      <c r="U90" s="1"/>
      <c r="V90" s="1"/>
      <c r="W90" s="1"/>
      <c r="X90" s="1"/>
      <c r="Y90" s="1"/>
      <c r="Z90" s="1"/>
    </row>
    <row r="91" spans="1:26" ht="15.6" customHeight="1" x14ac:dyDescent="0.2">
      <c r="A91" s="34" t="s">
        <v>115</v>
      </c>
      <c r="B91" s="24" t="s">
        <v>116</v>
      </c>
      <c r="C91" s="23" t="s">
        <v>239</v>
      </c>
      <c r="D91" s="22" t="s">
        <v>240</v>
      </c>
      <c r="E91" s="24" t="s">
        <v>31</v>
      </c>
      <c r="F91" s="22" t="s">
        <v>32</v>
      </c>
      <c r="G91" s="22" t="s">
        <v>33</v>
      </c>
      <c r="H91" s="25">
        <v>0.52669999999999995</v>
      </c>
      <c r="I91" s="25">
        <v>8.9099999999999999E-2</v>
      </c>
      <c r="J91" s="26">
        <v>0.61580000000000001</v>
      </c>
      <c r="K91" s="27" t="s">
        <v>27</v>
      </c>
      <c r="L91" s="28">
        <v>1</v>
      </c>
      <c r="M91" s="27" t="s">
        <v>27</v>
      </c>
      <c r="N91" s="29">
        <v>32288</v>
      </c>
      <c r="O91" s="30">
        <f t="shared" si="4"/>
        <v>32384.864000000001</v>
      </c>
      <c r="P91" s="31">
        <f t="shared" si="5"/>
        <v>3238.4864000000002</v>
      </c>
      <c r="Q91" s="32" t="s">
        <v>28</v>
      </c>
      <c r="R91" s="1"/>
      <c r="S91" s="1"/>
      <c r="T91" s="1"/>
      <c r="U91" s="1"/>
      <c r="V91" s="1"/>
      <c r="W91" s="1"/>
      <c r="X91" s="1"/>
      <c r="Y91" s="1"/>
      <c r="Z91" s="1"/>
    </row>
    <row r="92" spans="1:26" ht="15.6" customHeight="1" x14ac:dyDescent="0.2">
      <c r="A92" s="21" t="s">
        <v>150</v>
      </c>
      <c r="B92" s="33" t="s">
        <v>151</v>
      </c>
      <c r="C92" s="23" t="s">
        <v>241</v>
      </c>
      <c r="D92" s="22" t="s">
        <v>242</v>
      </c>
      <c r="E92" s="24" t="s">
        <v>31</v>
      </c>
      <c r="F92" s="22" t="s">
        <v>32</v>
      </c>
      <c r="G92" s="22" t="s">
        <v>33</v>
      </c>
      <c r="H92" s="25">
        <v>0.56520000000000004</v>
      </c>
      <c r="I92" s="25">
        <v>4.87E-2</v>
      </c>
      <c r="J92" s="26">
        <v>0.6139</v>
      </c>
      <c r="K92" s="27" t="s">
        <v>27</v>
      </c>
      <c r="L92" s="28">
        <v>1</v>
      </c>
      <c r="M92" s="27" t="s">
        <v>27</v>
      </c>
      <c r="N92" s="29">
        <v>21876</v>
      </c>
      <c r="O92" s="29">
        <f>N92+(N92*0.03)</f>
        <v>22532.28</v>
      </c>
      <c r="P92" s="31">
        <f>O92*0.05</f>
        <v>1126.614</v>
      </c>
      <c r="Q92" s="32" t="s">
        <v>28</v>
      </c>
      <c r="R92" s="1"/>
      <c r="S92" s="1"/>
      <c r="T92" s="1"/>
      <c r="U92" s="1"/>
      <c r="V92" s="1"/>
      <c r="W92" s="1"/>
      <c r="X92" s="1"/>
      <c r="Y92" s="1"/>
      <c r="Z92" s="1"/>
    </row>
    <row r="93" spans="1:26" ht="15.6" customHeight="1" x14ac:dyDescent="0.2">
      <c r="A93" s="21" t="s">
        <v>243</v>
      </c>
      <c r="B93" s="22" t="s">
        <v>244</v>
      </c>
      <c r="C93" s="23" t="s">
        <v>245</v>
      </c>
      <c r="D93" s="22" t="s">
        <v>94</v>
      </c>
      <c r="E93" s="24" t="s">
        <v>24</v>
      </c>
      <c r="F93" s="22" t="s">
        <v>25</v>
      </c>
      <c r="G93" s="22" t="s">
        <v>26</v>
      </c>
      <c r="H93" s="25">
        <v>0.51390000000000002</v>
      </c>
      <c r="I93" s="25">
        <v>9.9099999999999994E-2</v>
      </c>
      <c r="J93" s="26">
        <v>0.61299999999999999</v>
      </c>
      <c r="K93" s="27" t="s">
        <v>27</v>
      </c>
      <c r="L93" s="28">
        <v>1</v>
      </c>
      <c r="M93" s="27" t="s">
        <v>27</v>
      </c>
      <c r="N93" s="29">
        <v>10611</v>
      </c>
      <c r="O93" s="30">
        <f t="shared" ref="O93:O95" si="6">N93+(N93*0.003)</f>
        <v>10642.833000000001</v>
      </c>
      <c r="P93" s="31">
        <f t="shared" ref="P93:P95" si="7">O93*0.1</f>
        <v>1064.2833000000001</v>
      </c>
      <c r="Q93" s="32" t="s">
        <v>28</v>
      </c>
      <c r="R93" s="1"/>
      <c r="S93" s="1"/>
      <c r="T93" s="1"/>
      <c r="U93" s="1"/>
      <c r="V93" s="1"/>
      <c r="W93" s="1"/>
      <c r="X93" s="1"/>
      <c r="Y93" s="1"/>
      <c r="Z93" s="1"/>
    </row>
    <row r="94" spans="1:26" ht="15.6" customHeight="1" x14ac:dyDescent="0.2">
      <c r="A94" s="21" t="s">
        <v>201</v>
      </c>
      <c r="B94" s="22" t="s">
        <v>202</v>
      </c>
      <c r="C94" s="23" t="s">
        <v>246</v>
      </c>
      <c r="D94" s="22" t="s">
        <v>247</v>
      </c>
      <c r="E94" s="24" t="s">
        <v>31</v>
      </c>
      <c r="F94" s="22" t="s">
        <v>32</v>
      </c>
      <c r="G94" s="22" t="s">
        <v>33</v>
      </c>
      <c r="H94" s="25">
        <v>0.47639999999999999</v>
      </c>
      <c r="I94" s="25">
        <v>0.13059999999999999</v>
      </c>
      <c r="J94" s="26">
        <v>0.60699999999999998</v>
      </c>
      <c r="K94" s="27" t="s">
        <v>27</v>
      </c>
      <c r="L94" s="28">
        <v>1</v>
      </c>
      <c r="M94" s="27" t="s">
        <v>38</v>
      </c>
      <c r="N94" s="29">
        <v>94200</v>
      </c>
      <c r="O94" s="30">
        <f t="shared" si="6"/>
        <v>94482.6</v>
      </c>
      <c r="P94" s="31">
        <f t="shared" si="7"/>
        <v>9448.26</v>
      </c>
      <c r="Q94" s="32" t="s">
        <v>28</v>
      </c>
      <c r="R94" s="1"/>
      <c r="S94" s="1"/>
      <c r="T94" s="1"/>
      <c r="U94" s="1"/>
      <c r="V94" s="1"/>
      <c r="W94" s="1"/>
      <c r="X94" s="1"/>
      <c r="Y94" s="1"/>
      <c r="Z94" s="1"/>
    </row>
    <row r="95" spans="1:26" ht="15.6" customHeight="1" x14ac:dyDescent="0.2">
      <c r="A95" s="21" t="s">
        <v>162</v>
      </c>
      <c r="B95" s="22" t="s">
        <v>163</v>
      </c>
      <c r="C95" s="23" t="s">
        <v>248</v>
      </c>
      <c r="D95" s="22" t="s">
        <v>192</v>
      </c>
      <c r="E95" s="24" t="s">
        <v>31</v>
      </c>
      <c r="F95" s="22" t="s">
        <v>32</v>
      </c>
      <c r="G95" s="22" t="s">
        <v>33</v>
      </c>
      <c r="H95" s="25">
        <v>0.50329999999999997</v>
      </c>
      <c r="I95" s="25">
        <v>0.10349999999999999</v>
      </c>
      <c r="J95" s="26">
        <v>0.60680000000000001</v>
      </c>
      <c r="K95" s="27" t="s">
        <v>27</v>
      </c>
      <c r="L95" s="28">
        <v>1</v>
      </c>
      <c r="M95" s="27" t="s">
        <v>38</v>
      </c>
      <c r="N95" s="29">
        <v>113577</v>
      </c>
      <c r="O95" s="30">
        <f t="shared" si="6"/>
        <v>113917.731</v>
      </c>
      <c r="P95" s="31">
        <f t="shared" si="7"/>
        <v>11391.7731</v>
      </c>
      <c r="Q95" s="32" t="s">
        <v>28</v>
      </c>
      <c r="R95" s="1"/>
      <c r="S95" s="1"/>
      <c r="T95" s="1"/>
      <c r="U95" s="1"/>
      <c r="V95" s="1"/>
      <c r="W95" s="1"/>
      <c r="X95" s="1"/>
      <c r="Y95" s="1"/>
      <c r="Z95" s="1"/>
    </row>
    <row r="96" spans="1:26" ht="15.6" customHeight="1" x14ac:dyDescent="0.2">
      <c r="A96" s="21" t="s">
        <v>150</v>
      </c>
      <c r="B96" s="33" t="s">
        <v>151</v>
      </c>
      <c r="C96" s="23" t="s">
        <v>249</v>
      </c>
      <c r="D96" s="22" t="s">
        <v>157</v>
      </c>
      <c r="E96" s="24" t="s">
        <v>24</v>
      </c>
      <c r="F96" s="22" t="s">
        <v>25</v>
      </c>
      <c r="G96" s="22" t="s">
        <v>26</v>
      </c>
      <c r="H96" s="25">
        <v>0.53010000000000002</v>
      </c>
      <c r="I96" s="25">
        <v>7.6300000000000007E-2</v>
      </c>
      <c r="J96" s="26">
        <v>0.60640000000000005</v>
      </c>
      <c r="K96" s="27" t="s">
        <v>27</v>
      </c>
      <c r="L96" s="28">
        <v>1</v>
      </c>
      <c r="M96" s="27" t="s">
        <v>27</v>
      </c>
      <c r="N96" s="29">
        <v>38456</v>
      </c>
      <c r="O96" s="29">
        <f>N96+(N96*0.03)</f>
        <v>39609.68</v>
      </c>
      <c r="P96" s="31">
        <f>O96*0.05</f>
        <v>1980.4840000000002</v>
      </c>
      <c r="Q96" s="32" t="s">
        <v>28</v>
      </c>
      <c r="R96" s="1"/>
      <c r="S96" s="1"/>
      <c r="T96" s="1"/>
      <c r="U96" s="1"/>
      <c r="V96" s="1"/>
      <c r="W96" s="1"/>
      <c r="X96" s="1"/>
      <c r="Y96" s="1"/>
      <c r="Z96" s="1"/>
    </row>
    <row r="97" spans="1:26" ht="15.6" customHeight="1" x14ac:dyDescent="0.2">
      <c r="A97" s="21" t="s">
        <v>103</v>
      </c>
      <c r="B97" s="22" t="s">
        <v>104</v>
      </c>
      <c r="C97" s="23" t="s">
        <v>250</v>
      </c>
      <c r="D97" s="22" t="s">
        <v>251</v>
      </c>
      <c r="E97" s="24" t="s">
        <v>24</v>
      </c>
      <c r="F97" s="22" t="s">
        <v>25</v>
      </c>
      <c r="G97" s="22" t="s">
        <v>26</v>
      </c>
      <c r="H97" s="25">
        <v>0.48909999999999998</v>
      </c>
      <c r="I97" s="25">
        <v>0.1168</v>
      </c>
      <c r="J97" s="26">
        <v>0.60589999999999999</v>
      </c>
      <c r="K97" s="27" t="s">
        <v>38</v>
      </c>
      <c r="L97" s="28">
        <v>1</v>
      </c>
      <c r="M97" s="27" t="s">
        <v>27</v>
      </c>
      <c r="N97" s="29">
        <v>41309</v>
      </c>
      <c r="O97" s="30">
        <f t="shared" ref="O97:O110" si="8">N97+(N97*0.003)</f>
        <v>41432.927000000003</v>
      </c>
      <c r="P97" s="31">
        <f t="shared" ref="P97:P110" si="9">O97*0.1</f>
        <v>4143.2927000000009</v>
      </c>
      <c r="Q97" s="32" t="s">
        <v>28</v>
      </c>
      <c r="R97" s="1"/>
      <c r="S97" s="1"/>
      <c r="T97" s="1"/>
      <c r="U97" s="1"/>
      <c r="V97" s="1"/>
      <c r="W97" s="1"/>
      <c r="X97" s="1"/>
      <c r="Y97" s="1"/>
      <c r="Z97" s="1"/>
    </row>
    <row r="98" spans="1:26" ht="15.6" customHeight="1" x14ac:dyDescent="0.2">
      <c r="A98" s="21" t="s">
        <v>170</v>
      </c>
      <c r="B98" s="22" t="s">
        <v>171</v>
      </c>
      <c r="C98" s="28" t="s">
        <v>252</v>
      </c>
      <c r="D98" s="22" t="s">
        <v>46</v>
      </c>
      <c r="E98" s="24" t="s">
        <v>31</v>
      </c>
      <c r="F98" s="22" t="s">
        <v>253</v>
      </c>
      <c r="G98" s="22" t="s">
        <v>33</v>
      </c>
      <c r="H98" s="25">
        <v>0.49390000000000001</v>
      </c>
      <c r="I98" s="25">
        <v>0.107</v>
      </c>
      <c r="J98" s="26">
        <v>0.60089999999999999</v>
      </c>
      <c r="K98" s="27" t="s">
        <v>38</v>
      </c>
      <c r="L98" s="28">
        <v>1</v>
      </c>
      <c r="M98" s="27" t="s">
        <v>27</v>
      </c>
      <c r="N98" s="29">
        <v>72958</v>
      </c>
      <c r="O98" s="30">
        <f t="shared" si="8"/>
        <v>73176.873999999996</v>
      </c>
      <c r="P98" s="31">
        <f t="shared" si="9"/>
        <v>7317.6873999999998</v>
      </c>
      <c r="Q98" s="32" t="s">
        <v>28</v>
      </c>
      <c r="R98" s="1"/>
      <c r="S98" s="1"/>
      <c r="T98" s="1"/>
      <c r="U98" s="1"/>
      <c r="V98" s="1"/>
      <c r="W98" s="1"/>
      <c r="X98" s="1"/>
      <c r="Y98" s="1"/>
      <c r="Z98" s="1"/>
    </row>
    <row r="99" spans="1:26" ht="15.6" customHeight="1" x14ac:dyDescent="0.2">
      <c r="A99" s="21" t="s">
        <v>254</v>
      </c>
      <c r="B99" s="22" t="s">
        <v>255</v>
      </c>
      <c r="C99" s="23" t="s">
        <v>256</v>
      </c>
      <c r="D99" s="22" t="s">
        <v>46</v>
      </c>
      <c r="E99" s="24" t="s">
        <v>24</v>
      </c>
      <c r="F99" s="22" t="s">
        <v>25</v>
      </c>
      <c r="G99" s="22" t="s">
        <v>26</v>
      </c>
      <c r="H99" s="25">
        <v>0.49340000000000001</v>
      </c>
      <c r="I99" s="25">
        <v>0.1055</v>
      </c>
      <c r="J99" s="26">
        <v>0.59889999999999999</v>
      </c>
      <c r="K99" s="27" t="s">
        <v>38</v>
      </c>
      <c r="L99" s="28">
        <v>1</v>
      </c>
      <c r="M99" s="27" t="s">
        <v>27</v>
      </c>
      <c r="N99" s="29">
        <v>20441</v>
      </c>
      <c r="O99" s="30">
        <f t="shared" si="8"/>
        <v>20502.323</v>
      </c>
      <c r="P99" s="31">
        <f t="shared" si="9"/>
        <v>2050.2323000000001</v>
      </c>
      <c r="Q99" s="32" t="s">
        <v>28</v>
      </c>
      <c r="R99" s="1"/>
      <c r="S99" s="1"/>
      <c r="T99" s="1"/>
      <c r="U99" s="1"/>
      <c r="V99" s="1"/>
      <c r="W99" s="1"/>
      <c r="X99" s="1"/>
      <c r="Y99" s="1"/>
      <c r="Z99" s="1"/>
    </row>
    <row r="100" spans="1:26" ht="15.6" customHeight="1" x14ac:dyDescent="0.2">
      <c r="A100" s="21" t="s">
        <v>257</v>
      </c>
      <c r="B100" s="22" t="s">
        <v>258</v>
      </c>
      <c r="C100" s="23" t="s">
        <v>259</v>
      </c>
      <c r="D100" s="22" t="s">
        <v>56</v>
      </c>
      <c r="E100" s="24" t="s">
        <v>24</v>
      </c>
      <c r="F100" s="22" t="s">
        <v>25</v>
      </c>
      <c r="G100" s="22" t="s">
        <v>26</v>
      </c>
      <c r="H100" s="25">
        <v>0.49809999999999999</v>
      </c>
      <c r="I100" s="25">
        <v>9.9400000000000002E-2</v>
      </c>
      <c r="J100" s="26">
        <v>0.59750000000000003</v>
      </c>
      <c r="K100" s="27" t="s">
        <v>27</v>
      </c>
      <c r="L100" s="28">
        <v>1</v>
      </c>
      <c r="M100" s="27" t="s">
        <v>27</v>
      </c>
      <c r="N100" s="29">
        <v>51852</v>
      </c>
      <c r="O100" s="30">
        <f t="shared" si="8"/>
        <v>52007.555999999997</v>
      </c>
      <c r="P100" s="31">
        <f t="shared" si="9"/>
        <v>5200.7556000000004</v>
      </c>
      <c r="Q100" s="32" t="s">
        <v>28</v>
      </c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6" customHeight="1" x14ac:dyDescent="0.2">
      <c r="A101" s="21" t="s">
        <v>260</v>
      </c>
      <c r="B101" s="22" t="s">
        <v>261</v>
      </c>
      <c r="C101" s="23" t="s">
        <v>262</v>
      </c>
      <c r="D101" s="22" t="s">
        <v>52</v>
      </c>
      <c r="E101" s="24" t="s">
        <v>24</v>
      </c>
      <c r="F101" s="22" t="s">
        <v>25</v>
      </c>
      <c r="G101" s="22" t="s">
        <v>26</v>
      </c>
      <c r="H101" s="25">
        <v>0.51049999999999995</v>
      </c>
      <c r="I101" s="25">
        <v>8.6400000000000005E-2</v>
      </c>
      <c r="J101" s="26">
        <v>0.59689999999999999</v>
      </c>
      <c r="K101" s="27" t="s">
        <v>38</v>
      </c>
      <c r="L101" s="28">
        <v>1</v>
      </c>
      <c r="M101" s="27" t="s">
        <v>27</v>
      </c>
      <c r="N101" s="29">
        <v>8415</v>
      </c>
      <c r="O101" s="30">
        <f t="shared" si="8"/>
        <v>8440.2450000000008</v>
      </c>
      <c r="P101" s="31">
        <f t="shared" si="9"/>
        <v>844.0245000000001</v>
      </c>
      <c r="Q101" s="32" t="s">
        <v>28</v>
      </c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6" customHeight="1" x14ac:dyDescent="0.2">
      <c r="A102" s="21" t="s">
        <v>162</v>
      </c>
      <c r="B102" s="22" t="s">
        <v>163</v>
      </c>
      <c r="C102" s="23" t="s">
        <v>263</v>
      </c>
      <c r="D102" s="22" t="s">
        <v>264</v>
      </c>
      <c r="E102" s="24" t="s">
        <v>24</v>
      </c>
      <c r="F102" s="22" t="s">
        <v>25</v>
      </c>
      <c r="G102" s="22" t="s">
        <v>26</v>
      </c>
      <c r="H102" s="25">
        <v>0.48099999999999998</v>
      </c>
      <c r="I102" s="25">
        <v>0.1147</v>
      </c>
      <c r="J102" s="26">
        <v>0.59570000000000001</v>
      </c>
      <c r="K102" s="27" t="s">
        <v>27</v>
      </c>
      <c r="L102" s="28">
        <v>1</v>
      </c>
      <c r="M102" s="27" t="s">
        <v>38</v>
      </c>
      <c r="N102" s="29">
        <v>84948</v>
      </c>
      <c r="O102" s="30">
        <f t="shared" si="8"/>
        <v>85202.843999999997</v>
      </c>
      <c r="P102" s="31">
        <f t="shared" si="9"/>
        <v>8520.2844000000005</v>
      </c>
      <c r="Q102" s="32" t="s">
        <v>28</v>
      </c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6" customHeight="1" x14ac:dyDescent="0.2">
      <c r="A103" s="21" t="s">
        <v>162</v>
      </c>
      <c r="B103" s="22" t="s">
        <v>163</v>
      </c>
      <c r="C103" s="23" t="s">
        <v>265</v>
      </c>
      <c r="D103" s="22" t="s">
        <v>266</v>
      </c>
      <c r="E103" s="24" t="s">
        <v>24</v>
      </c>
      <c r="F103" s="22" t="s">
        <v>25</v>
      </c>
      <c r="G103" s="22" t="s">
        <v>26</v>
      </c>
      <c r="H103" s="25">
        <v>0.48280000000000001</v>
      </c>
      <c r="I103" s="25">
        <v>0.1116</v>
      </c>
      <c r="J103" s="26">
        <v>0.59440000000000004</v>
      </c>
      <c r="K103" s="27" t="s">
        <v>27</v>
      </c>
      <c r="L103" s="28">
        <v>1</v>
      </c>
      <c r="M103" s="27" t="s">
        <v>38</v>
      </c>
      <c r="N103" s="29">
        <v>40853</v>
      </c>
      <c r="O103" s="30">
        <f t="shared" si="8"/>
        <v>40975.559000000001</v>
      </c>
      <c r="P103" s="31">
        <f t="shared" si="9"/>
        <v>4097.5559000000003</v>
      </c>
      <c r="Q103" s="32" t="s">
        <v>28</v>
      </c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6" customHeight="1" x14ac:dyDescent="0.2">
      <c r="A104" s="21" t="s">
        <v>267</v>
      </c>
      <c r="B104" s="22" t="s">
        <v>268</v>
      </c>
      <c r="C104" s="23" t="s">
        <v>269</v>
      </c>
      <c r="D104" s="22" t="s">
        <v>153</v>
      </c>
      <c r="E104" s="24" t="s">
        <v>24</v>
      </c>
      <c r="F104" s="22" t="s">
        <v>25</v>
      </c>
      <c r="G104" s="22" t="s">
        <v>26</v>
      </c>
      <c r="H104" s="25">
        <v>0.51600000000000001</v>
      </c>
      <c r="I104" s="25">
        <v>7.3099999999999998E-2</v>
      </c>
      <c r="J104" s="26">
        <v>0.58899999999999997</v>
      </c>
      <c r="K104" s="27" t="s">
        <v>38</v>
      </c>
      <c r="L104" s="28">
        <v>1</v>
      </c>
      <c r="M104" s="27" t="s">
        <v>27</v>
      </c>
      <c r="N104" s="29">
        <v>13513</v>
      </c>
      <c r="O104" s="30">
        <f t="shared" si="8"/>
        <v>13553.539000000001</v>
      </c>
      <c r="P104" s="31">
        <f t="shared" si="9"/>
        <v>1355.3539000000001</v>
      </c>
      <c r="Q104" s="32" t="s">
        <v>28</v>
      </c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6" customHeight="1" x14ac:dyDescent="0.2">
      <c r="A105" s="21" t="s">
        <v>208</v>
      </c>
      <c r="B105" s="22" t="s">
        <v>209</v>
      </c>
      <c r="C105" s="23" t="s">
        <v>270</v>
      </c>
      <c r="D105" s="22" t="s">
        <v>23</v>
      </c>
      <c r="E105" s="24" t="s">
        <v>31</v>
      </c>
      <c r="F105" s="22" t="s">
        <v>32</v>
      </c>
      <c r="G105" s="22" t="s">
        <v>33</v>
      </c>
      <c r="H105" s="25">
        <v>0.438</v>
      </c>
      <c r="I105" s="25">
        <v>0.1447</v>
      </c>
      <c r="J105" s="26">
        <v>0.58279999999999998</v>
      </c>
      <c r="K105" s="27" t="s">
        <v>38</v>
      </c>
      <c r="L105" s="28">
        <v>1</v>
      </c>
      <c r="M105" s="27" t="s">
        <v>27</v>
      </c>
      <c r="N105" s="29">
        <v>53555</v>
      </c>
      <c r="O105" s="30">
        <f t="shared" si="8"/>
        <v>53715.665000000001</v>
      </c>
      <c r="P105" s="31">
        <f t="shared" si="9"/>
        <v>5371.5665000000008</v>
      </c>
      <c r="Q105" s="32" t="s">
        <v>28</v>
      </c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6" customHeight="1" x14ac:dyDescent="0.2">
      <c r="A106" s="21" t="s">
        <v>139</v>
      </c>
      <c r="B106" s="22" t="s">
        <v>140</v>
      </c>
      <c r="C106" s="23" t="s">
        <v>271</v>
      </c>
      <c r="D106" s="22" t="s">
        <v>272</v>
      </c>
      <c r="E106" s="24" t="s">
        <v>31</v>
      </c>
      <c r="F106" s="22" t="s">
        <v>32</v>
      </c>
      <c r="G106" s="22" t="s">
        <v>33</v>
      </c>
      <c r="H106" s="25">
        <v>0.51759999999999995</v>
      </c>
      <c r="I106" s="25">
        <v>6.3600000000000004E-2</v>
      </c>
      <c r="J106" s="26">
        <v>0.58120000000000005</v>
      </c>
      <c r="K106" s="27" t="s">
        <v>38</v>
      </c>
      <c r="L106" s="28">
        <v>1</v>
      </c>
      <c r="M106" s="27" t="s">
        <v>27</v>
      </c>
      <c r="N106" s="29">
        <v>36989</v>
      </c>
      <c r="O106" s="30">
        <f t="shared" si="8"/>
        <v>37099.966999999997</v>
      </c>
      <c r="P106" s="31">
        <f t="shared" si="9"/>
        <v>3709.9966999999997</v>
      </c>
      <c r="Q106" s="32" t="s">
        <v>28</v>
      </c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6" customHeight="1" x14ac:dyDescent="0.2">
      <c r="A107" s="21" t="s">
        <v>139</v>
      </c>
      <c r="B107" s="22" t="s">
        <v>140</v>
      </c>
      <c r="C107" s="23" t="s">
        <v>273</v>
      </c>
      <c r="D107" s="22" t="s">
        <v>215</v>
      </c>
      <c r="E107" s="24" t="s">
        <v>24</v>
      </c>
      <c r="F107" s="22" t="s">
        <v>25</v>
      </c>
      <c r="G107" s="22" t="s">
        <v>26</v>
      </c>
      <c r="H107" s="25">
        <v>0.48949999999999999</v>
      </c>
      <c r="I107" s="25">
        <v>8.9200000000000002E-2</v>
      </c>
      <c r="J107" s="26">
        <v>0.57869999999999999</v>
      </c>
      <c r="K107" s="27" t="s">
        <v>38</v>
      </c>
      <c r="L107" s="28">
        <v>1</v>
      </c>
      <c r="M107" s="27" t="s">
        <v>27</v>
      </c>
      <c r="N107" s="29">
        <v>71142</v>
      </c>
      <c r="O107" s="30">
        <f t="shared" si="8"/>
        <v>71355.426000000007</v>
      </c>
      <c r="P107" s="31">
        <f t="shared" si="9"/>
        <v>7135.5426000000007</v>
      </c>
      <c r="Q107" s="32" t="s">
        <v>28</v>
      </c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6" customHeight="1" x14ac:dyDescent="0.2">
      <c r="A108" s="21" t="s">
        <v>139</v>
      </c>
      <c r="B108" s="22" t="s">
        <v>140</v>
      </c>
      <c r="C108" s="23" t="s">
        <v>274</v>
      </c>
      <c r="D108" s="22" t="s">
        <v>275</v>
      </c>
      <c r="E108" s="24" t="s">
        <v>24</v>
      </c>
      <c r="F108" s="22" t="s">
        <v>25</v>
      </c>
      <c r="G108" s="22" t="s">
        <v>26</v>
      </c>
      <c r="H108" s="25">
        <v>0.495</v>
      </c>
      <c r="I108" s="25">
        <v>8.2699999999999996E-2</v>
      </c>
      <c r="J108" s="26">
        <v>0.57769999999999999</v>
      </c>
      <c r="K108" s="27" t="s">
        <v>38</v>
      </c>
      <c r="L108" s="28">
        <v>1</v>
      </c>
      <c r="M108" s="27" t="s">
        <v>27</v>
      </c>
      <c r="N108" s="29">
        <v>37325</v>
      </c>
      <c r="O108" s="30">
        <f t="shared" si="8"/>
        <v>37436.974999999999</v>
      </c>
      <c r="P108" s="31">
        <f t="shared" si="9"/>
        <v>3743.6975000000002</v>
      </c>
      <c r="Q108" s="32" t="s">
        <v>28</v>
      </c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6" customHeight="1" x14ac:dyDescent="0.2">
      <c r="A109" s="21" t="s">
        <v>106</v>
      </c>
      <c r="B109" s="22" t="s">
        <v>107</v>
      </c>
      <c r="C109" s="23" t="s">
        <v>276</v>
      </c>
      <c r="D109" s="22" t="s">
        <v>272</v>
      </c>
      <c r="E109" s="24" t="s">
        <v>31</v>
      </c>
      <c r="F109" s="22" t="s">
        <v>32</v>
      </c>
      <c r="G109" s="22" t="s">
        <v>33</v>
      </c>
      <c r="H109" s="25">
        <v>0.48230000000000001</v>
      </c>
      <c r="I109" s="25">
        <v>8.5999999999999993E-2</v>
      </c>
      <c r="J109" s="26">
        <v>0.56840000000000002</v>
      </c>
      <c r="K109" s="27" t="s">
        <v>27</v>
      </c>
      <c r="L109" s="28">
        <v>1</v>
      </c>
      <c r="M109" s="27" t="s">
        <v>38</v>
      </c>
      <c r="N109" s="29">
        <v>39169</v>
      </c>
      <c r="O109" s="30">
        <f t="shared" si="8"/>
        <v>39286.506999999998</v>
      </c>
      <c r="P109" s="31">
        <f t="shared" si="9"/>
        <v>3928.6507000000001</v>
      </c>
      <c r="Q109" s="32" t="s">
        <v>28</v>
      </c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6" customHeight="1" x14ac:dyDescent="0.2">
      <c r="A110" s="21" t="s">
        <v>228</v>
      </c>
      <c r="B110" s="22" t="s">
        <v>229</v>
      </c>
      <c r="C110" s="23" t="s">
        <v>277</v>
      </c>
      <c r="D110" s="22" t="s">
        <v>278</v>
      </c>
      <c r="E110" s="24" t="s">
        <v>31</v>
      </c>
      <c r="F110" s="22" t="s">
        <v>32</v>
      </c>
      <c r="G110" s="22" t="s">
        <v>33</v>
      </c>
      <c r="H110" s="25">
        <v>0.48159999999999997</v>
      </c>
      <c r="I110" s="25">
        <v>8.6400000000000005E-2</v>
      </c>
      <c r="J110" s="26">
        <v>0.56799999999999995</v>
      </c>
      <c r="K110" s="27" t="s">
        <v>27</v>
      </c>
      <c r="L110" s="28">
        <v>1</v>
      </c>
      <c r="M110" s="27" t="s">
        <v>27</v>
      </c>
      <c r="N110" s="29">
        <v>14420</v>
      </c>
      <c r="O110" s="30">
        <f t="shared" si="8"/>
        <v>14463.26</v>
      </c>
      <c r="P110" s="31">
        <f t="shared" si="9"/>
        <v>1446.326</v>
      </c>
      <c r="Q110" s="32" t="s">
        <v>28</v>
      </c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6" customHeight="1" x14ac:dyDescent="0.2">
      <c r="A111" s="21" t="s">
        <v>150</v>
      </c>
      <c r="B111" s="33" t="s">
        <v>151</v>
      </c>
      <c r="C111" s="23" t="s">
        <v>279</v>
      </c>
      <c r="D111" s="22" t="s">
        <v>280</v>
      </c>
      <c r="E111" s="24" t="s">
        <v>24</v>
      </c>
      <c r="F111" s="22" t="s">
        <v>25</v>
      </c>
      <c r="G111" s="22" t="s">
        <v>26</v>
      </c>
      <c r="H111" s="25">
        <v>0.4849</v>
      </c>
      <c r="I111" s="25">
        <v>8.0500000000000002E-2</v>
      </c>
      <c r="J111" s="26">
        <v>0.56540000000000001</v>
      </c>
      <c r="K111" s="27" t="s">
        <v>27</v>
      </c>
      <c r="L111" s="28">
        <v>1</v>
      </c>
      <c r="M111" s="27" t="s">
        <v>27</v>
      </c>
      <c r="N111" s="29">
        <v>23296</v>
      </c>
      <c r="O111" s="29">
        <f t="shared" ref="O111:O112" si="10">N111+(N111*0.03)</f>
        <v>23994.880000000001</v>
      </c>
      <c r="P111" s="31">
        <f t="shared" ref="P111:P112" si="11">O111*0.05</f>
        <v>1199.7440000000001</v>
      </c>
      <c r="Q111" s="32" t="s">
        <v>28</v>
      </c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6" customHeight="1" x14ac:dyDescent="0.2">
      <c r="A112" s="21" t="s">
        <v>150</v>
      </c>
      <c r="B112" s="33" t="s">
        <v>151</v>
      </c>
      <c r="C112" s="23" t="s">
        <v>281</v>
      </c>
      <c r="D112" s="22" t="s">
        <v>282</v>
      </c>
      <c r="E112" s="24" t="s">
        <v>31</v>
      </c>
      <c r="F112" s="22" t="s">
        <v>32</v>
      </c>
      <c r="G112" s="22" t="s">
        <v>33</v>
      </c>
      <c r="H112" s="25">
        <v>0.47099999999999997</v>
      </c>
      <c r="I112" s="25">
        <v>9.3600000000000003E-2</v>
      </c>
      <c r="J112" s="26">
        <v>0.56459999999999999</v>
      </c>
      <c r="K112" s="27" t="s">
        <v>27</v>
      </c>
      <c r="L112" s="28">
        <v>1</v>
      </c>
      <c r="M112" s="27" t="s">
        <v>27</v>
      </c>
      <c r="N112" s="29">
        <v>30168</v>
      </c>
      <c r="O112" s="29">
        <f t="shared" si="10"/>
        <v>31073.040000000001</v>
      </c>
      <c r="P112" s="31">
        <f t="shared" si="11"/>
        <v>1553.652</v>
      </c>
      <c r="Q112" s="32" t="s">
        <v>28</v>
      </c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6" customHeight="1" x14ac:dyDescent="0.2">
      <c r="A113" s="21" t="s">
        <v>283</v>
      </c>
      <c r="B113" s="22" t="s">
        <v>284</v>
      </c>
      <c r="C113" s="23" t="s">
        <v>285</v>
      </c>
      <c r="D113" s="22" t="s">
        <v>60</v>
      </c>
      <c r="E113" s="24" t="s">
        <v>24</v>
      </c>
      <c r="F113" s="22">
        <v>6</v>
      </c>
      <c r="G113" s="22">
        <v>8</v>
      </c>
      <c r="H113" s="25">
        <v>0.4803</v>
      </c>
      <c r="I113" s="25">
        <v>8.3599999999999994E-2</v>
      </c>
      <c r="J113" s="26">
        <v>0.56389999999999996</v>
      </c>
      <c r="K113" s="27" t="s">
        <v>27</v>
      </c>
      <c r="L113" s="28">
        <v>1</v>
      </c>
      <c r="M113" s="27" t="s">
        <v>27</v>
      </c>
      <c r="N113" s="29">
        <v>3357</v>
      </c>
      <c r="O113" s="30">
        <f t="shared" ref="O113:O121" si="12">N113+(N113*0.003)</f>
        <v>3367.0709999999999</v>
      </c>
      <c r="P113" s="31">
        <f t="shared" ref="P113:P121" si="13">O113*0.1</f>
        <v>336.70710000000003</v>
      </c>
      <c r="Q113" s="32" t="s">
        <v>28</v>
      </c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6" customHeight="1" x14ac:dyDescent="0.2">
      <c r="A114" s="21" t="s">
        <v>260</v>
      </c>
      <c r="B114" s="22" t="s">
        <v>261</v>
      </c>
      <c r="C114" s="23" t="s">
        <v>286</v>
      </c>
      <c r="D114" s="22" t="s">
        <v>54</v>
      </c>
      <c r="E114" s="24" t="s">
        <v>24</v>
      </c>
      <c r="F114" s="22" t="s">
        <v>25</v>
      </c>
      <c r="G114" s="22" t="s">
        <v>26</v>
      </c>
      <c r="H114" s="25">
        <v>0.4531</v>
      </c>
      <c r="I114" s="25">
        <v>0.10680000000000001</v>
      </c>
      <c r="J114" s="26">
        <v>0.55989999999999995</v>
      </c>
      <c r="K114" s="27" t="s">
        <v>38</v>
      </c>
      <c r="L114" s="28">
        <v>1</v>
      </c>
      <c r="M114" s="27" t="s">
        <v>27</v>
      </c>
      <c r="N114" s="29">
        <v>14445</v>
      </c>
      <c r="O114" s="30">
        <f t="shared" si="12"/>
        <v>14488.334999999999</v>
      </c>
      <c r="P114" s="31">
        <f t="shared" si="13"/>
        <v>1448.8335</v>
      </c>
      <c r="Q114" s="32" t="s">
        <v>28</v>
      </c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6" customHeight="1" x14ac:dyDescent="0.2">
      <c r="A115" s="21" t="s">
        <v>95</v>
      </c>
      <c r="B115" s="22" t="s">
        <v>96</v>
      </c>
      <c r="C115" s="23" t="s">
        <v>287</v>
      </c>
      <c r="D115" s="22" t="s">
        <v>120</v>
      </c>
      <c r="E115" s="24" t="s">
        <v>24</v>
      </c>
      <c r="F115" s="22" t="s">
        <v>25</v>
      </c>
      <c r="G115" s="22" t="s">
        <v>26</v>
      </c>
      <c r="H115" s="25">
        <v>0.47720000000000001</v>
      </c>
      <c r="I115" s="25">
        <v>7.9799999999999996E-2</v>
      </c>
      <c r="J115" s="26">
        <v>0.55700000000000005</v>
      </c>
      <c r="K115" s="27" t="s">
        <v>27</v>
      </c>
      <c r="L115" s="28">
        <v>1</v>
      </c>
      <c r="M115" s="27" t="s">
        <v>27</v>
      </c>
      <c r="N115" s="29">
        <v>20623</v>
      </c>
      <c r="O115" s="30">
        <f t="shared" si="12"/>
        <v>20684.868999999999</v>
      </c>
      <c r="P115" s="31">
        <f t="shared" si="13"/>
        <v>2068.4868999999999</v>
      </c>
      <c r="Q115" s="32" t="s">
        <v>28</v>
      </c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6" customHeight="1" x14ac:dyDescent="0.2">
      <c r="A116" s="21" t="s">
        <v>162</v>
      </c>
      <c r="B116" s="22" t="s">
        <v>163</v>
      </c>
      <c r="C116" s="23" t="s">
        <v>288</v>
      </c>
      <c r="D116" s="22" t="s">
        <v>118</v>
      </c>
      <c r="E116" s="24" t="s">
        <v>24</v>
      </c>
      <c r="F116" s="22" t="s">
        <v>25</v>
      </c>
      <c r="G116" s="22" t="s">
        <v>26</v>
      </c>
      <c r="H116" s="25">
        <v>0.45700000000000002</v>
      </c>
      <c r="I116" s="25">
        <v>9.9400000000000002E-2</v>
      </c>
      <c r="J116" s="26">
        <v>0.55640000000000001</v>
      </c>
      <c r="K116" s="27" t="s">
        <v>27</v>
      </c>
      <c r="L116" s="28">
        <v>1</v>
      </c>
      <c r="M116" s="27" t="s">
        <v>38</v>
      </c>
      <c r="N116" s="29">
        <v>83129</v>
      </c>
      <c r="O116" s="30">
        <f t="shared" si="12"/>
        <v>83378.387000000002</v>
      </c>
      <c r="P116" s="31">
        <f t="shared" si="13"/>
        <v>8337.8387000000002</v>
      </c>
      <c r="Q116" s="32" t="s">
        <v>28</v>
      </c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6" customHeight="1" x14ac:dyDescent="0.2">
      <c r="A117" s="21" t="s">
        <v>106</v>
      </c>
      <c r="B117" s="22" t="s">
        <v>107</v>
      </c>
      <c r="C117" s="23" t="s">
        <v>289</v>
      </c>
      <c r="D117" s="22" t="s">
        <v>52</v>
      </c>
      <c r="E117" s="24" t="s">
        <v>31</v>
      </c>
      <c r="F117" s="22" t="s">
        <v>32</v>
      </c>
      <c r="G117" s="22" t="s">
        <v>33</v>
      </c>
      <c r="H117" s="25">
        <v>0.47770000000000001</v>
      </c>
      <c r="I117" s="25">
        <v>7.22E-2</v>
      </c>
      <c r="J117" s="26">
        <v>0.54990000000000006</v>
      </c>
      <c r="K117" s="27" t="s">
        <v>27</v>
      </c>
      <c r="L117" s="28">
        <v>1</v>
      </c>
      <c r="M117" s="27" t="s">
        <v>38</v>
      </c>
      <c r="N117" s="29">
        <v>60746</v>
      </c>
      <c r="O117" s="30">
        <f t="shared" si="12"/>
        <v>60928.237999999998</v>
      </c>
      <c r="P117" s="31">
        <f t="shared" si="13"/>
        <v>6092.8238000000001</v>
      </c>
      <c r="Q117" s="32" t="s">
        <v>28</v>
      </c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6" customHeight="1" x14ac:dyDescent="0.2">
      <c r="A118" s="21" t="s">
        <v>267</v>
      </c>
      <c r="B118" s="22" t="s">
        <v>268</v>
      </c>
      <c r="C118" s="23" t="s">
        <v>290</v>
      </c>
      <c r="D118" s="22" t="s">
        <v>291</v>
      </c>
      <c r="E118" s="24" t="s">
        <v>31</v>
      </c>
      <c r="F118" s="22" t="s">
        <v>32</v>
      </c>
      <c r="G118" s="22" t="s">
        <v>33</v>
      </c>
      <c r="H118" s="25">
        <v>0.48730000000000001</v>
      </c>
      <c r="I118" s="25">
        <v>6.1800000000000001E-2</v>
      </c>
      <c r="J118" s="26">
        <v>0.54910000000000003</v>
      </c>
      <c r="K118" s="27" t="s">
        <v>38</v>
      </c>
      <c r="L118" s="28">
        <v>1</v>
      </c>
      <c r="M118" s="27" t="s">
        <v>27</v>
      </c>
      <c r="N118" s="29">
        <v>14053</v>
      </c>
      <c r="O118" s="30">
        <f t="shared" si="12"/>
        <v>14095.159</v>
      </c>
      <c r="P118" s="31">
        <f t="shared" si="13"/>
        <v>1409.5159000000001</v>
      </c>
      <c r="Q118" s="32" t="s">
        <v>28</v>
      </c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6" customHeight="1" x14ac:dyDescent="0.2">
      <c r="A119" s="21" t="s">
        <v>208</v>
      </c>
      <c r="B119" s="22" t="s">
        <v>209</v>
      </c>
      <c r="C119" s="23" t="s">
        <v>292</v>
      </c>
      <c r="D119" s="22" t="s">
        <v>293</v>
      </c>
      <c r="E119" s="24" t="s">
        <v>24</v>
      </c>
      <c r="F119" s="22" t="s">
        <v>25</v>
      </c>
      <c r="G119" s="22" t="s">
        <v>26</v>
      </c>
      <c r="H119" s="25">
        <v>0.42309999999999998</v>
      </c>
      <c r="I119" s="25">
        <v>0.11940000000000001</v>
      </c>
      <c r="J119" s="26">
        <v>0.54259999999999997</v>
      </c>
      <c r="K119" s="27" t="s">
        <v>38</v>
      </c>
      <c r="L119" s="28">
        <v>1</v>
      </c>
      <c r="M119" s="27" t="s">
        <v>27</v>
      </c>
      <c r="N119" s="29">
        <v>96345</v>
      </c>
      <c r="O119" s="30">
        <f t="shared" si="12"/>
        <v>96634.035000000003</v>
      </c>
      <c r="P119" s="31">
        <f t="shared" si="13"/>
        <v>9663.4035000000003</v>
      </c>
      <c r="Q119" s="32" t="s">
        <v>28</v>
      </c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6" customHeight="1" x14ac:dyDescent="0.2">
      <c r="A120" s="21" t="s">
        <v>294</v>
      </c>
      <c r="B120" s="22" t="s">
        <v>295</v>
      </c>
      <c r="C120" s="23" t="s">
        <v>296</v>
      </c>
      <c r="D120" s="22" t="s">
        <v>297</v>
      </c>
      <c r="E120" s="24" t="s">
        <v>24</v>
      </c>
      <c r="F120" s="22" t="s">
        <v>25</v>
      </c>
      <c r="G120" s="22" t="s">
        <v>26</v>
      </c>
      <c r="H120" s="25">
        <v>0.45500000000000002</v>
      </c>
      <c r="I120" s="25">
        <v>7.4099999999999999E-2</v>
      </c>
      <c r="J120" s="26">
        <v>0.52910000000000001</v>
      </c>
      <c r="K120" s="27" t="s">
        <v>38</v>
      </c>
      <c r="L120" s="28">
        <v>1</v>
      </c>
      <c r="M120" s="27" t="s">
        <v>27</v>
      </c>
      <c r="N120" s="29">
        <v>13468</v>
      </c>
      <c r="O120" s="30">
        <f t="shared" si="12"/>
        <v>13508.404</v>
      </c>
      <c r="P120" s="31">
        <f t="shared" si="13"/>
        <v>1350.8404</v>
      </c>
      <c r="Q120" s="32" t="s">
        <v>28</v>
      </c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6" customHeight="1" x14ac:dyDescent="0.2">
      <c r="A121" s="21" t="s">
        <v>208</v>
      </c>
      <c r="B121" s="22" t="s">
        <v>209</v>
      </c>
      <c r="C121" s="23" t="s">
        <v>298</v>
      </c>
      <c r="D121" s="22" t="s">
        <v>299</v>
      </c>
      <c r="E121" s="24" t="s">
        <v>31</v>
      </c>
      <c r="F121" s="22" t="s">
        <v>32</v>
      </c>
      <c r="G121" s="22" t="s">
        <v>33</v>
      </c>
      <c r="H121" s="25">
        <v>0.42309999999999998</v>
      </c>
      <c r="I121" s="25">
        <v>0.1047</v>
      </c>
      <c r="J121" s="26">
        <v>0.52780000000000005</v>
      </c>
      <c r="K121" s="27" t="s">
        <v>38</v>
      </c>
      <c r="L121" s="28">
        <v>1</v>
      </c>
      <c r="M121" s="27" t="s">
        <v>27</v>
      </c>
      <c r="N121" s="29">
        <v>54066</v>
      </c>
      <c r="O121" s="30">
        <f t="shared" si="12"/>
        <v>54228.197999999997</v>
      </c>
      <c r="P121" s="31">
        <f t="shared" si="13"/>
        <v>5422.8198000000002</v>
      </c>
      <c r="Q121" s="32" t="s">
        <v>28</v>
      </c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6" customHeight="1" x14ac:dyDescent="0.2">
      <c r="A122" s="21" t="s">
        <v>150</v>
      </c>
      <c r="B122" s="33" t="s">
        <v>151</v>
      </c>
      <c r="C122" s="23" t="s">
        <v>300</v>
      </c>
      <c r="D122" s="22" t="s">
        <v>204</v>
      </c>
      <c r="E122" s="24" t="s">
        <v>24</v>
      </c>
      <c r="F122" s="22" t="s">
        <v>25</v>
      </c>
      <c r="G122" s="22" t="s">
        <v>26</v>
      </c>
      <c r="H122" s="25">
        <v>0.44619999999999999</v>
      </c>
      <c r="I122" s="25">
        <v>8.1500000000000003E-2</v>
      </c>
      <c r="J122" s="26">
        <v>0.52769999999999995</v>
      </c>
      <c r="K122" s="27" t="s">
        <v>27</v>
      </c>
      <c r="L122" s="28">
        <v>1</v>
      </c>
      <c r="M122" s="27" t="s">
        <v>27</v>
      </c>
      <c r="N122" s="29">
        <v>33576</v>
      </c>
      <c r="O122" s="29">
        <f>N122+(N122*0.03)</f>
        <v>34583.279999999999</v>
      </c>
      <c r="P122" s="31">
        <f>O122*0.05</f>
        <v>1729.164</v>
      </c>
      <c r="Q122" s="32" t="s">
        <v>28</v>
      </c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6" customHeight="1" x14ac:dyDescent="0.2">
      <c r="A123" s="21" t="s">
        <v>139</v>
      </c>
      <c r="B123" s="22" t="s">
        <v>140</v>
      </c>
      <c r="C123" s="23" t="s">
        <v>301</v>
      </c>
      <c r="D123" s="22" t="s">
        <v>302</v>
      </c>
      <c r="E123" s="24" t="s">
        <v>24</v>
      </c>
      <c r="F123" s="22" t="s">
        <v>25</v>
      </c>
      <c r="G123" s="22" t="s">
        <v>26</v>
      </c>
      <c r="H123" s="25">
        <v>0.42630000000000001</v>
      </c>
      <c r="I123" s="25">
        <v>9.7900000000000001E-2</v>
      </c>
      <c r="J123" s="26">
        <v>0.5242</v>
      </c>
      <c r="K123" s="27" t="s">
        <v>38</v>
      </c>
      <c r="L123" s="28">
        <v>1</v>
      </c>
      <c r="M123" s="27" t="s">
        <v>27</v>
      </c>
      <c r="N123" s="29">
        <v>32937</v>
      </c>
      <c r="O123" s="30">
        <f t="shared" ref="O123:O133" si="14">N123+(N123*0.003)</f>
        <v>33035.811000000002</v>
      </c>
      <c r="P123" s="31">
        <f t="shared" ref="P123:P133" si="15">O123*0.1</f>
        <v>3303.5811000000003</v>
      </c>
      <c r="Q123" s="32" t="s">
        <v>28</v>
      </c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6" customHeight="1" x14ac:dyDescent="0.2">
      <c r="A124" s="21" t="s">
        <v>294</v>
      </c>
      <c r="B124" s="22" t="s">
        <v>295</v>
      </c>
      <c r="C124" s="23" t="s">
        <v>303</v>
      </c>
      <c r="D124" s="22" t="s">
        <v>304</v>
      </c>
      <c r="E124" s="24" t="s">
        <v>31</v>
      </c>
      <c r="F124" s="22" t="s">
        <v>64</v>
      </c>
      <c r="G124" s="22" t="s">
        <v>33</v>
      </c>
      <c r="H124" s="25">
        <v>0.44740000000000002</v>
      </c>
      <c r="I124" s="25">
        <v>6.8500000000000005E-2</v>
      </c>
      <c r="J124" s="26">
        <v>0.51590000000000003</v>
      </c>
      <c r="K124" s="27" t="s">
        <v>38</v>
      </c>
      <c r="L124" s="28">
        <v>1</v>
      </c>
      <c r="M124" s="27" t="s">
        <v>27</v>
      </c>
      <c r="N124" s="29">
        <v>17046</v>
      </c>
      <c r="O124" s="30">
        <f t="shared" si="14"/>
        <v>17097.137999999999</v>
      </c>
      <c r="P124" s="31">
        <f t="shared" si="15"/>
        <v>1709.7138</v>
      </c>
      <c r="Q124" s="32" t="s">
        <v>28</v>
      </c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6" customHeight="1" x14ac:dyDescent="0.2">
      <c r="A125" s="21" t="s">
        <v>305</v>
      </c>
      <c r="B125" s="22" t="s">
        <v>306</v>
      </c>
      <c r="C125" s="23" t="s">
        <v>307</v>
      </c>
      <c r="D125" s="22" t="s">
        <v>109</v>
      </c>
      <c r="E125" s="24" t="s">
        <v>24</v>
      </c>
      <c r="F125" s="22" t="s">
        <v>25</v>
      </c>
      <c r="G125" s="22" t="s">
        <v>26</v>
      </c>
      <c r="H125" s="25">
        <v>0.44309999999999999</v>
      </c>
      <c r="I125" s="25">
        <v>6.7900000000000002E-2</v>
      </c>
      <c r="J125" s="26">
        <v>0.51100000000000001</v>
      </c>
      <c r="K125" s="27" t="s">
        <v>38</v>
      </c>
      <c r="L125" s="28">
        <v>1</v>
      </c>
      <c r="M125" s="27" t="s">
        <v>27</v>
      </c>
      <c r="N125" s="29">
        <v>20175</v>
      </c>
      <c r="O125" s="30">
        <f t="shared" si="14"/>
        <v>20235.525000000001</v>
      </c>
      <c r="P125" s="31">
        <f t="shared" si="15"/>
        <v>2023.5525000000002</v>
      </c>
      <c r="Q125" s="32" t="s">
        <v>28</v>
      </c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6" customHeight="1" x14ac:dyDescent="0.2">
      <c r="A126" s="21" t="s">
        <v>254</v>
      </c>
      <c r="B126" s="22" t="s">
        <v>255</v>
      </c>
      <c r="C126" s="23" t="s">
        <v>308</v>
      </c>
      <c r="D126" s="22" t="s">
        <v>161</v>
      </c>
      <c r="E126" s="24" t="s">
        <v>31</v>
      </c>
      <c r="F126" s="22" t="s">
        <v>32</v>
      </c>
      <c r="G126" s="22" t="s">
        <v>33</v>
      </c>
      <c r="H126" s="25">
        <v>0.4299</v>
      </c>
      <c r="I126" s="25">
        <v>7.7499999999999999E-2</v>
      </c>
      <c r="J126" s="26">
        <v>0.50739999999999996</v>
      </c>
      <c r="K126" s="27" t="s">
        <v>38</v>
      </c>
      <c r="L126" s="28">
        <v>1</v>
      </c>
      <c r="M126" s="27" t="s">
        <v>27</v>
      </c>
      <c r="N126" s="29">
        <v>11775</v>
      </c>
      <c r="O126" s="30">
        <f t="shared" si="14"/>
        <v>11810.325000000001</v>
      </c>
      <c r="P126" s="31">
        <f t="shared" si="15"/>
        <v>1181.0325</v>
      </c>
      <c r="Q126" s="32" t="s">
        <v>28</v>
      </c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6" customHeight="1" x14ac:dyDescent="0.2">
      <c r="A127" s="21" t="s">
        <v>309</v>
      </c>
      <c r="B127" s="22" t="s">
        <v>310</v>
      </c>
      <c r="C127" s="23" t="s">
        <v>311</v>
      </c>
      <c r="D127" s="22" t="s">
        <v>223</v>
      </c>
      <c r="E127" s="24" t="s">
        <v>24</v>
      </c>
      <c r="F127" s="22" t="s">
        <v>211</v>
      </c>
      <c r="G127" s="22" t="s">
        <v>26</v>
      </c>
      <c r="H127" s="25">
        <v>0.45650000000000002</v>
      </c>
      <c r="I127" s="25">
        <v>4.8899999999999999E-2</v>
      </c>
      <c r="J127" s="26">
        <v>0.50539999999999996</v>
      </c>
      <c r="K127" s="27" t="s">
        <v>38</v>
      </c>
      <c r="L127" s="28">
        <v>1</v>
      </c>
      <c r="M127" s="27" t="s">
        <v>38</v>
      </c>
      <c r="N127" s="29">
        <v>31163</v>
      </c>
      <c r="O127" s="30">
        <f t="shared" si="14"/>
        <v>31256.489000000001</v>
      </c>
      <c r="P127" s="31">
        <f t="shared" si="15"/>
        <v>3125.6489000000001</v>
      </c>
      <c r="Q127" s="32" t="s">
        <v>28</v>
      </c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6" customHeight="1" x14ac:dyDescent="0.2">
      <c r="A128" s="21" t="s">
        <v>312</v>
      </c>
      <c r="B128" s="22" t="s">
        <v>313</v>
      </c>
      <c r="C128" s="23" t="s">
        <v>314</v>
      </c>
      <c r="D128" s="22" t="s">
        <v>315</v>
      </c>
      <c r="E128" s="24" t="s">
        <v>31</v>
      </c>
      <c r="F128" s="22" t="s">
        <v>26</v>
      </c>
      <c r="G128" s="22" t="s">
        <v>33</v>
      </c>
      <c r="H128" s="25">
        <v>0.4592</v>
      </c>
      <c r="I128" s="25">
        <v>4.5100000000000001E-2</v>
      </c>
      <c r="J128" s="26">
        <v>0.50419999999999998</v>
      </c>
      <c r="K128" s="27" t="s">
        <v>38</v>
      </c>
      <c r="L128" s="28">
        <v>1</v>
      </c>
      <c r="M128" s="27" t="s">
        <v>38</v>
      </c>
      <c r="N128" s="29">
        <v>11982</v>
      </c>
      <c r="O128" s="30">
        <f t="shared" si="14"/>
        <v>12017.946</v>
      </c>
      <c r="P128" s="31">
        <f t="shared" si="15"/>
        <v>1201.7945999999999</v>
      </c>
      <c r="Q128" s="32" t="s">
        <v>28</v>
      </c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6" customHeight="1" x14ac:dyDescent="0.2">
      <c r="A129" s="21" t="s">
        <v>115</v>
      </c>
      <c r="B129" s="22" t="s">
        <v>116</v>
      </c>
      <c r="C129" s="23" t="s">
        <v>316</v>
      </c>
      <c r="D129" s="22" t="s">
        <v>317</v>
      </c>
      <c r="E129" s="24" t="s">
        <v>31</v>
      </c>
      <c r="F129" s="22" t="s">
        <v>32</v>
      </c>
      <c r="G129" s="22" t="s">
        <v>33</v>
      </c>
      <c r="H129" s="25">
        <v>0.44409999999999999</v>
      </c>
      <c r="I129" s="25">
        <v>5.8500000000000003E-2</v>
      </c>
      <c r="J129" s="26">
        <v>0.50260000000000005</v>
      </c>
      <c r="K129" s="27" t="s">
        <v>27</v>
      </c>
      <c r="L129" s="28">
        <v>1</v>
      </c>
      <c r="M129" s="27" t="s">
        <v>27</v>
      </c>
      <c r="N129" s="29">
        <v>42464</v>
      </c>
      <c r="O129" s="30">
        <f t="shared" si="14"/>
        <v>42591.392</v>
      </c>
      <c r="P129" s="31">
        <f t="shared" si="15"/>
        <v>4259.1392000000005</v>
      </c>
      <c r="Q129" s="32" t="s">
        <v>28</v>
      </c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6" customHeight="1" x14ac:dyDescent="0.2">
      <c r="A130" s="21" t="s">
        <v>103</v>
      </c>
      <c r="B130" s="22" t="s">
        <v>104</v>
      </c>
      <c r="C130" s="23" t="s">
        <v>318</v>
      </c>
      <c r="D130" s="22" t="s">
        <v>319</v>
      </c>
      <c r="E130" s="24" t="s">
        <v>24</v>
      </c>
      <c r="F130" s="22" t="s">
        <v>25</v>
      </c>
      <c r="G130" s="22" t="s">
        <v>26</v>
      </c>
      <c r="H130" s="25">
        <v>0.43330000000000002</v>
      </c>
      <c r="I130" s="25">
        <v>6.8400000000000002E-2</v>
      </c>
      <c r="J130" s="26">
        <v>0.50180000000000002</v>
      </c>
      <c r="K130" s="27" t="s">
        <v>38</v>
      </c>
      <c r="L130" s="28">
        <v>1</v>
      </c>
      <c r="M130" s="27" t="s">
        <v>27</v>
      </c>
      <c r="N130" s="29">
        <v>12811</v>
      </c>
      <c r="O130" s="30">
        <f t="shared" si="14"/>
        <v>12849.433000000001</v>
      </c>
      <c r="P130" s="31">
        <f t="shared" si="15"/>
        <v>1284.9433000000001</v>
      </c>
      <c r="Q130" s="32" t="s">
        <v>28</v>
      </c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6" customHeight="1" x14ac:dyDescent="0.2">
      <c r="A131" s="21" t="s">
        <v>320</v>
      </c>
      <c r="B131" s="22" t="s">
        <v>321</v>
      </c>
      <c r="C131" s="23" t="s">
        <v>322</v>
      </c>
      <c r="D131" s="22" t="s">
        <v>317</v>
      </c>
      <c r="E131" s="24" t="s">
        <v>24</v>
      </c>
      <c r="F131" s="22" t="s">
        <v>25</v>
      </c>
      <c r="G131" s="22" t="s">
        <v>26</v>
      </c>
      <c r="H131" s="25">
        <v>0.43330000000000002</v>
      </c>
      <c r="I131" s="25">
        <v>6.6699999999999995E-2</v>
      </c>
      <c r="J131" s="26">
        <v>0.5</v>
      </c>
      <c r="K131" s="27" t="s">
        <v>27</v>
      </c>
      <c r="L131" s="28">
        <v>1</v>
      </c>
      <c r="M131" s="27" t="s">
        <v>27</v>
      </c>
      <c r="N131" s="29">
        <v>36093</v>
      </c>
      <c r="O131" s="30">
        <f t="shared" si="14"/>
        <v>36201.279000000002</v>
      </c>
      <c r="P131" s="31">
        <f t="shared" si="15"/>
        <v>3620.1279000000004</v>
      </c>
      <c r="Q131" s="32" t="s">
        <v>28</v>
      </c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6" customHeight="1" x14ac:dyDescent="0.2">
      <c r="A132" s="21" t="s">
        <v>294</v>
      </c>
      <c r="B132" s="22" t="s">
        <v>295</v>
      </c>
      <c r="C132" s="23" t="s">
        <v>323</v>
      </c>
      <c r="D132" s="22" t="s">
        <v>324</v>
      </c>
      <c r="E132" s="24" t="s">
        <v>24</v>
      </c>
      <c r="F132" s="22" t="s">
        <v>25</v>
      </c>
      <c r="G132" s="22" t="s">
        <v>26</v>
      </c>
      <c r="H132" s="25">
        <v>0.41360000000000002</v>
      </c>
      <c r="I132" s="25">
        <v>8.3299999999999999E-2</v>
      </c>
      <c r="J132" s="26">
        <v>0.49690000000000001</v>
      </c>
      <c r="K132" s="27" t="s">
        <v>38</v>
      </c>
      <c r="L132" s="28">
        <v>1</v>
      </c>
      <c r="M132" s="27" t="s">
        <v>27</v>
      </c>
      <c r="N132" s="29">
        <v>24031</v>
      </c>
      <c r="O132" s="30">
        <f t="shared" si="14"/>
        <v>24103.093000000001</v>
      </c>
      <c r="P132" s="31">
        <f t="shared" si="15"/>
        <v>2410.3093000000003</v>
      </c>
      <c r="Q132" s="32" t="s">
        <v>28</v>
      </c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6" customHeight="1" x14ac:dyDescent="0.2">
      <c r="A133" s="21" t="s">
        <v>154</v>
      </c>
      <c r="B133" s="22" t="s">
        <v>155</v>
      </c>
      <c r="C133" s="23" t="s">
        <v>325</v>
      </c>
      <c r="D133" s="22" t="s">
        <v>326</v>
      </c>
      <c r="E133" s="24" t="s">
        <v>31</v>
      </c>
      <c r="F133" s="22" t="s">
        <v>32</v>
      </c>
      <c r="G133" s="22" t="s">
        <v>33</v>
      </c>
      <c r="H133" s="25">
        <v>0.43169999999999997</v>
      </c>
      <c r="I133" s="25">
        <v>6.0999999999999999E-2</v>
      </c>
      <c r="J133" s="26">
        <v>0.49270000000000003</v>
      </c>
      <c r="K133" s="27" t="s">
        <v>38</v>
      </c>
      <c r="L133" s="28">
        <v>1</v>
      </c>
      <c r="M133" s="27" t="s">
        <v>27</v>
      </c>
      <c r="N133" s="29">
        <v>14741</v>
      </c>
      <c r="O133" s="30">
        <f t="shared" si="14"/>
        <v>14785.223</v>
      </c>
      <c r="P133" s="31">
        <f t="shared" si="15"/>
        <v>1478.5223000000001</v>
      </c>
      <c r="Q133" s="32" t="s">
        <v>28</v>
      </c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6" customHeight="1" x14ac:dyDescent="0.2">
      <c r="A134" s="21" t="s">
        <v>150</v>
      </c>
      <c r="B134" s="33" t="s">
        <v>151</v>
      </c>
      <c r="C134" s="23" t="s">
        <v>327</v>
      </c>
      <c r="D134" s="22" t="s">
        <v>328</v>
      </c>
      <c r="E134" s="24" t="s">
        <v>31</v>
      </c>
      <c r="F134" s="22" t="s">
        <v>32</v>
      </c>
      <c r="G134" s="22" t="s">
        <v>33</v>
      </c>
      <c r="H134" s="25">
        <v>0.42409999999999998</v>
      </c>
      <c r="I134" s="25">
        <v>6.8099999999999994E-2</v>
      </c>
      <c r="J134" s="26">
        <v>0.49230000000000002</v>
      </c>
      <c r="K134" s="27" t="s">
        <v>27</v>
      </c>
      <c r="L134" s="28">
        <v>1</v>
      </c>
      <c r="M134" s="27" t="s">
        <v>27</v>
      </c>
      <c r="N134" s="29">
        <v>31027</v>
      </c>
      <c r="O134" s="29">
        <f>N134+(N134*0.03)</f>
        <v>31957.81</v>
      </c>
      <c r="P134" s="31">
        <f>O134*0.05</f>
        <v>1597.8905000000002</v>
      </c>
      <c r="Q134" s="32" t="s">
        <v>28</v>
      </c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6" customHeight="1" x14ac:dyDescent="0.2">
      <c r="A135" s="21" t="s">
        <v>305</v>
      </c>
      <c r="B135" s="22" t="s">
        <v>306</v>
      </c>
      <c r="C135" s="23" t="s">
        <v>329</v>
      </c>
      <c r="D135" s="22" t="s">
        <v>330</v>
      </c>
      <c r="E135" s="24" t="s">
        <v>31</v>
      </c>
      <c r="F135" s="22" t="s">
        <v>32</v>
      </c>
      <c r="G135" s="22" t="s">
        <v>33</v>
      </c>
      <c r="H135" s="25">
        <v>0.40939999999999999</v>
      </c>
      <c r="I135" s="25">
        <v>8.1000000000000003E-2</v>
      </c>
      <c r="J135" s="26">
        <v>0.4904</v>
      </c>
      <c r="K135" s="27" t="s">
        <v>38</v>
      </c>
      <c r="L135" s="28">
        <v>1</v>
      </c>
      <c r="M135" s="27" t="s">
        <v>27</v>
      </c>
      <c r="N135" s="29">
        <v>19720</v>
      </c>
      <c r="O135" s="30">
        <f t="shared" ref="O135:O225" si="16">N135+(N135*0.003)</f>
        <v>19779.16</v>
      </c>
      <c r="P135" s="31">
        <f t="shared" ref="P135:P225" si="17">O135*0.1</f>
        <v>1977.9160000000002</v>
      </c>
      <c r="Q135" s="32" t="s">
        <v>28</v>
      </c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6" customHeight="1" x14ac:dyDescent="0.2">
      <c r="A136" s="21" t="s">
        <v>139</v>
      </c>
      <c r="B136" s="22" t="s">
        <v>140</v>
      </c>
      <c r="C136" s="23" t="s">
        <v>331</v>
      </c>
      <c r="D136" s="22" t="s">
        <v>332</v>
      </c>
      <c r="E136" s="24" t="s">
        <v>24</v>
      </c>
      <c r="F136" s="22" t="s">
        <v>25</v>
      </c>
      <c r="G136" s="22" t="s">
        <v>26</v>
      </c>
      <c r="H136" s="25">
        <v>0.41210000000000002</v>
      </c>
      <c r="I136" s="25">
        <v>7.6100000000000001E-2</v>
      </c>
      <c r="J136" s="26">
        <v>0.48820000000000002</v>
      </c>
      <c r="K136" s="27" t="s">
        <v>38</v>
      </c>
      <c r="L136" s="28">
        <v>1</v>
      </c>
      <c r="M136" s="27" t="s">
        <v>27</v>
      </c>
      <c r="N136" s="29">
        <v>51369</v>
      </c>
      <c r="O136" s="30">
        <f t="shared" si="16"/>
        <v>51523.107000000004</v>
      </c>
      <c r="P136" s="31">
        <f t="shared" si="17"/>
        <v>5152.3107000000009</v>
      </c>
      <c r="Q136" s="32" t="s">
        <v>28</v>
      </c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6" customHeight="1" x14ac:dyDescent="0.2">
      <c r="A137" s="21" t="s">
        <v>305</v>
      </c>
      <c r="B137" s="22" t="s">
        <v>306</v>
      </c>
      <c r="C137" s="23" t="s">
        <v>333</v>
      </c>
      <c r="D137" s="22" t="s">
        <v>334</v>
      </c>
      <c r="E137" s="24" t="s">
        <v>31</v>
      </c>
      <c r="F137" s="22" t="s">
        <v>32</v>
      </c>
      <c r="G137" s="22" t="s">
        <v>33</v>
      </c>
      <c r="H137" s="25">
        <v>0.41870000000000002</v>
      </c>
      <c r="I137" s="25">
        <v>6.8000000000000005E-2</v>
      </c>
      <c r="J137" s="26">
        <v>0.48670000000000002</v>
      </c>
      <c r="K137" s="27" t="s">
        <v>38</v>
      </c>
      <c r="L137" s="28">
        <v>1</v>
      </c>
      <c r="M137" s="27" t="s">
        <v>27</v>
      </c>
      <c r="N137" s="29">
        <v>15745</v>
      </c>
      <c r="O137" s="30">
        <f t="shared" si="16"/>
        <v>15792.235000000001</v>
      </c>
      <c r="P137" s="31">
        <f t="shared" si="17"/>
        <v>1579.2235000000001</v>
      </c>
      <c r="Q137" s="32" t="s">
        <v>28</v>
      </c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6" customHeight="1" x14ac:dyDescent="0.2">
      <c r="A138" s="21" t="s">
        <v>294</v>
      </c>
      <c r="B138" s="22" t="s">
        <v>295</v>
      </c>
      <c r="C138" s="23" t="s">
        <v>335</v>
      </c>
      <c r="D138" s="22" t="s">
        <v>336</v>
      </c>
      <c r="E138" s="24" t="s">
        <v>24</v>
      </c>
      <c r="F138" s="22" t="s">
        <v>25</v>
      </c>
      <c r="G138" s="22" t="s">
        <v>26</v>
      </c>
      <c r="H138" s="25">
        <v>0.4108</v>
      </c>
      <c r="I138" s="25">
        <v>7.4700000000000003E-2</v>
      </c>
      <c r="J138" s="26">
        <v>0.48549999999999999</v>
      </c>
      <c r="K138" s="27" t="s">
        <v>38</v>
      </c>
      <c r="L138" s="28">
        <v>1</v>
      </c>
      <c r="M138" s="27" t="s">
        <v>27</v>
      </c>
      <c r="N138" s="29">
        <v>12074</v>
      </c>
      <c r="O138" s="30">
        <f t="shared" si="16"/>
        <v>12110.222</v>
      </c>
      <c r="P138" s="31">
        <f t="shared" si="17"/>
        <v>1211.0222000000001</v>
      </c>
      <c r="Q138" s="32" t="s">
        <v>28</v>
      </c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6" customHeight="1" x14ac:dyDescent="0.2">
      <c r="A139" s="21" t="s">
        <v>257</v>
      </c>
      <c r="B139" s="22" t="s">
        <v>258</v>
      </c>
      <c r="C139" s="23" t="s">
        <v>337</v>
      </c>
      <c r="D139" s="22" t="s">
        <v>338</v>
      </c>
      <c r="E139" s="24" t="s">
        <v>31</v>
      </c>
      <c r="F139" s="22" t="s">
        <v>32</v>
      </c>
      <c r="G139" s="22" t="s">
        <v>33</v>
      </c>
      <c r="H139" s="25">
        <v>0.40210000000000001</v>
      </c>
      <c r="I139" s="25">
        <v>8.3299999999999999E-2</v>
      </c>
      <c r="J139" s="26">
        <v>0.48530000000000001</v>
      </c>
      <c r="K139" s="27" t="s">
        <v>27</v>
      </c>
      <c r="L139" s="28">
        <v>1</v>
      </c>
      <c r="M139" s="27" t="s">
        <v>27</v>
      </c>
      <c r="N139" s="29">
        <v>37211</v>
      </c>
      <c r="O139" s="30">
        <f t="shared" si="16"/>
        <v>37322.633000000002</v>
      </c>
      <c r="P139" s="31">
        <f t="shared" si="17"/>
        <v>3732.2633000000005</v>
      </c>
      <c r="Q139" s="32" t="s">
        <v>28</v>
      </c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6" customHeight="1" x14ac:dyDescent="0.2">
      <c r="A140" s="21" t="s">
        <v>260</v>
      </c>
      <c r="B140" s="22" t="s">
        <v>261</v>
      </c>
      <c r="C140" s="23" t="s">
        <v>339</v>
      </c>
      <c r="D140" s="22" t="s">
        <v>30</v>
      </c>
      <c r="E140" s="24" t="s">
        <v>31</v>
      </c>
      <c r="F140" s="22" t="s">
        <v>32</v>
      </c>
      <c r="G140" s="22" t="s">
        <v>33</v>
      </c>
      <c r="H140" s="25">
        <v>0.38080000000000003</v>
      </c>
      <c r="I140" s="25">
        <v>0.1038</v>
      </c>
      <c r="J140" s="26">
        <v>0.48459999999999998</v>
      </c>
      <c r="K140" s="27" t="s">
        <v>38</v>
      </c>
      <c r="L140" s="28">
        <v>1</v>
      </c>
      <c r="M140" s="27" t="s">
        <v>27</v>
      </c>
      <c r="N140" s="29">
        <v>17079</v>
      </c>
      <c r="O140" s="30">
        <f t="shared" si="16"/>
        <v>17130.237000000001</v>
      </c>
      <c r="P140" s="31">
        <f t="shared" si="17"/>
        <v>1713.0237000000002</v>
      </c>
      <c r="Q140" s="32" t="s">
        <v>28</v>
      </c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6" customHeight="1" x14ac:dyDescent="0.2">
      <c r="A141" s="21" t="s">
        <v>154</v>
      </c>
      <c r="B141" s="22" t="s">
        <v>155</v>
      </c>
      <c r="C141" s="23" t="s">
        <v>340</v>
      </c>
      <c r="D141" s="22" t="s">
        <v>341</v>
      </c>
      <c r="E141" s="24" t="s">
        <v>24</v>
      </c>
      <c r="F141" s="22" t="s">
        <v>25</v>
      </c>
      <c r="G141" s="22" t="s">
        <v>26</v>
      </c>
      <c r="H141" s="25">
        <v>0.42270000000000002</v>
      </c>
      <c r="I141" s="25">
        <v>5.9799999999999999E-2</v>
      </c>
      <c r="J141" s="26">
        <v>0.48249999999999998</v>
      </c>
      <c r="K141" s="27" t="s">
        <v>27</v>
      </c>
      <c r="L141" s="28">
        <v>1</v>
      </c>
      <c r="M141" s="27" t="s">
        <v>27</v>
      </c>
      <c r="N141" s="29">
        <v>16038</v>
      </c>
      <c r="O141" s="30">
        <f t="shared" si="16"/>
        <v>16086.114</v>
      </c>
      <c r="P141" s="31">
        <f t="shared" si="17"/>
        <v>1608.6114</v>
      </c>
      <c r="Q141" s="32" t="s">
        <v>28</v>
      </c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6" customHeight="1" x14ac:dyDescent="0.2">
      <c r="A142" s="21" t="s">
        <v>342</v>
      </c>
      <c r="B142" s="22" t="s">
        <v>343</v>
      </c>
      <c r="C142" s="23" t="s">
        <v>344</v>
      </c>
      <c r="D142" s="22" t="s">
        <v>79</v>
      </c>
      <c r="E142" s="24" t="s">
        <v>31</v>
      </c>
      <c r="F142" s="22" t="s">
        <v>26</v>
      </c>
      <c r="G142" s="22" t="s">
        <v>33</v>
      </c>
      <c r="H142" s="25">
        <v>0.41899999999999998</v>
      </c>
      <c r="I142" s="25">
        <v>5.8099999999999999E-2</v>
      </c>
      <c r="J142" s="26">
        <v>0.47710000000000002</v>
      </c>
      <c r="K142" s="27" t="s">
        <v>27</v>
      </c>
      <c r="L142" s="28">
        <v>1</v>
      </c>
      <c r="M142" s="27" t="s">
        <v>27</v>
      </c>
      <c r="N142" s="29">
        <v>16098</v>
      </c>
      <c r="O142" s="30">
        <f t="shared" si="16"/>
        <v>16146.294</v>
      </c>
      <c r="P142" s="31">
        <f t="shared" si="17"/>
        <v>1614.6294</v>
      </c>
      <c r="Q142" s="32" t="s">
        <v>28</v>
      </c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6" customHeight="1" x14ac:dyDescent="0.2">
      <c r="A143" s="21" t="s">
        <v>283</v>
      </c>
      <c r="B143" s="22" t="s">
        <v>284</v>
      </c>
      <c r="C143" s="23" t="s">
        <v>345</v>
      </c>
      <c r="D143" s="22" t="s">
        <v>142</v>
      </c>
      <c r="E143" s="24" t="s">
        <v>24</v>
      </c>
      <c r="F143" s="22" t="s">
        <v>25</v>
      </c>
      <c r="G143" s="22" t="s">
        <v>26</v>
      </c>
      <c r="H143" s="25">
        <v>0.4103</v>
      </c>
      <c r="I143" s="25">
        <v>6.6299999999999998E-2</v>
      </c>
      <c r="J143" s="26">
        <v>0.47670000000000001</v>
      </c>
      <c r="K143" s="27" t="s">
        <v>27</v>
      </c>
      <c r="L143" s="28">
        <v>1</v>
      </c>
      <c r="M143" s="27" t="s">
        <v>27</v>
      </c>
      <c r="N143" s="29">
        <v>15139</v>
      </c>
      <c r="O143" s="30">
        <f t="shared" si="16"/>
        <v>15184.416999999999</v>
      </c>
      <c r="P143" s="31">
        <f t="shared" si="17"/>
        <v>1518.4417000000001</v>
      </c>
      <c r="Q143" s="32" t="s">
        <v>28</v>
      </c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6" customHeight="1" x14ac:dyDescent="0.2">
      <c r="A144" s="21" t="s">
        <v>267</v>
      </c>
      <c r="B144" s="22" t="s">
        <v>268</v>
      </c>
      <c r="C144" s="23" t="s">
        <v>346</v>
      </c>
      <c r="D144" s="22" t="s">
        <v>347</v>
      </c>
      <c r="E144" s="24" t="s">
        <v>24</v>
      </c>
      <c r="F144" s="22" t="s">
        <v>25</v>
      </c>
      <c r="G144" s="22" t="s">
        <v>26</v>
      </c>
      <c r="H144" s="25">
        <v>0.38640000000000002</v>
      </c>
      <c r="I144" s="25">
        <v>8.77E-2</v>
      </c>
      <c r="J144" s="26">
        <v>0.47399999999999998</v>
      </c>
      <c r="K144" s="27" t="s">
        <v>38</v>
      </c>
      <c r="L144" s="28">
        <v>1</v>
      </c>
      <c r="M144" s="27" t="s">
        <v>27</v>
      </c>
      <c r="N144" s="29">
        <v>13625</v>
      </c>
      <c r="O144" s="30">
        <f t="shared" si="16"/>
        <v>13665.875</v>
      </c>
      <c r="P144" s="31">
        <f t="shared" si="17"/>
        <v>1366.5875000000001</v>
      </c>
      <c r="Q144" s="32" t="s">
        <v>28</v>
      </c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6" customHeight="1" x14ac:dyDescent="0.2">
      <c r="A145" s="21" t="s">
        <v>170</v>
      </c>
      <c r="B145" s="22" t="s">
        <v>171</v>
      </c>
      <c r="C145" s="28" t="s">
        <v>348</v>
      </c>
      <c r="D145" s="22" t="s">
        <v>240</v>
      </c>
      <c r="E145" s="24" t="s">
        <v>24</v>
      </c>
      <c r="F145" s="22" t="s">
        <v>25</v>
      </c>
      <c r="G145" s="22" t="s">
        <v>26</v>
      </c>
      <c r="H145" s="25">
        <v>0.40529999999999999</v>
      </c>
      <c r="I145" s="25">
        <v>6.8400000000000002E-2</v>
      </c>
      <c r="J145" s="26">
        <v>0.47370000000000001</v>
      </c>
      <c r="K145" s="27" t="s">
        <v>38</v>
      </c>
      <c r="L145" s="28">
        <v>1</v>
      </c>
      <c r="M145" s="27" t="s">
        <v>27</v>
      </c>
      <c r="N145" s="29">
        <v>30811</v>
      </c>
      <c r="O145" s="30">
        <f t="shared" si="16"/>
        <v>30903.433000000001</v>
      </c>
      <c r="P145" s="31">
        <f t="shared" si="17"/>
        <v>3090.3433000000005</v>
      </c>
      <c r="Q145" s="32" t="s">
        <v>28</v>
      </c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6" customHeight="1" x14ac:dyDescent="0.2">
      <c r="A146" s="21" t="s">
        <v>243</v>
      </c>
      <c r="B146" s="22" t="s">
        <v>244</v>
      </c>
      <c r="C146" s="23" t="s">
        <v>349</v>
      </c>
      <c r="D146" s="22" t="s">
        <v>234</v>
      </c>
      <c r="E146" s="24" t="s">
        <v>31</v>
      </c>
      <c r="F146" s="22" t="s">
        <v>32</v>
      </c>
      <c r="G146" s="22" t="s">
        <v>33</v>
      </c>
      <c r="H146" s="25">
        <v>0.40050000000000002</v>
      </c>
      <c r="I146" s="25">
        <v>7.2499999999999995E-2</v>
      </c>
      <c r="J146" s="26">
        <v>0.47299999999999998</v>
      </c>
      <c r="K146" s="27" t="s">
        <v>27</v>
      </c>
      <c r="L146" s="28">
        <v>1</v>
      </c>
      <c r="M146" s="27" t="s">
        <v>27</v>
      </c>
      <c r="N146" s="29">
        <v>15296</v>
      </c>
      <c r="O146" s="30">
        <f t="shared" si="16"/>
        <v>15341.888000000001</v>
      </c>
      <c r="P146" s="31">
        <f t="shared" si="17"/>
        <v>1534.1888000000001</v>
      </c>
      <c r="Q146" s="32" t="s">
        <v>28</v>
      </c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6" customHeight="1" x14ac:dyDescent="0.2">
      <c r="A147" s="21" t="s">
        <v>154</v>
      </c>
      <c r="B147" s="22" t="s">
        <v>155</v>
      </c>
      <c r="C147" s="23" t="s">
        <v>350</v>
      </c>
      <c r="D147" s="22" t="s">
        <v>351</v>
      </c>
      <c r="E147" s="24" t="s">
        <v>24</v>
      </c>
      <c r="F147" s="22" t="s">
        <v>25</v>
      </c>
      <c r="G147" s="22" t="s">
        <v>26</v>
      </c>
      <c r="H147" s="25">
        <v>0.4219</v>
      </c>
      <c r="I147" s="25">
        <v>4.4999999999999998E-2</v>
      </c>
      <c r="J147" s="26">
        <v>0.46689999999999998</v>
      </c>
      <c r="K147" s="27" t="s">
        <v>38</v>
      </c>
      <c r="L147" s="28">
        <v>1</v>
      </c>
      <c r="M147" s="27" t="s">
        <v>27</v>
      </c>
      <c r="N147" s="29">
        <v>32395</v>
      </c>
      <c r="O147" s="30">
        <f t="shared" si="16"/>
        <v>32492.185000000001</v>
      </c>
      <c r="P147" s="31">
        <f t="shared" si="17"/>
        <v>3249.2185000000004</v>
      </c>
      <c r="Q147" s="32" t="s">
        <v>28</v>
      </c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6" customHeight="1" x14ac:dyDescent="0.2">
      <c r="A148" s="21" t="s">
        <v>260</v>
      </c>
      <c r="B148" s="22" t="s">
        <v>261</v>
      </c>
      <c r="C148" s="23" t="s">
        <v>352</v>
      </c>
      <c r="D148" s="22" t="s">
        <v>353</v>
      </c>
      <c r="E148" s="24" t="s">
        <v>31</v>
      </c>
      <c r="F148" s="22" t="s">
        <v>32</v>
      </c>
      <c r="G148" s="22" t="s">
        <v>33</v>
      </c>
      <c r="H148" s="25">
        <v>0.4007</v>
      </c>
      <c r="I148" s="25">
        <v>6.5000000000000002E-2</v>
      </c>
      <c r="J148" s="26">
        <v>0.4657</v>
      </c>
      <c r="K148" s="27" t="s">
        <v>38</v>
      </c>
      <c r="L148" s="28">
        <v>1</v>
      </c>
      <c r="M148" s="27" t="s">
        <v>27</v>
      </c>
      <c r="N148" s="29">
        <v>12165</v>
      </c>
      <c r="O148" s="30">
        <f t="shared" si="16"/>
        <v>12201.495000000001</v>
      </c>
      <c r="P148" s="31">
        <f t="shared" si="17"/>
        <v>1220.1495000000002</v>
      </c>
      <c r="Q148" s="32" t="s">
        <v>28</v>
      </c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6" customHeight="1" x14ac:dyDescent="0.2">
      <c r="A149" s="21" t="s">
        <v>158</v>
      </c>
      <c r="B149" s="22" t="s">
        <v>159</v>
      </c>
      <c r="C149" s="23" t="s">
        <v>354</v>
      </c>
      <c r="D149" s="22" t="s">
        <v>23</v>
      </c>
      <c r="E149" s="24" t="s">
        <v>31</v>
      </c>
      <c r="F149" s="22" t="s">
        <v>32</v>
      </c>
      <c r="G149" s="22" t="s">
        <v>33</v>
      </c>
      <c r="H149" s="25">
        <v>0.39050000000000001</v>
      </c>
      <c r="I149" s="25">
        <v>7.4700000000000003E-2</v>
      </c>
      <c r="J149" s="26">
        <v>0.4652</v>
      </c>
      <c r="K149" s="27" t="s">
        <v>27</v>
      </c>
      <c r="L149" s="28">
        <v>1</v>
      </c>
      <c r="M149" s="27" t="s">
        <v>27</v>
      </c>
      <c r="N149" s="29">
        <v>63854</v>
      </c>
      <c r="O149" s="30">
        <f t="shared" si="16"/>
        <v>64045.561999999998</v>
      </c>
      <c r="P149" s="31">
        <f t="shared" si="17"/>
        <v>6404.5562</v>
      </c>
      <c r="Q149" s="32" t="s">
        <v>28</v>
      </c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6" customHeight="1" x14ac:dyDescent="0.2">
      <c r="A150" s="21" t="s">
        <v>355</v>
      </c>
      <c r="B150" s="22" t="s">
        <v>356</v>
      </c>
      <c r="C150" s="23" t="s">
        <v>357</v>
      </c>
      <c r="D150" s="22" t="s">
        <v>358</v>
      </c>
      <c r="E150" s="24" t="s">
        <v>24</v>
      </c>
      <c r="F150" s="22" t="s">
        <v>25</v>
      </c>
      <c r="G150" s="22" t="s">
        <v>26</v>
      </c>
      <c r="H150" s="25">
        <v>0.38890000000000002</v>
      </c>
      <c r="I150" s="25">
        <v>7.2599999999999998E-2</v>
      </c>
      <c r="J150" s="26">
        <v>0.46150000000000002</v>
      </c>
      <c r="K150" s="27" t="s">
        <v>27</v>
      </c>
      <c r="L150" s="28">
        <v>1</v>
      </c>
      <c r="M150" s="27" t="s">
        <v>27</v>
      </c>
      <c r="N150" s="29">
        <v>27615</v>
      </c>
      <c r="O150" s="30">
        <f t="shared" si="16"/>
        <v>27697.845000000001</v>
      </c>
      <c r="P150" s="31">
        <f t="shared" si="17"/>
        <v>2769.7845000000002</v>
      </c>
      <c r="Q150" s="32" t="s">
        <v>28</v>
      </c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6" customHeight="1" x14ac:dyDescent="0.2">
      <c r="A151" s="21" t="s">
        <v>139</v>
      </c>
      <c r="B151" s="22" t="s">
        <v>140</v>
      </c>
      <c r="C151" s="23" t="s">
        <v>359</v>
      </c>
      <c r="D151" s="22" t="s">
        <v>23</v>
      </c>
      <c r="E151" s="24" t="s">
        <v>31</v>
      </c>
      <c r="F151" s="22" t="s">
        <v>32</v>
      </c>
      <c r="G151" s="22" t="s">
        <v>33</v>
      </c>
      <c r="H151" s="25">
        <v>0.38590000000000002</v>
      </c>
      <c r="I151" s="25">
        <v>7.46E-2</v>
      </c>
      <c r="J151" s="26">
        <v>0.46050000000000002</v>
      </c>
      <c r="K151" s="27" t="s">
        <v>38</v>
      </c>
      <c r="L151" s="28">
        <v>1</v>
      </c>
      <c r="M151" s="27" t="s">
        <v>27</v>
      </c>
      <c r="N151" s="29">
        <v>42059</v>
      </c>
      <c r="O151" s="30">
        <f t="shared" si="16"/>
        <v>42185.177000000003</v>
      </c>
      <c r="P151" s="31">
        <f t="shared" si="17"/>
        <v>4218.5177000000003</v>
      </c>
      <c r="Q151" s="32" t="s">
        <v>28</v>
      </c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6" customHeight="1" x14ac:dyDescent="0.2">
      <c r="A152" s="21" t="s">
        <v>208</v>
      </c>
      <c r="B152" s="22" t="s">
        <v>209</v>
      </c>
      <c r="C152" s="23" t="s">
        <v>360</v>
      </c>
      <c r="D152" s="22" t="s">
        <v>361</v>
      </c>
      <c r="E152" s="24" t="s">
        <v>24</v>
      </c>
      <c r="F152" s="22" t="s">
        <v>25</v>
      </c>
      <c r="G152" s="22" t="s">
        <v>26</v>
      </c>
      <c r="H152" s="25">
        <v>0.36909999999999998</v>
      </c>
      <c r="I152" s="25">
        <v>8.9499999999999996E-2</v>
      </c>
      <c r="J152" s="26">
        <v>0.45860000000000001</v>
      </c>
      <c r="K152" s="27" t="s">
        <v>38</v>
      </c>
      <c r="L152" s="28">
        <v>1</v>
      </c>
      <c r="M152" s="27" t="s">
        <v>27</v>
      </c>
      <c r="N152" s="29">
        <v>55101</v>
      </c>
      <c r="O152" s="30">
        <f t="shared" si="16"/>
        <v>55266.303</v>
      </c>
      <c r="P152" s="31">
        <f t="shared" si="17"/>
        <v>5526.6303000000007</v>
      </c>
      <c r="Q152" s="32" t="s">
        <v>28</v>
      </c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6" customHeight="1" x14ac:dyDescent="0.2">
      <c r="A153" s="21" t="s">
        <v>208</v>
      </c>
      <c r="B153" s="22" t="s">
        <v>209</v>
      </c>
      <c r="C153" s="23" t="s">
        <v>362</v>
      </c>
      <c r="D153" s="22" t="s">
        <v>363</v>
      </c>
      <c r="E153" s="24" t="s">
        <v>24</v>
      </c>
      <c r="F153" s="22" t="s">
        <v>25</v>
      </c>
      <c r="G153" s="22" t="s">
        <v>26</v>
      </c>
      <c r="H153" s="25">
        <v>0.33910000000000001</v>
      </c>
      <c r="I153" s="25">
        <v>0.1162</v>
      </c>
      <c r="J153" s="26">
        <v>0.45519999999999999</v>
      </c>
      <c r="K153" s="27" t="s">
        <v>27</v>
      </c>
      <c r="L153" s="28">
        <v>1</v>
      </c>
      <c r="M153" s="27" t="s">
        <v>27</v>
      </c>
      <c r="N153" s="29">
        <v>58972</v>
      </c>
      <c r="O153" s="30">
        <f t="shared" si="16"/>
        <v>59148.915999999997</v>
      </c>
      <c r="P153" s="31">
        <f t="shared" si="17"/>
        <v>5914.8915999999999</v>
      </c>
      <c r="Q153" s="32" t="s">
        <v>28</v>
      </c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6" customHeight="1" x14ac:dyDescent="0.2">
      <c r="A154" s="21" t="s">
        <v>20</v>
      </c>
      <c r="B154" s="22" t="s">
        <v>21</v>
      </c>
      <c r="C154" s="23" t="s">
        <v>364</v>
      </c>
      <c r="D154" s="22" t="s">
        <v>365</v>
      </c>
      <c r="E154" s="24" t="s">
        <v>366</v>
      </c>
      <c r="F154" s="22" t="s">
        <v>367</v>
      </c>
      <c r="G154" s="22" t="s">
        <v>368</v>
      </c>
      <c r="H154" s="25">
        <v>1</v>
      </c>
      <c r="I154" s="25">
        <v>0</v>
      </c>
      <c r="J154" s="26">
        <v>1</v>
      </c>
      <c r="K154" s="27" t="s">
        <v>27</v>
      </c>
      <c r="L154" s="28">
        <v>2</v>
      </c>
      <c r="M154" s="27" t="s">
        <v>27</v>
      </c>
      <c r="N154" s="29">
        <v>57523</v>
      </c>
      <c r="O154" s="30">
        <f t="shared" si="16"/>
        <v>57695.569000000003</v>
      </c>
      <c r="P154" s="31">
        <f t="shared" si="17"/>
        <v>5769.5569000000005</v>
      </c>
      <c r="Q154" s="32" t="s">
        <v>28</v>
      </c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6" customHeight="1" x14ac:dyDescent="0.2">
      <c r="A155" s="21" t="s">
        <v>20</v>
      </c>
      <c r="B155" s="22" t="s">
        <v>21</v>
      </c>
      <c r="C155" s="23" t="s">
        <v>369</v>
      </c>
      <c r="D155" s="22" t="s">
        <v>370</v>
      </c>
      <c r="E155" s="24" t="s">
        <v>366</v>
      </c>
      <c r="F155" s="22" t="s">
        <v>367</v>
      </c>
      <c r="G155" s="22" t="s">
        <v>368</v>
      </c>
      <c r="H155" s="25">
        <v>1</v>
      </c>
      <c r="I155" s="25">
        <v>0</v>
      </c>
      <c r="J155" s="26">
        <v>1</v>
      </c>
      <c r="K155" s="27" t="s">
        <v>27</v>
      </c>
      <c r="L155" s="28">
        <v>2</v>
      </c>
      <c r="M155" s="27" t="s">
        <v>27</v>
      </c>
      <c r="N155" s="29">
        <v>49279</v>
      </c>
      <c r="O155" s="30">
        <f t="shared" si="16"/>
        <v>49426.837</v>
      </c>
      <c r="P155" s="31">
        <f t="shared" si="17"/>
        <v>4942.6837000000005</v>
      </c>
      <c r="Q155" s="32" t="s">
        <v>28</v>
      </c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6" customHeight="1" x14ac:dyDescent="0.2">
      <c r="A156" s="21" t="s">
        <v>20</v>
      </c>
      <c r="B156" s="22" t="s">
        <v>21</v>
      </c>
      <c r="C156" s="23" t="s">
        <v>371</v>
      </c>
      <c r="D156" s="22" t="s">
        <v>372</v>
      </c>
      <c r="E156" s="24" t="s">
        <v>366</v>
      </c>
      <c r="F156" s="22" t="s">
        <v>64</v>
      </c>
      <c r="G156" s="22" t="s">
        <v>64</v>
      </c>
      <c r="H156" s="25">
        <v>1</v>
      </c>
      <c r="I156" s="25">
        <v>0</v>
      </c>
      <c r="J156" s="26">
        <v>1</v>
      </c>
      <c r="K156" s="27" t="s">
        <v>27</v>
      </c>
      <c r="L156" s="28">
        <v>2</v>
      </c>
      <c r="M156" s="27" t="s">
        <v>27</v>
      </c>
      <c r="N156" s="29">
        <v>21432</v>
      </c>
      <c r="O156" s="30">
        <f t="shared" si="16"/>
        <v>21496.295999999998</v>
      </c>
      <c r="P156" s="31">
        <f t="shared" si="17"/>
        <v>2149.6295999999998</v>
      </c>
      <c r="Q156" s="32" t="s">
        <v>28</v>
      </c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6" customHeight="1" x14ac:dyDescent="0.2">
      <c r="A157" s="21" t="s">
        <v>57</v>
      </c>
      <c r="B157" s="33" t="s">
        <v>58</v>
      </c>
      <c r="C157" s="23" t="s">
        <v>373</v>
      </c>
      <c r="D157" s="22" t="s">
        <v>52</v>
      </c>
      <c r="E157" s="24" t="s">
        <v>366</v>
      </c>
      <c r="F157" s="22" t="s">
        <v>367</v>
      </c>
      <c r="G157" s="22" t="s">
        <v>368</v>
      </c>
      <c r="H157" s="25">
        <v>1</v>
      </c>
      <c r="I157" s="25">
        <v>0</v>
      </c>
      <c r="J157" s="26">
        <v>1</v>
      </c>
      <c r="K157" s="27" t="s">
        <v>27</v>
      </c>
      <c r="L157" s="28">
        <v>2</v>
      </c>
      <c r="M157" s="27" t="s">
        <v>38</v>
      </c>
      <c r="N157" s="29">
        <v>23039</v>
      </c>
      <c r="O157" s="30">
        <f t="shared" si="16"/>
        <v>23108.116999999998</v>
      </c>
      <c r="P157" s="31">
        <f t="shared" si="17"/>
        <v>2310.8116999999997</v>
      </c>
      <c r="Q157" s="32" t="s">
        <v>28</v>
      </c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6" customHeight="1" x14ac:dyDescent="0.2">
      <c r="A158" s="21" t="s">
        <v>57</v>
      </c>
      <c r="B158" s="33" t="s">
        <v>58</v>
      </c>
      <c r="C158" s="23" t="s">
        <v>374</v>
      </c>
      <c r="D158" s="22" t="s">
        <v>375</v>
      </c>
      <c r="E158" s="24" t="s">
        <v>366</v>
      </c>
      <c r="F158" s="22" t="s">
        <v>77</v>
      </c>
      <c r="G158" s="22" t="s">
        <v>368</v>
      </c>
      <c r="H158" s="25">
        <v>1</v>
      </c>
      <c r="I158" s="25">
        <v>0</v>
      </c>
      <c r="J158" s="26">
        <v>1</v>
      </c>
      <c r="K158" s="27" t="s">
        <v>27</v>
      </c>
      <c r="L158" s="28">
        <v>2</v>
      </c>
      <c r="M158" s="27" t="s">
        <v>38</v>
      </c>
      <c r="N158" s="29">
        <v>30690</v>
      </c>
      <c r="O158" s="30">
        <f t="shared" si="16"/>
        <v>30782.07</v>
      </c>
      <c r="P158" s="31">
        <f t="shared" si="17"/>
        <v>3078.2070000000003</v>
      </c>
      <c r="Q158" s="32" t="s">
        <v>28</v>
      </c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6" customHeight="1" x14ac:dyDescent="0.2">
      <c r="A159" s="21" t="s">
        <v>57</v>
      </c>
      <c r="B159" s="33" t="s">
        <v>58</v>
      </c>
      <c r="C159" s="23" t="s">
        <v>376</v>
      </c>
      <c r="D159" s="22" t="s">
        <v>118</v>
      </c>
      <c r="E159" s="24" t="s">
        <v>366</v>
      </c>
      <c r="F159" s="22" t="s">
        <v>77</v>
      </c>
      <c r="G159" s="22" t="s">
        <v>368</v>
      </c>
      <c r="H159" s="25">
        <v>1</v>
      </c>
      <c r="I159" s="25">
        <v>0</v>
      </c>
      <c r="J159" s="26">
        <v>1</v>
      </c>
      <c r="K159" s="27" t="s">
        <v>27</v>
      </c>
      <c r="L159" s="28">
        <v>2</v>
      </c>
      <c r="M159" s="27" t="s">
        <v>38</v>
      </c>
      <c r="N159" s="29">
        <v>70816</v>
      </c>
      <c r="O159" s="30">
        <f t="shared" si="16"/>
        <v>71028.448000000004</v>
      </c>
      <c r="P159" s="31">
        <f t="shared" si="17"/>
        <v>7102.8448000000008</v>
      </c>
      <c r="Q159" s="32" t="s">
        <v>28</v>
      </c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6" customHeight="1" x14ac:dyDescent="0.2">
      <c r="A160" s="21" t="s">
        <v>57</v>
      </c>
      <c r="B160" s="33" t="s">
        <v>58</v>
      </c>
      <c r="C160" s="23" t="s">
        <v>377</v>
      </c>
      <c r="D160" s="22" t="s">
        <v>378</v>
      </c>
      <c r="E160" s="24" t="s">
        <v>366</v>
      </c>
      <c r="F160" s="22" t="s">
        <v>77</v>
      </c>
      <c r="G160" s="22" t="s">
        <v>368</v>
      </c>
      <c r="H160" s="25">
        <v>1</v>
      </c>
      <c r="I160" s="25">
        <v>0</v>
      </c>
      <c r="J160" s="26">
        <v>1</v>
      </c>
      <c r="K160" s="27" t="s">
        <v>27</v>
      </c>
      <c r="L160" s="28">
        <v>2</v>
      </c>
      <c r="M160" s="27" t="s">
        <v>38</v>
      </c>
      <c r="N160" s="29">
        <v>111532</v>
      </c>
      <c r="O160" s="30">
        <f t="shared" si="16"/>
        <v>111866.59600000001</v>
      </c>
      <c r="P160" s="31">
        <f t="shared" si="17"/>
        <v>11186.659600000001</v>
      </c>
      <c r="Q160" s="32" t="s">
        <v>28</v>
      </c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6" customHeight="1" x14ac:dyDescent="0.2">
      <c r="A161" s="21" t="s">
        <v>57</v>
      </c>
      <c r="B161" s="33" t="s">
        <v>58</v>
      </c>
      <c r="C161" s="23" t="s">
        <v>379</v>
      </c>
      <c r="D161" s="22" t="s">
        <v>380</v>
      </c>
      <c r="E161" s="24" t="s">
        <v>366</v>
      </c>
      <c r="F161" s="22" t="s">
        <v>77</v>
      </c>
      <c r="G161" s="22" t="s">
        <v>368</v>
      </c>
      <c r="H161" s="25">
        <v>1</v>
      </c>
      <c r="I161" s="25">
        <v>0</v>
      </c>
      <c r="J161" s="26">
        <v>1</v>
      </c>
      <c r="K161" s="27" t="s">
        <v>27</v>
      </c>
      <c r="L161" s="28">
        <v>2</v>
      </c>
      <c r="M161" s="27" t="s">
        <v>38</v>
      </c>
      <c r="N161" s="29">
        <v>49685</v>
      </c>
      <c r="O161" s="30">
        <f t="shared" si="16"/>
        <v>49834.055</v>
      </c>
      <c r="P161" s="31">
        <f t="shared" si="17"/>
        <v>4983.4055000000008</v>
      </c>
      <c r="Q161" s="32" t="s">
        <v>28</v>
      </c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6" customHeight="1" x14ac:dyDescent="0.2">
      <c r="A162" s="21" t="s">
        <v>57</v>
      </c>
      <c r="B162" s="33" t="s">
        <v>58</v>
      </c>
      <c r="C162" s="23" t="s">
        <v>381</v>
      </c>
      <c r="D162" s="22" t="s">
        <v>382</v>
      </c>
      <c r="E162" s="24" t="s">
        <v>366</v>
      </c>
      <c r="F162" s="22" t="s">
        <v>367</v>
      </c>
      <c r="G162" s="22" t="s">
        <v>368</v>
      </c>
      <c r="H162" s="25">
        <v>1</v>
      </c>
      <c r="I162" s="25">
        <v>0</v>
      </c>
      <c r="J162" s="26">
        <v>1</v>
      </c>
      <c r="K162" s="27" t="s">
        <v>27</v>
      </c>
      <c r="L162" s="28">
        <v>2</v>
      </c>
      <c r="M162" s="27" t="s">
        <v>38</v>
      </c>
      <c r="N162" s="29">
        <v>78260</v>
      </c>
      <c r="O162" s="30">
        <f t="shared" si="16"/>
        <v>78494.78</v>
      </c>
      <c r="P162" s="31">
        <f t="shared" si="17"/>
        <v>7849.4780000000001</v>
      </c>
      <c r="Q162" s="32" t="s">
        <v>28</v>
      </c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6" customHeight="1" x14ac:dyDescent="0.2">
      <c r="A163" s="21" t="s">
        <v>57</v>
      </c>
      <c r="B163" s="33" t="s">
        <v>58</v>
      </c>
      <c r="C163" s="23" t="s">
        <v>383</v>
      </c>
      <c r="D163" s="22" t="s">
        <v>181</v>
      </c>
      <c r="E163" s="24" t="s">
        <v>366</v>
      </c>
      <c r="F163" s="22" t="s">
        <v>64</v>
      </c>
      <c r="G163" s="22" t="s">
        <v>368</v>
      </c>
      <c r="H163" s="25">
        <v>1</v>
      </c>
      <c r="I163" s="25">
        <v>0</v>
      </c>
      <c r="J163" s="26">
        <v>1</v>
      </c>
      <c r="K163" s="27" t="s">
        <v>27</v>
      </c>
      <c r="L163" s="28">
        <v>2</v>
      </c>
      <c r="M163" s="27" t="s">
        <v>38</v>
      </c>
      <c r="N163" s="29">
        <v>55260</v>
      </c>
      <c r="O163" s="30">
        <f t="shared" si="16"/>
        <v>55425.78</v>
      </c>
      <c r="P163" s="31">
        <f t="shared" si="17"/>
        <v>5542.5780000000004</v>
      </c>
      <c r="Q163" s="32" t="s">
        <v>28</v>
      </c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6" customHeight="1" x14ac:dyDescent="0.2">
      <c r="A164" s="21" t="s">
        <v>57</v>
      </c>
      <c r="B164" s="33" t="s">
        <v>58</v>
      </c>
      <c r="C164" s="23" t="s">
        <v>384</v>
      </c>
      <c r="D164" s="22" t="s">
        <v>251</v>
      </c>
      <c r="E164" s="24" t="s">
        <v>366</v>
      </c>
      <c r="F164" s="22" t="s">
        <v>367</v>
      </c>
      <c r="G164" s="22" t="s">
        <v>368</v>
      </c>
      <c r="H164" s="25">
        <v>1</v>
      </c>
      <c r="I164" s="25">
        <v>0</v>
      </c>
      <c r="J164" s="26">
        <v>1</v>
      </c>
      <c r="K164" s="27" t="s">
        <v>27</v>
      </c>
      <c r="L164" s="28">
        <v>2</v>
      </c>
      <c r="M164" s="27" t="s">
        <v>38</v>
      </c>
      <c r="N164" s="29">
        <v>54252</v>
      </c>
      <c r="O164" s="30">
        <f t="shared" si="16"/>
        <v>54414.756000000001</v>
      </c>
      <c r="P164" s="31">
        <f t="shared" si="17"/>
        <v>5441.4756000000007</v>
      </c>
      <c r="Q164" s="32" t="s">
        <v>28</v>
      </c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6" customHeight="1" x14ac:dyDescent="0.2">
      <c r="A165" s="21" t="s">
        <v>57</v>
      </c>
      <c r="B165" s="33" t="s">
        <v>58</v>
      </c>
      <c r="C165" s="23" t="s">
        <v>385</v>
      </c>
      <c r="D165" s="22" t="s">
        <v>386</v>
      </c>
      <c r="E165" s="24" t="s">
        <v>366</v>
      </c>
      <c r="F165" s="22" t="s">
        <v>77</v>
      </c>
      <c r="G165" s="22" t="s">
        <v>368</v>
      </c>
      <c r="H165" s="25">
        <v>1</v>
      </c>
      <c r="I165" s="25">
        <v>0</v>
      </c>
      <c r="J165" s="26">
        <v>1</v>
      </c>
      <c r="K165" s="27" t="s">
        <v>27</v>
      </c>
      <c r="L165" s="28">
        <v>2</v>
      </c>
      <c r="M165" s="27" t="s">
        <v>38</v>
      </c>
      <c r="N165" s="29">
        <v>55275</v>
      </c>
      <c r="O165" s="30">
        <f t="shared" si="16"/>
        <v>55440.824999999997</v>
      </c>
      <c r="P165" s="31">
        <f t="shared" si="17"/>
        <v>5544.0825000000004</v>
      </c>
      <c r="Q165" s="32" t="s">
        <v>28</v>
      </c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6" customHeight="1" x14ac:dyDescent="0.2">
      <c r="A166" s="21" t="s">
        <v>57</v>
      </c>
      <c r="B166" s="33" t="s">
        <v>58</v>
      </c>
      <c r="C166" s="23" t="s">
        <v>387</v>
      </c>
      <c r="D166" s="22" t="s">
        <v>388</v>
      </c>
      <c r="E166" s="24" t="s">
        <v>366</v>
      </c>
      <c r="F166" s="22" t="s">
        <v>64</v>
      </c>
      <c r="G166" s="22" t="s">
        <v>368</v>
      </c>
      <c r="H166" s="25">
        <v>1</v>
      </c>
      <c r="I166" s="25">
        <v>0</v>
      </c>
      <c r="J166" s="26">
        <v>1</v>
      </c>
      <c r="K166" s="27" t="s">
        <v>27</v>
      </c>
      <c r="L166" s="28">
        <v>2</v>
      </c>
      <c r="M166" s="27" t="s">
        <v>38</v>
      </c>
      <c r="N166" s="29">
        <v>71858</v>
      </c>
      <c r="O166" s="30">
        <f t="shared" si="16"/>
        <v>72073.573999999993</v>
      </c>
      <c r="P166" s="31">
        <f t="shared" si="17"/>
        <v>7207.3573999999999</v>
      </c>
      <c r="Q166" s="32" t="s">
        <v>28</v>
      </c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6" customHeight="1" x14ac:dyDescent="0.2">
      <c r="A167" s="21" t="s">
        <v>57</v>
      </c>
      <c r="B167" s="33" t="s">
        <v>58</v>
      </c>
      <c r="C167" s="23" t="s">
        <v>389</v>
      </c>
      <c r="D167" s="22" t="s">
        <v>153</v>
      </c>
      <c r="E167" s="24" t="s">
        <v>366</v>
      </c>
      <c r="F167" s="22" t="s">
        <v>367</v>
      </c>
      <c r="G167" s="22" t="s">
        <v>368</v>
      </c>
      <c r="H167" s="25">
        <v>1</v>
      </c>
      <c r="I167" s="25">
        <v>0</v>
      </c>
      <c r="J167" s="26">
        <v>1</v>
      </c>
      <c r="K167" s="27" t="s">
        <v>27</v>
      </c>
      <c r="L167" s="28">
        <v>2</v>
      </c>
      <c r="M167" s="27" t="s">
        <v>38</v>
      </c>
      <c r="N167" s="29">
        <v>50235</v>
      </c>
      <c r="O167" s="30">
        <f t="shared" si="16"/>
        <v>50385.705000000002</v>
      </c>
      <c r="P167" s="31">
        <f t="shared" si="17"/>
        <v>5038.5705000000007</v>
      </c>
      <c r="Q167" s="32" t="s">
        <v>28</v>
      </c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6" customHeight="1" x14ac:dyDescent="0.2">
      <c r="A168" s="21" t="s">
        <v>57</v>
      </c>
      <c r="B168" s="33" t="s">
        <v>58</v>
      </c>
      <c r="C168" s="23" t="s">
        <v>390</v>
      </c>
      <c r="D168" s="22" t="s">
        <v>48</v>
      </c>
      <c r="E168" s="24" t="s">
        <v>366</v>
      </c>
      <c r="F168" s="22" t="s">
        <v>77</v>
      </c>
      <c r="G168" s="22" t="s">
        <v>368</v>
      </c>
      <c r="H168" s="25">
        <v>1</v>
      </c>
      <c r="I168" s="25">
        <v>0</v>
      </c>
      <c r="J168" s="26">
        <v>1</v>
      </c>
      <c r="K168" s="27" t="s">
        <v>27</v>
      </c>
      <c r="L168" s="28">
        <v>2</v>
      </c>
      <c r="M168" s="27" t="s">
        <v>38</v>
      </c>
      <c r="N168" s="29">
        <v>53800</v>
      </c>
      <c r="O168" s="30">
        <f t="shared" si="16"/>
        <v>53961.4</v>
      </c>
      <c r="P168" s="31">
        <f t="shared" si="17"/>
        <v>5396.14</v>
      </c>
      <c r="Q168" s="32" t="s">
        <v>28</v>
      </c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6" customHeight="1" x14ac:dyDescent="0.2">
      <c r="A169" s="21" t="s">
        <v>57</v>
      </c>
      <c r="B169" s="33" t="s">
        <v>58</v>
      </c>
      <c r="C169" s="23" t="s">
        <v>391</v>
      </c>
      <c r="D169" s="22" t="s">
        <v>392</v>
      </c>
      <c r="E169" s="24" t="s">
        <v>366</v>
      </c>
      <c r="F169" s="22" t="s">
        <v>64</v>
      </c>
      <c r="G169" s="22" t="s">
        <v>368</v>
      </c>
      <c r="H169" s="25">
        <v>1</v>
      </c>
      <c r="I169" s="25">
        <v>0</v>
      </c>
      <c r="J169" s="26">
        <v>1</v>
      </c>
      <c r="K169" s="27" t="s">
        <v>27</v>
      </c>
      <c r="L169" s="28">
        <v>2</v>
      </c>
      <c r="M169" s="27" t="s">
        <v>38</v>
      </c>
      <c r="N169" s="29">
        <v>18819</v>
      </c>
      <c r="O169" s="30">
        <f t="shared" si="16"/>
        <v>18875.456999999999</v>
      </c>
      <c r="P169" s="31">
        <f t="shared" si="17"/>
        <v>1887.5456999999999</v>
      </c>
      <c r="Q169" s="32" t="s">
        <v>28</v>
      </c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6" customHeight="1" x14ac:dyDescent="0.2">
      <c r="A170" s="21" t="s">
        <v>57</v>
      </c>
      <c r="B170" s="33" t="s">
        <v>58</v>
      </c>
      <c r="C170" s="23" t="s">
        <v>393</v>
      </c>
      <c r="D170" s="22" t="s">
        <v>394</v>
      </c>
      <c r="E170" s="24" t="s">
        <v>366</v>
      </c>
      <c r="F170" s="22" t="s">
        <v>64</v>
      </c>
      <c r="G170" s="22" t="s">
        <v>368</v>
      </c>
      <c r="H170" s="25">
        <v>1</v>
      </c>
      <c r="I170" s="25">
        <v>0</v>
      </c>
      <c r="J170" s="26">
        <v>1</v>
      </c>
      <c r="K170" s="27" t="s">
        <v>27</v>
      </c>
      <c r="L170" s="28">
        <v>2</v>
      </c>
      <c r="M170" s="27" t="s">
        <v>38</v>
      </c>
      <c r="N170" s="29">
        <v>68133</v>
      </c>
      <c r="O170" s="30">
        <f t="shared" si="16"/>
        <v>68337.399000000005</v>
      </c>
      <c r="P170" s="31">
        <f t="shared" si="17"/>
        <v>6833.7399000000005</v>
      </c>
      <c r="Q170" s="32" t="s">
        <v>28</v>
      </c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6" customHeight="1" x14ac:dyDescent="0.2">
      <c r="A171" s="21" t="s">
        <v>57</v>
      </c>
      <c r="B171" s="33" t="s">
        <v>58</v>
      </c>
      <c r="C171" s="23" t="s">
        <v>395</v>
      </c>
      <c r="D171" s="22" t="s">
        <v>332</v>
      </c>
      <c r="E171" s="24" t="s">
        <v>366</v>
      </c>
      <c r="F171" s="22" t="s">
        <v>367</v>
      </c>
      <c r="G171" s="22" t="s">
        <v>368</v>
      </c>
      <c r="H171" s="25">
        <v>1</v>
      </c>
      <c r="I171" s="25">
        <v>0</v>
      </c>
      <c r="J171" s="26">
        <v>1</v>
      </c>
      <c r="K171" s="27" t="s">
        <v>27</v>
      </c>
      <c r="L171" s="28">
        <v>2</v>
      </c>
      <c r="M171" s="27" t="s">
        <v>38</v>
      </c>
      <c r="N171" s="29">
        <v>36722</v>
      </c>
      <c r="O171" s="30">
        <f t="shared" si="16"/>
        <v>36832.165999999997</v>
      </c>
      <c r="P171" s="31">
        <f t="shared" si="17"/>
        <v>3683.2165999999997</v>
      </c>
      <c r="Q171" s="32" t="s">
        <v>28</v>
      </c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6" customHeight="1" x14ac:dyDescent="0.2">
      <c r="A172" s="21" t="s">
        <v>57</v>
      </c>
      <c r="B172" s="33" t="s">
        <v>58</v>
      </c>
      <c r="C172" s="23" t="s">
        <v>396</v>
      </c>
      <c r="D172" s="22" t="s">
        <v>397</v>
      </c>
      <c r="E172" s="24" t="s">
        <v>366</v>
      </c>
      <c r="F172" s="22" t="s">
        <v>64</v>
      </c>
      <c r="G172" s="22" t="s">
        <v>368</v>
      </c>
      <c r="H172" s="25">
        <v>1</v>
      </c>
      <c r="I172" s="25">
        <v>0</v>
      </c>
      <c r="J172" s="26">
        <v>1</v>
      </c>
      <c r="K172" s="27" t="s">
        <v>27</v>
      </c>
      <c r="L172" s="28">
        <v>2</v>
      </c>
      <c r="M172" s="27" t="s">
        <v>38</v>
      </c>
      <c r="N172" s="29">
        <v>47929</v>
      </c>
      <c r="O172" s="30">
        <f t="shared" si="16"/>
        <v>48072.786999999997</v>
      </c>
      <c r="P172" s="31">
        <f t="shared" si="17"/>
        <v>4807.2786999999998</v>
      </c>
      <c r="Q172" s="32" t="s">
        <v>28</v>
      </c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6" customHeight="1" x14ac:dyDescent="0.2">
      <c r="A173" s="21" t="s">
        <v>57</v>
      </c>
      <c r="B173" s="33" t="s">
        <v>58</v>
      </c>
      <c r="C173" s="23" t="s">
        <v>398</v>
      </c>
      <c r="D173" s="22" t="s">
        <v>399</v>
      </c>
      <c r="E173" s="24" t="s">
        <v>366</v>
      </c>
      <c r="F173" s="22" t="s">
        <v>77</v>
      </c>
      <c r="G173" s="22" t="s">
        <v>64</v>
      </c>
      <c r="H173" s="25">
        <v>1</v>
      </c>
      <c r="I173" s="25">
        <v>0</v>
      </c>
      <c r="J173" s="26">
        <v>1</v>
      </c>
      <c r="K173" s="27" t="s">
        <v>27</v>
      </c>
      <c r="L173" s="28">
        <v>2</v>
      </c>
      <c r="M173" s="27" t="s">
        <v>38</v>
      </c>
      <c r="N173" s="29">
        <v>26808</v>
      </c>
      <c r="O173" s="30">
        <f t="shared" si="16"/>
        <v>26888.423999999999</v>
      </c>
      <c r="P173" s="31">
        <f t="shared" si="17"/>
        <v>2688.8424</v>
      </c>
      <c r="Q173" s="32" t="s">
        <v>28</v>
      </c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6" customHeight="1" x14ac:dyDescent="0.2">
      <c r="A174" s="21" t="s">
        <v>57</v>
      </c>
      <c r="B174" s="33" t="s">
        <v>58</v>
      </c>
      <c r="C174" s="23" t="s">
        <v>400</v>
      </c>
      <c r="D174" s="22" t="s">
        <v>272</v>
      </c>
      <c r="E174" s="24" t="s">
        <v>366</v>
      </c>
      <c r="F174" s="22" t="s">
        <v>367</v>
      </c>
      <c r="G174" s="22" t="s">
        <v>368</v>
      </c>
      <c r="H174" s="25">
        <v>1</v>
      </c>
      <c r="I174" s="25">
        <v>0</v>
      </c>
      <c r="J174" s="26">
        <v>1</v>
      </c>
      <c r="K174" s="27" t="s">
        <v>27</v>
      </c>
      <c r="L174" s="28">
        <v>2</v>
      </c>
      <c r="M174" s="27" t="s">
        <v>38</v>
      </c>
      <c r="N174" s="29">
        <v>13875</v>
      </c>
      <c r="O174" s="30">
        <f t="shared" si="16"/>
        <v>13916.625</v>
      </c>
      <c r="P174" s="31">
        <f t="shared" si="17"/>
        <v>1391.6625000000001</v>
      </c>
      <c r="Q174" s="32" t="s">
        <v>28</v>
      </c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6" customHeight="1" x14ac:dyDescent="0.2">
      <c r="A175" s="21" t="s">
        <v>57</v>
      </c>
      <c r="B175" s="33" t="s">
        <v>58</v>
      </c>
      <c r="C175" s="23" t="s">
        <v>401</v>
      </c>
      <c r="D175" s="22" t="s">
        <v>215</v>
      </c>
      <c r="E175" s="24" t="s">
        <v>366</v>
      </c>
      <c r="F175" s="22" t="s">
        <v>77</v>
      </c>
      <c r="G175" s="22" t="s">
        <v>368</v>
      </c>
      <c r="H175" s="25">
        <v>1</v>
      </c>
      <c r="I175" s="25">
        <v>0</v>
      </c>
      <c r="J175" s="26">
        <v>1</v>
      </c>
      <c r="K175" s="27" t="s">
        <v>27</v>
      </c>
      <c r="L175" s="28">
        <v>2</v>
      </c>
      <c r="M175" s="27" t="s">
        <v>38</v>
      </c>
      <c r="N175" s="29">
        <v>17159</v>
      </c>
      <c r="O175" s="30">
        <f t="shared" si="16"/>
        <v>17210.476999999999</v>
      </c>
      <c r="P175" s="31">
        <f t="shared" si="17"/>
        <v>1721.0477000000001</v>
      </c>
      <c r="Q175" s="32" t="s">
        <v>28</v>
      </c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6" customHeight="1" x14ac:dyDescent="0.2">
      <c r="A176" s="21" t="s">
        <v>57</v>
      </c>
      <c r="B176" s="33" t="s">
        <v>58</v>
      </c>
      <c r="C176" s="23" t="s">
        <v>402</v>
      </c>
      <c r="D176" s="22" t="s">
        <v>403</v>
      </c>
      <c r="E176" s="24" t="s">
        <v>366</v>
      </c>
      <c r="F176" s="22" t="s">
        <v>77</v>
      </c>
      <c r="G176" s="22" t="s">
        <v>368</v>
      </c>
      <c r="H176" s="25">
        <v>1</v>
      </c>
      <c r="I176" s="25">
        <v>0</v>
      </c>
      <c r="J176" s="26">
        <v>1</v>
      </c>
      <c r="K176" s="27" t="s">
        <v>27</v>
      </c>
      <c r="L176" s="28">
        <v>2</v>
      </c>
      <c r="M176" s="27" t="s">
        <v>38</v>
      </c>
      <c r="N176" s="29">
        <v>64925</v>
      </c>
      <c r="O176" s="30">
        <f t="shared" si="16"/>
        <v>65119.775000000001</v>
      </c>
      <c r="P176" s="31">
        <f t="shared" si="17"/>
        <v>6511.9775000000009</v>
      </c>
      <c r="Q176" s="32" t="s">
        <v>28</v>
      </c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6" customHeight="1" x14ac:dyDescent="0.2">
      <c r="A177" s="21" t="s">
        <v>57</v>
      </c>
      <c r="B177" s="33" t="s">
        <v>58</v>
      </c>
      <c r="C177" s="23" t="s">
        <v>404</v>
      </c>
      <c r="D177" s="22" t="s">
        <v>405</v>
      </c>
      <c r="E177" s="24" t="s">
        <v>366</v>
      </c>
      <c r="F177" s="22" t="s">
        <v>77</v>
      </c>
      <c r="G177" s="22" t="s">
        <v>368</v>
      </c>
      <c r="H177" s="25">
        <v>1</v>
      </c>
      <c r="I177" s="25">
        <v>0</v>
      </c>
      <c r="J177" s="26">
        <v>1</v>
      </c>
      <c r="K177" s="27" t="s">
        <v>27</v>
      </c>
      <c r="L177" s="28">
        <v>2</v>
      </c>
      <c r="M177" s="27" t="s">
        <v>38</v>
      </c>
      <c r="N177" s="29">
        <v>82843</v>
      </c>
      <c r="O177" s="30">
        <f t="shared" si="16"/>
        <v>83091.528999999995</v>
      </c>
      <c r="P177" s="31">
        <f t="shared" si="17"/>
        <v>8309.1528999999991</v>
      </c>
      <c r="Q177" s="32" t="s">
        <v>28</v>
      </c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6" customHeight="1" x14ac:dyDescent="0.2">
      <c r="A178" s="21" t="s">
        <v>57</v>
      </c>
      <c r="B178" s="33" t="s">
        <v>58</v>
      </c>
      <c r="C178" s="23" t="s">
        <v>406</v>
      </c>
      <c r="D178" s="22" t="s">
        <v>240</v>
      </c>
      <c r="E178" s="24" t="s">
        <v>366</v>
      </c>
      <c r="F178" s="22" t="s">
        <v>77</v>
      </c>
      <c r="G178" s="22" t="s">
        <v>368</v>
      </c>
      <c r="H178" s="25">
        <v>1</v>
      </c>
      <c r="I178" s="25">
        <v>0</v>
      </c>
      <c r="J178" s="26">
        <v>1</v>
      </c>
      <c r="K178" s="27" t="s">
        <v>27</v>
      </c>
      <c r="L178" s="28">
        <v>2</v>
      </c>
      <c r="M178" s="27" t="s">
        <v>38</v>
      </c>
      <c r="N178" s="29">
        <v>46888</v>
      </c>
      <c r="O178" s="30">
        <f t="shared" si="16"/>
        <v>47028.663999999997</v>
      </c>
      <c r="P178" s="31">
        <f t="shared" si="17"/>
        <v>4702.8663999999999</v>
      </c>
      <c r="Q178" s="32" t="s">
        <v>28</v>
      </c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6" customHeight="1" x14ac:dyDescent="0.2">
      <c r="A179" s="21" t="s">
        <v>57</v>
      </c>
      <c r="B179" s="33" t="s">
        <v>58</v>
      </c>
      <c r="C179" s="23" t="s">
        <v>407</v>
      </c>
      <c r="D179" s="22" t="s">
        <v>408</v>
      </c>
      <c r="E179" s="24" t="s">
        <v>366</v>
      </c>
      <c r="F179" s="22" t="s">
        <v>64</v>
      </c>
      <c r="G179" s="22" t="s">
        <v>368</v>
      </c>
      <c r="H179" s="25">
        <v>1</v>
      </c>
      <c r="I179" s="25">
        <v>0</v>
      </c>
      <c r="J179" s="26">
        <v>1</v>
      </c>
      <c r="K179" s="27" t="s">
        <v>27</v>
      </c>
      <c r="L179" s="28">
        <v>2</v>
      </c>
      <c r="M179" s="27" t="s">
        <v>38</v>
      </c>
      <c r="N179" s="29">
        <v>38973</v>
      </c>
      <c r="O179" s="30">
        <f t="shared" si="16"/>
        <v>39089.919000000002</v>
      </c>
      <c r="P179" s="31">
        <f t="shared" si="17"/>
        <v>3908.9919000000004</v>
      </c>
      <c r="Q179" s="32" t="s">
        <v>28</v>
      </c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6" customHeight="1" x14ac:dyDescent="0.2">
      <c r="A180" s="21" t="s">
        <v>57</v>
      </c>
      <c r="B180" s="33" t="s">
        <v>58</v>
      </c>
      <c r="C180" s="23" t="s">
        <v>409</v>
      </c>
      <c r="D180" s="22" t="s">
        <v>410</v>
      </c>
      <c r="E180" s="24" t="s">
        <v>366</v>
      </c>
      <c r="F180" s="22" t="s">
        <v>64</v>
      </c>
      <c r="G180" s="22" t="s">
        <v>64</v>
      </c>
      <c r="H180" s="25">
        <v>1</v>
      </c>
      <c r="I180" s="25">
        <v>0</v>
      </c>
      <c r="J180" s="26">
        <v>1</v>
      </c>
      <c r="K180" s="27" t="s">
        <v>27</v>
      </c>
      <c r="L180" s="28">
        <v>2</v>
      </c>
      <c r="M180" s="27" t="s">
        <v>38</v>
      </c>
      <c r="N180" s="29">
        <v>29463</v>
      </c>
      <c r="O180" s="30">
        <f t="shared" si="16"/>
        <v>29551.388999999999</v>
      </c>
      <c r="P180" s="31">
        <f t="shared" si="17"/>
        <v>2955.1388999999999</v>
      </c>
      <c r="Q180" s="32" t="s">
        <v>28</v>
      </c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6" customHeight="1" x14ac:dyDescent="0.2">
      <c r="A181" s="21" t="s">
        <v>57</v>
      </c>
      <c r="B181" s="33" t="s">
        <v>58</v>
      </c>
      <c r="C181" s="23" t="s">
        <v>411</v>
      </c>
      <c r="D181" s="22" t="s">
        <v>46</v>
      </c>
      <c r="E181" s="24" t="s">
        <v>366</v>
      </c>
      <c r="F181" s="22" t="s">
        <v>64</v>
      </c>
      <c r="G181" s="22" t="s">
        <v>368</v>
      </c>
      <c r="H181" s="25">
        <v>1</v>
      </c>
      <c r="I181" s="25">
        <v>0</v>
      </c>
      <c r="J181" s="26">
        <v>1</v>
      </c>
      <c r="K181" s="27" t="s">
        <v>27</v>
      </c>
      <c r="L181" s="28">
        <v>2</v>
      </c>
      <c r="M181" s="27" t="s">
        <v>38</v>
      </c>
      <c r="N181" s="29">
        <v>31394</v>
      </c>
      <c r="O181" s="30">
        <f t="shared" si="16"/>
        <v>31488.182000000001</v>
      </c>
      <c r="P181" s="31">
        <f t="shared" si="17"/>
        <v>3148.8182000000002</v>
      </c>
      <c r="Q181" s="32" t="s">
        <v>28</v>
      </c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6" customHeight="1" x14ac:dyDescent="0.2">
      <c r="A182" s="21" t="s">
        <v>57</v>
      </c>
      <c r="B182" s="33" t="s">
        <v>58</v>
      </c>
      <c r="C182" s="23" t="s">
        <v>412</v>
      </c>
      <c r="D182" s="22" t="s">
        <v>247</v>
      </c>
      <c r="E182" s="24" t="s">
        <v>366</v>
      </c>
      <c r="F182" s="22" t="s">
        <v>64</v>
      </c>
      <c r="G182" s="22" t="s">
        <v>368</v>
      </c>
      <c r="H182" s="25">
        <v>1</v>
      </c>
      <c r="I182" s="25">
        <v>0</v>
      </c>
      <c r="J182" s="26">
        <v>1</v>
      </c>
      <c r="K182" s="27" t="s">
        <v>27</v>
      </c>
      <c r="L182" s="28">
        <v>2</v>
      </c>
      <c r="M182" s="27" t="s">
        <v>38</v>
      </c>
      <c r="N182" s="29">
        <v>45436</v>
      </c>
      <c r="O182" s="30">
        <f t="shared" si="16"/>
        <v>45572.307999999997</v>
      </c>
      <c r="P182" s="31">
        <f t="shared" si="17"/>
        <v>4557.2308000000003</v>
      </c>
      <c r="Q182" s="32" t="s">
        <v>28</v>
      </c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6" customHeight="1" x14ac:dyDescent="0.2">
      <c r="A183" s="21" t="s">
        <v>57</v>
      </c>
      <c r="B183" s="33" t="s">
        <v>58</v>
      </c>
      <c r="C183" s="23" t="s">
        <v>413</v>
      </c>
      <c r="D183" s="22" t="s">
        <v>40</v>
      </c>
      <c r="E183" s="24" t="s">
        <v>366</v>
      </c>
      <c r="F183" s="22" t="s">
        <v>367</v>
      </c>
      <c r="G183" s="22" t="s">
        <v>368</v>
      </c>
      <c r="H183" s="25">
        <v>1</v>
      </c>
      <c r="I183" s="25">
        <v>0</v>
      </c>
      <c r="J183" s="26">
        <v>1</v>
      </c>
      <c r="K183" s="27" t="s">
        <v>27</v>
      </c>
      <c r="L183" s="28">
        <v>2</v>
      </c>
      <c r="M183" s="27" t="s">
        <v>38</v>
      </c>
      <c r="N183" s="29">
        <v>16223</v>
      </c>
      <c r="O183" s="30">
        <f t="shared" si="16"/>
        <v>16271.669</v>
      </c>
      <c r="P183" s="31">
        <f t="shared" si="17"/>
        <v>1627.1669000000002</v>
      </c>
      <c r="Q183" s="32" t="s">
        <v>28</v>
      </c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6" customHeight="1" x14ac:dyDescent="0.2">
      <c r="A184" s="21" t="s">
        <v>57</v>
      </c>
      <c r="B184" s="33" t="s">
        <v>58</v>
      </c>
      <c r="C184" s="23" t="s">
        <v>414</v>
      </c>
      <c r="D184" s="22" t="s">
        <v>415</v>
      </c>
      <c r="E184" s="24" t="s">
        <v>366</v>
      </c>
      <c r="F184" s="22" t="s">
        <v>367</v>
      </c>
      <c r="G184" s="22" t="s">
        <v>368</v>
      </c>
      <c r="H184" s="25">
        <v>1</v>
      </c>
      <c r="I184" s="25">
        <v>0</v>
      </c>
      <c r="J184" s="26">
        <v>1</v>
      </c>
      <c r="K184" s="27" t="s">
        <v>27</v>
      </c>
      <c r="L184" s="28">
        <v>2</v>
      </c>
      <c r="M184" s="27" t="s">
        <v>38</v>
      </c>
      <c r="N184" s="29">
        <v>52694</v>
      </c>
      <c r="O184" s="30">
        <f t="shared" si="16"/>
        <v>52852.082000000002</v>
      </c>
      <c r="P184" s="31">
        <f t="shared" si="17"/>
        <v>5285.2082000000009</v>
      </c>
      <c r="Q184" s="32" t="s">
        <v>28</v>
      </c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6" customHeight="1" x14ac:dyDescent="0.2">
      <c r="A185" s="21" t="s">
        <v>106</v>
      </c>
      <c r="B185" s="22" t="s">
        <v>107</v>
      </c>
      <c r="C185" s="23" t="s">
        <v>416</v>
      </c>
      <c r="D185" s="22" t="s">
        <v>165</v>
      </c>
      <c r="E185" s="24" t="s">
        <v>366</v>
      </c>
      <c r="F185" s="22" t="s">
        <v>64</v>
      </c>
      <c r="G185" s="22" t="s">
        <v>368</v>
      </c>
      <c r="H185" s="25">
        <v>0.96140000000000003</v>
      </c>
      <c r="I185" s="25">
        <v>0</v>
      </c>
      <c r="J185" s="26">
        <v>0.96140000000000003</v>
      </c>
      <c r="K185" s="27" t="s">
        <v>27</v>
      </c>
      <c r="L185" s="28">
        <v>2</v>
      </c>
      <c r="M185" s="27" t="s">
        <v>27</v>
      </c>
      <c r="N185" s="29">
        <v>22870</v>
      </c>
      <c r="O185" s="30">
        <f t="shared" si="16"/>
        <v>22938.61</v>
      </c>
      <c r="P185" s="31">
        <f t="shared" si="17"/>
        <v>2293.8610000000003</v>
      </c>
      <c r="Q185" s="32" t="s">
        <v>28</v>
      </c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6" customHeight="1" x14ac:dyDescent="0.2">
      <c r="A186" s="21" t="s">
        <v>106</v>
      </c>
      <c r="B186" s="22" t="s">
        <v>107</v>
      </c>
      <c r="C186" s="23" t="s">
        <v>417</v>
      </c>
      <c r="D186" s="22" t="s">
        <v>266</v>
      </c>
      <c r="E186" s="24" t="s">
        <v>366</v>
      </c>
      <c r="F186" s="22" t="s">
        <v>418</v>
      </c>
      <c r="G186" s="22" t="s">
        <v>368</v>
      </c>
      <c r="H186" s="25">
        <v>0.96140000000000003</v>
      </c>
      <c r="I186" s="25">
        <v>0</v>
      </c>
      <c r="J186" s="26">
        <v>0.96140000000000003</v>
      </c>
      <c r="K186" s="27" t="s">
        <v>27</v>
      </c>
      <c r="L186" s="28">
        <v>2</v>
      </c>
      <c r="M186" s="27" t="s">
        <v>27</v>
      </c>
      <c r="N186" s="29">
        <v>40396</v>
      </c>
      <c r="O186" s="30">
        <f t="shared" si="16"/>
        <v>40517.188000000002</v>
      </c>
      <c r="P186" s="31">
        <f t="shared" si="17"/>
        <v>4051.7188000000006</v>
      </c>
      <c r="Q186" s="32" t="s">
        <v>28</v>
      </c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6" customHeight="1" x14ac:dyDescent="0.2">
      <c r="A187" s="21" t="s">
        <v>106</v>
      </c>
      <c r="B187" s="22" t="s">
        <v>107</v>
      </c>
      <c r="C187" s="23" t="s">
        <v>419</v>
      </c>
      <c r="D187" s="22" t="s">
        <v>420</v>
      </c>
      <c r="E187" s="24" t="s">
        <v>366</v>
      </c>
      <c r="F187" s="22" t="s">
        <v>64</v>
      </c>
      <c r="G187" s="22" t="s">
        <v>368</v>
      </c>
      <c r="H187" s="25">
        <v>0.96109999999999995</v>
      </c>
      <c r="I187" s="25">
        <v>0</v>
      </c>
      <c r="J187" s="26">
        <v>0.96109999999999995</v>
      </c>
      <c r="K187" s="27" t="s">
        <v>27</v>
      </c>
      <c r="L187" s="28">
        <v>2</v>
      </c>
      <c r="M187" s="27" t="s">
        <v>27</v>
      </c>
      <c r="N187" s="29">
        <v>25959</v>
      </c>
      <c r="O187" s="30">
        <f t="shared" si="16"/>
        <v>26036.877</v>
      </c>
      <c r="P187" s="31">
        <f t="shared" si="17"/>
        <v>2603.6877000000004</v>
      </c>
      <c r="Q187" s="32" t="s">
        <v>28</v>
      </c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6" customHeight="1" x14ac:dyDescent="0.2">
      <c r="A188" s="21" t="s">
        <v>106</v>
      </c>
      <c r="B188" s="22" t="s">
        <v>107</v>
      </c>
      <c r="C188" s="23" t="s">
        <v>421</v>
      </c>
      <c r="D188" s="22" t="s">
        <v>341</v>
      </c>
      <c r="E188" s="24" t="s">
        <v>366</v>
      </c>
      <c r="F188" s="22" t="s">
        <v>64</v>
      </c>
      <c r="G188" s="22" t="s">
        <v>368</v>
      </c>
      <c r="H188" s="25">
        <v>0.9607</v>
      </c>
      <c r="I188" s="25">
        <v>0</v>
      </c>
      <c r="J188" s="26">
        <v>0.9607</v>
      </c>
      <c r="K188" s="27" t="s">
        <v>27</v>
      </c>
      <c r="L188" s="28">
        <v>2</v>
      </c>
      <c r="M188" s="27" t="s">
        <v>27</v>
      </c>
      <c r="N188" s="29">
        <v>52758</v>
      </c>
      <c r="O188" s="30">
        <f t="shared" si="16"/>
        <v>52916.273999999998</v>
      </c>
      <c r="P188" s="31">
        <f t="shared" si="17"/>
        <v>5291.6274000000003</v>
      </c>
      <c r="Q188" s="32" t="s">
        <v>28</v>
      </c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6" customHeight="1" x14ac:dyDescent="0.2">
      <c r="A189" s="21" t="s">
        <v>106</v>
      </c>
      <c r="B189" s="22" t="s">
        <v>107</v>
      </c>
      <c r="C189" s="23" t="s">
        <v>422</v>
      </c>
      <c r="D189" s="22" t="s">
        <v>423</v>
      </c>
      <c r="E189" s="24" t="s">
        <v>366</v>
      </c>
      <c r="F189" s="22" t="s">
        <v>64</v>
      </c>
      <c r="G189" s="22" t="s">
        <v>368</v>
      </c>
      <c r="H189" s="25">
        <v>0.96060000000000001</v>
      </c>
      <c r="I189" s="25">
        <v>0</v>
      </c>
      <c r="J189" s="26">
        <v>0.96060000000000001</v>
      </c>
      <c r="K189" s="27" t="s">
        <v>27</v>
      </c>
      <c r="L189" s="28">
        <v>2</v>
      </c>
      <c r="M189" s="27" t="s">
        <v>27</v>
      </c>
      <c r="N189" s="29">
        <v>60464</v>
      </c>
      <c r="O189" s="30">
        <f t="shared" si="16"/>
        <v>60645.392</v>
      </c>
      <c r="P189" s="31">
        <f t="shared" si="17"/>
        <v>6064.5392000000002</v>
      </c>
      <c r="Q189" s="32" t="s">
        <v>28</v>
      </c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6" customHeight="1" x14ac:dyDescent="0.2">
      <c r="A190" s="21" t="s">
        <v>106</v>
      </c>
      <c r="B190" s="22" t="s">
        <v>107</v>
      </c>
      <c r="C190" s="23" t="s">
        <v>424</v>
      </c>
      <c r="D190" s="22" t="s">
        <v>299</v>
      </c>
      <c r="E190" s="24" t="s">
        <v>366</v>
      </c>
      <c r="F190" s="22" t="s">
        <v>64</v>
      </c>
      <c r="G190" s="22" t="s">
        <v>425</v>
      </c>
      <c r="H190" s="25">
        <v>0.96050000000000002</v>
      </c>
      <c r="I190" s="25">
        <v>0</v>
      </c>
      <c r="J190" s="26">
        <v>0.96050000000000002</v>
      </c>
      <c r="K190" s="27" t="s">
        <v>27</v>
      </c>
      <c r="L190" s="28">
        <v>2</v>
      </c>
      <c r="M190" s="27" t="s">
        <v>27</v>
      </c>
      <c r="N190" s="29">
        <v>67261</v>
      </c>
      <c r="O190" s="30">
        <f t="shared" si="16"/>
        <v>67462.782999999996</v>
      </c>
      <c r="P190" s="31">
        <f t="shared" si="17"/>
        <v>6746.2782999999999</v>
      </c>
      <c r="Q190" s="32" t="s">
        <v>28</v>
      </c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6" customHeight="1" x14ac:dyDescent="0.2">
      <c r="A191" s="21" t="s">
        <v>106</v>
      </c>
      <c r="B191" s="22" t="s">
        <v>107</v>
      </c>
      <c r="C191" s="23" t="s">
        <v>426</v>
      </c>
      <c r="D191" s="22" t="s">
        <v>427</v>
      </c>
      <c r="E191" s="24" t="s">
        <v>366</v>
      </c>
      <c r="F191" s="22" t="s">
        <v>64</v>
      </c>
      <c r="G191" s="22" t="s">
        <v>368</v>
      </c>
      <c r="H191" s="25">
        <v>0.96020000000000005</v>
      </c>
      <c r="I191" s="25">
        <v>0</v>
      </c>
      <c r="J191" s="26">
        <v>0.96020000000000005</v>
      </c>
      <c r="K191" s="27" t="s">
        <v>27</v>
      </c>
      <c r="L191" s="28">
        <v>2</v>
      </c>
      <c r="M191" s="27" t="s">
        <v>27</v>
      </c>
      <c r="N191" s="29">
        <v>47097</v>
      </c>
      <c r="O191" s="30">
        <f t="shared" si="16"/>
        <v>47238.290999999997</v>
      </c>
      <c r="P191" s="31">
        <f t="shared" si="17"/>
        <v>4723.8290999999999</v>
      </c>
      <c r="Q191" s="32" t="s">
        <v>28</v>
      </c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6" customHeight="1" x14ac:dyDescent="0.2">
      <c r="A192" s="21" t="s">
        <v>106</v>
      </c>
      <c r="B192" s="22" t="s">
        <v>107</v>
      </c>
      <c r="C192" s="23" t="s">
        <v>428</v>
      </c>
      <c r="D192" s="22" t="s">
        <v>429</v>
      </c>
      <c r="E192" s="24" t="s">
        <v>366</v>
      </c>
      <c r="F192" s="22" t="s">
        <v>64</v>
      </c>
      <c r="G192" s="22" t="s">
        <v>368</v>
      </c>
      <c r="H192" s="25">
        <v>0.96009999999999995</v>
      </c>
      <c r="I192" s="25">
        <v>0</v>
      </c>
      <c r="J192" s="26">
        <v>0.96009999999999995</v>
      </c>
      <c r="K192" s="27" t="s">
        <v>27</v>
      </c>
      <c r="L192" s="28">
        <v>2</v>
      </c>
      <c r="M192" s="27" t="s">
        <v>27</v>
      </c>
      <c r="N192" s="29">
        <v>97540</v>
      </c>
      <c r="O192" s="30">
        <f t="shared" si="16"/>
        <v>97832.62</v>
      </c>
      <c r="P192" s="31">
        <f t="shared" si="17"/>
        <v>9783.2620000000006</v>
      </c>
      <c r="Q192" s="32" t="s">
        <v>28</v>
      </c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6" customHeight="1" x14ac:dyDescent="0.2">
      <c r="A193" s="21" t="s">
        <v>106</v>
      </c>
      <c r="B193" s="22" t="s">
        <v>107</v>
      </c>
      <c r="C193" s="23" t="s">
        <v>430</v>
      </c>
      <c r="D193" s="22" t="s">
        <v>415</v>
      </c>
      <c r="E193" s="24" t="s">
        <v>366</v>
      </c>
      <c r="F193" s="22" t="s">
        <v>64</v>
      </c>
      <c r="G193" s="22" t="s">
        <v>368</v>
      </c>
      <c r="H193" s="25">
        <v>0.96009999999999995</v>
      </c>
      <c r="I193" s="25">
        <v>0</v>
      </c>
      <c r="J193" s="26">
        <v>0.96009999999999995</v>
      </c>
      <c r="K193" s="27" t="s">
        <v>27</v>
      </c>
      <c r="L193" s="28">
        <v>2</v>
      </c>
      <c r="M193" s="27" t="s">
        <v>27</v>
      </c>
      <c r="N193" s="29">
        <v>62809</v>
      </c>
      <c r="O193" s="30">
        <f t="shared" si="16"/>
        <v>62997.427000000003</v>
      </c>
      <c r="P193" s="31">
        <f t="shared" si="17"/>
        <v>6299.7427000000007</v>
      </c>
      <c r="Q193" s="32" t="s">
        <v>28</v>
      </c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6" customHeight="1" x14ac:dyDescent="0.2">
      <c r="A194" s="21" t="s">
        <v>106</v>
      </c>
      <c r="B194" s="22" t="s">
        <v>107</v>
      </c>
      <c r="C194" s="23" t="s">
        <v>431</v>
      </c>
      <c r="D194" s="22" t="s">
        <v>62</v>
      </c>
      <c r="E194" s="24" t="s">
        <v>366</v>
      </c>
      <c r="F194" s="22" t="s">
        <v>64</v>
      </c>
      <c r="G194" s="22" t="s">
        <v>425</v>
      </c>
      <c r="H194" s="25">
        <v>0.96009999999999995</v>
      </c>
      <c r="I194" s="25">
        <v>0</v>
      </c>
      <c r="J194" s="26">
        <v>0.96009999999999995</v>
      </c>
      <c r="K194" s="27" t="s">
        <v>27</v>
      </c>
      <c r="L194" s="28">
        <v>2</v>
      </c>
      <c r="M194" s="27" t="s">
        <v>27</v>
      </c>
      <c r="N194" s="29">
        <v>25093</v>
      </c>
      <c r="O194" s="30">
        <f t="shared" si="16"/>
        <v>25168.278999999999</v>
      </c>
      <c r="P194" s="31">
        <f t="shared" si="17"/>
        <v>2516.8279000000002</v>
      </c>
      <c r="Q194" s="32" t="s">
        <v>28</v>
      </c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6" customHeight="1" x14ac:dyDescent="0.2">
      <c r="A195" s="21" t="s">
        <v>106</v>
      </c>
      <c r="B195" s="22" t="s">
        <v>107</v>
      </c>
      <c r="C195" s="23" t="s">
        <v>432</v>
      </c>
      <c r="D195" s="22" t="s">
        <v>433</v>
      </c>
      <c r="E195" s="24" t="s">
        <v>366</v>
      </c>
      <c r="F195" s="22" t="s">
        <v>64</v>
      </c>
      <c r="G195" s="22" t="s">
        <v>368</v>
      </c>
      <c r="H195" s="25">
        <v>0.9597</v>
      </c>
      <c r="I195" s="25">
        <v>0</v>
      </c>
      <c r="J195" s="26">
        <v>0.9597</v>
      </c>
      <c r="K195" s="27" t="s">
        <v>27</v>
      </c>
      <c r="L195" s="28">
        <v>2</v>
      </c>
      <c r="M195" s="27" t="s">
        <v>27</v>
      </c>
      <c r="N195" s="29">
        <v>67318</v>
      </c>
      <c r="O195" s="30">
        <f t="shared" si="16"/>
        <v>67519.953999999998</v>
      </c>
      <c r="P195" s="31">
        <f t="shared" si="17"/>
        <v>6751.9953999999998</v>
      </c>
      <c r="Q195" s="32" t="s">
        <v>28</v>
      </c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6" customHeight="1" x14ac:dyDescent="0.2">
      <c r="A196" s="21" t="s">
        <v>106</v>
      </c>
      <c r="B196" s="22" t="s">
        <v>107</v>
      </c>
      <c r="C196" s="23" t="s">
        <v>434</v>
      </c>
      <c r="D196" s="22" t="s">
        <v>142</v>
      </c>
      <c r="E196" s="24" t="s">
        <v>366</v>
      </c>
      <c r="F196" s="22" t="s">
        <v>64</v>
      </c>
      <c r="G196" s="22" t="s">
        <v>368</v>
      </c>
      <c r="H196" s="25">
        <v>0.9597</v>
      </c>
      <c r="I196" s="25">
        <v>0</v>
      </c>
      <c r="J196" s="26">
        <v>0.9597</v>
      </c>
      <c r="K196" s="27" t="s">
        <v>27</v>
      </c>
      <c r="L196" s="28">
        <v>2</v>
      </c>
      <c r="M196" s="27" t="s">
        <v>27</v>
      </c>
      <c r="N196" s="29">
        <v>60151</v>
      </c>
      <c r="O196" s="30">
        <f t="shared" si="16"/>
        <v>60331.453000000001</v>
      </c>
      <c r="P196" s="31">
        <f t="shared" si="17"/>
        <v>6033.1453000000001</v>
      </c>
      <c r="Q196" s="32" t="s">
        <v>28</v>
      </c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6" customHeight="1" x14ac:dyDescent="0.2">
      <c r="A197" s="21" t="s">
        <v>106</v>
      </c>
      <c r="B197" s="22" t="s">
        <v>107</v>
      </c>
      <c r="C197" s="23" t="s">
        <v>435</v>
      </c>
      <c r="D197" s="22" t="s">
        <v>375</v>
      </c>
      <c r="E197" s="24" t="s">
        <v>366</v>
      </c>
      <c r="F197" s="22" t="s">
        <v>64</v>
      </c>
      <c r="G197" s="22" t="s">
        <v>368</v>
      </c>
      <c r="H197" s="25">
        <v>0.95960000000000001</v>
      </c>
      <c r="I197" s="25">
        <v>0</v>
      </c>
      <c r="J197" s="26">
        <v>0.95960000000000001</v>
      </c>
      <c r="K197" s="27" t="s">
        <v>27</v>
      </c>
      <c r="L197" s="28">
        <v>2</v>
      </c>
      <c r="M197" s="27" t="s">
        <v>27</v>
      </c>
      <c r="N197" s="29">
        <v>59280</v>
      </c>
      <c r="O197" s="30">
        <f t="shared" si="16"/>
        <v>59457.84</v>
      </c>
      <c r="P197" s="31">
        <f t="shared" si="17"/>
        <v>5945.7839999999997</v>
      </c>
      <c r="Q197" s="32" t="s">
        <v>28</v>
      </c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6" customHeight="1" x14ac:dyDescent="0.2">
      <c r="A198" s="21" t="s">
        <v>106</v>
      </c>
      <c r="B198" s="22" t="s">
        <v>107</v>
      </c>
      <c r="C198" s="23" t="s">
        <v>436</v>
      </c>
      <c r="D198" s="22" t="s">
        <v>437</v>
      </c>
      <c r="E198" s="24" t="s">
        <v>366</v>
      </c>
      <c r="F198" s="22" t="s">
        <v>64</v>
      </c>
      <c r="G198" s="22" t="s">
        <v>368</v>
      </c>
      <c r="H198" s="25">
        <v>0.95940000000000003</v>
      </c>
      <c r="I198" s="25">
        <v>0</v>
      </c>
      <c r="J198" s="26">
        <v>0.95940000000000003</v>
      </c>
      <c r="K198" s="27" t="s">
        <v>27</v>
      </c>
      <c r="L198" s="28">
        <v>2</v>
      </c>
      <c r="M198" s="27" t="s">
        <v>27</v>
      </c>
      <c r="N198" s="29">
        <v>80577</v>
      </c>
      <c r="O198" s="30">
        <f t="shared" si="16"/>
        <v>80818.731</v>
      </c>
      <c r="P198" s="31">
        <f t="shared" si="17"/>
        <v>8081.8731000000007</v>
      </c>
      <c r="Q198" s="32" t="s">
        <v>28</v>
      </c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6" customHeight="1" x14ac:dyDescent="0.2">
      <c r="A199" s="21" t="s">
        <v>106</v>
      </c>
      <c r="B199" s="22" t="s">
        <v>107</v>
      </c>
      <c r="C199" s="23" t="s">
        <v>438</v>
      </c>
      <c r="D199" s="22" t="s">
        <v>439</v>
      </c>
      <c r="E199" s="24" t="s">
        <v>366</v>
      </c>
      <c r="F199" s="22" t="s">
        <v>418</v>
      </c>
      <c r="G199" s="22" t="s">
        <v>368</v>
      </c>
      <c r="H199" s="25">
        <v>0.95940000000000003</v>
      </c>
      <c r="I199" s="25">
        <v>0</v>
      </c>
      <c r="J199" s="26">
        <v>0.95940000000000003</v>
      </c>
      <c r="K199" s="27" t="s">
        <v>27</v>
      </c>
      <c r="L199" s="28">
        <v>2</v>
      </c>
      <c r="M199" s="27" t="s">
        <v>27</v>
      </c>
      <c r="N199" s="29">
        <v>47197</v>
      </c>
      <c r="O199" s="30">
        <f t="shared" si="16"/>
        <v>47338.591</v>
      </c>
      <c r="P199" s="31">
        <f t="shared" si="17"/>
        <v>4733.8591000000006</v>
      </c>
      <c r="Q199" s="32" t="s">
        <v>28</v>
      </c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6" customHeight="1" x14ac:dyDescent="0.2">
      <c r="A200" s="21" t="s">
        <v>106</v>
      </c>
      <c r="B200" s="22" t="s">
        <v>107</v>
      </c>
      <c r="C200" s="23" t="s">
        <v>440</v>
      </c>
      <c r="D200" s="22" t="s">
        <v>441</v>
      </c>
      <c r="E200" s="24" t="s">
        <v>366</v>
      </c>
      <c r="F200" s="22" t="s">
        <v>64</v>
      </c>
      <c r="G200" s="22" t="s">
        <v>368</v>
      </c>
      <c r="H200" s="25">
        <v>0.95930000000000004</v>
      </c>
      <c r="I200" s="25">
        <v>0</v>
      </c>
      <c r="J200" s="26">
        <v>0.95930000000000004</v>
      </c>
      <c r="K200" s="27" t="s">
        <v>27</v>
      </c>
      <c r="L200" s="28">
        <v>2</v>
      </c>
      <c r="M200" s="27" t="s">
        <v>27</v>
      </c>
      <c r="N200" s="29">
        <v>29863</v>
      </c>
      <c r="O200" s="30">
        <f t="shared" si="16"/>
        <v>29952.589</v>
      </c>
      <c r="P200" s="31">
        <f t="shared" si="17"/>
        <v>2995.2589000000003</v>
      </c>
      <c r="Q200" s="32" t="s">
        <v>28</v>
      </c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6" customHeight="1" x14ac:dyDescent="0.2">
      <c r="A201" s="21" t="s">
        <v>106</v>
      </c>
      <c r="B201" s="22" t="s">
        <v>107</v>
      </c>
      <c r="C201" s="23" t="s">
        <v>442</v>
      </c>
      <c r="D201" s="22" t="s">
        <v>443</v>
      </c>
      <c r="E201" s="24" t="s">
        <v>366</v>
      </c>
      <c r="F201" s="22" t="s">
        <v>64</v>
      </c>
      <c r="G201" s="22" t="s">
        <v>368</v>
      </c>
      <c r="H201" s="25">
        <v>0.95920000000000005</v>
      </c>
      <c r="I201" s="25">
        <v>0</v>
      </c>
      <c r="J201" s="26">
        <v>0.95920000000000005</v>
      </c>
      <c r="K201" s="27" t="s">
        <v>27</v>
      </c>
      <c r="L201" s="28">
        <v>2</v>
      </c>
      <c r="M201" s="27" t="s">
        <v>27</v>
      </c>
      <c r="N201" s="29">
        <v>54987</v>
      </c>
      <c r="O201" s="30">
        <f t="shared" si="16"/>
        <v>55151.961000000003</v>
      </c>
      <c r="P201" s="31">
        <f t="shared" si="17"/>
        <v>5515.196100000001</v>
      </c>
      <c r="Q201" s="32" t="s">
        <v>28</v>
      </c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6" customHeight="1" x14ac:dyDescent="0.2">
      <c r="A202" s="21" t="s">
        <v>106</v>
      </c>
      <c r="B202" s="22" t="s">
        <v>107</v>
      </c>
      <c r="C202" s="23" t="s">
        <v>444</v>
      </c>
      <c r="D202" s="22" t="s">
        <v>302</v>
      </c>
      <c r="E202" s="24" t="s">
        <v>366</v>
      </c>
      <c r="F202" s="22" t="s">
        <v>64</v>
      </c>
      <c r="G202" s="22" t="s">
        <v>368</v>
      </c>
      <c r="H202" s="25">
        <v>0.95899999999999996</v>
      </c>
      <c r="I202" s="25">
        <v>0</v>
      </c>
      <c r="J202" s="26">
        <v>0.95899999999999996</v>
      </c>
      <c r="K202" s="27" t="s">
        <v>27</v>
      </c>
      <c r="L202" s="28">
        <v>2</v>
      </c>
      <c r="M202" s="27" t="s">
        <v>27</v>
      </c>
      <c r="N202" s="29">
        <v>59933</v>
      </c>
      <c r="O202" s="30">
        <f t="shared" si="16"/>
        <v>60112.798999999999</v>
      </c>
      <c r="P202" s="31">
        <f t="shared" si="17"/>
        <v>6011.2799000000005</v>
      </c>
      <c r="Q202" s="32" t="s">
        <v>28</v>
      </c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6" customHeight="1" x14ac:dyDescent="0.2">
      <c r="A203" s="21" t="s">
        <v>106</v>
      </c>
      <c r="B203" s="22" t="s">
        <v>107</v>
      </c>
      <c r="C203" s="23" t="s">
        <v>445</v>
      </c>
      <c r="D203" s="22" t="s">
        <v>70</v>
      </c>
      <c r="E203" s="24" t="s">
        <v>366</v>
      </c>
      <c r="F203" s="22" t="s">
        <v>64</v>
      </c>
      <c r="G203" s="22" t="s">
        <v>368</v>
      </c>
      <c r="H203" s="25">
        <v>0.95899999999999996</v>
      </c>
      <c r="I203" s="25">
        <v>0</v>
      </c>
      <c r="J203" s="26">
        <v>0.95899999999999996</v>
      </c>
      <c r="K203" s="27" t="s">
        <v>27</v>
      </c>
      <c r="L203" s="28">
        <v>2</v>
      </c>
      <c r="M203" s="27" t="s">
        <v>27</v>
      </c>
      <c r="N203" s="29">
        <v>71948</v>
      </c>
      <c r="O203" s="30">
        <f t="shared" si="16"/>
        <v>72163.843999999997</v>
      </c>
      <c r="P203" s="31">
        <f t="shared" si="17"/>
        <v>7216.3843999999999</v>
      </c>
      <c r="Q203" s="32" t="s">
        <v>28</v>
      </c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6" customHeight="1" x14ac:dyDescent="0.2">
      <c r="A204" s="21" t="s">
        <v>106</v>
      </c>
      <c r="B204" s="22" t="s">
        <v>107</v>
      </c>
      <c r="C204" s="23" t="s">
        <v>446</v>
      </c>
      <c r="D204" s="22" t="s">
        <v>447</v>
      </c>
      <c r="E204" s="24" t="s">
        <v>366</v>
      </c>
      <c r="F204" s="22" t="s">
        <v>64</v>
      </c>
      <c r="G204" s="22" t="s">
        <v>368</v>
      </c>
      <c r="H204" s="25">
        <v>0.95879999999999999</v>
      </c>
      <c r="I204" s="25">
        <v>0</v>
      </c>
      <c r="J204" s="26">
        <v>0.95879999999999999</v>
      </c>
      <c r="K204" s="27" t="s">
        <v>27</v>
      </c>
      <c r="L204" s="28">
        <v>2</v>
      </c>
      <c r="M204" s="27" t="s">
        <v>27</v>
      </c>
      <c r="N204" s="29">
        <v>73612</v>
      </c>
      <c r="O204" s="30">
        <f t="shared" si="16"/>
        <v>73832.835999999996</v>
      </c>
      <c r="P204" s="31">
        <f t="shared" si="17"/>
        <v>7383.2835999999998</v>
      </c>
      <c r="Q204" s="32" t="s">
        <v>28</v>
      </c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6" customHeight="1" x14ac:dyDescent="0.2">
      <c r="A205" s="21" t="s">
        <v>106</v>
      </c>
      <c r="B205" s="22" t="s">
        <v>107</v>
      </c>
      <c r="C205" s="23" t="s">
        <v>448</v>
      </c>
      <c r="D205" s="22" t="s">
        <v>449</v>
      </c>
      <c r="E205" s="24" t="s">
        <v>366</v>
      </c>
      <c r="F205" s="22" t="s">
        <v>64</v>
      </c>
      <c r="G205" s="22" t="s">
        <v>64</v>
      </c>
      <c r="H205" s="25">
        <v>0.95789999999999997</v>
      </c>
      <c r="I205" s="25">
        <v>0</v>
      </c>
      <c r="J205" s="26">
        <v>0.95789999999999997</v>
      </c>
      <c r="K205" s="27" t="s">
        <v>27</v>
      </c>
      <c r="L205" s="28">
        <v>2</v>
      </c>
      <c r="M205" s="27" t="s">
        <v>27</v>
      </c>
      <c r="N205" s="29">
        <v>21788</v>
      </c>
      <c r="O205" s="30">
        <f t="shared" si="16"/>
        <v>21853.364000000001</v>
      </c>
      <c r="P205" s="31">
        <f t="shared" si="17"/>
        <v>2185.3364000000001</v>
      </c>
      <c r="Q205" s="32" t="s">
        <v>28</v>
      </c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6" customHeight="1" x14ac:dyDescent="0.2">
      <c r="A206" s="21" t="s">
        <v>115</v>
      </c>
      <c r="B206" s="22" t="s">
        <v>116</v>
      </c>
      <c r="C206" s="23" t="s">
        <v>450</v>
      </c>
      <c r="D206" s="22" t="s">
        <v>138</v>
      </c>
      <c r="E206" s="24" t="s">
        <v>366</v>
      </c>
      <c r="F206" s="22" t="s">
        <v>367</v>
      </c>
      <c r="G206" s="22" t="s">
        <v>368</v>
      </c>
      <c r="H206" s="25">
        <v>0.9304</v>
      </c>
      <c r="I206" s="25">
        <v>0</v>
      </c>
      <c r="J206" s="26">
        <v>0.9304</v>
      </c>
      <c r="K206" s="27" t="s">
        <v>27</v>
      </c>
      <c r="L206" s="28">
        <v>2</v>
      </c>
      <c r="M206" s="27" t="s">
        <v>27</v>
      </c>
      <c r="N206" s="29">
        <v>27693</v>
      </c>
      <c r="O206" s="30">
        <f t="shared" si="16"/>
        <v>27776.079000000002</v>
      </c>
      <c r="P206" s="31">
        <f t="shared" si="17"/>
        <v>2777.6079000000004</v>
      </c>
      <c r="Q206" s="32" t="s">
        <v>28</v>
      </c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6" customHeight="1" x14ac:dyDescent="0.2">
      <c r="A207" s="21" t="s">
        <v>115</v>
      </c>
      <c r="B207" s="22" t="s">
        <v>116</v>
      </c>
      <c r="C207" s="23" t="s">
        <v>451</v>
      </c>
      <c r="D207" s="22" t="s">
        <v>452</v>
      </c>
      <c r="E207" s="24" t="s">
        <v>366</v>
      </c>
      <c r="F207" s="22" t="s">
        <v>367</v>
      </c>
      <c r="G207" s="22" t="s">
        <v>368</v>
      </c>
      <c r="H207" s="25">
        <v>0.92879999999999996</v>
      </c>
      <c r="I207" s="25">
        <v>0</v>
      </c>
      <c r="J207" s="26">
        <v>0.92879999999999996</v>
      </c>
      <c r="K207" s="27" t="s">
        <v>27</v>
      </c>
      <c r="L207" s="28">
        <v>2</v>
      </c>
      <c r="M207" s="27" t="s">
        <v>27</v>
      </c>
      <c r="N207" s="29">
        <v>38636</v>
      </c>
      <c r="O207" s="30">
        <f t="shared" si="16"/>
        <v>38751.908000000003</v>
      </c>
      <c r="P207" s="31">
        <f t="shared" si="17"/>
        <v>3875.1908000000003</v>
      </c>
      <c r="Q207" s="32" t="s">
        <v>28</v>
      </c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6" customHeight="1" x14ac:dyDescent="0.2">
      <c r="A208" s="34" t="s">
        <v>115</v>
      </c>
      <c r="B208" s="24" t="s">
        <v>116</v>
      </c>
      <c r="C208" s="23" t="s">
        <v>453</v>
      </c>
      <c r="D208" s="22" t="s">
        <v>454</v>
      </c>
      <c r="E208" s="24" t="s">
        <v>366</v>
      </c>
      <c r="F208" s="22" t="s">
        <v>367</v>
      </c>
      <c r="G208" s="22" t="s">
        <v>368</v>
      </c>
      <c r="H208" s="25">
        <v>0.92810000000000004</v>
      </c>
      <c r="I208" s="25">
        <v>0</v>
      </c>
      <c r="J208" s="26">
        <v>0.92810000000000004</v>
      </c>
      <c r="K208" s="27" t="s">
        <v>27</v>
      </c>
      <c r="L208" s="28">
        <v>2</v>
      </c>
      <c r="M208" s="27" t="s">
        <v>27</v>
      </c>
      <c r="N208" s="29">
        <v>39381</v>
      </c>
      <c r="O208" s="30">
        <f t="shared" si="16"/>
        <v>39499.142999999996</v>
      </c>
      <c r="P208" s="31">
        <f t="shared" si="17"/>
        <v>3949.9142999999999</v>
      </c>
      <c r="Q208" s="32" t="s">
        <v>28</v>
      </c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6" customHeight="1" x14ac:dyDescent="0.2">
      <c r="A209" s="21" t="s">
        <v>115</v>
      </c>
      <c r="B209" s="22" t="s">
        <v>116</v>
      </c>
      <c r="C209" s="23" t="s">
        <v>455</v>
      </c>
      <c r="D209" s="22" t="s">
        <v>190</v>
      </c>
      <c r="E209" s="24" t="s">
        <v>366</v>
      </c>
      <c r="F209" s="22" t="s">
        <v>367</v>
      </c>
      <c r="G209" s="22" t="s">
        <v>368</v>
      </c>
      <c r="H209" s="25">
        <v>0.92779999999999996</v>
      </c>
      <c r="I209" s="25">
        <v>0</v>
      </c>
      <c r="J209" s="26">
        <v>0.92779999999999996</v>
      </c>
      <c r="K209" s="27" t="s">
        <v>27</v>
      </c>
      <c r="L209" s="28">
        <v>2</v>
      </c>
      <c r="M209" s="27" t="s">
        <v>27</v>
      </c>
      <c r="N209" s="29">
        <v>24968</v>
      </c>
      <c r="O209" s="30">
        <f t="shared" si="16"/>
        <v>25042.903999999999</v>
      </c>
      <c r="P209" s="31">
        <f t="shared" si="17"/>
        <v>2504.2903999999999</v>
      </c>
      <c r="Q209" s="32" t="s">
        <v>28</v>
      </c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6" customHeight="1" x14ac:dyDescent="0.2">
      <c r="A210" s="21" t="s">
        <v>115</v>
      </c>
      <c r="B210" s="22" t="s">
        <v>116</v>
      </c>
      <c r="C210" s="23" t="s">
        <v>456</v>
      </c>
      <c r="D210" s="22" t="s">
        <v>405</v>
      </c>
      <c r="E210" s="24" t="s">
        <v>366</v>
      </c>
      <c r="F210" s="22" t="s">
        <v>64</v>
      </c>
      <c r="G210" s="22" t="s">
        <v>368</v>
      </c>
      <c r="H210" s="25">
        <v>0.92779999999999996</v>
      </c>
      <c r="I210" s="25">
        <v>0</v>
      </c>
      <c r="J210" s="26">
        <v>0.92779999999999996</v>
      </c>
      <c r="K210" s="27" t="s">
        <v>27</v>
      </c>
      <c r="L210" s="28">
        <v>2</v>
      </c>
      <c r="M210" s="27" t="s">
        <v>27</v>
      </c>
      <c r="N210" s="29">
        <v>22112</v>
      </c>
      <c r="O210" s="30">
        <f t="shared" si="16"/>
        <v>22178.335999999999</v>
      </c>
      <c r="P210" s="31">
        <f t="shared" si="17"/>
        <v>2217.8335999999999</v>
      </c>
      <c r="Q210" s="32" t="s">
        <v>28</v>
      </c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6" customHeight="1" x14ac:dyDescent="0.2">
      <c r="A211" s="21" t="s">
        <v>115</v>
      </c>
      <c r="B211" s="22" t="s">
        <v>116</v>
      </c>
      <c r="C211" s="23" t="s">
        <v>457</v>
      </c>
      <c r="D211" s="22" t="s">
        <v>458</v>
      </c>
      <c r="E211" s="24" t="s">
        <v>366</v>
      </c>
      <c r="F211" s="22" t="s">
        <v>64</v>
      </c>
      <c r="G211" s="22" t="s">
        <v>368</v>
      </c>
      <c r="H211" s="25">
        <v>0.92769999999999997</v>
      </c>
      <c r="I211" s="25">
        <v>0</v>
      </c>
      <c r="J211" s="26">
        <v>0.92769999999999997</v>
      </c>
      <c r="K211" s="27" t="s">
        <v>27</v>
      </c>
      <c r="L211" s="28">
        <v>2</v>
      </c>
      <c r="M211" s="27" t="s">
        <v>27</v>
      </c>
      <c r="N211" s="29">
        <v>61818</v>
      </c>
      <c r="O211" s="30">
        <f t="shared" si="16"/>
        <v>62003.453999999998</v>
      </c>
      <c r="P211" s="31">
        <f t="shared" si="17"/>
        <v>6200.3454000000002</v>
      </c>
      <c r="Q211" s="32" t="s">
        <v>28</v>
      </c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6" customHeight="1" x14ac:dyDescent="0.2">
      <c r="A212" s="21" t="s">
        <v>115</v>
      </c>
      <c r="B212" s="22" t="s">
        <v>116</v>
      </c>
      <c r="C212" s="23" t="s">
        <v>459</v>
      </c>
      <c r="D212" s="22" t="s">
        <v>460</v>
      </c>
      <c r="E212" s="24" t="s">
        <v>366</v>
      </c>
      <c r="F212" s="22" t="s">
        <v>64</v>
      </c>
      <c r="G212" s="22" t="s">
        <v>368</v>
      </c>
      <c r="H212" s="25">
        <v>0.92730000000000001</v>
      </c>
      <c r="I212" s="25">
        <v>0</v>
      </c>
      <c r="J212" s="26">
        <v>0.92730000000000001</v>
      </c>
      <c r="K212" s="27" t="s">
        <v>27</v>
      </c>
      <c r="L212" s="28">
        <v>2</v>
      </c>
      <c r="M212" s="27" t="s">
        <v>27</v>
      </c>
      <c r="N212" s="29">
        <v>63562</v>
      </c>
      <c r="O212" s="30">
        <f t="shared" si="16"/>
        <v>63752.686000000002</v>
      </c>
      <c r="P212" s="31">
        <f t="shared" si="17"/>
        <v>6375.2686000000003</v>
      </c>
      <c r="Q212" s="32" t="s">
        <v>28</v>
      </c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6" customHeight="1" x14ac:dyDescent="0.2">
      <c r="A213" s="21" t="s">
        <v>115</v>
      </c>
      <c r="B213" s="22" t="s">
        <v>116</v>
      </c>
      <c r="C213" s="23" t="s">
        <v>461</v>
      </c>
      <c r="D213" s="22" t="s">
        <v>90</v>
      </c>
      <c r="E213" s="24" t="s">
        <v>366</v>
      </c>
      <c r="F213" s="22" t="s">
        <v>367</v>
      </c>
      <c r="G213" s="22" t="s">
        <v>368</v>
      </c>
      <c r="H213" s="25">
        <v>0.92689999999999995</v>
      </c>
      <c r="I213" s="25">
        <v>0</v>
      </c>
      <c r="J213" s="26">
        <v>0.92689999999999995</v>
      </c>
      <c r="K213" s="27" t="s">
        <v>27</v>
      </c>
      <c r="L213" s="28">
        <v>2</v>
      </c>
      <c r="M213" s="27" t="s">
        <v>27</v>
      </c>
      <c r="N213" s="29">
        <v>26466</v>
      </c>
      <c r="O213" s="30">
        <f t="shared" si="16"/>
        <v>26545.398000000001</v>
      </c>
      <c r="P213" s="31">
        <f t="shared" si="17"/>
        <v>2654.5398000000005</v>
      </c>
      <c r="Q213" s="32" t="s">
        <v>28</v>
      </c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6" customHeight="1" x14ac:dyDescent="0.2">
      <c r="A214" s="21" t="s">
        <v>115</v>
      </c>
      <c r="B214" s="22" t="s">
        <v>116</v>
      </c>
      <c r="C214" s="23" t="s">
        <v>462</v>
      </c>
      <c r="D214" s="22" t="s">
        <v>463</v>
      </c>
      <c r="E214" s="24" t="s">
        <v>366</v>
      </c>
      <c r="F214" s="22" t="s">
        <v>367</v>
      </c>
      <c r="G214" s="22" t="s">
        <v>368</v>
      </c>
      <c r="H214" s="25">
        <v>0.92679999999999996</v>
      </c>
      <c r="I214" s="25">
        <v>0</v>
      </c>
      <c r="J214" s="26">
        <v>0.92679999999999996</v>
      </c>
      <c r="K214" s="27" t="s">
        <v>27</v>
      </c>
      <c r="L214" s="28">
        <v>2</v>
      </c>
      <c r="M214" s="27" t="s">
        <v>27</v>
      </c>
      <c r="N214" s="29">
        <v>40169</v>
      </c>
      <c r="O214" s="30">
        <f t="shared" si="16"/>
        <v>40289.506999999998</v>
      </c>
      <c r="P214" s="31">
        <f t="shared" si="17"/>
        <v>4028.9506999999999</v>
      </c>
      <c r="Q214" s="32" t="s">
        <v>28</v>
      </c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6" customHeight="1" x14ac:dyDescent="0.2">
      <c r="A215" s="21" t="s">
        <v>115</v>
      </c>
      <c r="B215" s="22" t="s">
        <v>116</v>
      </c>
      <c r="C215" s="23" t="s">
        <v>464</v>
      </c>
      <c r="D215" s="22" t="s">
        <v>153</v>
      </c>
      <c r="E215" s="24" t="s">
        <v>366</v>
      </c>
      <c r="F215" s="22" t="s">
        <v>367</v>
      </c>
      <c r="G215" s="22" t="s">
        <v>368</v>
      </c>
      <c r="H215" s="25">
        <v>0.92659999999999998</v>
      </c>
      <c r="I215" s="25">
        <v>0</v>
      </c>
      <c r="J215" s="26">
        <v>0.92659999999999998</v>
      </c>
      <c r="K215" s="27" t="s">
        <v>27</v>
      </c>
      <c r="L215" s="28">
        <v>2</v>
      </c>
      <c r="M215" s="27" t="s">
        <v>27</v>
      </c>
      <c r="N215" s="29">
        <v>16524</v>
      </c>
      <c r="O215" s="30">
        <f t="shared" si="16"/>
        <v>16573.572</v>
      </c>
      <c r="P215" s="31">
        <f t="shared" si="17"/>
        <v>1657.3572000000001</v>
      </c>
      <c r="Q215" s="32" t="s">
        <v>28</v>
      </c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6" customHeight="1" x14ac:dyDescent="0.2">
      <c r="A216" s="21" t="s">
        <v>115</v>
      </c>
      <c r="B216" s="22" t="s">
        <v>116</v>
      </c>
      <c r="C216" s="23" t="s">
        <v>465</v>
      </c>
      <c r="D216" s="22" t="s">
        <v>126</v>
      </c>
      <c r="E216" s="24" t="s">
        <v>366</v>
      </c>
      <c r="F216" s="22" t="s">
        <v>64</v>
      </c>
      <c r="G216" s="22" t="s">
        <v>368</v>
      </c>
      <c r="H216" s="25">
        <v>0.92649999999999999</v>
      </c>
      <c r="I216" s="25">
        <v>0</v>
      </c>
      <c r="J216" s="26">
        <v>0.92649999999999999</v>
      </c>
      <c r="K216" s="27" t="s">
        <v>27</v>
      </c>
      <c r="L216" s="28">
        <v>2</v>
      </c>
      <c r="M216" s="27" t="s">
        <v>27</v>
      </c>
      <c r="N216" s="29">
        <v>41064</v>
      </c>
      <c r="O216" s="30">
        <f t="shared" si="16"/>
        <v>41187.192000000003</v>
      </c>
      <c r="P216" s="31">
        <f t="shared" si="17"/>
        <v>4118.7192000000005</v>
      </c>
      <c r="Q216" s="32" t="s">
        <v>28</v>
      </c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6" customHeight="1" x14ac:dyDescent="0.2">
      <c r="A217" s="21" t="s">
        <v>127</v>
      </c>
      <c r="B217" s="22" t="s">
        <v>128</v>
      </c>
      <c r="C217" s="23" t="s">
        <v>466</v>
      </c>
      <c r="D217" s="22" t="s">
        <v>467</v>
      </c>
      <c r="E217" s="24" t="s">
        <v>366</v>
      </c>
      <c r="F217" s="22" t="s">
        <v>64</v>
      </c>
      <c r="G217" s="22" t="s">
        <v>368</v>
      </c>
      <c r="H217" s="25">
        <v>0.91110000000000002</v>
      </c>
      <c r="I217" s="25">
        <v>0</v>
      </c>
      <c r="J217" s="26">
        <v>0.91110000000000002</v>
      </c>
      <c r="K217" s="27" t="s">
        <v>27</v>
      </c>
      <c r="L217" s="28">
        <v>2</v>
      </c>
      <c r="M217" s="27" t="s">
        <v>38</v>
      </c>
      <c r="N217" s="29">
        <v>37986</v>
      </c>
      <c r="O217" s="30">
        <f t="shared" si="16"/>
        <v>38099.957999999999</v>
      </c>
      <c r="P217" s="31">
        <f t="shared" si="17"/>
        <v>3809.9958000000001</v>
      </c>
      <c r="Q217" s="32" t="s">
        <v>28</v>
      </c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6" customHeight="1" x14ac:dyDescent="0.2">
      <c r="A218" s="21" t="s">
        <v>127</v>
      </c>
      <c r="B218" s="22" t="s">
        <v>128</v>
      </c>
      <c r="C218" s="23" t="s">
        <v>468</v>
      </c>
      <c r="D218" s="22" t="s">
        <v>469</v>
      </c>
      <c r="E218" s="24" t="s">
        <v>366</v>
      </c>
      <c r="F218" s="22" t="s">
        <v>64</v>
      </c>
      <c r="G218" s="22" t="s">
        <v>368</v>
      </c>
      <c r="H218" s="25">
        <v>0.91069999999999995</v>
      </c>
      <c r="I218" s="25">
        <v>0</v>
      </c>
      <c r="J218" s="26">
        <v>0.91069999999999995</v>
      </c>
      <c r="K218" s="27" t="s">
        <v>27</v>
      </c>
      <c r="L218" s="28">
        <v>2</v>
      </c>
      <c r="M218" s="27" t="s">
        <v>38</v>
      </c>
      <c r="N218" s="29">
        <v>40371</v>
      </c>
      <c r="O218" s="30">
        <f t="shared" si="16"/>
        <v>40492.112999999998</v>
      </c>
      <c r="P218" s="31">
        <f t="shared" si="17"/>
        <v>4049.2112999999999</v>
      </c>
      <c r="Q218" s="32" t="s">
        <v>28</v>
      </c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6" customHeight="1" x14ac:dyDescent="0.2">
      <c r="A219" s="21" t="s">
        <v>127</v>
      </c>
      <c r="B219" s="22" t="s">
        <v>128</v>
      </c>
      <c r="C219" s="23" t="s">
        <v>470</v>
      </c>
      <c r="D219" s="22" t="s">
        <v>332</v>
      </c>
      <c r="E219" s="24" t="s">
        <v>366</v>
      </c>
      <c r="F219" s="22" t="s">
        <v>64</v>
      </c>
      <c r="G219" s="22" t="s">
        <v>368</v>
      </c>
      <c r="H219" s="25">
        <v>0.91069999999999995</v>
      </c>
      <c r="I219" s="25">
        <v>0</v>
      </c>
      <c r="J219" s="26">
        <v>0.91069999999999995</v>
      </c>
      <c r="K219" s="27" t="s">
        <v>27</v>
      </c>
      <c r="L219" s="28">
        <v>2</v>
      </c>
      <c r="M219" s="27" t="s">
        <v>38</v>
      </c>
      <c r="N219" s="29">
        <v>47872</v>
      </c>
      <c r="O219" s="30">
        <f t="shared" si="16"/>
        <v>48015.616000000002</v>
      </c>
      <c r="P219" s="31">
        <f t="shared" si="17"/>
        <v>4801.5616</v>
      </c>
      <c r="Q219" s="32" t="s">
        <v>28</v>
      </c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6" customHeight="1" x14ac:dyDescent="0.2">
      <c r="A220" s="21" t="s">
        <v>127</v>
      </c>
      <c r="B220" s="22" t="s">
        <v>128</v>
      </c>
      <c r="C220" s="23" t="s">
        <v>471</v>
      </c>
      <c r="D220" s="22" t="s">
        <v>472</v>
      </c>
      <c r="E220" s="24" t="s">
        <v>366</v>
      </c>
      <c r="F220" s="22" t="s">
        <v>64</v>
      </c>
      <c r="G220" s="22" t="s">
        <v>368</v>
      </c>
      <c r="H220" s="25">
        <v>0.91010000000000002</v>
      </c>
      <c r="I220" s="25">
        <v>0</v>
      </c>
      <c r="J220" s="26">
        <v>0.91010000000000002</v>
      </c>
      <c r="K220" s="27" t="s">
        <v>27</v>
      </c>
      <c r="L220" s="28">
        <v>2</v>
      </c>
      <c r="M220" s="27" t="s">
        <v>38</v>
      </c>
      <c r="N220" s="29">
        <v>57819</v>
      </c>
      <c r="O220" s="30">
        <f t="shared" si="16"/>
        <v>57992.457000000002</v>
      </c>
      <c r="P220" s="31">
        <f t="shared" si="17"/>
        <v>5799.2457000000004</v>
      </c>
      <c r="Q220" s="32" t="s">
        <v>28</v>
      </c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6" customHeight="1" x14ac:dyDescent="0.2">
      <c r="A221" s="21" t="s">
        <v>127</v>
      </c>
      <c r="B221" s="22" t="s">
        <v>128</v>
      </c>
      <c r="C221" s="23" t="s">
        <v>473</v>
      </c>
      <c r="D221" s="22" t="s">
        <v>217</v>
      </c>
      <c r="E221" s="24" t="s">
        <v>366</v>
      </c>
      <c r="F221" s="22" t="s">
        <v>64</v>
      </c>
      <c r="G221" s="22" t="s">
        <v>368</v>
      </c>
      <c r="H221" s="25">
        <v>0.90980000000000005</v>
      </c>
      <c r="I221" s="25">
        <v>0</v>
      </c>
      <c r="J221" s="26">
        <v>0.90980000000000005</v>
      </c>
      <c r="K221" s="27" t="s">
        <v>27</v>
      </c>
      <c r="L221" s="28">
        <v>2</v>
      </c>
      <c r="M221" s="27" t="s">
        <v>38</v>
      </c>
      <c r="N221" s="29">
        <v>15051</v>
      </c>
      <c r="O221" s="30">
        <f t="shared" si="16"/>
        <v>15096.153</v>
      </c>
      <c r="P221" s="31">
        <f t="shared" si="17"/>
        <v>1509.6153000000002</v>
      </c>
      <c r="Q221" s="32" t="s">
        <v>28</v>
      </c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6" customHeight="1" x14ac:dyDescent="0.2">
      <c r="A222" s="21" t="s">
        <v>320</v>
      </c>
      <c r="B222" s="22" t="s">
        <v>321</v>
      </c>
      <c r="C222" s="23" t="s">
        <v>474</v>
      </c>
      <c r="D222" s="22" t="s">
        <v>173</v>
      </c>
      <c r="E222" s="24" t="s">
        <v>366</v>
      </c>
      <c r="F222" s="22" t="s">
        <v>77</v>
      </c>
      <c r="G222" s="22" t="s">
        <v>368</v>
      </c>
      <c r="H222" s="25">
        <v>0.90890000000000004</v>
      </c>
      <c r="I222" s="25">
        <v>0</v>
      </c>
      <c r="J222" s="26">
        <v>0.90890000000000004</v>
      </c>
      <c r="K222" s="27" t="s">
        <v>27</v>
      </c>
      <c r="L222" s="28">
        <v>2</v>
      </c>
      <c r="M222" s="27" t="s">
        <v>27</v>
      </c>
      <c r="N222" s="29">
        <v>49511</v>
      </c>
      <c r="O222" s="30">
        <f t="shared" si="16"/>
        <v>49659.533000000003</v>
      </c>
      <c r="P222" s="31">
        <f t="shared" si="17"/>
        <v>4965.953300000001</v>
      </c>
      <c r="Q222" s="32" t="s">
        <v>28</v>
      </c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6" customHeight="1" x14ac:dyDescent="0.2">
      <c r="A223" s="21" t="s">
        <v>162</v>
      </c>
      <c r="B223" s="22" t="s">
        <v>163</v>
      </c>
      <c r="C223" s="23" t="s">
        <v>475</v>
      </c>
      <c r="D223" s="22" t="s">
        <v>130</v>
      </c>
      <c r="E223" s="24" t="s">
        <v>366</v>
      </c>
      <c r="F223" s="22" t="s">
        <v>77</v>
      </c>
      <c r="G223" s="22" t="s">
        <v>368</v>
      </c>
      <c r="H223" s="25">
        <v>0.7722</v>
      </c>
      <c r="I223" s="25">
        <v>0.1183</v>
      </c>
      <c r="J223" s="26">
        <v>0.89039999999999997</v>
      </c>
      <c r="K223" s="27" t="s">
        <v>27</v>
      </c>
      <c r="L223" s="28">
        <v>2</v>
      </c>
      <c r="M223" s="27" t="s">
        <v>38</v>
      </c>
      <c r="N223" s="29">
        <v>39980</v>
      </c>
      <c r="O223" s="30">
        <f t="shared" si="16"/>
        <v>40099.94</v>
      </c>
      <c r="P223" s="31">
        <f t="shared" si="17"/>
        <v>4009.9940000000006</v>
      </c>
      <c r="Q223" s="32" t="s">
        <v>28</v>
      </c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6" customHeight="1" x14ac:dyDescent="0.2">
      <c r="A224" s="21" t="s">
        <v>228</v>
      </c>
      <c r="B224" s="22" t="s">
        <v>229</v>
      </c>
      <c r="C224" s="23" t="s">
        <v>476</v>
      </c>
      <c r="D224" s="22" t="s">
        <v>477</v>
      </c>
      <c r="E224" s="24" t="s">
        <v>366</v>
      </c>
      <c r="F224" s="22" t="s">
        <v>64</v>
      </c>
      <c r="G224" s="22" t="s">
        <v>211</v>
      </c>
      <c r="H224" s="25">
        <v>0.88349999999999995</v>
      </c>
      <c r="I224" s="25">
        <v>0</v>
      </c>
      <c r="J224" s="26">
        <v>0.88349999999999995</v>
      </c>
      <c r="K224" s="27" t="s">
        <v>27</v>
      </c>
      <c r="L224" s="28">
        <v>2</v>
      </c>
      <c r="M224" s="27" t="s">
        <v>38</v>
      </c>
      <c r="N224" s="29">
        <v>24541</v>
      </c>
      <c r="O224" s="30">
        <f t="shared" si="16"/>
        <v>24614.623</v>
      </c>
      <c r="P224" s="31">
        <f t="shared" si="17"/>
        <v>2461.4623000000001</v>
      </c>
      <c r="Q224" s="32" t="s">
        <v>28</v>
      </c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6" customHeight="1" x14ac:dyDescent="0.2">
      <c r="A225" s="21" t="s">
        <v>162</v>
      </c>
      <c r="B225" s="22" t="s">
        <v>163</v>
      </c>
      <c r="C225" s="23" t="s">
        <v>478</v>
      </c>
      <c r="D225" s="22" t="s">
        <v>429</v>
      </c>
      <c r="E225" s="24" t="s">
        <v>366</v>
      </c>
      <c r="F225" s="22" t="s">
        <v>77</v>
      </c>
      <c r="G225" s="22" t="s">
        <v>368</v>
      </c>
      <c r="H225" s="25">
        <v>0.74660000000000004</v>
      </c>
      <c r="I225" s="25">
        <v>0.12670000000000001</v>
      </c>
      <c r="J225" s="26">
        <v>0.87329999999999997</v>
      </c>
      <c r="K225" s="27" t="s">
        <v>27</v>
      </c>
      <c r="L225" s="28">
        <v>2</v>
      </c>
      <c r="M225" s="27" t="s">
        <v>38</v>
      </c>
      <c r="N225" s="29">
        <v>70896</v>
      </c>
      <c r="O225" s="30">
        <f t="shared" si="16"/>
        <v>71108.687999999995</v>
      </c>
      <c r="P225" s="31">
        <f t="shared" si="17"/>
        <v>7110.8688000000002</v>
      </c>
      <c r="Q225" s="32" t="s">
        <v>28</v>
      </c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6" customHeight="1" x14ac:dyDescent="0.2">
      <c r="A226" s="21" t="s">
        <v>150</v>
      </c>
      <c r="B226" s="33" t="s">
        <v>151</v>
      </c>
      <c r="C226" s="23" t="s">
        <v>479</v>
      </c>
      <c r="D226" s="22" t="s">
        <v>60</v>
      </c>
      <c r="E226" s="24" t="s">
        <v>366</v>
      </c>
      <c r="F226" s="22" t="s">
        <v>64</v>
      </c>
      <c r="G226" s="22" t="s">
        <v>368</v>
      </c>
      <c r="H226" s="25">
        <v>0.86029999999999995</v>
      </c>
      <c r="I226" s="25">
        <v>0</v>
      </c>
      <c r="J226" s="26">
        <v>0.86029999999999995</v>
      </c>
      <c r="K226" s="27" t="s">
        <v>27</v>
      </c>
      <c r="L226" s="28">
        <v>2</v>
      </c>
      <c r="M226" s="27" t="s">
        <v>27</v>
      </c>
      <c r="N226" s="29">
        <v>25197</v>
      </c>
      <c r="O226" s="29">
        <f t="shared" ref="O226:O228" si="18">N226+(N226*0.03)</f>
        <v>25952.91</v>
      </c>
      <c r="P226" s="31">
        <f t="shared" ref="P226:P228" si="19">O226*0.05</f>
        <v>1297.6455000000001</v>
      </c>
      <c r="Q226" s="32" t="s">
        <v>28</v>
      </c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6" customHeight="1" x14ac:dyDescent="0.2">
      <c r="A227" s="21" t="s">
        <v>150</v>
      </c>
      <c r="B227" s="33" t="s">
        <v>151</v>
      </c>
      <c r="C227" s="23" t="s">
        <v>480</v>
      </c>
      <c r="D227" s="22" t="s">
        <v>50</v>
      </c>
      <c r="E227" s="24" t="s">
        <v>366</v>
      </c>
      <c r="F227" s="22" t="s">
        <v>64</v>
      </c>
      <c r="G227" s="22" t="s">
        <v>368</v>
      </c>
      <c r="H227" s="25">
        <v>0.86009999999999998</v>
      </c>
      <c r="I227" s="25">
        <v>0</v>
      </c>
      <c r="J227" s="26">
        <v>0.86009999999999998</v>
      </c>
      <c r="K227" s="27" t="s">
        <v>27</v>
      </c>
      <c r="L227" s="28">
        <v>2</v>
      </c>
      <c r="M227" s="27" t="s">
        <v>27</v>
      </c>
      <c r="N227" s="29">
        <v>58127</v>
      </c>
      <c r="O227" s="29">
        <f t="shared" si="18"/>
        <v>59870.81</v>
      </c>
      <c r="P227" s="31">
        <f t="shared" si="19"/>
        <v>2993.5405000000001</v>
      </c>
      <c r="Q227" s="32" t="s">
        <v>28</v>
      </c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6" customHeight="1" x14ac:dyDescent="0.2">
      <c r="A228" s="21" t="s">
        <v>150</v>
      </c>
      <c r="B228" s="33" t="s">
        <v>151</v>
      </c>
      <c r="C228" s="23" t="s">
        <v>481</v>
      </c>
      <c r="D228" s="22" t="s">
        <v>196</v>
      </c>
      <c r="E228" s="24" t="s">
        <v>366</v>
      </c>
      <c r="F228" s="22" t="s">
        <v>64</v>
      </c>
      <c r="G228" s="22" t="s">
        <v>368</v>
      </c>
      <c r="H228" s="25">
        <v>0.85829999999999995</v>
      </c>
      <c r="I228" s="25">
        <v>0</v>
      </c>
      <c r="J228" s="26">
        <v>0.85829999999999995</v>
      </c>
      <c r="K228" s="27" t="s">
        <v>27</v>
      </c>
      <c r="L228" s="28">
        <v>2</v>
      </c>
      <c r="M228" s="27" t="s">
        <v>27</v>
      </c>
      <c r="N228" s="29">
        <v>26924</v>
      </c>
      <c r="O228" s="29">
        <f t="shared" si="18"/>
        <v>27731.72</v>
      </c>
      <c r="P228" s="31">
        <f t="shared" si="19"/>
        <v>1386.5860000000002</v>
      </c>
      <c r="Q228" s="32" t="s">
        <v>28</v>
      </c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6" customHeight="1" x14ac:dyDescent="0.2">
      <c r="A229" s="21" t="s">
        <v>309</v>
      </c>
      <c r="B229" s="22" t="s">
        <v>310</v>
      </c>
      <c r="C229" s="23" t="s">
        <v>482</v>
      </c>
      <c r="D229" s="22" t="s">
        <v>23</v>
      </c>
      <c r="E229" s="24" t="s">
        <v>366</v>
      </c>
      <c r="F229" s="22" t="s">
        <v>64</v>
      </c>
      <c r="G229" s="22" t="s">
        <v>368</v>
      </c>
      <c r="H229" s="25">
        <v>0.8508</v>
      </c>
      <c r="I229" s="25">
        <v>0</v>
      </c>
      <c r="J229" s="26">
        <v>0.8508</v>
      </c>
      <c r="K229" s="27" t="s">
        <v>27</v>
      </c>
      <c r="L229" s="28">
        <v>2</v>
      </c>
      <c r="M229" s="27" t="s">
        <v>38</v>
      </c>
      <c r="N229" s="29">
        <v>19480</v>
      </c>
      <c r="O229" s="30">
        <f t="shared" ref="O229:O237" si="20">N229+(N229*0.003)</f>
        <v>19538.439999999999</v>
      </c>
      <c r="P229" s="31">
        <f t="shared" ref="P229:P237" si="21">O229*0.1</f>
        <v>1953.8440000000001</v>
      </c>
      <c r="Q229" s="32" t="s">
        <v>28</v>
      </c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6" customHeight="1" x14ac:dyDescent="0.2">
      <c r="A230" s="21" t="s">
        <v>309</v>
      </c>
      <c r="B230" s="22" t="s">
        <v>310</v>
      </c>
      <c r="C230" s="23" t="s">
        <v>483</v>
      </c>
      <c r="D230" s="22" t="s">
        <v>247</v>
      </c>
      <c r="E230" s="24" t="s">
        <v>366</v>
      </c>
      <c r="F230" s="22" t="s">
        <v>77</v>
      </c>
      <c r="G230" s="22" t="s">
        <v>368</v>
      </c>
      <c r="H230" s="25">
        <v>0.85040000000000004</v>
      </c>
      <c r="I230" s="25">
        <v>0</v>
      </c>
      <c r="J230" s="26">
        <v>0.85040000000000004</v>
      </c>
      <c r="K230" s="27" t="s">
        <v>27</v>
      </c>
      <c r="L230" s="28">
        <v>2</v>
      </c>
      <c r="M230" s="27" t="s">
        <v>38</v>
      </c>
      <c r="N230" s="29">
        <v>40837</v>
      </c>
      <c r="O230" s="30">
        <f t="shared" si="20"/>
        <v>40959.510999999999</v>
      </c>
      <c r="P230" s="31">
        <f t="shared" si="21"/>
        <v>4095.9511000000002</v>
      </c>
      <c r="Q230" s="32" t="s">
        <v>28</v>
      </c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6" customHeight="1" x14ac:dyDescent="0.2">
      <c r="A231" s="21" t="s">
        <v>162</v>
      </c>
      <c r="B231" s="22" t="s">
        <v>163</v>
      </c>
      <c r="C231" s="23" t="s">
        <v>484</v>
      </c>
      <c r="D231" s="22" t="s">
        <v>113</v>
      </c>
      <c r="E231" s="24" t="s">
        <v>366</v>
      </c>
      <c r="F231" s="22" t="s">
        <v>64</v>
      </c>
      <c r="G231" s="22" t="s">
        <v>368</v>
      </c>
      <c r="H231" s="25">
        <v>0.71960000000000002</v>
      </c>
      <c r="I231" s="25">
        <v>0.12670000000000001</v>
      </c>
      <c r="J231" s="26">
        <v>0.84630000000000005</v>
      </c>
      <c r="K231" s="27" t="s">
        <v>27</v>
      </c>
      <c r="L231" s="28">
        <v>2</v>
      </c>
      <c r="M231" s="27" t="s">
        <v>38</v>
      </c>
      <c r="N231" s="29">
        <v>60168</v>
      </c>
      <c r="O231" s="30">
        <f t="shared" si="20"/>
        <v>60348.504000000001</v>
      </c>
      <c r="P231" s="31">
        <f t="shared" si="21"/>
        <v>6034.8504000000003</v>
      </c>
      <c r="Q231" s="32" t="s">
        <v>28</v>
      </c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6" customHeight="1" x14ac:dyDescent="0.2">
      <c r="A232" s="21" t="s">
        <v>162</v>
      </c>
      <c r="B232" s="22" t="s">
        <v>163</v>
      </c>
      <c r="C232" s="23" t="s">
        <v>485</v>
      </c>
      <c r="D232" s="22" t="s">
        <v>486</v>
      </c>
      <c r="E232" s="24" t="s">
        <v>366</v>
      </c>
      <c r="F232" s="22" t="s">
        <v>77</v>
      </c>
      <c r="G232" s="22" t="s">
        <v>368</v>
      </c>
      <c r="H232" s="25">
        <v>0.71950000000000003</v>
      </c>
      <c r="I232" s="25">
        <v>0.1265</v>
      </c>
      <c r="J232" s="26">
        <v>0.84599999999999997</v>
      </c>
      <c r="K232" s="27" t="s">
        <v>27</v>
      </c>
      <c r="L232" s="28">
        <v>2</v>
      </c>
      <c r="M232" s="27" t="s">
        <v>38</v>
      </c>
      <c r="N232" s="29">
        <v>60176</v>
      </c>
      <c r="O232" s="30">
        <f t="shared" si="20"/>
        <v>60356.527999999998</v>
      </c>
      <c r="P232" s="31">
        <f t="shared" si="21"/>
        <v>6035.6527999999998</v>
      </c>
      <c r="Q232" s="32" t="s">
        <v>28</v>
      </c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6" customHeight="1" x14ac:dyDescent="0.2">
      <c r="A233" s="21" t="s">
        <v>162</v>
      </c>
      <c r="B233" s="22" t="s">
        <v>163</v>
      </c>
      <c r="C233" s="23" t="s">
        <v>487</v>
      </c>
      <c r="D233" s="22" t="s">
        <v>122</v>
      </c>
      <c r="E233" s="24" t="s">
        <v>366</v>
      </c>
      <c r="F233" s="22" t="s">
        <v>77</v>
      </c>
      <c r="G233" s="22" t="s">
        <v>368</v>
      </c>
      <c r="H233" s="25">
        <v>0.69450000000000001</v>
      </c>
      <c r="I233" s="25">
        <v>0.14480000000000001</v>
      </c>
      <c r="J233" s="26">
        <v>0.83930000000000005</v>
      </c>
      <c r="K233" s="27" t="s">
        <v>27</v>
      </c>
      <c r="L233" s="28">
        <v>2</v>
      </c>
      <c r="M233" s="27" t="s">
        <v>38</v>
      </c>
      <c r="N233" s="29">
        <v>85898</v>
      </c>
      <c r="O233" s="30">
        <f t="shared" si="20"/>
        <v>86155.694000000003</v>
      </c>
      <c r="P233" s="31">
        <f t="shared" si="21"/>
        <v>8615.5694000000003</v>
      </c>
      <c r="Q233" s="32" t="s">
        <v>28</v>
      </c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6" customHeight="1" x14ac:dyDescent="0.2">
      <c r="A234" s="21" t="s">
        <v>146</v>
      </c>
      <c r="B234" s="22" t="s">
        <v>147</v>
      </c>
      <c r="C234" s="23" t="s">
        <v>488</v>
      </c>
      <c r="D234" s="22" t="s">
        <v>30</v>
      </c>
      <c r="E234" s="24" t="s">
        <v>366</v>
      </c>
      <c r="F234" s="22" t="s">
        <v>64</v>
      </c>
      <c r="G234" s="22" t="s">
        <v>368</v>
      </c>
      <c r="H234" s="25">
        <v>0.83799999999999997</v>
      </c>
      <c r="I234" s="25">
        <v>0</v>
      </c>
      <c r="J234" s="26">
        <v>0.83799999999999997</v>
      </c>
      <c r="K234" s="27" t="s">
        <v>27</v>
      </c>
      <c r="L234" s="28">
        <v>2</v>
      </c>
      <c r="M234" s="27" t="s">
        <v>27</v>
      </c>
      <c r="N234" s="29">
        <v>99109</v>
      </c>
      <c r="O234" s="30">
        <f t="shared" si="20"/>
        <v>99406.327000000005</v>
      </c>
      <c r="P234" s="31">
        <f t="shared" si="21"/>
        <v>9940.6327000000019</v>
      </c>
      <c r="Q234" s="32" t="s">
        <v>28</v>
      </c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6" customHeight="1" x14ac:dyDescent="0.2">
      <c r="A235" s="21" t="s">
        <v>146</v>
      </c>
      <c r="B235" s="22" t="s">
        <v>147</v>
      </c>
      <c r="C235" s="23" t="s">
        <v>489</v>
      </c>
      <c r="D235" s="22" t="s">
        <v>490</v>
      </c>
      <c r="E235" s="24" t="s">
        <v>366</v>
      </c>
      <c r="F235" s="22" t="s">
        <v>367</v>
      </c>
      <c r="G235" s="22" t="s">
        <v>368</v>
      </c>
      <c r="H235" s="25">
        <v>0.83740000000000003</v>
      </c>
      <c r="I235" s="25">
        <v>0</v>
      </c>
      <c r="J235" s="26">
        <v>0.83740000000000003</v>
      </c>
      <c r="K235" s="27" t="s">
        <v>27</v>
      </c>
      <c r="L235" s="28">
        <v>2</v>
      </c>
      <c r="M235" s="27" t="s">
        <v>27</v>
      </c>
      <c r="N235" s="29">
        <v>57054</v>
      </c>
      <c r="O235" s="30">
        <f t="shared" si="20"/>
        <v>57225.161999999997</v>
      </c>
      <c r="P235" s="31">
        <f t="shared" si="21"/>
        <v>5722.5162</v>
      </c>
      <c r="Q235" s="32" t="s">
        <v>28</v>
      </c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6" customHeight="1" x14ac:dyDescent="0.2">
      <c r="A236" s="21" t="s">
        <v>146</v>
      </c>
      <c r="B236" s="22" t="s">
        <v>147</v>
      </c>
      <c r="C236" s="23" t="s">
        <v>491</v>
      </c>
      <c r="D236" s="22" t="s">
        <v>492</v>
      </c>
      <c r="E236" s="24" t="s">
        <v>366</v>
      </c>
      <c r="F236" s="22" t="s">
        <v>77</v>
      </c>
      <c r="G236" s="22" t="s">
        <v>368</v>
      </c>
      <c r="H236" s="25">
        <v>0.8367</v>
      </c>
      <c r="I236" s="25">
        <v>0</v>
      </c>
      <c r="J236" s="26">
        <v>0.8367</v>
      </c>
      <c r="K236" s="27" t="s">
        <v>27</v>
      </c>
      <c r="L236" s="28">
        <v>2</v>
      </c>
      <c r="M236" s="27" t="s">
        <v>27</v>
      </c>
      <c r="N236" s="29">
        <v>72944</v>
      </c>
      <c r="O236" s="30">
        <f t="shared" si="20"/>
        <v>73162.831999999995</v>
      </c>
      <c r="P236" s="31">
        <f t="shared" si="21"/>
        <v>7316.2831999999999</v>
      </c>
      <c r="Q236" s="32" t="s">
        <v>28</v>
      </c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6" customHeight="1" x14ac:dyDescent="0.2">
      <c r="A237" s="21" t="s">
        <v>162</v>
      </c>
      <c r="B237" s="22" t="s">
        <v>163</v>
      </c>
      <c r="C237" s="23" t="s">
        <v>493</v>
      </c>
      <c r="D237" s="22" t="s">
        <v>341</v>
      </c>
      <c r="E237" s="24" t="s">
        <v>366</v>
      </c>
      <c r="F237" s="22" t="s">
        <v>77</v>
      </c>
      <c r="G237" s="22" t="s">
        <v>368</v>
      </c>
      <c r="H237" s="25">
        <v>0.70489999999999997</v>
      </c>
      <c r="I237" s="25">
        <v>0.12720000000000001</v>
      </c>
      <c r="J237" s="26">
        <v>0.83209999999999995</v>
      </c>
      <c r="K237" s="27" t="s">
        <v>27</v>
      </c>
      <c r="L237" s="28">
        <v>2</v>
      </c>
      <c r="M237" s="27" t="s">
        <v>38</v>
      </c>
      <c r="N237" s="29">
        <v>63608</v>
      </c>
      <c r="O237" s="30">
        <f t="shared" si="20"/>
        <v>63798.824000000001</v>
      </c>
      <c r="P237" s="31">
        <f t="shared" si="21"/>
        <v>6379.8824000000004</v>
      </c>
      <c r="Q237" s="32" t="s">
        <v>28</v>
      </c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6" customHeight="1" x14ac:dyDescent="0.2">
      <c r="A238" s="21" t="s">
        <v>150</v>
      </c>
      <c r="B238" s="33" t="s">
        <v>151</v>
      </c>
      <c r="C238" s="23" t="s">
        <v>494</v>
      </c>
      <c r="D238" s="22" t="s">
        <v>495</v>
      </c>
      <c r="E238" s="24" t="s">
        <v>366</v>
      </c>
      <c r="F238" s="22" t="s">
        <v>64</v>
      </c>
      <c r="G238" s="22" t="s">
        <v>368</v>
      </c>
      <c r="H238" s="25">
        <v>0.82720000000000005</v>
      </c>
      <c r="I238" s="25">
        <v>0</v>
      </c>
      <c r="J238" s="26">
        <v>0.82720000000000005</v>
      </c>
      <c r="K238" s="27" t="s">
        <v>27</v>
      </c>
      <c r="L238" s="28">
        <v>2</v>
      </c>
      <c r="M238" s="27" t="s">
        <v>27</v>
      </c>
      <c r="N238" s="29">
        <v>17245</v>
      </c>
      <c r="O238" s="29">
        <f>N238+(N238*0.03)</f>
        <v>17762.349999999999</v>
      </c>
      <c r="P238" s="31">
        <f>O238*0.05</f>
        <v>888.11749999999995</v>
      </c>
      <c r="Q238" s="32" t="s">
        <v>28</v>
      </c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6" customHeight="1" x14ac:dyDescent="0.2">
      <c r="A239" s="21" t="s">
        <v>201</v>
      </c>
      <c r="B239" s="22" t="s">
        <v>202</v>
      </c>
      <c r="C239" s="23" t="s">
        <v>496</v>
      </c>
      <c r="D239" s="22" t="s">
        <v>299</v>
      </c>
      <c r="E239" s="24" t="s">
        <v>366</v>
      </c>
      <c r="F239" s="22" t="s">
        <v>367</v>
      </c>
      <c r="G239" s="22" t="s">
        <v>368</v>
      </c>
      <c r="H239" s="25">
        <v>0.82699999999999996</v>
      </c>
      <c r="I239" s="25">
        <v>0</v>
      </c>
      <c r="J239" s="26">
        <v>0.82699999999999996</v>
      </c>
      <c r="K239" s="27" t="s">
        <v>27</v>
      </c>
      <c r="L239" s="28">
        <v>2</v>
      </c>
      <c r="M239" s="27" t="s">
        <v>38</v>
      </c>
      <c r="N239" s="29">
        <v>48870</v>
      </c>
      <c r="O239" s="30">
        <f t="shared" ref="O239:O255" si="22">N239+(N239*0.003)</f>
        <v>49016.61</v>
      </c>
      <c r="P239" s="31">
        <f t="shared" ref="P239:P255" si="23">O239*0.1</f>
        <v>4901.6610000000001</v>
      </c>
      <c r="Q239" s="32" t="s">
        <v>28</v>
      </c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6" customHeight="1" x14ac:dyDescent="0.2">
      <c r="A240" s="21" t="s">
        <v>201</v>
      </c>
      <c r="B240" s="22" t="s">
        <v>202</v>
      </c>
      <c r="C240" s="23" t="s">
        <v>497</v>
      </c>
      <c r="D240" s="22" t="s">
        <v>415</v>
      </c>
      <c r="E240" s="24" t="s">
        <v>366</v>
      </c>
      <c r="F240" s="22" t="s">
        <v>367</v>
      </c>
      <c r="G240" s="22" t="s">
        <v>25</v>
      </c>
      <c r="H240" s="25">
        <v>0.82689999999999997</v>
      </c>
      <c r="I240" s="25">
        <v>0</v>
      </c>
      <c r="J240" s="26">
        <v>0.82689999999999997</v>
      </c>
      <c r="K240" s="27" t="s">
        <v>27</v>
      </c>
      <c r="L240" s="28">
        <v>2</v>
      </c>
      <c r="M240" s="27" t="s">
        <v>38</v>
      </c>
      <c r="N240" s="29">
        <v>46901</v>
      </c>
      <c r="O240" s="30">
        <f t="shared" si="22"/>
        <v>47041.703000000001</v>
      </c>
      <c r="P240" s="31">
        <f t="shared" si="23"/>
        <v>4704.1703000000007</v>
      </c>
      <c r="Q240" s="32" t="s">
        <v>28</v>
      </c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6" customHeight="1" x14ac:dyDescent="0.2">
      <c r="A241" s="21" t="s">
        <v>201</v>
      </c>
      <c r="B241" s="22" t="s">
        <v>202</v>
      </c>
      <c r="C241" s="23" t="s">
        <v>498</v>
      </c>
      <c r="D241" s="22" t="s">
        <v>469</v>
      </c>
      <c r="E241" s="24" t="s">
        <v>366</v>
      </c>
      <c r="F241" s="22" t="s">
        <v>367</v>
      </c>
      <c r="G241" s="22" t="s">
        <v>25</v>
      </c>
      <c r="H241" s="25">
        <v>0.82669999999999999</v>
      </c>
      <c r="I241" s="25">
        <v>0</v>
      </c>
      <c r="J241" s="26">
        <v>0.82669999999999999</v>
      </c>
      <c r="K241" s="27" t="s">
        <v>27</v>
      </c>
      <c r="L241" s="28">
        <v>2</v>
      </c>
      <c r="M241" s="27" t="s">
        <v>38</v>
      </c>
      <c r="N241" s="29">
        <v>53555</v>
      </c>
      <c r="O241" s="30">
        <f t="shared" si="22"/>
        <v>53715.665000000001</v>
      </c>
      <c r="P241" s="31">
        <f t="shared" si="23"/>
        <v>5371.5665000000008</v>
      </c>
      <c r="Q241" s="32" t="s">
        <v>28</v>
      </c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6" customHeight="1" x14ac:dyDescent="0.2">
      <c r="A242" s="21" t="s">
        <v>201</v>
      </c>
      <c r="B242" s="22" t="s">
        <v>202</v>
      </c>
      <c r="C242" s="23" t="s">
        <v>499</v>
      </c>
      <c r="D242" s="22" t="s">
        <v>392</v>
      </c>
      <c r="E242" s="24" t="s">
        <v>366</v>
      </c>
      <c r="F242" s="22" t="s">
        <v>367</v>
      </c>
      <c r="G242" s="22" t="s">
        <v>25</v>
      </c>
      <c r="H242" s="25">
        <v>0.82650000000000001</v>
      </c>
      <c r="I242" s="25">
        <v>0</v>
      </c>
      <c r="J242" s="26">
        <v>0.82650000000000001</v>
      </c>
      <c r="K242" s="27" t="s">
        <v>27</v>
      </c>
      <c r="L242" s="28">
        <v>2</v>
      </c>
      <c r="M242" s="27" t="s">
        <v>38</v>
      </c>
      <c r="N242" s="29">
        <v>73721</v>
      </c>
      <c r="O242" s="30">
        <f t="shared" si="22"/>
        <v>73942.163</v>
      </c>
      <c r="P242" s="31">
        <f t="shared" si="23"/>
        <v>7394.2163</v>
      </c>
      <c r="Q242" s="32" t="s">
        <v>28</v>
      </c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6" customHeight="1" x14ac:dyDescent="0.2">
      <c r="A243" s="21" t="s">
        <v>201</v>
      </c>
      <c r="B243" s="22" t="s">
        <v>202</v>
      </c>
      <c r="C243" s="23" t="s">
        <v>500</v>
      </c>
      <c r="D243" s="22" t="s">
        <v>501</v>
      </c>
      <c r="E243" s="24" t="s">
        <v>366</v>
      </c>
      <c r="F243" s="22" t="s">
        <v>367</v>
      </c>
      <c r="G243" s="22" t="s">
        <v>25</v>
      </c>
      <c r="H243" s="25">
        <v>0.82640000000000002</v>
      </c>
      <c r="I243" s="25">
        <v>0</v>
      </c>
      <c r="J243" s="26">
        <v>0.82640000000000002</v>
      </c>
      <c r="K243" s="27" t="s">
        <v>27</v>
      </c>
      <c r="L243" s="28">
        <v>2</v>
      </c>
      <c r="M243" s="27" t="s">
        <v>38</v>
      </c>
      <c r="N243" s="29">
        <v>100435</v>
      </c>
      <c r="O243" s="30">
        <f t="shared" si="22"/>
        <v>100736.30499999999</v>
      </c>
      <c r="P243" s="31">
        <f t="shared" si="23"/>
        <v>10073.630499999999</v>
      </c>
      <c r="Q243" s="32" t="s">
        <v>28</v>
      </c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6" customHeight="1" x14ac:dyDescent="0.2">
      <c r="A244" s="21" t="s">
        <v>201</v>
      </c>
      <c r="B244" s="22" t="s">
        <v>202</v>
      </c>
      <c r="C244" s="23" t="s">
        <v>502</v>
      </c>
      <c r="D244" s="22" t="s">
        <v>503</v>
      </c>
      <c r="E244" s="24" t="s">
        <v>366</v>
      </c>
      <c r="F244" s="22" t="s">
        <v>418</v>
      </c>
      <c r="G244" s="22" t="s">
        <v>368</v>
      </c>
      <c r="H244" s="25">
        <v>0.82640000000000002</v>
      </c>
      <c r="I244" s="25">
        <v>0</v>
      </c>
      <c r="J244" s="26">
        <v>0.82640000000000002</v>
      </c>
      <c r="K244" s="27" t="s">
        <v>27</v>
      </c>
      <c r="L244" s="28">
        <v>2</v>
      </c>
      <c r="M244" s="27" t="s">
        <v>38</v>
      </c>
      <c r="N244" s="29">
        <v>52852</v>
      </c>
      <c r="O244" s="30">
        <f t="shared" si="22"/>
        <v>53010.555999999997</v>
      </c>
      <c r="P244" s="31">
        <f t="shared" si="23"/>
        <v>5301.0555999999997</v>
      </c>
      <c r="Q244" s="32" t="s">
        <v>28</v>
      </c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6" customHeight="1" x14ac:dyDescent="0.2">
      <c r="A245" s="21" t="s">
        <v>201</v>
      </c>
      <c r="B245" s="22" t="s">
        <v>202</v>
      </c>
      <c r="C245" s="23" t="s">
        <v>504</v>
      </c>
      <c r="D245" s="22" t="s">
        <v>165</v>
      </c>
      <c r="E245" s="24" t="s">
        <v>366</v>
      </c>
      <c r="F245" s="22" t="s">
        <v>367</v>
      </c>
      <c r="G245" s="22" t="s">
        <v>25</v>
      </c>
      <c r="H245" s="25">
        <v>0.82620000000000005</v>
      </c>
      <c r="I245" s="25">
        <v>0</v>
      </c>
      <c r="J245" s="26">
        <v>0.82620000000000005</v>
      </c>
      <c r="K245" s="27" t="s">
        <v>27</v>
      </c>
      <c r="L245" s="28">
        <v>2</v>
      </c>
      <c r="M245" s="27" t="s">
        <v>38</v>
      </c>
      <c r="N245" s="29">
        <v>51951</v>
      </c>
      <c r="O245" s="30">
        <f t="shared" si="22"/>
        <v>52106.853000000003</v>
      </c>
      <c r="P245" s="31">
        <f t="shared" si="23"/>
        <v>5210.685300000001</v>
      </c>
      <c r="Q245" s="32" t="s">
        <v>28</v>
      </c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6" customHeight="1" x14ac:dyDescent="0.2">
      <c r="A246" s="21" t="s">
        <v>201</v>
      </c>
      <c r="B246" s="22" t="s">
        <v>202</v>
      </c>
      <c r="C246" s="23" t="s">
        <v>505</v>
      </c>
      <c r="D246" s="22" t="s">
        <v>429</v>
      </c>
      <c r="E246" s="24" t="s">
        <v>366</v>
      </c>
      <c r="F246" s="22" t="s">
        <v>367</v>
      </c>
      <c r="G246" s="22" t="s">
        <v>425</v>
      </c>
      <c r="H246" s="25">
        <v>0.82599999999999996</v>
      </c>
      <c r="I246" s="25">
        <v>0</v>
      </c>
      <c r="J246" s="26">
        <v>0.82599999999999996</v>
      </c>
      <c r="K246" s="27" t="s">
        <v>27</v>
      </c>
      <c r="L246" s="28">
        <v>2</v>
      </c>
      <c r="M246" s="27" t="s">
        <v>38</v>
      </c>
      <c r="N246" s="29">
        <v>74601</v>
      </c>
      <c r="O246" s="30">
        <f t="shared" si="22"/>
        <v>74824.803</v>
      </c>
      <c r="P246" s="31">
        <f t="shared" si="23"/>
        <v>7482.4803000000002</v>
      </c>
      <c r="Q246" s="32" t="s">
        <v>28</v>
      </c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6" customHeight="1" x14ac:dyDescent="0.2">
      <c r="A247" s="21" t="s">
        <v>201</v>
      </c>
      <c r="B247" s="22" t="s">
        <v>202</v>
      </c>
      <c r="C247" s="23" t="s">
        <v>506</v>
      </c>
      <c r="D247" s="22" t="s">
        <v>507</v>
      </c>
      <c r="E247" s="24" t="s">
        <v>366</v>
      </c>
      <c r="F247" s="22" t="s">
        <v>367</v>
      </c>
      <c r="G247" s="22" t="s">
        <v>25</v>
      </c>
      <c r="H247" s="25">
        <v>0.82589999999999997</v>
      </c>
      <c r="I247" s="25">
        <v>0</v>
      </c>
      <c r="J247" s="26">
        <v>0.82589999999999997</v>
      </c>
      <c r="K247" s="27" t="s">
        <v>27</v>
      </c>
      <c r="L247" s="28">
        <v>2</v>
      </c>
      <c r="M247" s="27" t="s">
        <v>38</v>
      </c>
      <c r="N247" s="29">
        <v>64292</v>
      </c>
      <c r="O247" s="30">
        <f t="shared" si="22"/>
        <v>64484.875999999997</v>
      </c>
      <c r="P247" s="31">
        <f t="shared" si="23"/>
        <v>6448.4876000000004</v>
      </c>
      <c r="Q247" s="32" t="s">
        <v>28</v>
      </c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6" customHeight="1" x14ac:dyDescent="0.2">
      <c r="A248" s="21" t="s">
        <v>201</v>
      </c>
      <c r="B248" s="22" t="s">
        <v>202</v>
      </c>
      <c r="C248" s="23" t="s">
        <v>508</v>
      </c>
      <c r="D248" s="22" t="s">
        <v>509</v>
      </c>
      <c r="E248" s="24" t="s">
        <v>366</v>
      </c>
      <c r="F248" s="22" t="s">
        <v>367</v>
      </c>
      <c r="G248" s="22" t="s">
        <v>25</v>
      </c>
      <c r="H248" s="25">
        <v>0.82589999999999997</v>
      </c>
      <c r="I248" s="25">
        <v>0</v>
      </c>
      <c r="J248" s="26">
        <v>0.82589999999999997</v>
      </c>
      <c r="K248" s="27" t="s">
        <v>27</v>
      </c>
      <c r="L248" s="28">
        <v>2</v>
      </c>
      <c r="M248" s="27" t="s">
        <v>38</v>
      </c>
      <c r="N248" s="29">
        <v>57785</v>
      </c>
      <c r="O248" s="30">
        <f t="shared" si="22"/>
        <v>57958.355000000003</v>
      </c>
      <c r="P248" s="31">
        <f t="shared" si="23"/>
        <v>5795.835500000001</v>
      </c>
      <c r="Q248" s="32" t="s">
        <v>28</v>
      </c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6" customHeight="1" x14ac:dyDescent="0.2">
      <c r="A249" s="21" t="s">
        <v>201</v>
      </c>
      <c r="B249" s="22" t="s">
        <v>202</v>
      </c>
      <c r="C249" s="23" t="s">
        <v>510</v>
      </c>
      <c r="D249" s="22" t="s">
        <v>157</v>
      </c>
      <c r="E249" s="24" t="s">
        <v>366</v>
      </c>
      <c r="F249" s="22" t="s">
        <v>367</v>
      </c>
      <c r="G249" s="22" t="s">
        <v>368</v>
      </c>
      <c r="H249" s="25">
        <v>0.82579999999999998</v>
      </c>
      <c r="I249" s="25">
        <v>0</v>
      </c>
      <c r="J249" s="26">
        <v>0.82579999999999998</v>
      </c>
      <c r="K249" s="27" t="s">
        <v>27</v>
      </c>
      <c r="L249" s="28">
        <v>2</v>
      </c>
      <c r="M249" s="27" t="s">
        <v>38</v>
      </c>
      <c r="N249" s="29">
        <v>84811</v>
      </c>
      <c r="O249" s="30">
        <f t="shared" si="22"/>
        <v>85065.433000000005</v>
      </c>
      <c r="P249" s="31">
        <f t="shared" si="23"/>
        <v>8506.5433000000012</v>
      </c>
      <c r="Q249" s="32" t="s">
        <v>28</v>
      </c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6" customHeight="1" x14ac:dyDescent="0.2">
      <c r="A250" s="21" t="s">
        <v>201</v>
      </c>
      <c r="B250" s="22" t="s">
        <v>202</v>
      </c>
      <c r="C250" s="23" t="s">
        <v>511</v>
      </c>
      <c r="D250" s="22" t="s">
        <v>512</v>
      </c>
      <c r="E250" s="24" t="s">
        <v>366</v>
      </c>
      <c r="F250" s="22" t="s">
        <v>367</v>
      </c>
      <c r="G250" s="22" t="s">
        <v>368</v>
      </c>
      <c r="H250" s="25">
        <v>0.82579999999999998</v>
      </c>
      <c r="I250" s="25">
        <v>0</v>
      </c>
      <c r="J250" s="26">
        <v>0.82579999999999998</v>
      </c>
      <c r="K250" s="27" t="s">
        <v>27</v>
      </c>
      <c r="L250" s="28">
        <v>2</v>
      </c>
      <c r="M250" s="27" t="s">
        <v>38</v>
      </c>
      <c r="N250" s="29">
        <v>58309</v>
      </c>
      <c r="O250" s="30">
        <f t="shared" si="22"/>
        <v>58483.927000000003</v>
      </c>
      <c r="P250" s="31">
        <f t="shared" si="23"/>
        <v>5848.3927000000003</v>
      </c>
      <c r="Q250" s="32" t="s">
        <v>513</v>
      </c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6" customHeight="1" x14ac:dyDescent="0.2">
      <c r="A251" s="21" t="s">
        <v>201</v>
      </c>
      <c r="B251" s="22" t="s">
        <v>202</v>
      </c>
      <c r="C251" s="23" t="s">
        <v>514</v>
      </c>
      <c r="D251" s="22" t="s">
        <v>293</v>
      </c>
      <c r="E251" s="24" t="s">
        <v>366</v>
      </c>
      <c r="F251" s="22" t="s">
        <v>367</v>
      </c>
      <c r="G251" s="22" t="s">
        <v>368</v>
      </c>
      <c r="H251" s="25">
        <v>0.82569999999999999</v>
      </c>
      <c r="I251" s="25">
        <v>0</v>
      </c>
      <c r="J251" s="26">
        <v>0.82569999999999999</v>
      </c>
      <c r="K251" s="27" t="s">
        <v>27</v>
      </c>
      <c r="L251" s="28">
        <v>2</v>
      </c>
      <c r="M251" s="27" t="s">
        <v>38</v>
      </c>
      <c r="N251" s="29">
        <v>114256</v>
      </c>
      <c r="O251" s="30">
        <f t="shared" si="22"/>
        <v>114598.768</v>
      </c>
      <c r="P251" s="31">
        <f t="shared" si="23"/>
        <v>11459.8768</v>
      </c>
      <c r="Q251" s="32" t="s">
        <v>513</v>
      </c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6" customHeight="1" x14ac:dyDescent="0.2">
      <c r="A252" s="21" t="s">
        <v>201</v>
      </c>
      <c r="B252" s="22" t="s">
        <v>202</v>
      </c>
      <c r="C252" s="23" t="s">
        <v>515</v>
      </c>
      <c r="D252" s="22" t="s">
        <v>516</v>
      </c>
      <c r="E252" s="24" t="s">
        <v>366</v>
      </c>
      <c r="F252" s="22" t="s">
        <v>367</v>
      </c>
      <c r="G252" s="22" t="s">
        <v>25</v>
      </c>
      <c r="H252" s="25">
        <v>0.82569999999999999</v>
      </c>
      <c r="I252" s="25">
        <v>0</v>
      </c>
      <c r="J252" s="26">
        <v>0.82569999999999999</v>
      </c>
      <c r="K252" s="27" t="s">
        <v>27</v>
      </c>
      <c r="L252" s="28">
        <v>2</v>
      </c>
      <c r="M252" s="27" t="s">
        <v>38</v>
      </c>
      <c r="N252" s="29">
        <v>81142</v>
      </c>
      <c r="O252" s="30">
        <f t="shared" si="22"/>
        <v>81385.426000000007</v>
      </c>
      <c r="P252" s="31">
        <f t="shared" si="23"/>
        <v>8138.5426000000007</v>
      </c>
      <c r="Q252" s="32" t="s">
        <v>513</v>
      </c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6" customHeight="1" x14ac:dyDescent="0.2">
      <c r="A253" s="21" t="s">
        <v>201</v>
      </c>
      <c r="B253" s="22" t="s">
        <v>202</v>
      </c>
      <c r="C253" s="23" t="s">
        <v>517</v>
      </c>
      <c r="D253" s="22" t="s">
        <v>518</v>
      </c>
      <c r="E253" s="24" t="s">
        <v>366</v>
      </c>
      <c r="F253" s="22" t="s">
        <v>367</v>
      </c>
      <c r="G253" s="22" t="s">
        <v>25</v>
      </c>
      <c r="H253" s="25">
        <v>0.8256</v>
      </c>
      <c r="I253" s="25">
        <v>0</v>
      </c>
      <c r="J253" s="26">
        <v>0.8256</v>
      </c>
      <c r="K253" s="27" t="s">
        <v>27</v>
      </c>
      <c r="L253" s="28">
        <v>2</v>
      </c>
      <c r="M253" s="27" t="s">
        <v>38</v>
      </c>
      <c r="N253" s="29">
        <v>88077</v>
      </c>
      <c r="O253" s="30">
        <f t="shared" si="22"/>
        <v>88341.231</v>
      </c>
      <c r="P253" s="31">
        <f t="shared" si="23"/>
        <v>8834.1231000000007</v>
      </c>
      <c r="Q253" s="32" t="s">
        <v>513</v>
      </c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6" customHeight="1" x14ac:dyDescent="0.2">
      <c r="A254" s="21" t="s">
        <v>201</v>
      </c>
      <c r="B254" s="22" t="s">
        <v>202</v>
      </c>
      <c r="C254" s="23" t="s">
        <v>519</v>
      </c>
      <c r="D254" s="22" t="s">
        <v>520</v>
      </c>
      <c r="E254" s="24" t="s">
        <v>366</v>
      </c>
      <c r="F254" s="22" t="s">
        <v>367</v>
      </c>
      <c r="G254" s="22" t="s">
        <v>368</v>
      </c>
      <c r="H254" s="25">
        <v>0.82550000000000001</v>
      </c>
      <c r="I254" s="25">
        <v>0</v>
      </c>
      <c r="J254" s="26">
        <v>0.82550000000000001</v>
      </c>
      <c r="K254" s="27" t="s">
        <v>27</v>
      </c>
      <c r="L254" s="28">
        <v>2</v>
      </c>
      <c r="M254" s="27" t="s">
        <v>38</v>
      </c>
      <c r="N254" s="29">
        <v>65155</v>
      </c>
      <c r="O254" s="30">
        <f t="shared" si="22"/>
        <v>65350.464999999997</v>
      </c>
      <c r="P254" s="31">
        <f t="shared" si="23"/>
        <v>6535.0465000000004</v>
      </c>
      <c r="Q254" s="32" t="s">
        <v>513</v>
      </c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6" customHeight="1" x14ac:dyDescent="0.2">
      <c r="A255" s="21" t="s">
        <v>201</v>
      </c>
      <c r="B255" s="22" t="s">
        <v>202</v>
      </c>
      <c r="C255" s="23" t="s">
        <v>521</v>
      </c>
      <c r="D255" s="22" t="s">
        <v>447</v>
      </c>
      <c r="E255" s="24" t="s">
        <v>366</v>
      </c>
      <c r="F255" s="22" t="s">
        <v>367</v>
      </c>
      <c r="G255" s="22" t="s">
        <v>25</v>
      </c>
      <c r="H255" s="25">
        <v>0.82520000000000004</v>
      </c>
      <c r="I255" s="25">
        <v>0</v>
      </c>
      <c r="J255" s="26">
        <v>0.82520000000000004</v>
      </c>
      <c r="K255" s="27" t="s">
        <v>27</v>
      </c>
      <c r="L255" s="28">
        <v>2</v>
      </c>
      <c r="M255" s="27" t="s">
        <v>38</v>
      </c>
      <c r="N255" s="29">
        <v>31932</v>
      </c>
      <c r="O255" s="30">
        <f t="shared" si="22"/>
        <v>32027.795999999998</v>
      </c>
      <c r="P255" s="31">
        <f t="shared" si="23"/>
        <v>3202.7795999999998</v>
      </c>
      <c r="Q255" s="32" t="s">
        <v>513</v>
      </c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6" customHeight="1" x14ac:dyDescent="0.2">
      <c r="A256" s="21" t="s">
        <v>150</v>
      </c>
      <c r="B256" s="33" t="s">
        <v>151</v>
      </c>
      <c r="C256" s="23" t="s">
        <v>522</v>
      </c>
      <c r="D256" s="22" t="s">
        <v>523</v>
      </c>
      <c r="E256" s="24" t="s">
        <v>366</v>
      </c>
      <c r="F256" s="22" t="s">
        <v>64</v>
      </c>
      <c r="G256" s="22" t="s">
        <v>368</v>
      </c>
      <c r="H256" s="25">
        <v>0.82379999999999998</v>
      </c>
      <c r="I256" s="25">
        <v>0</v>
      </c>
      <c r="J256" s="26">
        <v>0.82379999999999998</v>
      </c>
      <c r="K256" s="27" t="s">
        <v>27</v>
      </c>
      <c r="L256" s="28">
        <v>2</v>
      </c>
      <c r="M256" s="27" t="s">
        <v>27</v>
      </c>
      <c r="N256" s="29">
        <v>25205</v>
      </c>
      <c r="O256" s="29">
        <f>N256+(N256*0.03)</f>
        <v>25961.15</v>
      </c>
      <c r="P256" s="31">
        <f>O256*0.05</f>
        <v>1298.0575000000001</v>
      </c>
      <c r="Q256" s="32" t="s">
        <v>513</v>
      </c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6" customHeight="1" x14ac:dyDescent="0.2">
      <c r="A257" s="21" t="s">
        <v>162</v>
      </c>
      <c r="B257" s="22" t="s">
        <v>163</v>
      </c>
      <c r="C257" s="23" t="s">
        <v>524</v>
      </c>
      <c r="D257" s="22" t="s">
        <v>56</v>
      </c>
      <c r="E257" s="24" t="s">
        <v>366</v>
      </c>
      <c r="F257" s="22" t="s">
        <v>64</v>
      </c>
      <c r="G257" s="22" t="s">
        <v>368</v>
      </c>
      <c r="H257" s="25">
        <v>0.66600000000000004</v>
      </c>
      <c r="I257" s="25">
        <v>0.14710000000000001</v>
      </c>
      <c r="J257" s="26">
        <v>0.81310000000000004</v>
      </c>
      <c r="K257" s="27" t="s">
        <v>27</v>
      </c>
      <c r="L257" s="28">
        <v>2</v>
      </c>
      <c r="M257" s="27" t="s">
        <v>38</v>
      </c>
      <c r="N257" s="29">
        <v>44555</v>
      </c>
      <c r="O257" s="30">
        <f t="shared" ref="O257:O278" si="24">N257+(N257*0.003)</f>
        <v>44688.665000000001</v>
      </c>
      <c r="P257" s="31">
        <f t="shared" ref="P257:P271" si="25">O257*0.1</f>
        <v>4468.8665000000001</v>
      </c>
      <c r="Q257" s="32" t="s">
        <v>513</v>
      </c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6" customHeight="1" x14ac:dyDescent="0.2">
      <c r="A258" s="21" t="s">
        <v>162</v>
      </c>
      <c r="B258" s="22" t="s">
        <v>163</v>
      </c>
      <c r="C258" s="23" t="s">
        <v>525</v>
      </c>
      <c r="D258" s="22" t="s">
        <v>272</v>
      </c>
      <c r="E258" s="24" t="s">
        <v>366</v>
      </c>
      <c r="F258" s="22" t="s">
        <v>367</v>
      </c>
      <c r="G258" s="22" t="s">
        <v>368</v>
      </c>
      <c r="H258" s="25">
        <v>0.69930000000000003</v>
      </c>
      <c r="I258" s="25">
        <v>0.1013</v>
      </c>
      <c r="J258" s="26">
        <v>0.80069999999999997</v>
      </c>
      <c r="K258" s="27" t="s">
        <v>27</v>
      </c>
      <c r="L258" s="28">
        <v>2</v>
      </c>
      <c r="M258" s="27" t="s">
        <v>38</v>
      </c>
      <c r="N258" s="29">
        <v>51596</v>
      </c>
      <c r="O258" s="30">
        <f t="shared" si="24"/>
        <v>51750.788</v>
      </c>
      <c r="P258" s="31">
        <f t="shared" si="25"/>
        <v>5175.0788000000002</v>
      </c>
      <c r="Q258" s="32" t="s">
        <v>513</v>
      </c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6" customHeight="1" x14ac:dyDescent="0.2">
      <c r="A259" s="21" t="s">
        <v>162</v>
      </c>
      <c r="B259" s="22" t="s">
        <v>163</v>
      </c>
      <c r="C259" s="23" t="s">
        <v>526</v>
      </c>
      <c r="D259" s="22" t="s">
        <v>175</v>
      </c>
      <c r="E259" s="24" t="s">
        <v>366</v>
      </c>
      <c r="F259" s="22" t="s">
        <v>77</v>
      </c>
      <c r="G259" s="22" t="s">
        <v>368</v>
      </c>
      <c r="H259" s="25">
        <v>0.67710000000000004</v>
      </c>
      <c r="I259" s="25">
        <v>0.12039999999999999</v>
      </c>
      <c r="J259" s="26">
        <v>0.79749999999999999</v>
      </c>
      <c r="K259" s="27" t="s">
        <v>27</v>
      </c>
      <c r="L259" s="28">
        <v>2</v>
      </c>
      <c r="M259" s="27" t="s">
        <v>38</v>
      </c>
      <c r="N259" s="29">
        <v>59545</v>
      </c>
      <c r="O259" s="30">
        <f t="shared" si="24"/>
        <v>59723.635000000002</v>
      </c>
      <c r="P259" s="31">
        <f t="shared" si="25"/>
        <v>5972.3635000000004</v>
      </c>
      <c r="Q259" s="32" t="s">
        <v>513</v>
      </c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6" customHeight="1" x14ac:dyDescent="0.2">
      <c r="A260" s="21" t="s">
        <v>158</v>
      </c>
      <c r="B260" s="22" t="s">
        <v>159</v>
      </c>
      <c r="C260" s="23" t="s">
        <v>527</v>
      </c>
      <c r="D260" s="22" t="s">
        <v>437</v>
      </c>
      <c r="E260" s="24" t="s">
        <v>366</v>
      </c>
      <c r="F260" s="22" t="s">
        <v>64</v>
      </c>
      <c r="G260" s="22" t="s">
        <v>368</v>
      </c>
      <c r="H260" s="25">
        <v>0.79190000000000005</v>
      </c>
      <c r="I260" s="25">
        <v>0</v>
      </c>
      <c r="J260" s="26">
        <v>0.79190000000000005</v>
      </c>
      <c r="K260" s="27" t="s">
        <v>27</v>
      </c>
      <c r="L260" s="28">
        <v>2</v>
      </c>
      <c r="M260" s="27" t="s">
        <v>27</v>
      </c>
      <c r="N260" s="29">
        <v>16632</v>
      </c>
      <c r="O260" s="30">
        <f t="shared" si="24"/>
        <v>16681.896000000001</v>
      </c>
      <c r="P260" s="31">
        <f t="shared" si="25"/>
        <v>1668.1896000000002</v>
      </c>
      <c r="Q260" s="32" t="s">
        <v>513</v>
      </c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6" customHeight="1" x14ac:dyDescent="0.2">
      <c r="A261" s="21" t="s">
        <v>158</v>
      </c>
      <c r="B261" s="22" t="s">
        <v>159</v>
      </c>
      <c r="C261" s="23" t="s">
        <v>528</v>
      </c>
      <c r="D261" s="22" t="s">
        <v>94</v>
      </c>
      <c r="E261" s="24" t="s">
        <v>366</v>
      </c>
      <c r="F261" s="22" t="s">
        <v>64</v>
      </c>
      <c r="G261" s="22" t="s">
        <v>368</v>
      </c>
      <c r="H261" s="25">
        <v>0.7913</v>
      </c>
      <c r="I261" s="25">
        <v>0</v>
      </c>
      <c r="J261" s="26">
        <v>0.7913</v>
      </c>
      <c r="K261" s="27" t="s">
        <v>27</v>
      </c>
      <c r="L261" s="28">
        <v>2</v>
      </c>
      <c r="M261" s="27" t="s">
        <v>27</v>
      </c>
      <c r="N261" s="29">
        <v>40969</v>
      </c>
      <c r="O261" s="30">
        <f t="shared" si="24"/>
        <v>41091.906999999999</v>
      </c>
      <c r="P261" s="31">
        <f t="shared" si="25"/>
        <v>4109.1907000000001</v>
      </c>
      <c r="Q261" s="32" t="s">
        <v>513</v>
      </c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6" customHeight="1" x14ac:dyDescent="0.2">
      <c r="A262" s="21" t="s">
        <v>158</v>
      </c>
      <c r="B262" s="22" t="s">
        <v>159</v>
      </c>
      <c r="C262" s="23" t="s">
        <v>529</v>
      </c>
      <c r="D262" s="22" t="s">
        <v>130</v>
      </c>
      <c r="E262" s="24" t="s">
        <v>366</v>
      </c>
      <c r="F262" s="22" t="s">
        <v>64</v>
      </c>
      <c r="G262" s="22" t="s">
        <v>368</v>
      </c>
      <c r="H262" s="25">
        <v>0.79100000000000004</v>
      </c>
      <c r="I262" s="25">
        <v>0</v>
      </c>
      <c r="J262" s="26">
        <v>0.79100000000000004</v>
      </c>
      <c r="K262" s="27" t="s">
        <v>27</v>
      </c>
      <c r="L262" s="28">
        <v>2</v>
      </c>
      <c r="M262" s="27" t="s">
        <v>27</v>
      </c>
      <c r="N262" s="29">
        <v>36989</v>
      </c>
      <c r="O262" s="30">
        <f t="shared" si="24"/>
        <v>37099.966999999997</v>
      </c>
      <c r="P262" s="31">
        <f t="shared" si="25"/>
        <v>3709.9966999999997</v>
      </c>
      <c r="Q262" s="32" t="s">
        <v>513</v>
      </c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6" customHeight="1" x14ac:dyDescent="0.2">
      <c r="A263" s="21" t="s">
        <v>158</v>
      </c>
      <c r="B263" s="22" t="s">
        <v>159</v>
      </c>
      <c r="C263" s="23" t="s">
        <v>530</v>
      </c>
      <c r="D263" s="22" t="s">
        <v>48</v>
      </c>
      <c r="E263" s="24" t="s">
        <v>366</v>
      </c>
      <c r="F263" s="22" t="s">
        <v>64</v>
      </c>
      <c r="G263" s="22" t="s">
        <v>368</v>
      </c>
      <c r="H263" s="25">
        <v>0.79039999999999999</v>
      </c>
      <c r="I263" s="25">
        <v>0</v>
      </c>
      <c r="J263" s="26">
        <v>0.79039999999999999</v>
      </c>
      <c r="K263" s="27" t="s">
        <v>27</v>
      </c>
      <c r="L263" s="28">
        <v>2</v>
      </c>
      <c r="M263" s="27" t="s">
        <v>27</v>
      </c>
      <c r="N263" s="29">
        <v>48815</v>
      </c>
      <c r="O263" s="30">
        <f t="shared" si="24"/>
        <v>48961.445</v>
      </c>
      <c r="P263" s="31">
        <f t="shared" si="25"/>
        <v>4896.1445000000003</v>
      </c>
      <c r="Q263" s="32" t="s">
        <v>513</v>
      </c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6" customHeight="1" x14ac:dyDescent="0.2">
      <c r="A264" s="21" t="s">
        <v>158</v>
      </c>
      <c r="B264" s="22" t="s">
        <v>159</v>
      </c>
      <c r="C264" s="23" t="s">
        <v>531</v>
      </c>
      <c r="D264" s="22" t="s">
        <v>443</v>
      </c>
      <c r="E264" s="24" t="s">
        <v>366</v>
      </c>
      <c r="F264" s="22" t="s">
        <v>64</v>
      </c>
      <c r="G264" s="22" t="s">
        <v>368</v>
      </c>
      <c r="H264" s="25">
        <v>0.79</v>
      </c>
      <c r="I264" s="25">
        <v>0</v>
      </c>
      <c r="J264" s="26">
        <v>0.79</v>
      </c>
      <c r="K264" s="27" t="s">
        <v>27</v>
      </c>
      <c r="L264" s="28">
        <v>2</v>
      </c>
      <c r="M264" s="27" t="s">
        <v>27</v>
      </c>
      <c r="N264" s="29">
        <v>46985</v>
      </c>
      <c r="O264" s="30">
        <f t="shared" si="24"/>
        <v>47125.955000000002</v>
      </c>
      <c r="P264" s="31">
        <f t="shared" si="25"/>
        <v>4712.5955000000004</v>
      </c>
      <c r="Q264" s="32" t="s">
        <v>513</v>
      </c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6" customHeight="1" x14ac:dyDescent="0.2">
      <c r="A265" s="21" t="s">
        <v>162</v>
      </c>
      <c r="B265" s="22" t="s">
        <v>163</v>
      </c>
      <c r="C265" s="23" t="s">
        <v>532</v>
      </c>
      <c r="D265" s="22" t="s">
        <v>50</v>
      </c>
      <c r="E265" s="24" t="s">
        <v>366</v>
      </c>
      <c r="F265" s="22" t="s">
        <v>77</v>
      </c>
      <c r="G265" s="22" t="s">
        <v>368</v>
      </c>
      <c r="H265" s="25">
        <v>0.63600000000000001</v>
      </c>
      <c r="I265" s="25">
        <v>0.13700000000000001</v>
      </c>
      <c r="J265" s="26">
        <v>0.77300000000000002</v>
      </c>
      <c r="K265" s="27" t="s">
        <v>27</v>
      </c>
      <c r="L265" s="28">
        <v>2</v>
      </c>
      <c r="M265" s="27" t="s">
        <v>38</v>
      </c>
      <c r="N265" s="29">
        <v>45892</v>
      </c>
      <c r="O265" s="30">
        <f t="shared" si="24"/>
        <v>46029.675999999999</v>
      </c>
      <c r="P265" s="31">
        <f t="shared" si="25"/>
        <v>4602.9675999999999</v>
      </c>
      <c r="Q265" s="32" t="s">
        <v>513</v>
      </c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6" customHeight="1" x14ac:dyDescent="0.2">
      <c r="A266" s="21" t="s">
        <v>162</v>
      </c>
      <c r="B266" s="22" t="s">
        <v>163</v>
      </c>
      <c r="C266" s="23" t="s">
        <v>533</v>
      </c>
      <c r="D266" s="22" t="s">
        <v>142</v>
      </c>
      <c r="E266" s="24" t="s">
        <v>366</v>
      </c>
      <c r="F266" s="22" t="s">
        <v>367</v>
      </c>
      <c r="G266" s="22" t="s">
        <v>368</v>
      </c>
      <c r="H266" s="25">
        <v>0.61890000000000001</v>
      </c>
      <c r="I266" s="25">
        <v>0.15049999999999999</v>
      </c>
      <c r="J266" s="26">
        <v>0.76939999999999997</v>
      </c>
      <c r="K266" s="27" t="s">
        <v>27</v>
      </c>
      <c r="L266" s="28">
        <v>2</v>
      </c>
      <c r="M266" s="27" t="s">
        <v>38</v>
      </c>
      <c r="N266" s="29">
        <v>31648</v>
      </c>
      <c r="O266" s="30">
        <f t="shared" si="24"/>
        <v>31742.944</v>
      </c>
      <c r="P266" s="31">
        <f t="shared" si="25"/>
        <v>3174.2944000000002</v>
      </c>
      <c r="Q266" s="32" t="s">
        <v>513</v>
      </c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6" customHeight="1" x14ac:dyDescent="0.2">
      <c r="A267" s="21" t="s">
        <v>162</v>
      </c>
      <c r="B267" s="22" t="s">
        <v>163</v>
      </c>
      <c r="C267" s="23" t="s">
        <v>534</v>
      </c>
      <c r="D267" s="22" t="s">
        <v>161</v>
      </c>
      <c r="E267" s="24" t="s">
        <v>366</v>
      </c>
      <c r="F267" s="22" t="s">
        <v>77</v>
      </c>
      <c r="G267" s="22" t="s">
        <v>368</v>
      </c>
      <c r="H267" s="25">
        <v>0.65810000000000002</v>
      </c>
      <c r="I267" s="25">
        <v>0.1094</v>
      </c>
      <c r="J267" s="26">
        <v>0.76749999999999996</v>
      </c>
      <c r="K267" s="27" t="s">
        <v>27</v>
      </c>
      <c r="L267" s="28">
        <v>2</v>
      </c>
      <c r="M267" s="27" t="s">
        <v>38</v>
      </c>
      <c r="N267" s="29">
        <v>44712</v>
      </c>
      <c r="O267" s="30">
        <f t="shared" si="24"/>
        <v>44846.135999999999</v>
      </c>
      <c r="P267" s="31">
        <f t="shared" si="25"/>
        <v>4484.6135999999997</v>
      </c>
      <c r="Q267" s="32" t="s">
        <v>513</v>
      </c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6" customHeight="1" x14ac:dyDescent="0.2">
      <c r="A268" s="21" t="s">
        <v>177</v>
      </c>
      <c r="B268" s="22" t="s">
        <v>178</v>
      </c>
      <c r="C268" s="23" t="s">
        <v>535</v>
      </c>
      <c r="D268" s="22" t="s">
        <v>536</v>
      </c>
      <c r="E268" s="24" t="s">
        <v>366</v>
      </c>
      <c r="F268" s="22" t="s">
        <v>367</v>
      </c>
      <c r="G268" s="22" t="s">
        <v>368</v>
      </c>
      <c r="H268" s="25">
        <v>0.76519999999999999</v>
      </c>
      <c r="I268" s="25">
        <v>0</v>
      </c>
      <c r="J268" s="26">
        <v>0.76519999999999999</v>
      </c>
      <c r="K268" s="27" t="s">
        <v>27</v>
      </c>
      <c r="L268" s="28">
        <v>2</v>
      </c>
      <c r="M268" s="27" t="s">
        <v>27</v>
      </c>
      <c r="N268" s="29">
        <v>49465</v>
      </c>
      <c r="O268" s="30">
        <f t="shared" si="24"/>
        <v>49613.394999999997</v>
      </c>
      <c r="P268" s="31">
        <f t="shared" si="25"/>
        <v>4961.3395</v>
      </c>
      <c r="Q268" s="32" t="s">
        <v>513</v>
      </c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6" customHeight="1" x14ac:dyDescent="0.2">
      <c r="A269" s="21" t="s">
        <v>177</v>
      </c>
      <c r="B269" s="22" t="s">
        <v>178</v>
      </c>
      <c r="C269" s="23" t="s">
        <v>537</v>
      </c>
      <c r="D269" s="22" t="s">
        <v>538</v>
      </c>
      <c r="E269" s="24" t="s">
        <v>366</v>
      </c>
      <c r="F269" s="22" t="s">
        <v>367</v>
      </c>
      <c r="G269" s="22" t="s">
        <v>368</v>
      </c>
      <c r="H269" s="25">
        <v>0.76480000000000004</v>
      </c>
      <c r="I269" s="25">
        <v>0</v>
      </c>
      <c r="J269" s="26">
        <v>0.76480000000000004</v>
      </c>
      <c r="K269" s="27" t="s">
        <v>27</v>
      </c>
      <c r="L269" s="28">
        <v>2</v>
      </c>
      <c r="M269" s="27" t="s">
        <v>27</v>
      </c>
      <c r="N269" s="29">
        <v>52374</v>
      </c>
      <c r="O269" s="30">
        <f t="shared" si="24"/>
        <v>52531.122000000003</v>
      </c>
      <c r="P269" s="31">
        <f t="shared" si="25"/>
        <v>5253.1122000000005</v>
      </c>
      <c r="Q269" s="32" t="s">
        <v>513</v>
      </c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6" customHeight="1" x14ac:dyDescent="0.2">
      <c r="A270" s="21" t="s">
        <v>177</v>
      </c>
      <c r="B270" s="22" t="s">
        <v>178</v>
      </c>
      <c r="C270" s="23" t="s">
        <v>539</v>
      </c>
      <c r="D270" s="22" t="s">
        <v>540</v>
      </c>
      <c r="E270" s="24" t="s">
        <v>366</v>
      </c>
      <c r="F270" s="22" t="s">
        <v>367</v>
      </c>
      <c r="G270" s="22" t="s">
        <v>368</v>
      </c>
      <c r="H270" s="25">
        <v>0.76400000000000001</v>
      </c>
      <c r="I270" s="25">
        <v>0</v>
      </c>
      <c r="J270" s="26">
        <v>0.76400000000000001</v>
      </c>
      <c r="K270" s="27" t="s">
        <v>27</v>
      </c>
      <c r="L270" s="28">
        <v>2</v>
      </c>
      <c r="M270" s="27" t="s">
        <v>27</v>
      </c>
      <c r="N270" s="29">
        <v>26748</v>
      </c>
      <c r="O270" s="30">
        <f t="shared" si="24"/>
        <v>26828.243999999999</v>
      </c>
      <c r="P270" s="31">
        <f t="shared" si="25"/>
        <v>2682.8244</v>
      </c>
      <c r="Q270" s="32" t="s">
        <v>513</v>
      </c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6" customHeight="1" x14ac:dyDescent="0.2">
      <c r="A271" s="21" t="s">
        <v>162</v>
      </c>
      <c r="B271" s="22" t="s">
        <v>163</v>
      </c>
      <c r="C271" s="23" t="s">
        <v>541</v>
      </c>
      <c r="D271" s="22" t="s">
        <v>463</v>
      </c>
      <c r="E271" s="24" t="s">
        <v>366</v>
      </c>
      <c r="F271" s="22" t="s">
        <v>64</v>
      </c>
      <c r="G271" s="22" t="s">
        <v>368</v>
      </c>
      <c r="H271" s="25">
        <v>0.62139999999999995</v>
      </c>
      <c r="I271" s="25">
        <v>0.1358</v>
      </c>
      <c r="J271" s="26">
        <v>0.75719999999999998</v>
      </c>
      <c r="K271" s="27" t="s">
        <v>27</v>
      </c>
      <c r="L271" s="28">
        <v>2</v>
      </c>
      <c r="M271" s="27" t="s">
        <v>38</v>
      </c>
      <c r="N271" s="29">
        <v>40821</v>
      </c>
      <c r="O271" s="30">
        <f t="shared" si="24"/>
        <v>40943.463000000003</v>
      </c>
      <c r="P271" s="31">
        <f t="shared" si="25"/>
        <v>4094.3463000000006</v>
      </c>
      <c r="Q271" s="32" t="s">
        <v>513</v>
      </c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6" customHeight="1" x14ac:dyDescent="0.2">
      <c r="A272" s="21" t="s">
        <v>162</v>
      </c>
      <c r="B272" s="22" t="s">
        <v>163</v>
      </c>
      <c r="C272" s="23" t="s">
        <v>542</v>
      </c>
      <c r="D272" s="22" t="s">
        <v>543</v>
      </c>
      <c r="E272" s="24" t="s">
        <v>366</v>
      </c>
      <c r="F272" s="22" t="s">
        <v>77</v>
      </c>
      <c r="G272" s="22" t="s">
        <v>368</v>
      </c>
      <c r="H272" s="25">
        <v>0.64500000000000002</v>
      </c>
      <c r="I272" s="25">
        <v>0.11169999999999999</v>
      </c>
      <c r="J272" s="26">
        <v>0.75670000000000004</v>
      </c>
      <c r="K272" s="27" t="s">
        <v>27</v>
      </c>
      <c r="L272" s="28">
        <v>2</v>
      </c>
      <c r="M272" s="27" t="s">
        <v>38</v>
      </c>
      <c r="N272" s="29">
        <v>0</v>
      </c>
      <c r="O272" s="30">
        <f t="shared" si="24"/>
        <v>0</v>
      </c>
      <c r="P272" s="31">
        <v>4500</v>
      </c>
      <c r="Q272" s="32" t="s">
        <v>513</v>
      </c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6" customHeight="1" x14ac:dyDescent="0.2">
      <c r="A273" s="21" t="s">
        <v>162</v>
      </c>
      <c r="B273" s="22" t="s">
        <v>163</v>
      </c>
      <c r="C273" s="23" t="s">
        <v>544</v>
      </c>
      <c r="D273" s="22" t="s">
        <v>194</v>
      </c>
      <c r="E273" s="24" t="s">
        <v>366</v>
      </c>
      <c r="F273" s="22" t="s">
        <v>77</v>
      </c>
      <c r="G273" s="22" t="s">
        <v>368</v>
      </c>
      <c r="H273" s="25">
        <v>0.56610000000000005</v>
      </c>
      <c r="I273" s="25">
        <v>0.1799</v>
      </c>
      <c r="J273" s="26">
        <v>0.746</v>
      </c>
      <c r="K273" s="27" t="s">
        <v>27</v>
      </c>
      <c r="L273" s="28">
        <v>2</v>
      </c>
      <c r="M273" s="27" t="s">
        <v>38</v>
      </c>
      <c r="N273" s="29">
        <v>30135</v>
      </c>
      <c r="O273" s="30">
        <f t="shared" si="24"/>
        <v>30225.404999999999</v>
      </c>
      <c r="P273" s="31">
        <f t="shared" ref="P273:P278" si="26">O273*0.1</f>
        <v>3022.5405000000001</v>
      </c>
      <c r="Q273" s="32" t="s">
        <v>513</v>
      </c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6" customHeight="1" x14ac:dyDescent="0.2">
      <c r="A274" s="21" t="s">
        <v>162</v>
      </c>
      <c r="B274" s="22" t="s">
        <v>163</v>
      </c>
      <c r="C274" s="23" t="s">
        <v>545</v>
      </c>
      <c r="D274" s="22" t="s">
        <v>433</v>
      </c>
      <c r="E274" s="24" t="s">
        <v>366</v>
      </c>
      <c r="F274" s="22" t="s">
        <v>64</v>
      </c>
      <c r="G274" s="22" t="s">
        <v>368</v>
      </c>
      <c r="H274" s="25">
        <v>0.63280000000000003</v>
      </c>
      <c r="I274" s="25">
        <v>0.1109</v>
      </c>
      <c r="J274" s="26">
        <v>0.74360000000000004</v>
      </c>
      <c r="K274" s="27" t="s">
        <v>27</v>
      </c>
      <c r="L274" s="28">
        <v>2</v>
      </c>
      <c r="M274" s="27" t="s">
        <v>38</v>
      </c>
      <c r="N274" s="29">
        <v>36726</v>
      </c>
      <c r="O274" s="30">
        <f t="shared" si="24"/>
        <v>36836.178</v>
      </c>
      <c r="P274" s="31">
        <f t="shared" si="26"/>
        <v>3683.6178</v>
      </c>
      <c r="Q274" s="32" t="s">
        <v>513</v>
      </c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6" customHeight="1" x14ac:dyDescent="0.2">
      <c r="A275" s="21" t="s">
        <v>198</v>
      </c>
      <c r="B275" s="22" t="s">
        <v>199</v>
      </c>
      <c r="C275" s="23" t="s">
        <v>546</v>
      </c>
      <c r="D275" s="22" t="s">
        <v>94</v>
      </c>
      <c r="E275" s="24" t="s">
        <v>366</v>
      </c>
      <c r="F275" s="22" t="s">
        <v>367</v>
      </c>
      <c r="G275" s="22" t="s">
        <v>211</v>
      </c>
      <c r="H275" s="25">
        <v>0.74219999999999997</v>
      </c>
      <c r="I275" s="25">
        <v>0</v>
      </c>
      <c r="J275" s="26">
        <v>0.74219999999999997</v>
      </c>
      <c r="K275" s="27" t="s">
        <v>27</v>
      </c>
      <c r="L275" s="28">
        <v>2</v>
      </c>
      <c r="M275" s="27" t="s">
        <v>38</v>
      </c>
      <c r="N275" s="29">
        <v>59167</v>
      </c>
      <c r="O275" s="30">
        <f t="shared" si="24"/>
        <v>59344.500999999997</v>
      </c>
      <c r="P275" s="31">
        <f t="shared" si="26"/>
        <v>5934.4501</v>
      </c>
      <c r="Q275" s="32" t="s">
        <v>513</v>
      </c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6" customHeight="1" x14ac:dyDescent="0.2">
      <c r="A276" s="21" t="s">
        <v>146</v>
      </c>
      <c r="B276" s="22" t="s">
        <v>147</v>
      </c>
      <c r="C276" s="23" t="s">
        <v>547</v>
      </c>
      <c r="D276" s="22" t="s">
        <v>60</v>
      </c>
      <c r="E276" s="24" t="s">
        <v>366</v>
      </c>
      <c r="F276" s="22" t="s">
        <v>367</v>
      </c>
      <c r="G276" s="22" t="s">
        <v>368</v>
      </c>
      <c r="H276" s="25">
        <v>0.61170000000000002</v>
      </c>
      <c r="I276" s="25">
        <v>0.12640000000000001</v>
      </c>
      <c r="J276" s="26">
        <v>0.73809999999999998</v>
      </c>
      <c r="K276" s="27" t="s">
        <v>27</v>
      </c>
      <c r="L276" s="28">
        <v>2</v>
      </c>
      <c r="M276" s="27" t="s">
        <v>27</v>
      </c>
      <c r="N276" s="29">
        <v>61402</v>
      </c>
      <c r="O276" s="30">
        <f t="shared" si="24"/>
        <v>61586.205999999998</v>
      </c>
      <c r="P276" s="31">
        <f t="shared" si="26"/>
        <v>6158.6206000000002</v>
      </c>
      <c r="Q276" s="32" t="s">
        <v>513</v>
      </c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6" customHeight="1" x14ac:dyDescent="0.2">
      <c r="A277" s="21" t="s">
        <v>257</v>
      </c>
      <c r="B277" s="22" t="s">
        <v>258</v>
      </c>
      <c r="C277" s="23" t="s">
        <v>548</v>
      </c>
      <c r="D277" s="22" t="s">
        <v>351</v>
      </c>
      <c r="E277" s="24" t="s">
        <v>366</v>
      </c>
      <c r="F277" s="22" t="s">
        <v>64</v>
      </c>
      <c r="G277" s="22" t="s">
        <v>211</v>
      </c>
      <c r="H277" s="25">
        <v>0.68410000000000004</v>
      </c>
      <c r="I277" s="25">
        <v>5.2200000000000003E-2</v>
      </c>
      <c r="J277" s="26">
        <v>0.73619999999999997</v>
      </c>
      <c r="K277" s="27" t="s">
        <v>27</v>
      </c>
      <c r="L277" s="28">
        <v>2</v>
      </c>
      <c r="M277" s="27" t="s">
        <v>27</v>
      </c>
      <c r="N277" s="29">
        <v>28667</v>
      </c>
      <c r="O277" s="30">
        <f t="shared" si="24"/>
        <v>28753.001</v>
      </c>
      <c r="P277" s="31">
        <f t="shared" si="26"/>
        <v>2875.3001000000004</v>
      </c>
      <c r="Q277" s="32" t="s">
        <v>513</v>
      </c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6" customHeight="1" x14ac:dyDescent="0.2">
      <c r="A278" s="21" t="s">
        <v>243</v>
      </c>
      <c r="B278" s="22" t="s">
        <v>244</v>
      </c>
      <c r="C278" s="23" t="s">
        <v>549</v>
      </c>
      <c r="D278" s="22" t="s">
        <v>60</v>
      </c>
      <c r="E278" s="24" t="s">
        <v>366</v>
      </c>
      <c r="F278" s="22" t="s">
        <v>64</v>
      </c>
      <c r="G278" s="22" t="s">
        <v>368</v>
      </c>
      <c r="H278" s="25">
        <v>0.6472</v>
      </c>
      <c r="I278" s="25">
        <v>7.9600000000000004E-2</v>
      </c>
      <c r="J278" s="26">
        <v>0.7268</v>
      </c>
      <c r="K278" s="27" t="s">
        <v>27</v>
      </c>
      <c r="L278" s="28">
        <v>2</v>
      </c>
      <c r="M278" s="27" t="s">
        <v>27</v>
      </c>
      <c r="N278" s="29">
        <v>16761</v>
      </c>
      <c r="O278" s="30">
        <f t="shared" si="24"/>
        <v>16811.282999999999</v>
      </c>
      <c r="P278" s="31">
        <f t="shared" si="26"/>
        <v>1681.1283000000001</v>
      </c>
      <c r="Q278" s="32" t="s">
        <v>513</v>
      </c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6" customHeight="1" x14ac:dyDescent="0.2">
      <c r="A279" s="21" t="s">
        <v>550</v>
      </c>
      <c r="B279" s="33" t="s">
        <v>151</v>
      </c>
      <c r="C279" s="23" t="s">
        <v>551</v>
      </c>
      <c r="D279" s="22" t="s">
        <v>23</v>
      </c>
      <c r="E279" s="24" t="s">
        <v>366</v>
      </c>
      <c r="F279" s="22" t="s">
        <v>64</v>
      </c>
      <c r="G279" s="22" t="s">
        <v>368</v>
      </c>
      <c r="H279" s="25">
        <v>0.63759999999999994</v>
      </c>
      <c r="I279" s="25">
        <v>8.7099999999999997E-2</v>
      </c>
      <c r="J279" s="26">
        <v>0.7248</v>
      </c>
      <c r="K279" s="27" t="s">
        <v>27</v>
      </c>
      <c r="L279" s="28">
        <v>2</v>
      </c>
      <c r="M279" s="27" t="s">
        <v>27</v>
      </c>
      <c r="N279" s="29">
        <v>0</v>
      </c>
      <c r="O279" s="29">
        <f>N279+(N279*0.03)</f>
        <v>0</v>
      </c>
      <c r="P279" s="31">
        <v>4500</v>
      </c>
      <c r="Q279" s="32" t="s">
        <v>513</v>
      </c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6" customHeight="1" x14ac:dyDescent="0.2">
      <c r="A280" s="21" t="s">
        <v>162</v>
      </c>
      <c r="B280" s="22" t="s">
        <v>163</v>
      </c>
      <c r="C280" s="23" t="s">
        <v>552</v>
      </c>
      <c r="D280" s="22" t="s">
        <v>332</v>
      </c>
      <c r="E280" s="24" t="s">
        <v>366</v>
      </c>
      <c r="F280" s="22" t="s">
        <v>64</v>
      </c>
      <c r="G280" s="22" t="s">
        <v>368</v>
      </c>
      <c r="H280" s="25">
        <v>0.60850000000000004</v>
      </c>
      <c r="I280" s="25">
        <v>0.1139</v>
      </c>
      <c r="J280" s="26">
        <v>0.72240000000000004</v>
      </c>
      <c r="K280" s="27" t="s">
        <v>27</v>
      </c>
      <c r="L280" s="28">
        <v>2</v>
      </c>
      <c r="M280" s="27" t="s">
        <v>27</v>
      </c>
      <c r="N280" s="29">
        <v>40047</v>
      </c>
      <c r="O280" s="30">
        <f t="shared" ref="O280:O296" si="27">N280+(N280*0.003)</f>
        <v>40167.141000000003</v>
      </c>
      <c r="P280" s="31">
        <f t="shared" ref="P280:P296" si="28">O280*0.1</f>
        <v>4016.7141000000006</v>
      </c>
      <c r="Q280" s="32" t="s">
        <v>513</v>
      </c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6" customHeight="1" x14ac:dyDescent="0.2">
      <c r="A281" s="21" t="s">
        <v>228</v>
      </c>
      <c r="B281" s="22" t="s">
        <v>229</v>
      </c>
      <c r="C281" s="23" t="s">
        <v>553</v>
      </c>
      <c r="D281" s="22" t="s">
        <v>70</v>
      </c>
      <c r="E281" s="24" t="s">
        <v>366</v>
      </c>
      <c r="F281" s="22" t="s">
        <v>367</v>
      </c>
      <c r="G281" s="22" t="s">
        <v>368</v>
      </c>
      <c r="H281" s="25">
        <v>0.59089999999999998</v>
      </c>
      <c r="I281" s="25">
        <v>0.1288</v>
      </c>
      <c r="J281" s="26">
        <v>0.71970000000000001</v>
      </c>
      <c r="K281" s="27" t="s">
        <v>27</v>
      </c>
      <c r="L281" s="28">
        <v>2</v>
      </c>
      <c r="M281" s="27" t="s">
        <v>27</v>
      </c>
      <c r="N281" s="29">
        <v>12262</v>
      </c>
      <c r="O281" s="30">
        <f t="shared" si="27"/>
        <v>12298.786</v>
      </c>
      <c r="P281" s="31">
        <f t="shared" si="28"/>
        <v>1229.8786</v>
      </c>
      <c r="Q281" s="32" t="s">
        <v>513</v>
      </c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6" customHeight="1" x14ac:dyDescent="0.2">
      <c r="A282" s="21" t="s">
        <v>220</v>
      </c>
      <c r="B282" s="22" t="s">
        <v>221</v>
      </c>
      <c r="C282" s="23" t="s">
        <v>554</v>
      </c>
      <c r="D282" s="22" t="s">
        <v>555</v>
      </c>
      <c r="E282" s="24" t="s">
        <v>366</v>
      </c>
      <c r="F282" s="22" t="s">
        <v>77</v>
      </c>
      <c r="G282" s="22" t="s">
        <v>425</v>
      </c>
      <c r="H282" s="25">
        <v>0.62039999999999995</v>
      </c>
      <c r="I282" s="25">
        <v>9.4E-2</v>
      </c>
      <c r="J282" s="26">
        <v>0.71440000000000003</v>
      </c>
      <c r="K282" s="27" t="s">
        <v>27</v>
      </c>
      <c r="L282" s="28">
        <v>2</v>
      </c>
      <c r="M282" s="27" t="s">
        <v>38</v>
      </c>
      <c r="N282" s="29">
        <v>58380</v>
      </c>
      <c r="O282" s="30">
        <f t="shared" si="27"/>
        <v>58555.14</v>
      </c>
      <c r="P282" s="31">
        <f t="shared" si="28"/>
        <v>5855.5140000000001</v>
      </c>
      <c r="Q282" s="32" t="s">
        <v>513</v>
      </c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6" customHeight="1" x14ac:dyDescent="0.2">
      <c r="A283" s="21" t="s">
        <v>201</v>
      </c>
      <c r="B283" s="22" t="s">
        <v>202</v>
      </c>
      <c r="C283" s="23" t="s">
        <v>556</v>
      </c>
      <c r="D283" s="22" t="s">
        <v>272</v>
      </c>
      <c r="E283" s="24" t="s">
        <v>366</v>
      </c>
      <c r="F283" s="22" t="s">
        <v>367</v>
      </c>
      <c r="G283" s="22" t="s">
        <v>25</v>
      </c>
      <c r="H283" s="25">
        <v>0.57730000000000004</v>
      </c>
      <c r="I283" s="25">
        <v>0.12859999999999999</v>
      </c>
      <c r="J283" s="26">
        <v>0.70579999999999998</v>
      </c>
      <c r="K283" s="27" t="s">
        <v>27</v>
      </c>
      <c r="L283" s="28">
        <v>2</v>
      </c>
      <c r="M283" s="27" t="s">
        <v>38</v>
      </c>
      <c r="N283" s="29">
        <v>72622</v>
      </c>
      <c r="O283" s="30">
        <f t="shared" si="27"/>
        <v>72839.865999999995</v>
      </c>
      <c r="P283" s="31">
        <f t="shared" si="28"/>
        <v>7283.9866000000002</v>
      </c>
      <c r="Q283" s="32" t="s">
        <v>513</v>
      </c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6" customHeight="1" x14ac:dyDescent="0.2">
      <c r="A284" s="21" t="s">
        <v>220</v>
      </c>
      <c r="B284" s="22" t="s">
        <v>221</v>
      </c>
      <c r="C284" s="23" t="s">
        <v>557</v>
      </c>
      <c r="D284" s="22" t="s">
        <v>302</v>
      </c>
      <c r="E284" s="24" t="s">
        <v>366</v>
      </c>
      <c r="F284" s="22" t="s">
        <v>418</v>
      </c>
      <c r="G284" s="22" t="s">
        <v>368</v>
      </c>
      <c r="H284" s="25">
        <v>0.6028</v>
      </c>
      <c r="I284" s="25">
        <v>0.1028</v>
      </c>
      <c r="J284" s="26">
        <v>0.70550000000000002</v>
      </c>
      <c r="K284" s="27" t="s">
        <v>27</v>
      </c>
      <c r="L284" s="28">
        <v>2</v>
      </c>
      <c r="M284" s="27" t="s">
        <v>38</v>
      </c>
      <c r="N284" s="29">
        <v>43384</v>
      </c>
      <c r="O284" s="30">
        <f t="shared" si="27"/>
        <v>43514.152000000002</v>
      </c>
      <c r="P284" s="31">
        <f t="shared" si="28"/>
        <v>4351.4152000000004</v>
      </c>
      <c r="Q284" s="32" t="s">
        <v>513</v>
      </c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6" customHeight="1" x14ac:dyDescent="0.2">
      <c r="A285" s="21" t="s">
        <v>162</v>
      </c>
      <c r="B285" s="22" t="s">
        <v>163</v>
      </c>
      <c r="C285" s="23" t="s">
        <v>558</v>
      </c>
      <c r="D285" s="22" t="s">
        <v>88</v>
      </c>
      <c r="E285" s="24" t="s">
        <v>366</v>
      </c>
      <c r="F285" s="22" t="s">
        <v>77</v>
      </c>
      <c r="G285" s="22" t="s">
        <v>368</v>
      </c>
      <c r="H285" s="25">
        <v>0.5696</v>
      </c>
      <c r="I285" s="25">
        <v>0.13120000000000001</v>
      </c>
      <c r="J285" s="26">
        <v>0.70079999999999998</v>
      </c>
      <c r="K285" s="27" t="s">
        <v>27</v>
      </c>
      <c r="L285" s="28">
        <v>2</v>
      </c>
      <c r="M285" s="27" t="s">
        <v>38</v>
      </c>
      <c r="N285" s="29">
        <v>39653</v>
      </c>
      <c r="O285" s="30">
        <f t="shared" si="27"/>
        <v>39771.959000000003</v>
      </c>
      <c r="P285" s="31">
        <f t="shared" si="28"/>
        <v>3977.1959000000006</v>
      </c>
      <c r="Q285" s="32" t="s">
        <v>513</v>
      </c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6" customHeight="1" x14ac:dyDescent="0.2">
      <c r="A286" s="21" t="s">
        <v>228</v>
      </c>
      <c r="B286" s="22" t="s">
        <v>229</v>
      </c>
      <c r="C286" s="23" t="s">
        <v>559</v>
      </c>
      <c r="D286" s="22" t="s">
        <v>560</v>
      </c>
      <c r="E286" s="24" t="s">
        <v>366</v>
      </c>
      <c r="F286" s="22" t="s">
        <v>367</v>
      </c>
      <c r="G286" s="22" t="s">
        <v>368</v>
      </c>
      <c r="H286" s="25">
        <v>0.625</v>
      </c>
      <c r="I286" s="25">
        <v>6.9400000000000003E-2</v>
      </c>
      <c r="J286" s="26">
        <v>0.69440000000000002</v>
      </c>
      <c r="K286" s="27" t="s">
        <v>27</v>
      </c>
      <c r="L286" s="28">
        <v>2</v>
      </c>
      <c r="M286" s="27" t="s">
        <v>27</v>
      </c>
      <c r="N286" s="29">
        <v>25173</v>
      </c>
      <c r="O286" s="30">
        <f t="shared" si="27"/>
        <v>25248.519</v>
      </c>
      <c r="P286" s="31">
        <f t="shared" si="28"/>
        <v>2524.8519000000001</v>
      </c>
      <c r="Q286" s="32" t="s">
        <v>513</v>
      </c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6" customHeight="1" x14ac:dyDescent="0.2">
      <c r="A287" s="21" t="s">
        <v>162</v>
      </c>
      <c r="B287" s="22" t="s">
        <v>163</v>
      </c>
      <c r="C287" s="23" t="s">
        <v>561</v>
      </c>
      <c r="D287" s="22" t="s">
        <v>60</v>
      </c>
      <c r="E287" s="24" t="s">
        <v>366</v>
      </c>
      <c r="F287" s="22" t="s">
        <v>77</v>
      </c>
      <c r="G287" s="22" t="s">
        <v>368</v>
      </c>
      <c r="H287" s="25">
        <v>0.5847</v>
      </c>
      <c r="I287" s="25">
        <v>0.10340000000000001</v>
      </c>
      <c r="J287" s="26">
        <v>0.68810000000000004</v>
      </c>
      <c r="K287" s="27" t="s">
        <v>27</v>
      </c>
      <c r="L287" s="28">
        <v>2</v>
      </c>
      <c r="M287" s="27" t="s">
        <v>38</v>
      </c>
      <c r="N287" s="29">
        <v>40267</v>
      </c>
      <c r="O287" s="30">
        <f t="shared" si="27"/>
        <v>40387.800999999999</v>
      </c>
      <c r="P287" s="31">
        <f t="shared" si="28"/>
        <v>4038.7800999999999</v>
      </c>
      <c r="Q287" s="32" t="s">
        <v>513</v>
      </c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6" customHeight="1" x14ac:dyDescent="0.2">
      <c r="A288" s="21" t="s">
        <v>146</v>
      </c>
      <c r="B288" s="22" t="s">
        <v>147</v>
      </c>
      <c r="C288" s="23" t="s">
        <v>562</v>
      </c>
      <c r="D288" s="22" t="s">
        <v>68</v>
      </c>
      <c r="E288" s="24" t="s">
        <v>366</v>
      </c>
      <c r="F288" s="22" t="s">
        <v>64</v>
      </c>
      <c r="G288" s="22" t="s">
        <v>368</v>
      </c>
      <c r="H288" s="25">
        <v>0.60980000000000001</v>
      </c>
      <c r="I288" s="25">
        <v>7.7200000000000005E-2</v>
      </c>
      <c r="J288" s="26">
        <v>0.68700000000000006</v>
      </c>
      <c r="K288" s="27" t="s">
        <v>27</v>
      </c>
      <c r="L288" s="28">
        <v>2</v>
      </c>
      <c r="M288" s="27" t="s">
        <v>27</v>
      </c>
      <c r="N288" s="29">
        <v>52692</v>
      </c>
      <c r="O288" s="30">
        <f t="shared" si="27"/>
        <v>52850.076000000001</v>
      </c>
      <c r="P288" s="31">
        <f t="shared" si="28"/>
        <v>5285.0076000000008</v>
      </c>
      <c r="Q288" s="32" t="s">
        <v>513</v>
      </c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6" customHeight="1" x14ac:dyDescent="0.2">
      <c r="A289" s="21" t="s">
        <v>257</v>
      </c>
      <c r="B289" s="22" t="s">
        <v>258</v>
      </c>
      <c r="C289" s="23" t="s">
        <v>563</v>
      </c>
      <c r="D289" s="22" t="s">
        <v>564</v>
      </c>
      <c r="E289" s="24" t="s">
        <v>366</v>
      </c>
      <c r="F289" s="22" t="s">
        <v>64</v>
      </c>
      <c r="G289" s="22" t="s">
        <v>368</v>
      </c>
      <c r="H289" s="25">
        <v>0.53449999999999998</v>
      </c>
      <c r="I289" s="25">
        <v>0.13789999999999999</v>
      </c>
      <c r="J289" s="26">
        <v>0.6724</v>
      </c>
      <c r="K289" s="27" t="s">
        <v>27</v>
      </c>
      <c r="L289" s="28">
        <v>2</v>
      </c>
      <c r="M289" s="27" t="s">
        <v>27</v>
      </c>
      <c r="N289" s="29">
        <v>14844</v>
      </c>
      <c r="O289" s="30">
        <f t="shared" si="27"/>
        <v>14888.531999999999</v>
      </c>
      <c r="P289" s="31">
        <f t="shared" si="28"/>
        <v>1488.8532</v>
      </c>
      <c r="Q289" s="32" t="s">
        <v>513</v>
      </c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6" customHeight="1" x14ac:dyDescent="0.2">
      <c r="A290" s="21" t="s">
        <v>162</v>
      </c>
      <c r="B290" s="22" t="s">
        <v>163</v>
      </c>
      <c r="C290" s="23" t="s">
        <v>565</v>
      </c>
      <c r="D290" s="22" t="s">
        <v>138</v>
      </c>
      <c r="E290" s="24" t="s">
        <v>366</v>
      </c>
      <c r="F290" s="22" t="s">
        <v>64</v>
      </c>
      <c r="G290" s="22" t="s">
        <v>368</v>
      </c>
      <c r="H290" s="25">
        <v>0.53720000000000001</v>
      </c>
      <c r="I290" s="25">
        <v>0.13500000000000001</v>
      </c>
      <c r="J290" s="26">
        <v>0.67220000000000002</v>
      </c>
      <c r="K290" s="27" t="s">
        <v>27</v>
      </c>
      <c r="L290" s="28">
        <v>2</v>
      </c>
      <c r="M290" s="27" t="s">
        <v>38</v>
      </c>
      <c r="N290" s="29">
        <v>40971</v>
      </c>
      <c r="O290" s="30">
        <f t="shared" si="27"/>
        <v>41093.913</v>
      </c>
      <c r="P290" s="31">
        <f t="shared" si="28"/>
        <v>4109.3913000000002</v>
      </c>
      <c r="Q290" s="32" t="s">
        <v>513</v>
      </c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6" customHeight="1" x14ac:dyDescent="0.2">
      <c r="A291" s="21" t="s">
        <v>257</v>
      </c>
      <c r="B291" s="22" t="s">
        <v>258</v>
      </c>
      <c r="C291" s="23" t="s">
        <v>566</v>
      </c>
      <c r="D291" s="22" t="s">
        <v>204</v>
      </c>
      <c r="E291" s="24" t="s">
        <v>366</v>
      </c>
      <c r="F291" s="22" t="s">
        <v>64</v>
      </c>
      <c r="G291" s="22" t="s">
        <v>368</v>
      </c>
      <c r="H291" s="25">
        <v>0.57450000000000001</v>
      </c>
      <c r="I291" s="25">
        <v>9.5699999999999993E-2</v>
      </c>
      <c r="J291" s="26">
        <v>0.67020000000000002</v>
      </c>
      <c r="K291" s="27" t="s">
        <v>27</v>
      </c>
      <c r="L291" s="28">
        <v>2</v>
      </c>
      <c r="M291" s="27" t="s">
        <v>27</v>
      </c>
      <c r="N291" s="29">
        <v>16620</v>
      </c>
      <c r="O291" s="30">
        <f t="shared" si="27"/>
        <v>16669.86</v>
      </c>
      <c r="P291" s="31">
        <f t="shared" si="28"/>
        <v>1666.9860000000001</v>
      </c>
      <c r="Q291" s="32" t="s">
        <v>513</v>
      </c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6" customHeight="1" x14ac:dyDescent="0.2">
      <c r="A292" s="21" t="s">
        <v>162</v>
      </c>
      <c r="B292" s="22" t="s">
        <v>163</v>
      </c>
      <c r="C292" s="23" t="s">
        <v>567</v>
      </c>
      <c r="D292" s="22" t="s">
        <v>437</v>
      </c>
      <c r="E292" s="24" t="s">
        <v>366</v>
      </c>
      <c r="F292" s="22" t="s">
        <v>77</v>
      </c>
      <c r="G292" s="22" t="s">
        <v>368</v>
      </c>
      <c r="H292" s="25">
        <v>0.57950000000000002</v>
      </c>
      <c r="I292" s="25">
        <v>8.9599999999999999E-2</v>
      </c>
      <c r="J292" s="26">
        <v>0.66920000000000002</v>
      </c>
      <c r="K292" s="27" t="s">
        <v>27</v>
      </c>
      <c r="L292" s="28">
        <v>2</v>
      </c>
      <c r="M292" s="27" t="s">
        <v>38</v>
      </c>
      <c r="N292" s="29">
        <v>64004</v>
      </c>
      <c r="O292" s="30">
        <f t="shared" si="27"/>
        <v>64196.012000000002</v>
      </c>
      <c r="P292" s="31">
        <f t="shared" si="28"/>
        <v>6419.601200000001</v>
      </c>
      <c r="Q292" s="32" t="s">
        <v>513</v>
      </c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6" customHeight="1" x14ac:dyDescent="0.2">
      <c r="A293" s="21" t="s">
        <v>146</v>
      </c>
      <c r="B293" s="22" t="s">
        <v>147</v>
      </c>
      <c r="C293" s="23" t="s">
        <v>568</v>
      </c>
      <c r="D293" s="22" t="s">
        <v>194</v>
      </c>
      <c r="E293" s="24" t="s">
        <v>366</v>
      </c>
      <c r="F293" s="22" t="s">
        <v>367</v>
      </c>
      <c r="G293" s="22" t="s">
        <v>368</v>
      </c>
      <c r="H293" s="25">
        <v>0.53059999999999996</v>
      </c>
      <c r="I293" s="25">
        <v>0.1384</v>
      </c>
      <c r="J293" s="26">
        <v>0.66900000000000004</v>
      </c>
      <c r="K293" s="27" t="s">
        <v>27</v>
      </c>
      <c r="L293" s="28">
        <v>2</v>
      </c>
      <c r="M293" s="27" t="s">
        <v>27</v>
      </c>
      <c r="N293" s="29">
        <v>71092</v>
      </c>
      <c r="O293" s="30">
        <f t="shared" si="27"/>
        <v>71305.275999999998</v>
      </c>
      <c r="P293" s="31">
        <f t="shared" si="28"/>
        <v>7130.5276000000003</v>
      </c>
      <c r="Q293" s="32" t="s">
        <v>513</v>
      </c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6" customHeight="1" x14ac:dyDescent="0.2">
      <c r="A294" s="21" t="s">
        <v>257</v>
      </c>
      <c r="B294" s="22" t="s">
        <v>258</v>
      </c>
      <c r="C294" s="23" t="s">
        <v>569</v>
      </c>
      <c r="D294" s="22" t="s">
        <v>570</v>
      </c>
      <c r="E294" s="24" t="s">
        <v>366</v>
      </c>
      <c r="F294" s="22" t="s">
        <v>64</v>
      </c>
      <c r="G294" s="22" t="s">
        <v>368</v>
      </c>
      <c r="H294" s="25">
        <v>0.60209999999999997</v>
      </c>
      <c r="I294" s="25">
        <v>6.5699999999999995E-2</v>
      </c>
      <c r="J294" s="26">
        <v>0.66779999999999995</v>
      </c>
      <c r="K294" s="27" t="s">
        <v>27</v>
      </c>
      <c r="L294" s="28">
        <v>2</v>
      </c>
      <c r="M294" s="27" t="s">
        <v>27</v>
      </c>
      <c r="N294" s="29">
        <v>24851</v>
      </c>
      <c r="O294" s="30">
        <f t="shared" si="27"/>
        <v>24925.553</v>
      </c>
      <c r="P294" s="31">
        <f t="shared" si="28"/>
        <v>2492.5553</v>
      </c>
      <c r="Q294" s="32" t="s">
        <v>513</v>
      </c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6" customHeight="1" x14ac:dyDescent="0.2">
      <c r="A295" s="21" t="s">
        <v>162</v>
      </c>
      <c r="B295" s="22" t="s">
        <v>163</v>
      </c>
      <c r="C295" s="23" t="s">
        <v>571</v>
      </c>
      <c r="D295" s="22" t="s">
        <v>94</v>
      </c>
      <c r="E295" s="24" t="s">
        <v>366</v>
      </c>
      <c r="F295" s="22" t="s">
        <v>367</v>
      </c>
      <c r="G295" s="22" t="s">
        <v>368</v>
      </c>
      <c r="H295" s="25">
        <v>0.57579999999999998</v>
      </c>
      <c r="I295" s="25">
        <v>8.8400000000000006E-2</v>
      </c>
      <c r="J295" s="26">
        <v>0.66420000000000001</v>
      </c>
      <c r="K295" s="27" t="s">
        <v>27</v>
      </c>
      <c r="L295" s="28">
        <v>2</v>
      </c>
      <c r="M295" s="27" t="s">
        <v>38</v>
      </c>
      <c r="N295" s="29">
        <v>35365</v>
      </c>
      <c r="O295" s="30">
        <f t="shared" si="27"/>
        <v>35471.095000000001</v>
      </c>
      <c r="P295" s="31">
        <f t="shared" si="28"/>
        <v>3547.1095000000005</v>
      </c>
      <c r="Q295" s="32" t="s">
        <v>513</v>
      </c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6" customHeight="1" x14ac:dyDescent="0.2">
      <c r="A296" s="21" t="s">
        <v>201</v>
      </c>
      <c r="B296" s="22" t="s">
        <v>202</v>
      </c>
      <c r="C296" s="23" t="s">
        <v>572</v>
      </c>
      <c r="D296" s="22" t="s">
        <v>573</v>
      </c>
      <c r="E296" s="24" t="s">
        <v>366</v>
      </c>
      <c r="F296" s="22" t="s">
        <v>367</v>
      </c>
      <c r="G296" s="22" t="s">
        <v>25</v>
      </c>
      <c r="H296" s="25">
        <v>0.54339999999999999</v>
      </c>
      <c r="I296" s="25">
        <v>0.1201</v>
      </c>
      <c r="J296" s="26">
        <v>0.66349999999999998</v>
      </c>
      <c r="K296" s="27" t="s">
        <v>27</v>
      </c>
      <c r="L296" s="28">
        <v>2</v>
      </c>
      <c r="M296" s="27" t="s">
        <v>38</v>
      </c>
      <c r="N296" s="29">
        <v>70770</v>
      </c>
      <c r="O296" s="30">
        <f t="shared" si="27"/>
        <v>70982.31</v>
      </c>
      <c r="P296" s="31">
        <f t="shared" si="28"/>
        <v>7098.2309999999998</v>
      </c>
      <c r="Q296" s="32" t="s">
        <v>513</v>
      </c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6" customHeight="1" x14ac:dyDescent="0.2">
      <c r="A297" s="21" t="s">
        <v>150</v>
      </c>
      <c r="B297" s="33" t="s">
        <v>151</v>
      </c>
      <c r="C297" s="23" t="s">
        <v>574</v>
      </c>
      <c r="D297" s="22" t="s">
        <v>575</v>
      </c>
      <c r="E297" s="24" t="s">
        <v>366</v>
      </c>
      <c r="F297" s="22" t="s">
        <v>64</v>
      </c>
      <c r="G297" s="22" t="s">
        <v>368</v>
      </c>
      <c r="H297" s="25">
        <v>0.60250000000000004</v>
      </c>
      <c r="I297" s="25">
        <v>5.8599999999999999E-2</v>
      </c>
      <c r="J297" s="26">
        <v>0.66110000000000002</v>
      </c>
      <c r="K297" s="27" t="s">
        <v>27</v>
      </c>
      <c r="L297" s="28">
        <v>2</v>
      </c>
      <c r="M297" s="27" t="s">
        <v>27</v>
      </c>
      <c r="N297" s="29">
        <v>23165</v>
      </c>
      <c r="O297" s="29">
        <f>N297+(N297*0.03)</f>
        <v>23859.95</v>
      </c>
      <c r="P297" s="31">
        <f>O297*0.05</f>
        <v>1192.9975000000002</v>
      </c>
      <c r="Q297" s="32" t="s">
        <v>513</v>
      </c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6" customHeight="1" x14ac:dyDescent="0.2">
      <c r="A298" s="21" t="s">
        <v>162</v>
      </c>
      <c r="B298" s="22" t="s">
        <v>163</v>
      </c>
      <c r="C298" s="23" t="s">
        <v>576</v>
      </c>
      <c r="D298" s="22" t="s">
        <v>62</v>
      </c>
      <c r="E298" s="24" t="s">
        <v>366</v>
      </c>
      <c r="F298" s="22" t="s">
        <v>64</v>
      </c>
      <c r="G298" s="22" t="s">
        <v>368</v>
      </c>
      <c r="H298" s="25">
        <v>0.51170000000000004</v>
      </c>
      <c r="I298" s="25">
        <v>0.13370000000000001</v>
      </c>
      <c r="J298" s="26">
        <v>0.64539999999999997</v>
      </c>
      <c r="K298" s="27" t="s">
        <v>27</v>
      </c>
      <c r="L298" s="28">
        <v>2</v>
      </c>
      <c r="M298" s="27" t="s">
        <v>38</v>
      </c>
      <c r="N298" s="29">
        <v>52415</v>
      </c>
      <c r="O298" s="30">
        <f t="shared" ref="O298:O306" si="29">N298+(N298*0.003)</f>
        <v>52572.245000000003</v>
      </c>
      <c r="P298" s="31">
        <f t="shared" ref="P298:P306" si="30">O298*0.1</f>
        <v>5257.2245000000003</v>
      </c>
      <c r="Q298" s="32" t="s">
        <v>513</v>
      </c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6" customHeight="1" x14ac:dyDescent="0.2">
      <c r="A299" s="21" t="s">
        <v>243</v>
      </c>
      <c r="B299" s="22" t="s">
        <v>244</v>
      </c>
      <c r="C299" s="23" t="s">
        <v>577</v>
      </c>
      <c r="D299" s="22" t="s">
        <v>68</v>
      </c>
      <c r="E299" s="24" t="s">
        <v>366</v>
      </c>
      <c r="F299" s="22" t="s">
        <v>64</v>
      </c>
      <c r="G299" s="22" t="s">
        <v>368</v>
      </c>
      <c r="H299" s="25">
        <v>0.57240000000000002</v>
      </c>
      <c r="I299" s="25">
        <v>6.4100000000000004E-2</v>
      </c>
      <c r="J299" s="26">
        <v>0.63660000000000005</v>
      </c>
      <c r="K299" s="27" t="s">
        <v>27</v>
      </c>
      <c r="L299" s="28">
        <v>2</v>
      </c>
      <c r="M299" s="27" t="s">
        <v>27</v>
      </c>
      <c r="N299" s="29">
        <v>17759</v>
      </c>
      <c r="O299" s="30">
        <f t="shared" si="29"/>
        <v>17812.276999999998</v>
      </c>
      <c r="P299" s="31">
        <f t="shared" si="30"/>
        <v>1781.2276999999999</v>
      </c>
      <c r="Q299" s="32" t="s">
        <v>513</v>
      </c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6" customHeight="1" x14ac:dyDescent="0.2">
      <c r="A300" s="21" t="s">
        <v>201</v>
      </c>
      <c r="B300" s="22" t="s">
        <v>202</v>
      </c>
      <c r="C300" s="23" t="s">
        <v>578</v>
      </c>
      <c r="D300" s="22" t="s">
        <v>441</v>
      </c>
      <c r="E300" s="24" t="s">
        <v>366</v>
      </c>
      <c r="F300" s="22" t="s">
        <v>367</v>
      </c>
      <c r="G300" s="22" t="s">
        <v>25</v>
      </c>
      <c r="H300" s="25">
        <v>0.50960000000000005</v>
      </c>
      <c r="I300" s="25">
        <v>0.12620000000000001</v>
      </c>
      <c r="J300" s="26">
        <v>0.63580000000000003</v>
      </c>
      <c r="K300" s="27" t="s">
        <v>27</v>
      </c>
      <c r="L300" s="28">
        <v>2</v>
      </c>
      <c r="M300" s="27" t="s">
        <v>38</v>
      </c>
      <c r="N300" s="29">
        <v>55717</v>
      </c>
      <c r="O300" s="30">
        <f t="shared" si="29"/>
        <v>55884.150999999998</v>
      </c>
      <c r="P300" s="31">
        <f t="shared" si="30"/>
        <v>5588.4151000000002</v>
      </c>
      <c r="Q300" s="32" t="s">
        <v>513</v>
      </c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6" customHeight="1" x14ac:dyDescent="0.2">
      <c r="A301" s="21" t="s">
        <v>201</v>
      </c>
      <c r="B301" s="22" t="s">
        <v>202</v>
      </c>
      <c r="C301" s="23" t="s">
        <v>579</v>
      </c>
      <c r="D301" s="22" t="s">
        <v>175</v>
      </c>
      <c r="E301" s="24" t="s">
        <v>366</v>
      </c>
      <c r="F301" s="22" t="s">
        <v>367</v>
      </c>
      <c r="G301" s="22" t="s">
        <v>25</v>
      </c>
      <c r="H301" s="25">
        <v>0.50170000000000003</v>
      </c>
      <c r="I301" s="25">
        <v>0.12970000000000001</v>
      </c>
      <c r="J301" s="26">
        <v>0.63139999999999996</v>
      </c>
      <c r="K301" s="27" t="s">
        <v>27</v>
      </c>
      <c r="L301" s="28">
        <v>2</v>
      </c>
      <c r="M301" s="27" t="s">
        <v>38</v>
      </c>
      <c r="N301" s="29">
        <v>20324</v>
      </c>
      <c r="O301" s="30">
        <f t="shared" si="29"/>
        <v>20384.972000000002</v>
      </c>
      <c r="P301" s="31">
        <f t="shared" si="30"/>
        <v>2038.4972000000002</v>
      </c>
      <c r="Q301" s="32" t="s">
        <v>513</v>
      </c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6" customHeight="1" x14ac:dyDescent="0.2">
      <c r="A302" s="21" t="s">
        <v>257</v>
      </c>
      <c r="B302" s="22" t="s">
        <v>258</v>
      </c>
      <c r="C302" s="23" t="s">
        <v>580</v>
      </c>
      <c r="D302" s="22" t="s">
        <v>581</v>
      </c>
      <c r="E302" s="24" t="s">
        <v>366</v>
      </c>
      <c r="F302" s="22" t="s">
        <v>64</v>
      </c>
      <c r="G302" s="22" t="s">
        <v>368</v>
      </c>
      <c r="H302" s="25">
        <v>0.50970000000000004</v>
      </c>
      <c r="I302" s="25">
        <v>0.1167</v>
      </c>
      <c r="J302" s="26">
        <v>0.62649999999999995</v>
      </c>
      <c r="K302" s="27" t="s">
        <v>27</v>
      </c>
      <c r="L302" s="28">
        <v>2</v>
      </c>
      <c r="M302" s="27" t="s">
        <v>27</v>
      </c>
      <c r="N302" s="29">
        <v>51196</v>
      </c>
      <c r="O302" s="30">
        <f t="shared" si="29"/>
        <v>51349.588000000003</v>
      </c>
      <c r="P302" s="31">
        <f t="shared" si="30"/>
        <v>5134.9588000000003</v>
      </c>
      <c r="Q302" s="32" t="s">
        <v>513</v>
      </c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6" customHeight="1" x14ac:dyDescent="0.2">
      <c r="A303" s="21" t="s">
        <v>201</v>
      </c>
      <c r="B303" s="22" t="s">
        <v>202</v>
      </c>
      <c r="C303" s="23" t="s">
        <v>582</v>
      </c>
      <c r="D303" s="22" t="s">
        <v>583</v>
      </c>
      <c r="E303" s="24" t="s">
        <v>366</v>
      </c>
      <c r="F303" s="22" t="s">
        <v>367</v>
      </c>
      <c r="G303" s="22" t="s">
        <v>25</v>
      </c>
      <c r="H303" s="25">
        <v>0.4914</v>
      </c>
      <c r="I303" s="25">
        <v>0.12870000000000001</v>
      </c>
      <c r="J303" s="26">
        <v>0.62009999999999998</v>
      </c>
      <c r="K303" s="27" t="s">
        <v>27</v>
      </c>
      <c r="L303" s="28">
        <v>2</v>
      </c>
      <c r="M303" s="27" t="s">
        <v>38</v>
      </c>
      <c r="N303" s="29">
        <v>67001</v>
      </c>
      <c r="O303" s="30">
        <f t="shared" si="29"/>
        <v>67202.002999999997</v>
      </c>
      <c r="P303" s="31">
        <f t="shared" si="30"/>
        <v>6720.2003000000004</v>
      </c>
      <c r="Q303" s="32" t="s">
        <v>513</v>
      </c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6" customHeight="1" x14ac:dyDescent="0.2">
      <c r="A304" s="21" t="s">
        <v>201</v>
      </c>
      <c r="B304" s="22" t="s">
        <v>202</v>
      </c>
      <c r="C304" s="23" t="s">
        <v>584</v>
      </c>
      <c r="D304" s="22" t="s">
        <v>341</v>
      </c>
      <c r="E304" s="24" t="s">
        <v>366</v>
      </c>
      <c r="F304" s="22" t="s">
        <v>367</v>
      </c>
      <c r="G304" s="22" t="s">
        <v>25</v>
      </c>
      <c r="H304" s="25">
        <v>0.47960000000000003</v>
      </c>
      <c r="I304" s="25">
        <v>0.13980000000000001</v>
      </c>
      <c r="J304" s="26">
        <v>0.61939999999999995</v>
      </c>
      <c r="K304" s="27" t="s">
        <v>27</v>
      </c>
      <c r="L304" s="28">
        <v>2</v>
      </c>
      <c r="M304" s="27" t="s">
        <v>38</v>
      </c>
      <c r="N304" s="29">
        <v>49229</v>
      </c>
      <c r="O304" s="30">
        <f t="shared" si="29"/>
        <v>49376.686999999998</v>
      </c>
      <c r="P304" s="31">
        <f t="shared" si="30"/>
        <v>4937.6687000000002</v>
      </c>
      <c r="Q304" s="32" t="s">
        <v>513</v>
      </c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6" customHeight="1" x14ac:dyDescent="0.2">
      <c r="A305" s="21" t="s">
        <v>106</v>
      </c>
      <c r="B305" s="22" t="s">
        <v>107</v>
      </c>
      <c r="C305" s="23" t="s">
        <v>585</v>
      </c>
      <c r="D305" s="22" t="s">
        <v>234</v>
      </c>
      <c r="E305" s="24" t="s">
        <v>366</v>
      </c>
      <c r="F305" s="22" t="s">
        <v>367</v>
      </c>
      <c r="G305" s="22" t="s">
        <v>368</v>
      </c>
      <c r="H305" s="25">
        <v>0.52959999999999996</v>
      </c>
      <c r="I305" s="25">
        <v>8.8700000000000001E-2</v>
      </c>
      <c r="J305" s="26">
        <v>0.61829999999999996</v>
      </c>
      <c r="K305" s="27" t="s">
        <v>27</v>
      </c>
      <c r="L305" s="28">
        <v>2</v>
      </c>
      <c r="M305" s="27" t="s">
        <v>27</v>
      </c>
      <c r="N305" s="29">
        <v>50338</v>
      </c>
      <c r="O305" s="30">
        <f t="shared" si="29"/>
        <v>50489.014000000003</v>
      </c>
      <c r="P305" s="31">
        <f t="shared" si="30"/>
        <v>5048.9014000000006</v>
      </c>
      <c r="Q305" s="32" t="s">
        <v>513</v>
      </c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6" customHeight="1" x14ac:dyDescent="0.2">
      <c r="A306" s="21" t="s">
        <v>586</v>
      </c>
      <c r="B306" s="22" t="s">
        <v>587</v>
      </c>
      <c r="C306" s="23" t="s">
        <v>588</v>
      </c>
      <c r="D306" s="22" t="s">
        <v>317</v>
      </c>
      <c r="E306" s="24" t="s">
        <v>366</v>
      </c>
      <c r="F306" s="22" t="s">
        <v>367</v>
      </c>
      <c r="G306" s="22" t="s">
        <v>368</v>
      </c>
      <c r="H306" s="25">
        <v>0.52029999999999998</v>
      </c>
      <c r="I306" s="25">
        <v>9.6799999999999997E-2</v>
      </c>
      <c r="J306" s="26">
        <v>0.61709999999999998</v>
      </c>
      <c r="K306" s="27" t="s">
        <v>27</v>
      </c>
      <c r="L306" s="28">
        <v>2</v>
      </c>
      <c r="M306" s="27" t="s">
        <v>27</v>
      </c>
      <c r="N306" s="29">
        <v>27389</v>
      </c>
      <c r="O306" s="30">
        <f t="shared" si="29"/>
        <v>27471.167000000001</v>
      </c>
      <c r="P306" s="31">
        <f t="shared" si="30"/>
        <v>2747.1167000000005</v>
      </c>
      <c r="Q306" s="32" t="s">
        <v>513</v>
      </c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6" customHeight="1" x14ac:dyDescent="0.2">
      <c r="A307" s="21" t="s">
        <v>150</v>
      </c>
      <c r="B307" s="33" t="s">
        <v>151</v>
      </c>
      <c r="C307" s="23" t="s">
        <v>589</v>
      </c>
      <c r="D307" s="22" t="s">
        <v>590</v>
      </c>
      <c r="E307" s="24" t="s">
        <v>366</v>
      </c>
      <c r="F307" s="22" t="s">
        <v>64</v>
      </c>
      <c r="G307" s="22" t="s">
        <v>368</v>
      </c>
      <c r="H307" s="25">
        <v>0.52890000000000004</v>
      </c>
      <c r="I307" s="25">
        <v>8.5800000000000001E-2</v>
      </c>
      <c r="J307" s="26">
        <v>0.61470000000000002</v>
      </c>
      <c r="K307" s="27" t="s">
        <v>27</v>
      </c>
      <c r="L307" s="28">
        <v>2</v>
      </c>
      <c r="M307" s="27" t="s">
        <v>27</v>
      </c>
      <c r="N307" s="29">
        <v>41388</v>
      </c>
      <c r="O307" s="29">
        <f>N307+(N307*0.03)</f>
        <v>42629.64</v>
      </c>
      <c r="P307" s="31">
        <f>O307*0.05</f>
        <v>2131.482</v>
      </c>
      <c r="Q307" s="32" t="s">
        <v>513</v>
      </c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6" customHeight="1" x14ac:dyDescent="0.2">
      <c r="A308" s="21" t="s">
        <v>201</v>
      </c>
      <c r="B308" s="22" t="s">
        <v>202</v>
      </c>
      <c r="C308" s="23" t="s">
        <v>591</v>
      </c>
      <c r="D308" s="22" t="s">
        <v>251</v>
      </c>
      <c r="E308" s="24" t="s">
        <v>366</v>
      </c>
      <c r="F308" s="22" t="s">
        <v>367</v>
      </c>
      <c r="G308" s="22" t="s">
        <v>368</v>
      </c>
      <c r="H308" s="25">
        <v>0.49070000000000003</v>
      </c>
      <c r="I308" s="25">
        <v>0.1168</v>
      </c>
      <c r="J308" s="26">
        <v>0.60750000000000004</v>
      </c>
      <c r="K308" s="27" t="s">
        <v>27</v>
      </c>
      <c r="L308" s="28">
        <v>2</v>
      </c>
      <c r="M308" s="27" t="s">
        <v>38</v>
      </c>
      <c r="N308" s="29">
        <v>42517</v>
      </c>
      <c r="O308" s="30">
        <f t="shared" ref="O308:O318" si="31">N308+(N308*0.003)</f>
        <v>42644.550999999999</v>
      </c>
      <c r="P308" s="31">
        <f t="shared" ref="P308:P318" si="32">O308*0.1</f>
        <v>4264.4551000000001</v>
      </c>
      <c r="Q308" s="32" t="s">
        <v>513</v>
      </c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6" customHeight="1" x14ac:dyDescent="0.2">
      <c r="A309" s="21" t="s">
        <v>592</v>
      </c>
      <c r="B309" s="22" t="s">
        <v>593</v>
      </c>
      <c r="C309" s="23" t="s">
        <v>594</v>
      </c>
      <c r="D309" s="22" t="s">
        <v>60</v>
      </c>
      <c r="E309" s="24" t="s">
        <v>366</v>
      </c>
      <c r="F309" s="22" t="s">
        <v>64</v>
      </c>
      <c r="G309" s="22" t="s">
        <v>368</v>
      </c>
      <c r="H309" s="25">
        <v>0.52380000000000004</v>
      </c>
      <c r="I309" s="25">
        <v>8.1600000000000006E-2</v>
      </c>
      <c r="J309" s="26">
        <v>0.60540000000000005</v>
      </c>
      <c r="K309" s="27" t="s">
        <v>27</v>
      </c>
      <c r="L309" s="28">
        <v>2</v>
      </c>
      <c r="M309" s="27" t="s">
        <v>38</v>
      </c>
      <c r="N309" s="29">
        <v>6606</v>
      </c>
      <c r="O309" s="30">
        <f t="shared" si="31"/>
        <v>6625.8180000000002</v>
      </c>
      <c r="P309" s="31">
        <f t="shared" si="32"/>
        <v>662.58180000000004</v>
      </c>
      <c r="Q309" s="32" t="s">
        <v>513</v>
      </c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6" customHeight="1" x14ac:dyDescent="0.2">
      <c r="A310" s="21" t="s">
        <v>95</v>
      </c>
      <c r="B310" s="22" t="s">
        <v>96</v>
      </c>
      <c r="C310" s="23" t="s">
        <v>595</v>
      </c>
      <c r="D310" s="22" t="s">
        <v>454</v>
      </c>
      <c r="E310" s="24" t="s">
        <v>366</v>
      </c>
      <c r="F310" s="22" t="s">
        <v>77</v>
      </c>
      <c r="G310" s="22" t="s">
        <v>368</v>
      </c>
      <c r="H310" s="25">
        <v>0.55249999999999999</v>
      </c>
      <c r="I310" s="25">
        <v>5.2499999999999998E-2</v>
      </c>
      <c r="J310" s="26">
        <v>0.60499999999999998</v>
      </c>
      <c r="K310" s="27" t="s">
        <v>27</v>
      </c>
      <c r="L310" s="28">
        <v>2</v>
      </c>
      <c r="M310" s="27" t="s">
        <v>27</v>
      </c>
      <c r="N310" s="29">
        <v>28724</v>
      </c>
      <c r="O310" s="30">
        <f t="shared" si="31"/>
        <v>28810.171999999999</v>
      </c>
      <c r="P310" s="31">
        <f t="shared" si="32"/>
        <v>2881.0172000000002</v>
      </c>
      <c r="Q310" s="32" t="s">
        <v>513</v>
      </c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6" customHeight="1" x14ac:dyDescent="0.2">
      <c r="A311" s="21" t="s">
        <v>201</v>
      </c>
      <c r="B311" s="22" t="s">
        <v>202</v>
      </c>
      <c r="C311" s="23" t="s">
        <v>596</v>
      </c>
      <c r="D311" s="22" t="s">
        <v>597</v>
      </c>
      <c r="E311" s="24" t="s">
        <v>366</v>
      </c>
      <c r="F311" s="22" t="s">
        <v>367</v>
      </c>
      <c r="G311" s="22" t="s">
        <v>368</v>
      </c>
      <c r="H311" s="25">
        <v>0.53790000000000004</v>
      </c>
      <c r="I311" s="25">
        <v>6.5299999999999997E-2</v>
      </c>
      <c r="J311" s="26">
        <v>0.60309999999999997</v>
      </c>
      <c r="K311" s="27" t="s">
        <v>27</v>
      </c>
      <c r="L311" s="28">
        <v>2</v>
      </c>
      <c r="M311" s="27" t="s">
        <v>38</v>
      </c>
      <c r="N311" s="29">
        <v>32910</v>
      </c>
      <c r="O311" s="30">
        <f t="shared" si="31"/>
        <v>33008.730000000003</v>
      </c>
      <c r="P311" s="31">
        <f t="shared" si="32"/>
        <v>3300.8730000000005</v>
      </c>
      <c r="Q311" s="32" t="s">
        <v>513</v>
      </c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6" customHeight="1" x14ac:dyDescent="0.2">
      <c r="A312" s="21" t="s">
        <v>162</v>
      </c>
      <c r="B312" s="22" t="s">
        <v>163</v>
      </c>
      <c r="C312" s="23" t="s">
        <v>598</v>
      </c>
      <c r="D312" s="22" t="s">
        <v>83</v>
      </c>
      <c r="E312" s="24" t="s">
        <v>366</v>
      </c>
      <c r="F312" s="22" t="s">
        <v>367</v>
      </c>
      <c r="G312" s="22" t="s">
        <v>368</v>
      </c>
      <c r="H312" s="25">
        <v>0.47049999999999997</v>
      </c>
      <c r="I312" s="25">
        <v>0.1318</v>
      </c>
      <c r="J312" s="26">
        <v>0.60229999999999995</v>
      </c>
      <c r="K312" s="27" t="s">
        <v>27</v>
      </c>
      <c r="L312" s="28">
        <v>2</v>
      </c>
      <c r="M312" s="27" t="s">
        <v>38</v>
      </c>
      <c r="N312" s="29">
        <v>25951</v>
      </c>
      <c r="O312" s="30">
        <f t="shared" si="31"/>
        <v>26028.852999999999</v>
      </c>
      <c r="P312" s="31">
        <f t="shared" si="32"/>
        <v>2602.8852999999999</v>
      </c>
      <c r="Q312" s="32" t="s">
        <v>513</v>
      </c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6" customHeight="1" x14ac:dyDescent="0.2">
      <c r="A313" s="21" t="s">
        <v>257</v>
      </c>
      <c r="B313" s="22" t="s">
        <v>258</v>
      </c>
      <c r="C313" s="23" t="s">
        <v>599</v>
      </c>
      <c r="D313" s="22" t="s">
        <v>600</v>
      </c>
      <c r="E313" s="24" t="s">
        <v>366</v>
      </c>
      <c r="F313" s="22" t="s">
        <v>64</v>
      </c>
      <c r="G313" s="22" t="s">
        <v>368</v>
      </c>
      <c r="H313" s="25">
        <v>0.54110000000000003</v>
      </c>
      <c r="I313" s="25">
        <v>6.0600000000000001E-2</v>
      </c>
      <c r="J313" s="26">
        <v>0.60170000000000001</v>
      </c>
      <c r="K313" s="27" t="s">
        <v>27</v>
      </c>
      <c r="L313" s="28">
        <v>2</v>
      </c>
      <c r="M313" s="27" t="s">
        <v>27</v>
      </c>
      <c r="N313" s="29">
        <v>19626</v>
      </c>
      <c r="O313" s="30">
        <f t="shared" si="31"/>
        <v>19684.878000000001</v>
      </c>
      <c r="P313" s="31">
        <f t="shared" si="32"/>
        <v>1968.4878000000001</v>
      </c>
      <c r="Q313" s="32" t="s">
        <v>513</v>
      </c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6" customHeight="1" x14ac:dyDescent="0.2">
      <c r="A314" s="21" t="s">
        <v>162</v>
      </c>
      <c r="B314" s="22" t="s">
        <v>163</v>
      </c>
      <c r="C314" s="23" t="s">
        <v>601</v>
      </c>
      <c r="D314" s="22" t="s">
        <v>317</v>
      </c>
      <c r="E314" s="24" t="s">
        <v>366</v>
      </c>
      <c r="F314" s="22" t="s">
        <v>367</v>
      </c>
      <c r="G314" s="22" t="s">
        <v>368</v>
      </c>
      <c r="H314" s="25">
        <v>0.48820000000000002</v>
      </c>
      <c r="I314" s="25">
        <v>0.1099</v>
      </c>
      <c r="J314" s="26">
        <v>0.59809999999999997</v>
      </c>
      <c r="K314" s="27" t="s">
        <v>27</v>
      </c>
      <c r="L314" s="28">
        <v>2</v>
      </c>
      <c r="M314" s="27" t="s">
        <v>38</v>
      </c>
      <c r="N314" s="29">
        <v>36476</v>
      </c>
      <c r="O314" s="30">
        <f t="shared" si="31"/>
        <v>36585.428</v>
      </c>
      <c r="P314" s="31">
        <f t="shared" si="32"/>
        <v>3658.5428000000002</v>
      </c>
      <c r="Q314" s="32" t="s">
        <v>513</v>
      </c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6" customHeight="1" x14ac:dyDescent="0.2">
      <c r="A315" s="21" t="s">
        <v>201</v>
      </c>
      <c r="B315" s="22" t="s">
        <v>202</v>
      </c>
      <c r="C315" s="23" t="s">
        <v>602</v>
      </c>
      <c r="D315" s="22" t="s">
        <v>380</v>
      </c>
      <c r="E315" s="24" t="s">
        <v>366</v>
      </c>
      <c r="F315" s="22" t="s">
        <v>367</v>
      </c>
      <c r="G315" s="22" t="s">
        <v>25</v>
      </c>
      <c r="H315" s="25">
        <v>0.4924</v>
      </c>
      <c r="I315" s="25">
        <v>0.1021</v>
      </c>
      <c r="J315" s="26">
        <v>0.59450000000000003</v>
      </c>
      <c r="K315" s="27" t="s">
        <v>27</v>
      </c>
      <c r="L315" s="28">
        <v>2</v>
      </c>
      <c r="M315" s="27" t="s">
        <v>38</v>
      </c>
      <c r="N315" s="29">
        <v>51429</v>
      </c>
      <c r="O315" s="30">
        <f t="shared" si="31"/>
        <v>51583.286999999997</v>
      </c>
      <c r="P315" s="31">
        <f t="shared" si="32"/>
        <v>5158.3287</v>
      </c>
      <c r="Q315" s="32" t="s">
        <v>513</v>
      </c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6" customHeight="1" x14ac:dyDescent="0.2">
      <c r="A316" s="21" t="s">
        <v>201</v>
      </c>
      <c r="B316" s="22" t="s">
        <v>202</v>
      </c>
      <c r="C316" s="23" t="s">
        <v>603</v>
      </c>
      <c r="D316" s="22" t="s">
        <v>604</v>
      </c>
      <c r="E316" s="24" t="s">
        <v>366</v>
      </c>
      <c r="F316" s="22" t="s">
        <v>367</v>
      </c>
      <c r="G316" s="22" t="s">
        <v>25</v>
      </c>
      <c r="H316" s="25">
        <v>0.4728</v>
      </c>
      <c r="I316" s="25">
        <v>0.1207</v>
      </c>
      <c r="J316" s="26">
        <v>0.59360000000000002</v>
      </c>
      <c r="K316" s="27" t="s">
        <v>27</v>
      </c>
      <c r="L316" s="28">
        <v>2</v>
      </c>
      <c r="M316" s="27" t="s">
        <v>38</v>
      </c>
      <c r="N316" s="29">
        <v>46132</v>
      </c>
      <c r="O316" s="30">
        <f t="shared" si="31"/>
        <v>46270.396000000001</v>
      </c>
      <c r="P316" s="31">
        <f t="shared" si="32"/>
        <v>4627.0396000000001</v>
      </c>
      <c r="Q316" s="32" t="s">
        <v>513</v>
      </c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6" customHeight="1" x14ac:dyDescent="0.2">
      <c r="A317" s="21" t="s">
        <v>106</v>
      </c>
      <c r="B317" s="22" t="s">
        <v>107</v>
      </c>
      <c r="C317" s="23" t="s">
        <v>605</v>
      </c>
      <c r="D317" s="22" t="s">
        <v>458</v>
      </c>
      <c r="E317" s="24" t="s">
        <v>366</v>
      </c>
      <c r="F317" s="22" t="s">
        <v>367</v>
      </c>
      <c r="G317" s="22" t="s">
        <v>368</v>
      </c>
      <c r="H317" s="25">
        <v>0.51859999999999995</v>
      </c>
      <c r="I317" s="25">
        <v>7.4300000000000005E-2</v>
      </c>
      <c r="J317" s="26">
        <v>0.59289999999999998</v>
      </c>
      <c r="K317" s="27" t="s">
        <v>27</v>
      </c>
      <c r="L317" s="28">
        <v>2</v>
      </c>
      <c r="M317" s="27" t="s">
        <v>27</v>
      </c>
      <c r="N317" s="29">
        <v>71068</v>
      </c>
      <c r="O317" s="30">
        <f t="shared" si="31"/>
        <v>71281.203999999998</v>
      </c>
      <c r="P317" s="31">
        <f t="shared" si="32"/>
        <v>7128.1203999999998</v>
      </c>
      <c r="Q317" s="32" t="s">
        <v>513</v>
      </c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6" customHeight="1" x14ac:dyDescent="0.2">
      <c r="A318" s="21" t="s">
        <v>228</v>
      </c>
      <c r="B318" s="22" t="s">
        <v>229</v>
      </c>
      <c r="C318" s="23" t="s">
        <v>606</v>
      </c>
      <c r="D318" s="22" t="s">
        <v>437</v>
      </c>
      <c r="E318" s="24" t="s">
        <v>366</v>
      </c>
      <c r="F318" s="22" t="s">
        <v>64</v>
      </c>
      <c r="G318" s="22" t="s">
        <v>211</v>
      </c>
      <c r="H318" s="25">
        <v>0.51849999999999996</v>
      </c>
      <c r="I318" s="25">
        <v>7.4099999999999999E-2</v>
      </c>
      <c r="J318" s="26">
        <v>0.59260000000000002</v>
      </c>
      <c r="K318" s="27" t="s">
        <v>27</v>
      </c>
      <c r="L318" s="28">
        <v>2</v>
      </c>
      <c r="M318" s="27" t="s">
        <v>38</v>
      </c>
      <c r="N318" s="29">
        <v>13469</v>
      </c>
      <c r="O318" s="30">
        <f t="shared" si="31"/>
        <v>13509.406999999999</v>
      </c>
      <c r="P318" s="31">
        <f t="shared" si="32"/>
        <v>1350.9407000000001</v>
      </c>
      <c r="Q318" s="32" t="s">
        <v>513</v>
      </c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6" customHeight="1" x14ac:dyDescent="0.2">
      <c r="A319" s="21" t="s">
        <v>150</v>
      </c>
      <c r="B319" s="33" t="s">
        <v>151</v>
      </c>
      <c r="C319" s="23" t="s">
        <v>607</v>
      </c>
      <c r="D319" s="22" t="s">
        <v>394</v>
      </c>
      <c r="E319" s="24" t="s">
        <v>366</v>
      </c>
      <c r="F319" s="22" t="s">
        <v>64</v>
      </c>
      <c r="G319" s="22" t="s">
        <v>368</v>
      </c>
      <c r="H319" s="25">
        <v>0.51670000000000005</v>
      </c>
      <c r="I319" s="25">
        <v>7.3800000000000004E-2</v>
      </c>
      <c r="J319" s="26">
        <v>0.59050000000000002</v>
      </c>
      <c r="K319" s="27" t="s">
        <v>27</v>
      </c>
      <c r="L319" s="28">
        <v>2</v>
      </c>
      <c r="M319" s="27" t="s">
        <v>27</v>
      </c>
      <c r="N319" s="29">
        <v>31674</v>
      </c>
      <c r="O319" s="29">
        <f>N319+(N319*0.03)</f>
        <v>32624.22</v>
      </c>
      <c r="P319" s="31">
        <f>O319*0.05</f>
        <v>1631.2110000000002</v>
      </c>
      <c r="Q319" s="32" t="s">
        <v>513</v>
      </c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6" customHeight="1" x14ac:dyDescent="0.2">
      <c r="A320" s="21" t="s">
        <v>201</v>
      </c>
      <c r="B320" s="22" t="s">
        <v>202</v>
      </c>
      <c r="C320" s="23" t="s">
        <v>608</v>
      </c>
      <c r="D320" s="22" t="s">
        <v>609</v>
      </c>
      <c r="E320" s="24" t="s">
        <v>366</v>
      </c>
      <c r="F320" s="22" t="s">
        <v>367</v>
      </c>
      <c r="G320" s="22" t="s">
        <v>25</v>
      </c>
      <c r="H320" s="25">
        <v>0.495</v>
      </c>
      <c r="I320" s="25">
        <v>9.2100000000000001E-2</v>
      </c>
      <c r="J320" s="26">
        <v>0.58709999999999996</v>
      </c>
      <c r="K320" s="27" t="s">
        <v>27</v>
      </c>
      <c r="L320" s="28">
        <v>2</v>
      </c>
      <c r="M320" s="27" t="s">
        <v>38</v>
      </c>
      <c r="N320" s="29">
        <v>66831</v>
      </c>
      <c r="O320" s="30">
        <f t="shared" ref="O320:O345" si="33">N320+(N320*0.003)</f>
        <v>67031.493000000002</v>
      </c>
      <c r="P320" s="31">
        <f t="shared" ref="P320:P345" si="34">O320*0.1</f>
        <v>6703.1493000000009</v>
      </c>
      <c r="Q320" s="32" t="s">
        <v>513</v>
      </c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6" customHeight="1" x14ac:dyDescent="0.2">
      <c r="A321" s="21" t="s">
        <v>162</v>
      </c>
      <c r="B321" s="22" t="s">
        <v>163</v>
      </c>
      <c r="C321" s="23" t="s">
        <v>610</v>
      </c>
      <c r="D321" s="22" t="s">
        <v>509</v>
      </c>
      <c r="E321" s="24" t="s">
        <v>366</v>
      </c>
      <c r="F321" s="22" t="s">
        <v>64</v>
      </c>
      <c r="G321" s="22" t="s">
        <v>368</v>
      </c>
      <c r="H321" s="25">
        <v>0.49</v>
      </c>
      <c r="I321" s="25">
        <v>8.9599999999999999E-2</v>
      </c>
      <c r="J321" s="26">
        <v>0.5796</v>
      </c>
      <c r="K321" s="27" t="s">
        <v>27</v>
      </c>
      <c r="L321" s="28">
        <v>2</v>
      </c>
      <c r="M321" s="27" t="s">
        <v>38</v>
      </c>
      <c r="N321" s="29">
        <v>43769</v>
      </c>
      <c r="O321" s="30">
        <f t="shared" si="33"/>
        <v>43900.307000000001</v>
      </c>
      <c r="P321" s="31">
        <f t="shared" si="34"/>
        <v>4390.0307000000003</v>
      </c>
      <c r="Q321" s="32" t="s">
        <v>513</v>
      </c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6" customHeight="1" x14ac:dyDescent="0.2">
      <c r="A322" s="21" t="s">
        <v>611</v>
      </c>
      <c r="B322" s="22" t="s">
        <v>612</v>
      </c>
      <c r="C322" s="23" t="s">
        <v>613</v>
      </c>
      <c r="D322" s="22" t="s">
        <v>234</v>
      </c>
      <c r="E322" s="24" t="s">
        <v>366</v>
      </c>
      <c r="F322" s="22" t="s">
        <v>368</v>
      </c>
      <c r="G322" s="22" t="s">
        <v>211</v>
      </c>
      <c r="H322" s="25">
        <v>0.49619999999999997</v>
      </c>
      <c r="I322" s="25">
        <v>7.5899999999999995E-2</v>
      </c>
      <c r="J322" s="26">
        <v>0.57220000000000004</v>
      </c>
      <c r="K322" s="27" t="s">
        <v>27</v>
      </c>
      <c r="L322" s="28">
        <v>2</v>
      </c>
      <c r="M322" s="27" t="s">
        <v>38</v>
      </c>
      <c r="N322" s="29">
        <v>28484</v>
      </c>
      <c r="O322" s="30">
        <f t="shared" si="33"/>
        <v>28569.452000000001</v>
      </c>
      <c r="P322" s="31">
        <f t="shared" si="34"/>
        <v>2856.9452000000001</v>
      </c>
      <c r="Q322" s="32" t="s">
        <v>513</v>
      </c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6" customHeight="1" x14ac:dyDescent="0.2">
      <c r="A323" s="21" t="s">
        <v>201</v>
      </c>
      <c r="B323" s="22" t="s">
        <v>202</v>
      </c>
      <c r="C323" s="23" t="s">
        <v>614</v>
      </c>
      <c r="D323" s="22" t="s">
        <v>615</v>
      </c>
      <c r="E323" s="24" t="s">
        <v>366</v>
      </c>
      <c r="F323" s="22" t="s">
        <v>367</v>
      </c>
      <c r="G323" s="22" t="s">
        <v>25</v>
      </c>
      <c r="H323" s="25">
        <v>0.48370000000000002</v>
      </c>
      <c r="I323" s="25">
        <v>8.77E-2</v>
      </c>
      <c r="J323" s="26">
        <v>0.57140000000000002</v>
      </c>
      <c r="K323" s="27" t="s">
        <v>27</v>
      </c>
      <c r="L323" s="28">
        <v>2</v>
      </c>
      <c r="M323" s="27" t="s">
        <v>38</v>
      </c>
      <c r="N323" s="29">
        <v>63907</v>
      </c>
      <c r="O323" s="30">
        <f t="shared" si="33"/>
        <v>64098.720999999998</v>
      </c>
      <c r="P323" s="31">
        <f t="shared" si="34"/>
        <v>6409.8721000000005</v>
      </c>
      <c r="Q323" s="32" t="s">
        <v>513</v>
      </c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6" customHeight="1" x14ac:dyDescent="0.2">
      <c r="A324" s="21" t="s">
        <v>95</v>
      </c>
      <c r="B324" s="22" t="s">
        <v>96</v>
      </c>
      <c r="C324" s="23" t="s">
        <v>616</v>
      </c>
      <c r="D324" s="22" t="s">
        <v>452</v>
      </c>
      <c r="E324" s="24" t="s">
        <v>366</v>
      </c>
      <c r="F324" s="22" t="s">
        <v>367</v>
      </c>
      <c r="G324" s="22" t="s">
        <v>368</v>
      </c>
      <c r="H324" s="25">
        <v>0.53180000000000005</v>
      </c>
      <c r="I324" s="25">
        <v>3.5299999999999998E-2</v>
      </c>
      <c r="J324" s="26">
        <v>0.56710000000000005</v>
      </c>
      <c r="K324" s="27" t="s">
        <v>27</v>
      </c>
      <c r="L324" s="28">
        <v>2</v>
      </c>
      <c r="M324" s="27" t="s">
        <v>27</v>
      </c>
      <c r="N324" s="29">
        <v>34646</v>
      </c>
      <c r="O324" s="30">
        <f t="shared" si="33"/>
        <v>34749.938000000002</v>
      </c>
      <c r="P324" s="31">
        <f t="shared" si="34"/>
        <v>3474.9938000000002</v>
      </c>
      <c r="Q324" s="32" t="s">
        <v>513</v>
      </c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6" customHeight="1" x14ac:dyDescent="0.2">
      <c r="A325" s="21" t="s">
        <v>586</v>
      </c>
      <c r="B325" s="22" t="s">
        <v>587</v>
      </c>
      <c r="C325" s="23" t="s">
        <v>617</v>
      </c>
      <c r="D325" s="22" t="s">
        <v>618</v>
      </c>
      <c r="E325" s="24" t="s">
        <v>366</v>
      </c>
      <c r="F325" s="22" t="s">
        <v>367</v>
      </c>
      <c r="G325" s="22" t="s">
        <v>368</v>
      </c>
      <c r="H325" s="25">
        <v>0.50060000000000004</v>
      </c>
      <c r="I325" s="25">
        <v>6.1199999999999997E-2</v>
      </c>
      <c r="J325" s="26">
        <v>0.56179999999999997</v>
      </c>
      <c r="K325" s="27" t="s">
        <v>27</v>
      </c>
      <c r="L325" s="28">
        <v>2</v>
      </c>
      <c r="M325" s="27" t="s">
        <v>27</v>
      </c>
      <c r="N325" s="29">
        <v>51837</v>
      </c>
      <c r="O325" s="30">
        <f t="shared" si="33"/>
        <v>51992.510999999999</v>
      </c>
      <c r="P325" s="31">
        <f t="shared" si="34"/>
        <v>5199.2511000000004</v>
      </c>
      <c r="Q325" s="32" t="s">
        <v>513</v>
      </c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6" customHeight="1" x14ac:dyDescent="0.2">
      <c r="A326" s="21" t="s">
        <v>162</v>
      </c>
      <c r="B326" s="22" t="s">
        <v>163</v>
      </c>
      <c r="C326" s="23" t="s">
        <v>619</v>
      </c>
      <c r="D326" s="22" t="s">
        <v>452</v>
      </c>
      <c r="E326" s="24" t="s">
        <v>366</v>
      </c>
      <c r="F326" s="22" t="s">
        <v>64</v>
      </c>
      <c r="G326" s="22" t="s">
        <v>368</v>
      </c>
      <c r="H326" s="25">
        <v>0.46550000000000002</v>
      </c>
      <c r="I326" s="25">
        <v>9.2899999999999996E-2</v>
      </c>
      <c r="J326" s="26">
        <v>0.55830000000000002</v>
      </c>
      <c r="K326" s="27" t="s">
        <v>27</v>
      </c>
      <c r="L326" s="28">
        <v>2</v>
      </c>
      <c r="M326" s="27" t="s">
        <v>38</v>
      </c>
      <c r="N326" s="29">
        <v>62581</v>
      </c>
      <c r="O326" s="30">
        <f t="shared" si="33"/>
        <v>62768.743000000002</v>
      </c>
      <c r="P326" s="31">
        <f t="shared" si="34"/>
        <v>6276.8743000000004</v>
      </c>
      <c r="Q326" s="32" t="s">
        <v>513</v>
      </c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6" customHeight="1" x14ac:dyDescent="0.2">
      <c r="A327" s="21" t="s">
        <v>201</v>
      </c>
      <c r="B327" s="22" t="s">
        <v>202</v>
      </c>
      <c r="C327" s="23" t="s">
        <v>620</v>
      </c>
      <c r="D327" s="22" t="s">
        <v>621</v>
      </c>
      <c r="E327" s="24" t="s">
        <v>366</v>
      </c>
      <c r="F327" s="22" t="s">
        <v>367</v>
      </c>
      <c r="G327" s="22" t="s">
        <v>25</v>
      </c>
      <c r="H327" s="25">
        <v>0.436</v>
      </c>
      <c r="I327" s="25">
        <v>0.1163</v>
      </c>
      <c r="J327" s="26">
        <v>0.55230000000000001</v>
      </c>
      <c r="K327" s="27" t="s">
        <v>27</v>
      </c>
      <c r="L327" s="28">
        <v>2</v>
      </c>
      <c r="M327" s="27" t="s">
        <v>38</v>
      </c>
      <c r="N327" s="29">
        <v>44415</v>
      </c>
      <c r="O327" s="30">
        <f t="shared" si="33"/>
        <v>44548.245000000003</v>
      </c>
      <c r="P327" s="31">
        <f t="shared" si="34"/>
        <v>4454.8245000000006</v>
      </c>
      <c r="Q327" s="32" t="s">
        <v>513</v>
      </c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6" customHeight="1" x14ac:dyDescent="0.2">
      <c r="A328" s="21" t="s">
        <v>103</v>
      </c>
      <c r="B328" s="22" t="s">
        <v>104</v>
      </c>
      <c r="C328" s="23" t="s">
        <v>622</v>
      </c>
      <c r="D328" s="22" t="s">
        <v>175</v>
      </c>
      <c r="E328" s="24" t="s">
        <v>366</v>
      </c>
      <c r="F328" s="22" t="s">
        <v>418</v>
      </c>
      <c r="G328" s="22" t="s">
        <v>368</v>
      </c>
      <c r="H328" s="25">
        <v>0.46239999999999998</v>
      </c>
      <c r="I328" s="25">
        <v>8.8900000000000007E-2</v>
      </c>
      <c r="J328" s="26">
        <v>0.55130000000000001</v>
      </c>
      <c r="K328" s="27" t="s">
        <v>27</v>
      </c>
      <c r="L328" s="28">
        <v>2</v>
      </c>
      <c r="M328" s="27" t="s">
        <v>27</v>
      </c>
      <c r="N328" s="29">
        <v>35134</v>
      </c>
      <c r="O328" s="30">
        <f t="shared" si="33"/>
        <v>35239.402000000002</v>
      </c>
      <c r="P328" s="31">
        <f t="shared" si="34"/>
        <v>3523.9402000000005</v>
      </c>
      <c r="Q328" s="32" t="s">
        <v>513</v>
      </c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6" customHeight="1" x14ac:dyDescent="0.2">
      <c r="A329" s="21" t="s">
        <v>320</v>
      </c>
      <c r="B329" s="22" t="s">
        <v>321</v>
      </c>
      <c r="C329" s="23" t="s">
        <v>623</v>
      </c>
      <c r="D329" s="22" t="s">
        <v>624</v>
      </c>
      <c r="E329" s="24" t="s">
        <v>366</v>
      </c>
      <c r="F329" s="22" t="s">
        <v>64</v>
      </c>
      <c r="G329" s="22" t="s">
        <v>368</v>
      </c>
      <c r="H329" s="25">
        <v>0.48970000000000002</v>
      </c>
      <c r="I329" s="25">
        <v>6.0100000000000001E-2</v>
      </c>
      <c r="J329" s="26">
        <v>0.54979999999999996</v>
      </c>
      <c r="K329" s="27" t="s">
        <v>27</v>
      </c>
      <c r="L329" s="28">
        <v>2</v>
      </c>
      <c r="M329" s="27" t="s">
        <v>27</v>
      </c>
      <c r="N329" s="29">
        <v>40111</v>
      </c>
      <c r="O329" s="30">
        <f t="shared" si="33"/>
        <v>40231.332999999999</v>
      </c>
      <c r="P329" s="31">
        <f t="shared" si="34"/>
        <v>4023.1333</v>
      </c>
      <c r="Q329" s="32" t="s">
        <v>513</v>
      </c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6" customHeight="1" x14ac:dyDescent="0.2">
      <c r="A330" s="21" t="s">
        <v>342</v>
      </c>
      <c r="B330" s="22" t="s">
        <v>343</v>
      </c>
      <c r="C330" s="23" t="s">
        <v>625</v>
      </c>
      <c r="D330" s="22" t="s">
        <v>54</v>
      </c>
      <c r="E330" s="24" t="s">
        <v>366</v>
      </c>
      <c r="F330" s="22" t="s">
        <v>77</v>
      </c>
      <c r="G330" s="22" t="s">
        <v>211</v>
      </c>
      <c r="H330" s="25">
        <v>0.45600000000000002</v>
      </c>
      <c r="I330" s="25">
        <v>9.1999999999999998E-2</v>
      </c>
      <c r="J330" s="26">
        <v>0.54790000000000005</v>
      </c>
      <c r="K330" s="27" t="s">
        <v>27</v>
      </c>
      <c r="L330" s="28">
        <v>2</v>
      </c>
      <c r="M330" s="27" t="s">
        <v>27</v>
      </c>
      <c r="N330" s="29">
        <v>40347</v>
      </c>
      <c r="O330" s="30">
        <f t="shared" si="33"/>
        <v>40468.040999999997</v>
      </c>
      <c r="P330" s="31">
        <f t="shared" si="34"/>
        <v>4046.8040999999998</v>
      </c>
      <c r="Q330" s="32" t="s">
        <v>513</v>
      </c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6" customHeight="1" x14ac:dyDescent="0.2">
      <c r="A331" s="21" t="s">
        <v>243</v>
      </c>
      <c r="B331" s="22" t="s">
        <v>244</v>
      </c>
      <c r="C331" s="23" t="s">
        <v>626</v>
      </c>
      <c r="D331" s="22" t="s">
        <v>490</v>
      </c>
      <c r="E331" s="24" t="s">
        <v>366</v>
      </c>
      <c r="F331" s="22" t="s">
        <v>64</v>
      </c>
      <c r="G331" s="22" t="s">
        <v>368</v>
      </c>
      <c r="H331" s="25">
        <v>0.49320000000000003</v>
      </c>
      <c r="I331" s="25">
        <v>5.4600000000000003E-2</v>
      </c>
      <c r="J331" s="26">
        <v>0.54779999999999995</v>
      </c>
      <c r="K331" s="27" t="s">
        <v>27</v>
      </c>
      <c r="L331" s="28">
        <v>2</v>
      </c>
      <c r="M331" s="27" t="s">
        <v>27</v>
      </c>
      <c r="N331" s="29">
        <v>18388</v>
      </c>
      <c r="O331" s="30">
        <f t="shared" si="33"/>
        <v>18443.164000000001</v>
      </c>
      <c r="P331" s="31">
        <f t="shared" si="34"/>
        <v>1844.3164000000002</v>
      </c>
      <c r="Q331" s="32" t="s">
        <v>513</v>
      </c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6" customHeight="1" x14ac:dyDescent="0.2">
      <c r="A332" s="21" t="s">
        <v>342</v>
      </c>
      <c r="B332" s="22" t="s">
        <v>343</v>
      </c>
      <c r="C332" s="23" t="s">
        <v>627</v>
      </c>
      <c r="D332" s="22" t="s">
        <v>52</v>
      </c>
      <c r="E332" s="24" t="s">
        <v>366</v>
      </c>
      <c r="F332" s="22" t="s">
        <v>77</v>
      </c>
      <c r="G332" s="22" t="s">
        <v>211</v>
      </c>
      <c r="H332" s="25">
        <v>0.45229999999999998</v>
      </c>
      <c r="I332" s="25">
        <v>9.5500000000000002E-2</v>
      </c>
      <c r="J332" s="26">
        <v>0.54769999999999996</v>
      </c>
      <c r="K332" s="27" t="s">
        <v>27</v>
      </c>
      <c r="L332" s="28">
        <v>2</v>
      </c>
      <c r="M332" s="27" t="s">
        <v>27</v>
      </c>
      <c r="N332" s="29">
        <v>38479</v>
      </c>
      <c r="O332" s="30">
        <f t="shared" si="33"/>
        <v>38594.436999999998</v>
      </c>
      <c r="P332" s="31">
        <f t="shared" si="34"/>
        <v>3859.4436999999998</v>
      </c>
      <c r="Q332" s="32" t="s">
        <v>513</v>
      </c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6" customHeight="1" x14ac:dyDescent="0.2">
      <c r="A333" s="21" t="s">
        <v>201</v>
      </c>
      <c r="B333" s="22" t="s">
        <v>202</v>
      </c>
      <c r="C333" s="23" t="s">
        <v>628</v>
      </c>
      <c r="D333" s="22" t="s">
        <v>629</v>
      </c>
      <c r="E333" s="24" t="s">
        <v>366</v>
      </c>
      <c r="F333" s="22" t="s">
        <v>367</v>
      </c>
      <c r="G333" s="22" t="s">
        <v>25</v>
      </c>
      <c r="H333" s="25">
        <v>0.46179999999999999</v>
      </c>
      <c r="I333" s="25">
        <v>8.3199999999999996E-2</v>
      </c>
      <c r="J333" s="26">
        <v>0.54500000000000004</v>
      </c>
      <c r="K333" s="27" t="s">
        <v>27</v>
      </c>
      <c r="L333" s="28">
        <v>2</v>
      </c>
      <c r="M333" s="27" t="s">
        <v>38</v>
      </c>
      <c r="N333" s="29">
        <v>48972</v>
      </c>
      <c r="O333" s="30">
        <f t="shared" si="33"/>
        <v>49118.915999999997</v>
      </c>
      <c r="P333" s="31">
        <f t="shared" si="34"/>
        <v>4911.8915999999999</v>
      </c>
      <c r="Q333" s="32" t="s">
        <v>513</v>
      </c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6" customHeight="1" x14ac:dyDescent="0.2">
      <c r="A334" s="21" t="s">
        <v>630</v>
      </c>
      <c r="B334" s="22" t="s">
        <v>631</v>
      </c>
      <c r="C334" s="23" t="s">
        <v>632</v>
      </c>
      <c r="D334" s="22" t="s">
        <v>23</v>
      </c>
      <c r="E334" s="24" t="s">
        <v>366</v>
      </c>
      <c r="F334" s="22" t="s">
        <v>77</v>
      </c>
      <c r="G334" s="22" t="s">
        <v>425</v>
      </c>
      <c r="H334" s="25">
        <v>0.48039999999999999</v>
      </c>
      <c r="I334" s="25">
        <v>6.2399999999999997E-2</v>
      </c>
      <c r="J334" s="26">
        <v>0.54269999999999996</v>
      </c>
      <c r="K334" s="27" t="s">
        <v>27</v>
      </c>
      <c r="L334" s="28">
        <v>2</v>
      </c>
      <c r="M334" s="27" t="s">
        <v>38</v>
      </c>
      <c r="N334" s="29">
        <v>22498</v>
      </c>
      <c r="O334" s="30">
        <f t="shared" si="33"/>
        <v>22565.493999999999</v>
      </c>
      <c r="P334" s="31">
        <f t="shared" si="34"/>
        <v>2256.5493999999999</v>
      </c>
      <c r="Q334" s="32" t="s">
        <v>513</v>
      </c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6" customHeight="1" x14ac:dyDescent="0.2">
      <c r="A335" s="21" t="s">
        <v>106</v>
      </c>
      <c r="B335" s="22" t="s">
        <v>107</v>
      </c>
      <c r="C335" s="23" t="s">
        <v>633</v>
      </c>
      <c r="D335" s="22" t="s">
        <v>161</v>
      </c>
      <c r="E335" s="24" t="s">
        <v>366</v>
      </c>
      <c r="F335" s="22" t="s">
        <v>64</v>
      </c>
      <c r="G335" s="22" t="s">
        <v>368</v>
      </c>
      <c r="H335" s="25">
        <v>0.43490000000000001</v>
      </c>
      <c r="I335" s="25">
        <v>0.1074</v>
      </c>
      <c r="J335" s="26">
        <v>0.5423</v>
      </c>
      <c r="K335" s="27" t="s">
        <v>27</v>
      </c>
      <c r="L335" s="28">
        <v>2</v>
      </c>
      <c r="M335" s="27" t="s">
        <v>38</v>
      </c>
      <c r="N335" s="29">
        <v>25788</v>
      </c>
      <c r="O335" s="30">
        <f t="shared" si="33"/>
        <v>25865.364000000001</v>
      </c>
      <c r="P335" s="31">
        <f t="shared" si="34"/>
        <v>2586.5364000000004</v>
      </c>
      <c r="Q335" s="32" t="s">
        <v>513</v>
      </c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6" customHeight="1" x14ac:dyDescent="0.2">
      <c r="A336" s="21" t="s">
        <v>162</v>
      </c>
      <c r="B336" s="22" t="s">
        <v>163</v>
      </c>
      <c r="C336" s="23" t="s">
        <v>634</v>
      </c>
      <c r="D336" s="22" t="s">
        <v>635</v>
      </c>
      <c r="E336" s="24" t="s">
        <v>366</v>
      </c>
      <c r="F336" s="22" t="s">
        <v>64</v>
      </c>
      <c r="G336" s="22" t="s">
        <v>368</v>
      </c>
      <c r="H336" s="25">
        <v>0.41249999999999998</v>
      </c>
      <c r="I336" s="25">
        <v>0.12740000000000001</v>
      </c>
      <c r="J336" s="26">
        <v>0.54</v>
      </c>
      <c r="K336" s="27" t="s">
        <v>27</v>
      </c>
      <c r="L336" s="28">
        <v>2</v>
      </c>
      <c r="M336" s="27" t="s">
        <v>38</v>
      </c>
      <c r="N336" s="29">
        <v>23196</v>
      </c>
      <c r="O336" s="30">
        <f t="shared" si="33"/>
        <v>23265.588</v>
      </c>
      <c r="P336" s="31">
        <f t="shared" si="34"/>
        <v>2326.5588000000002</v>
      </c>
      <c r="Q336" s="32" t="s">
        <v>513</v>
      </c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6" customHeight="1" x14ac:dyDescent="0.2">
      <c r="A337" s="21" t="s">
        <v>586</v>
      </c>
      <c r="B337" s="22" t="s">
        <v>587</v>
      </c>
      <c r="C337" s="23" t="s">
        <v>636</v>
      </c>
      <c r="D337" s="22" t="s">
        <v>68</v>
      </c>
      <c r="E337" s="24" t="s">
        <v>366</v>
      </c>
      <c r="F337" s="22" t="s">
        <v>367</v>
      </c>
      <c r="G337" s="22" t="s">
        <v>368</v>
      </c>
      <c r="H337" s="25">
        <v>0.46110000000000001</v>
      </c>
      <c r="I337" s="25">
        <v>7.7899999999999997E-2</v>
      </c>
      <c r="J337" s="26">
        <v>0.53890000000000005</v>
      </c>
      <c r="K337" s="27" t="s">
        <v>27</v>
      </c>
      <c r="L337" s="28">
        <v>2</v>
      </c>
      <c r="M337" s="27" t="s">
        <v>27</v>
      </c>
      <c r="N337" s="29">
        <v>52428</v>
      </c>
      <c r="O337" s="30">
        <f t="shared" si="33"/>
        <v>52585.284</v>
      </c>
      <c r="P337" s="31">
        <f t="shared" si="34"/>
        <v>5258.5284000000001</v>
      </c>
      <c r="Q337" s="32" t="s">
        <v>513</v>
      </c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6" customHeight="1" x14ac:dyDescent="0.2">
      <c r="A338" s="21" t="s">
        <v>106</v>
      </c>
      <c r="B338" s="22" t="s">
        <v>107</v>
      </c>
      <c r="C338" s="23" t="s">
        <v>637</v>
      </c>
      <c r="D338" s="22" t="s">
        <v>190</v>
      </c>
      <c r="E338" s="24" t="s">
        <v>366</v>
      </c>
      <c r="F338" s="22" t="s">
        <v>64</v>
      </c>
      <c r="G338" s="22" t="s">
        <v>368</v>
      </c>
      <c r="H338" s="25">
        <v>0.47460000000000002</v>
      </c>
      <c r="I338" s="25">
        <v>5.8700000000000002E-2</v>
      </c>
      <c r="J338" s="26">
        <v>0.5333</v>
      </c>
      <c r="K338" s="27" t="s">
        <v>27</v>
      </c>
      <c r="L338" s="28">
        <v>2</v>
      </c>
      <c r="M338" s="27" t="s">
        <v>27</v>
      </c>
      <c r="N338" s="29">
        <v>60206</v>
      </c>
      <c r="O338" s="30">
        <f t="shared" si="33"/>
        <v>60386.618000000002</v>
      </c>
      <c r="P338" s="31">
        <f t="shared" si="34"/>
        <v>6038.6618000000008</v>
      </c>
      <c r="Q338" s="32" t="s">
        <v>513</v>
      </c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6" customHeight="1" x14ac:dyDescent="0.2">
      <c r="A339" s="21" t="s">
        <v>201</v>
      </c>
      <c r="B339" s="22" t="s">
        <v>202</v>
      </c>
      <c r="C339" s="23" t="s">
        <v>638</v>
      </c>
      <c r="D339" s="22" t="s">
        <v>639</v>
      </c>
      <c r="E339" s="24" t="s">
        <v>366</v>
      </c>
      <c r="F339" s="22" t="s">
        <v>367</v>
      </c>
      <c r="G339" s="22" t="s">
        <v>25</v>
      </c>
      <c r="H339" s="25">
        <v>0.40050000000000002</v>
      </c>
      <c r="I339" s="25">
        <v>0.13070000000000001</v>
      </c>
      <c r="J339" s="26">
        <v>0.53120000000000001</v>
      </c>
      <c r="K339" s="27" t="s">
        <v>27</v>
      </c>
      <c r="L339" s="28">
        <v>2</v>
      </c>
      <c r="M339" s="27" t="s">
        <v>38</v>
      </c>
      <c r="N339" s="29">
        <v>68715</v>
      </c>
      <c r="O339" s="30">
        <f t="shared" si="33"/>
        <v>68921.145000000004</v>
      </c>
      <c r="P339" s="31">
        <f t="shared" si="34"/>
        <v>6892.1145000000006</v>
      </c>
      <c r="Q339" s="32" t="s">
        <v>513</v>
      </c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6" customHeight="1" x14ac:dyDescent="0.2">
      <c r="A340" s="21" t="s">
        <v>106</v>
      </c>
      <c r="B340" s="22" t="s">
        <v>107</v>
      </c>
      <c r="C340" s="23" t="s">
        <v>640</v>
      </c>
      <c r="D340" s="22" t="s">
        <v>641</v>
      </c>
      <c r="E340" s="24" t="s">
        <v>366</v>
      </c>
      <c r="F340" s="22" t="s">
        <v>64</v>
      </c>
      <c r="G340" s="22" t="s">
        <v>64</v>
      </c>
      <c r="H340" s="25">
        <v>0.41599999999999998</v>
      </c>
      <c r="I340" s="25">
        <v>0.1134</v>
      </c>
      <c r="J340" s="26">
        <v>0.52939999999999998</v>
      </c>
      <c r="K340" s="27" t="s">
        <v>27</v>
      </c>
      <c r="L340" s="28">
        <v>2</v>
      </c>
      <c r="M340" s="27" t="s">
        <v>38</v>
      </c>
      <c r="N340" s="29">
        <v>23408</v>
      </c>
      <c r="O340" s="30">
        <f t="shared" si="33"/>
        <v>23478.223999999998</v>
      </c>
      <c r="P340" s="31">
        <f t="shared" si="34"/>
        <v>2347.8224</v>
      </c>
      <c r="Q340" s="32" t="s">
        <v>513</v>
      </c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6" customHeight="1" x14ac:dyDescent="0.2">
      <c r="A341" s="21" t="s">
        <v>106</v>
      </c>
      <c r="B341" s="22" t="s">
        <v>107</v>
      </c>
      <c r="C341" s="23" t="s">
        <v>642</v>
      </c>
      <c r="D341" s="22" t="s">
        <v>643</v>
      </c>
      <c r="E341" s="24" t="s">
        <v>366</v>
      </c>
      <c r="F341" s="22" t="s">
        <v>64</v>
      </c>
      <c r="G341" s="22" t="s">
        <v>368</v>
      </c>
      <c r="H341" s="25">
        <v>0.30990000000000001</v>
      </c>
      <c r="I341" s="25">
        <v>0.21690000000000001</v>
      </c>
      <c r="J341" s="26">
        <v>0.52680000000000005</v>
      </c>
      <c r="K341" s="27" t="s">
        <v>27</v>
      </c>
      <c r="L341" s="28">
        <v>2</v>
      </c>
      <c r="M341" s="27" t="s">
        <v>27</v>
      </c>
      <c r="N341" s="29">
        <v>38478</v>
      </c>
      <c r="O341" s="30">
        <f t="shared" si="33"/>
        <v>38593.434000000001</v>
      </c>
      <c r="P341" s="31">
        <f t="shared" si="34"/>
        <v>3859.3434000000002</v>
      </c>
      <c r="Q341" s="32" t="s">
        <v>513</v>
      </c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6" customHeight="1" x14ac:dyDescent="0.2">
      <c r="A342" s="21" t="s">
        <v>201</v>
      </c>
      <c r="B342" s="22" t="s">
        <v>202</v>
      </c>
      <c r="C342" s="23" t="s">
        <v>644</v>
      </c>
      <c r="D342" s="22" t="s">
        <v>645</v>
      </c>
      <c r="E342" s="24" t="s">
        <v>366</v>
      </c>
      <c r="F342" s="22" t="s">
        <v>367</v>
      </c>
      <c r="G342" s="22" t="s">
        <v>368</v>
      </c>
      <c r="H342" s="25">
        <v>0.42230000000000001</v>
      </c>
      <c r="I342" s="25">
        <v>0.10050000000000001</v>
      </c>
      <c r="J342" s="26">
        <v>0.52280000000000004</v>
      </c>
      <c r="K342" s="27" t="s">
        <v>27</v>
      </c>
      <c r="L342" s="28">
        <v>2</v>
      </c>
      <c r="M342" s="27" t="s">
        <v>38</v>
      </c>
      <c r="N342" s="29">
        <v>53079</v>
      </c>
      <c r="O342" s="30">
        <f t="shared" si="33"/>
        <v>53238.237000000001</v>
      </c>
      <c r="P342" s="31">
        <f t="shared" si="34"/>
        <v>5323.8237000000008</v>
      </c>
      <c r="Q342" s="32" t="s">
        <v>513</v>
      </c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6" customHeight="1" x14ac:dyDescent="0.2">
      <c r="A343" s="21" t="s">
        <v>162</v>
      </c>
      <c r="B343" s="22" t="s">
        <v>163</v>
      </c>
      <c r="C343" s="23" t="s">
        <v>646</v>
      </c>
      <c r="D343" s="22" t="s">
        <v>234</v>
      </c>
      <c r="E343" s="24" t="s">
        <v>366</v>
      </c>
      <c r="F343" s="22" t="s">
        <v>367</v>
      </c>
      <c r="G343" s="22" t="s">
        <v>368</v>
      </c>
      <c r="H343" s="25">
        <v>0.42449999999999999</v>
      </c>
      <c r="I343" s="25">
        <v>9.2499999999999999E-2</v>
      </c>
      <c r="J343" s="26">
        <v>0.51700000000000002</v>
      </c>
      <c r="K343" s="27" t="s">
        <v>27</v>
      </c>
      <c r="L343" s="28">
        <v>2</v>
      </c>
      <c r="M343" s="27" t="s">
        <v>38</v>
      </c>
      <c r="N343" s="29">
        <v>30684</v>
      </c>
      <c r="O343" s="30">
        <f t="shared" si="33"/>
        <v>30776.052</v>
      </c>
      <c r="P343" s="31">
        <f t="shared" si="34"/>
        <v>3077.6052</v>
      </c>
      <c r="Q343" s="32" t="s">
        <v>513</v>
      </c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6" customHeight="1" x14ac:dyDescent="0.2">
      <c r="A344" s="21" t="s">
        <v>201</v>
      </c>
      <c r="B344" s="22" t="s">
        <v>202</v>
      </c>
      <c r="C344" s="23" t="s">
        <v>647</v>
      </c>
      <c r="D344" s="22" t="s">
        <v>648</v>
      </c>
      <c r="E344" s="24" t="s">
        <v>366</v>
      </c>
      <c r="F344" s="22" t="s">
        <v>367</v>
      </c>
      <c r="G344" s="22" t="s">
        <v>25</v>
      </c>
      <c r="H344" s="25">
        <v>0.41520000000000001</v>
      </c>
      <c r="I344" s="25">
        <v>9.7699999999999995E-2</v>
      </c>
      <c r="J344" s="26">
        <v>0.51290000000000002</v>
      </c>
      <c r="K344" s="27" t="s">
        <v>27</v>
      </c>
      <c r="L344" s="28">
        <v>2</v>
      </c>
      <c r="M344" s="27" t="s">
        <v>38</v>
      </c>
      <c r="N344" s="29">
        <v>27993</v>
      </c>
      <c r="O344" s="30">
        <f t="shared" si="33"/>
        <v>28076.978999999999</v>
      </c>
      <c r="P344" s="31">
        <f t="shared" si="34"/>
        <v>2807.6979000000001</v>
      </c>
      <c r="Q344" s="32" t="s">
        <v>513</v>
      </c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6" customHeight="1" x14ac:dyDescent="0.2">
      <c r="A345" s="21" t="s">
        <v>309</v>
      </c>
      <c r="B345" s="22" t="s">
        <v>310</v>
      </c>
      <c r="C345" s="23" t="s">
        <v>649</v>
      </c>
      <c r="D345" s="22" t="s">
        <v>629</v>
      </c>
      <c r="E345" s="24" t="s">
        <v>366</v>
      </c>
      <c r="F345" s="22" t="s">
        <v>64</v>
      </c>
      <c r="G345" s="22" t="s">
        <v>368</v>
      </c>
      <c r="H345" s="25">
        <v>0.46889999999999998</v>
      </c>
      <c r="I345" s="25">
        <v>3.6600000000000001E-2</v>
      </c>
      <c r="J345" s="26">
        <v>0.50549999999999995</v>
      </c>
      <c r="K345" s="27" t="s">
        <v>27</v>
      </c>
      <c r="L345" s="28">
        <v>2</v>
      </c>
      <c r="M345" s="27" t="s">
        <v>38</v>
      </c>
      <c r="N345" s="29">
        <v>22029</v>
      </c>
      <c r="O345" s="30">
        <f t="shared" si="33"/>
        <v>22095.087</v>
      </c>
      <c r="P345" s="31">
        <f t="shared" si="34"/>
        <v>2209.5086999999999</v>
      </c>
      <c r="Q345" s="32" t="s">
        <v>513</v>
      </c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6" customHeight="1" x14ac:dyDescent="0.2">
      <c r="A346" s="21" t="s">
        <v>150</v>
      </c>
      <c r="B346" s="33" t="s">
        <v>151</v>
      </c>
      <c r="C346" s="23" t="s">
        <v>650</v>
      </c>
      <c r="D346" s="22" t="s">
        <v>651</v>
      </c>
      <c r="E346" s="24" t="s">
        <v>366</v>
      </c>
      <c r="F346" s="22" t="s">
        <v>64</v>
      </c>
      <c r="G346" s="22" t="s">
        <v>368</v>
      </c>
      <c r="H346" s="25">
        <v>0.45679999999999998</v>
      </c>
      <c r="I346" s="25">
        <v>4.8399999999999999E-2</v>
      </c>
      <c r="J346" s="26">
        <v>0.50519999999999998</v>
      </c>
      <c r="K346" s="27" t="s">
        <v>27</v>
      </c>
      <c r="L346" s="28">
        <v>2</v>
      </c>
      <c r="M346" s="27" t="s">
        <v>27</v>
      </c>
      <c r="N346" s="29">
        <v>47351</v>
      </c>
      <c r="O346" s="29">
        <f>N346+(N346*0.03)</f>
        <v>48771.53</v>
      </c>
      <c r="P346" s="31">
        <f>O346*0.05</f>
        <v>2438.5765000000001</v>
      </c>
      <c r="Q346" s="32" t="s">
        <v>513</v>
      </c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6" customHeight="1" x14ac:dyDescent="0.2">
      <c r="A347" s="21" t="s">
        <v>95</v>
      </c>
      <c r="B347" s="22" t="s">
        <v>96</v>
      </c>
      <c r="C347" s="23" t="s">
        <v>652</v>
      </c>
      <c r="D347" s="22" t="s">
        <v>122</v>
      </c>
      <c r="E347" s="24" t="s">
        <v>366</v>
      </c>
      <c r="F347" s="22" t="s">
        <v>367</v>
      </c>
      <c r="G347" s="22" t="s">
        <v>425</v>
      </c>
      <c r="H347" s="25">
        <v>0.45079999999999998</v>
      </c>
      <c r="I347" s="25">
        <v>4.5100000000000001E-2</v>
      </c>
      <c r="J347" s="26">
        <v>0.49590000000000001</v>
      </c>
      <c r="K347" s="27" t="s">
        <v>27</v>
      </c>
      <c r="L347" s="28">
        <v>2</v>
      </c>
      <c r="M347" s="27" t="s">
        <v>27</v>
      </c>
      <c r="N347" s="29">
        <v>18426</v>
      </c>
      <c r="O347" s="30">
        <f t="shared" ref="O347:O415" si="35">N347+(N347*0.003)</f>
        <v>18481.277999999998</v>
      </c>
      <c r="P347" s="31">
        <f t="shared" ref="P347:P415" si="36">O347*0.1</f>
        <v>1848.1278</v>
      </c>
      <c r="Q347" s="32" t="s">
        <v>513</v>
      </c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6" customHeight="1" x14ac:dyDescent="0.2">
      <c r="A348" s="21" t="s">
        <v>342</v>
      </c>
      <c r="B348" s="22" t="s">
        <v>343</v>
      </c>
      <c r="C348" s="23" t="s">
        <v>653</v>
      </c>
      <c r="D348" s="22" t="s">
        <v>23</v>
      </c>
      <c r="E348" s="24" t="s">
        <v>366</v>
      </c>
      <c r="F348" s="22" t="s">
        <v>64</v>
      </c>
      <c r="G348" s="22" t="s">
        <v>211</v>
      </c>
      <c r="H348" s="25">
        <v>0.40849999999999997</v>
      </c>
      <c r="I348" s="25">
        <v>8.0199999999999994E-2</v>
      </c>
      <c r="J348" s="26">
        <v>0.48870000000000002</v>
      </c>
      <c r="K348" s="27" t="s">
        <v>27</v>
      </c>
      <c r="L348" s="28">
        <v>2</v>
      </c>
      <c r="M348" s="27" t="s">
        <v>27</v>
      </c>
      <c r="N348" s="29">
        <v>26575</v>
      </c>
      <c r="O348" s="30">
        <f t="shared" si="35"/>
        <v>26654.724999999999</v>
      </c>
      <c r="P348" s="31">
        <f t="shared" si="36"/>
        <v>2665.4724999999999</v>
      </c>
      <c r="Q348" s="32" t="s">
        <v>513</v>
      </c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6" customHeight="1" x14ac:dyDescent="0.2">
      <c r="A349" s="21" t="s">
        <v>106</v>
      </c>
      <c r="B349" s="22" t="s">
        <v>107</v>
      </c>
      <c r="C349" s="23" t="s">
        <v>654</v>
      </c>
      <c r="D349" s="22" t="s">
        <v>66</v>
      </c>
      <c r="E349" s="24" t="s">
        <v>366</v>
      </c>
      <c r="F349" s="22" t="s">
        <v>64</v>
      </c>
      <c r="G349" s="22" t="s">
        <v>368</v>
      </c>
      <c r="H349" s="25">
        <v>0.29010000000000002</v>
      </c>
      <c r="I349" s="25">
        <v>0.1961</v>
      </c>
      <c r="J349" s="26">
        <v>0.48620000000000002</v>
      </c>
      <c r="K349" s="27" t="s">
        <v>27</v>
      </c>
      <c r="L349" s="28">
        <v>2</v>
      </c>
      <c r="M349" s="27" t="s">
        <v>27</v>
      </c>
      <c r="N349" s="29">
        <v>68161</v>
      </c>
      <c r="O349" s="30">
        <f t="shared" si="35"/>
        <v>68365.482999999993</v>
      </c>
      <c r="P349" s="31">
        <f t="shared" si="36"/>
        <v>6836.5482999999995</v>
      </c>
      <c r="Q349" s="32" t="s">
        <v>513</v>
      </c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6" customHeight="1" x14ac:dyDescent="0.2">
      <c r="A350" s="21" t="s">
        <v>95</v>
      </c>
      <c r="B350" s="22" t="s">
        <v>96</v>
      </c>
      <c r="C350" s="23" t="s">
        <v>655</v>
      </c>
      <c r="D350" s="22" t="s">
        <v>68</v>
      </c>
      <c r="E350" s="24" t="s">
        <v>366</v>
      </c>
      <c r="F350" s="22" t="s">
        <v>77</v>
      </c>
      <c r="G350" s="22" t="s">
        <v>368</v>
      </c>
      <c r="H350" s="25">
        <v>0.40350000000000003</v>
      </c>
      <c r="I350" s="25">
        <v>7.2800000000000004E-2</v>
      </c>
      <c r="J350" s="26">
        <v>0.47639999999999999</v>
      </c>
      <c r="K350" s="27" t="s">
        <v>27</v>
      </c>
      <c r="L350" s="28">
        <v>2</v>
      </c>
      <c r="M350" s="27" t="s">
        <v>27</v>
      </c>
      <c r="N350" s="29">
        <v>22023</v>
      </c>
      <c r="O350" s="30">
        <f t="shared" si="35"/>
        <v>22089.069</v>
      </c>
      <c r="P350" s="31">
        <f t="shared" si="36"/>
        <v>2208.9069</v>
      </c>
      <c r="Q350" s="32" t="s">
        <v>513</v>
      </c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6" customHeight="1" x14ac:dyDescent="0.2">
      <c r="A351" s="21" t="s">
        <v>201</v>
      </c>
      <c r="B351" s="22" t="s">
        <v>202</v>
      </c>
      <c r="C351" s="23" t="s">
        <v>656</v>
      </c>
      <c r="D351" s="22" t="s">
        <v>657</v>
      </c>
      <c r="E351" s="24" t="s">
        <v>366</v>
      </c>
      <c r="F351" s="22" t="s">
        <v>367</v>
      </c>
      <c r="G351" s="22" t="s">
        <v>25</v>
      </c>
      <c r="H351" s="25">
        <v>0.3846</v>
      </c>
      <c r="I351" s="25">
        <v>9.1700000000000004E-2</v>
      </c>
      <c r="J351" s="26">
        <v>0.4763</v>
      </c>
      <c r="K351" s="27" t="s">
        <v>27</v>
      </c>
      <c r="L351" s="28">
        <v>2</v>
      </c>
      <c r="M351" s="27" t="s">
        <v>38</v>
      </c>
      <c r="N351" s="29">
        <v>42118</v>
      </c>
      <c r="O351" s="30">
        <f t="shared" si="35"/>
        <v>42244.353999999999</v>
      </c>
      <c r="P351" s="31">
        <f t="shared" si="36"/>
        <v>4224.4354000000003</v>
      </c>
      <c r="Q351" s="32" t="s">
        <v>513</v>
      </c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6" customHeight="1" x14ac:dyDescent="0.2">
      <c r="A352" s="21" t="s">
        <v>586</v>
      </c>
      <c r="B352" s="22" t="s">
        <v>587</v>
      </c>
      <c r="C352" s="23" t="s">
        <v>658</v>
      </c>
      <c r="D352" s="22" t="s">
        <v>50</v>
      </c>
      <c r="E352" s="24" t="s">
        <v>366</v>
      </c>
      <c r="F352" s="22" t="s">
        <v>367</v>
      </c>
      <c r="G352" s="22" t="s">
        <v>368</v>
      </c>
      <c r="H352" s="25">
        <v>0.40679999999999999</v>
      </c>
      <c r="I352" s="25">
        <v>6.5199999999999994E-2</v>
      </c>
      <c r="J352" s="26">
        <v>0.47199999999999998</v>
      </c>
      <c r="K352" s="27" t="s">
        <v>27</v>
      </c>
      <c r="L352" s="28">
        <v>2</v>
      </c>
      <c r="M352" s="27" t="s">
        <v>27</v>
      </c>
      <c r="N352" s="29">
        <v>34204</v>
      </c>
      <c r="O352" s="30">
        <f t="shared" si="35"/>
        <v>34306.612000000001</v>
      </c>
      <c r="P352" s="31">
        <f t="shared" si="36"/>
        <v>3430.6612000000005</v>
      </c>
      <c r="Q352" s="32" t="s">
        <v>513</v>
      </c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6" customHeight="1" x14ac:dyDescent="0.2">
      <c r="A353" s="21" t="s">
        <v>283</v>
      </c>
      <c r="B353" s="22" t="s">
        <v>284</v>
      </c>
      <c r="C353" s="23" t="s">
        <v>659</v>
      </c>
      <c r="D353" s="22" t="s">
        <v>660</v>
      </c>
      <c r="E353" s="24" t="s">
        <v>366</v>
      </c>
      <c r="F353" s="22" t="s">
        <v>367</v>
      </c>
      <c r="G353" s="22" t="s">
        <v>368</v>
      </c>
      <c r="H353" s="25">
        <v>0.39219999999999999</v>
      </c>
      <c r="I353" s="25">
        <v>7.8399999999999997E-2</v>
      </c>
      <c r="J353" s="26">
        <v>0.47060000000000002</v>
      </c>
      <c r="K353" s="27" t="s">
        <v>27</v>
      </c>
      <c r="L353" s="28">
        <v>2</v>
      </c>
      <c r="M353" s="27" t="s">
        <v>27</v>
      </c>
      <c r="N353" s="29">
        <v>8140</v>
      </c>
      <c r="O353" s="30">
        <f t="shared" si="35"/>
        <v>8164.42</v>
      </c>
      <c r="P353" s="31">
        <f t="shared" si="36"/>
        <v>816.44200000000001</v>
      </c>
      <c r="Q353" s="32" t="s">
        <v>513</v>
      </c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6" customHeight="1" x14ac:dyDescent="0.2">
      <c r="A354" s="21" t="s">
        <v>630</v>
      </c>
      <c r="B354" s="22" t="s">
        <v>631</v>
      </c>
      <c r="C354" s="23" t="s">
        <v>661</v>
      </c>
      <c r="D354" s="22" t="s">
        <v>94</v>
      </c>
      <c r="E354" s="24" t="s">
        <v>366</v>
      </c>
      <c r="F354" s="22" t="s">
        <v>418</v>
      </c>
      <c r="G354" s="22" t="s">
        <v>368</v>
      </c>
      <c r="H354" s="25">
        <v>0.44030000000000002</v>
      </c>
      <c r="I354" s="25">
        <v>2.8400000000000002E-2</v>
      </c>
      <c r="J354" s="26">
        <v>0.46879999999999999</v>
      </c>
      <c r="K354" s="27" t="s">
        <v>27</v>
      </c>
      <c r="L354" s="28">
        <v>2</v>
      </c>
      <c r="M354" s="27" t="s">
        <v>38</v>
      </c>
      <c r="N354" s="29">
        <v>20820</v>
      </c>
      <c r="O354" s="30">
        <f t="shared" si="35"/>
        <v>20882.46</v>
      </c>
      <c r="P354" s="31">
        <f t="shared" si="36"/>
        <v>2088.2460000000001</v>
      </c>
      <c r="Q354" s="32" t="s">
        <v>513</v>
      </c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6" customHeight="1" x14ac:dyDescent="0.2">
      <c r="A355" s="21" t="s">
        <v>283</v>
      </c>
      <c r="B355" s="22" t="s">
        <v>284</v>
      </c>
      <c r="C355" s="23" t="s">
        <v>662</v>
      </c>
      <c r="D355" s="22" t="s">
        <v>363</v>
      </c>
      <c r="E355" s="24" t="s">
        <v>366</v>
      </c>
      <c r="F355" s="22" t="s">
        <v>64</v>
      </c>
      <c r="G355" s="22" t="s">
        <v>368</v>
      </c>
      <c r="H355" s="25">
        <v>0.40810000000000002</v>
      </c>
      <c r="I355" s="25">
        <v>5.1499999999999997E-2</v>
      </c>
      <c r="J355" s="26">
        <v>0.45960000000000001</v>
      </c>
      <c r="K355" s="27" t="s">
        <v>27</v>
      </c>
      <c r="L355" s="28">
        <v>2</v>
      </c>
      <c r="M355" s="27" t="s">
        <v>27</v>
      </c>
      <c r="N355" s="29">
        <v>14241</v>
      </c>
      <c r="O355" s="30">
        <f t="shared" si="35"/>
        <v>14283.723</v>
      </c>
      <c r="P355" s="31">
        <f t="shared" si="36"/>
        <v>1428.3723</v>
      </c>
      <c r="Q355" s="32" t="s">
        <v>513</v>
      </c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6" customHeight="1" x14ac:dyDescent="0.2">
      <c r="A356" s="21" t="s">
        <v>162</v>
      </c>
      <c r="B356" s="22" t="s">
        <v>163</v>
      </c>
      <c r="C356" s="23" t="s">
        <v>663</v>
      </c>
      <c r="D356" s="22" t="s">
        <v>380</v>
      </c>
      <c r="E356" s="24" t="s">
        <v>366</v>
      </c>
      <c r="F356" s="22" t="s">
        <v>64</v>
      </c>
      <c r="G356" s="22" t="s">
        <v>368</v>
      </c>
      <c r="H356" s="25">
        <v>0.36909999999999998</v>
      </c>
      <c r="I356" s="25">
        <v>8.77E-2</v>
      </c>
      <c r="J356" s="26">
        <v>0.45679999999999998</v>
      </c>
      <c r="K356" s="27" t="s">
        <v>27</v>
      </c>
      <c r="L356" s="28">
        <v>2</v>
      </c>
      <c r="M356" s="27" t="s">
        <v>38</v>
      </c>
      <c r="N356" s="29">
        <v>42228</v>
      </c>
      <c r="O356" s="30">
        <f t="shared" si="35"/>
        <v>42354.684000000001</v>
      </c>
      <c r="P356" s="31">
        <f t="shared" si="36"/>
        <v>4235.4684000000007</v>
      </c>
      <c r="Q356" s="32" t="s">
        <v>513</v>
      </c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6" customHeight="1" x14ac:dyDescent="0.2">
      <c r="A357" s="21" t="s">
        <v>162</v>
      </c>
      <c r="B357" s="22" t="s">
        <v>163</v>
      </c>
      <c r="C357" s="23" t="s">
        <v>664</v>
      </c>
      <c r="D357" s="22" t="s">
        <v>643</v>
      </c>
      <c r="E357" s="24" t="s">
        <v>366</v>
      </c>
      <c r="F357" s="22" t="s">
        <v>64</v>
      </c>
      <c r="G357" s="22" t="s">
        <v>368</v>
      </c>
      <c r="H357" s="25">
        <v>0.37009999999999998</v>
      </c>
      <c r="I357" s="25">
        <v>8.6599999999999996E-2</v>
      </c>
      <c r="J357" s="26">
        <v>0.45669999999999999</v>
      </c>
      <c r="K357" s="27" t="s">
        <v>27</v>
      </c>
      <c r="L357" s="28">
        <v>2</v>
      </c>
      <c r="M357" s="27" t="s">
        <v>38</v>
      </c>
      <c r="N357" s="29">
        <v>33703</v>
      </c>
      <c r="O357" s="30">
        <f t="shared" si="35"/>
        <v>33804.108999999997</v>
      </c>
      <c r="P357" s="31">
        <f t="shared" si="36"/>
        <v>3380.4108999999999</v>
      </c>
      <c r="Q357" s="32" t="s">
        <v>513</v>
      </c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6" customHeight="1" x14ac:dyDescent="0.2">
      <c r="A358" s="21" t="s">
        <v>665</v>
      </c>
      <c r="B358" s="22" t="s">
        <v>666</v>
      </c>
      <c r="C358" s="23" t="s">
        <v>667</v>
      </c>
      <c r="D358" s="22" t="s">
        <v>138</v>
      </c>
      <c r="E358" s="24" t="s">
        <v>366</v>
      </c>
      <c r="F358" s="22" t="s">
        <v>64</v>
      </c>
      <c r="G358" s="22" t="s">
        <v>368</v>
      </c>
      <c r="H358" s="25">
        <v>0.38490000000000002</v>
      </c>
      <c r="I358" s="25">
        <v>6.8000000000000005E-2</v>
      </c>
      <c r="J358" s="26">
        <v>0.45300000000000001</v>
      </c>
      <c r="K358" s="27" t="s">
        <v>27</v>
      </c>
      <c r="L358" s="28">
        <v>2</v>
      </c>
      <c r="M358" s="27" t="s">
        <v>38</v>
      </c>
      <c r="N358" s="29">
        <v>18100</v>
      </c>
      <c r="O358" s="30">
        <f t="shared" si="35"/>
        <v>18154.3</v>
      </c>
      <c r="P358" s="31">
        <f t="shared" si="36"/>
        <v>1815.43</v>
      </c>
      <c r="Q358" s="32" t="s">
        <v>513</v>
      </c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6" customHeight="1" x14ac:dyDescent="0.2">
      <c r="A359" s="21" t="s">
        <v>592</v>
      </c>
      <c r="B359" s="22" t="s">
        <v>593</v>
      </c>
      <c r="C359" s="23" t="s">
        <v>668</v>
      </c>
      <c r="D359" s="22" t="s">
        <v>94</v>
      </c>
      <c r="E359" s="24" t="s">
        <v>366</v>
      </c>
      <c r="F359" s="22" t="s">
        <v>64</v>
      </c>
      <c r="G359" s="22" t="s">
        <v>368</v>
      </c>
      <c r="H359" s="25">
        <v>0.36990000000000001</v>
      </c>
      <c r="I359" s="25">
        <v>8.2199999999999995E-2</v>
      </c>
      <c r="J359" s="26">
        <v>0.4521</v>
      </c>
      <c r="K359" s="27" t="s">
        <v>27</v>
      </c>
      <c r="L359" s="28">
        <v>2</v>
      </c>
      <c r="M359" s="27" t="s">
        <v>38</v>
      </c>
      <c r="N359" s="29">
        <v>9408</v>
      </c>
      <c r="O359" s="30">
        <f t="shared" si="35"/>
        <v>9436.2240000000002</v>
      </c>
      <c r="P359" s="31">
        <f t="shared" si="36"/>
        <v>943.62240000000008</v>
      </c>
      <c r="Q359" s="32" t="s">
        <v>513</v>
      </c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6" customHeight="1" x14ac:dyDescent="0.2">
      <c r="A360" s="21" t="s">
        <v>34</v>
      </c>
      <c r="B360" s="22" t="s">
        <v>35</v>
      </c>
      <c r="C360" s="23" t="s">
        <v>669</v>
      </c>
      <c r="D360" s="22" t="s">
        <v>30</v>
      </c>
      <c r="E360" s="24" t="s">
        <v>366</v>
      </c>
      <c r="F360" s="22" t="s">
        <v>367</v>
      </c>
      <c r="G360" s="22" t="s">
        <v>368</v>
      </c>
      <c r="H360" s="25">
        <v>1</v>
      </c>
      <c r="I360" s="25">
        <v>0</v>
      </c>
      <c r="J360" s="26">
        <v>1</v>
      </c>
      <c r="K360" s="27" t="s">
        <v>38</v>
      </c>
      <c r="L360" s="28">
        <v>3</v>
      </c>
      <c r="M360" s="27" t="s">
        <v>27</v>
      </c>
      <c r="N360" s="29">
        <v>61243</v>
      </c>
      <c r="O360" s="30">
        <f t="shared" si="35"/>
        <v>61426.728999999999</v>
      </c>
      <c r="P360" s="31">
        <f t="shared" si="36"/>
        <v>6142.6729000000005</v>
      </c>
      <c r="Q360" s="32" t="s">
        <v>513</v>
      </c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6" customHeight="1" x14ac:dyDescent="0.2">
      <c r="A361" s="21" t="s">
        <v>34</v>
      </c>
      <c r="B361" s="22" t="s">
        <v>35</v>
      </c>
      <c r="C361" s="23" t="s">
        <v>670</v>
      </c>
      <c r="D361" s="22" t="s">
        <v>240</v>
      </c>
      <c r="E361" s="24" t="s">
        <v>366</v>
      </c>
      <c r="F361" s="22" t="s">
        <v>367</v>
      </c>
      <c r="G361" s="22" t="s">
        <v>368</v>
      </c>
      <c r="H361" s="25">
        <v>1</v>
      </c>
      <c r="I361" s="25">
        <v>0</v>
      </c>
      <c r="J361" s="26">
        <v>1</v>
      </c>
      <c r="K361" s="27" t="s">
        <v>38</v>
      </c>
      <c r="L361" s="28">
        <v>3</v>
      </c>
      <c r="M361" s="27" t="s">
        <v>27</v>
      </c>
      <c r="N361" s="29">
        <v>51900</v>
      </c>
      <c r="O361" s="30">
        <f t="shared" si="35"/>
        <v>52055.7</v>
      </c>
      <c r="P361" s="31">
        <f t="shared" si="36"/>
        <v>5205.57</v>
      </c>
      <c r="Q361" s="32" t="s">
        <v>513</v>
      </c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6" customHeight="1" x14ac:dyDescent="0.2">
      <c r="A362" s="21" t="s">
        <v>34</v>
      </c>
      <c r="B362" s="22" t="s">
        <v>35</v>
      </c>
      <c r="C362" s="23" t="s">
        <v>671</v>
      </c>
      <c r="D362" s="22" t="s">
        <v>635</v>
      </c>
      <c r="E362" s="24" t="s">
        <v>366</v>
      </c>
      <c r="F362" s="22" t="s">
        <v>77</v>
      </c>
      <c r="G362" s="22" t="s">
        <v>64</v>
      </c>
      <c r="H362" s="25">
        <v>1</v>
      </c>
      <c r="I362" s="25">
        <v>0</v>
      </c>
      <c r="J362" s="26">
        <v>1</v>
      </c>
      <c r="K362" s="27" t="s">
        <v>38</v>
      </c>
      <c r="L362" s="28">
        <v>3</v>
      </c>
      <c r="M362" s="27" t="s">
        <v>27</v>
      </c>
      <c r="N362" s="29">
        <v>54840</v>
      </c>
      <c r="O362" s="30">
        <f t="shared" si="35"/>
        <v>55004.52</v>
      </c>
      <c r="P362" s="31">
        <f t="shared" si="36"/>
        <v>5500.4520000000002</v>
      </c>
      <c r="Q362" s="32" t="s">
        <v>513</v>
      </c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6" customHeight="1" x14ac:dyDescent="0.2">
      <c r="A363" s="21" t="s">
        <v>34</v>
      </c>
      <c r="B363" s="22" t="s">
        <v>35</v>
      </c>
      <c r="C363" s="23" t="s">
        <v>672</v>
      </c>
      <c r="D363" s="22" t="s">
        <v>118</v>
      </c>
      <c r="E363" s="24" t="s">
        <v>366</v>
      </c>
      <c r="F363" s="22" t="s">
        <v>367</v>
      </c>
      <c r="G363" s="22" t="s">
        <v>368</v>
      </c>
      <c r="H363" s="25">
        <v>1</v>
      </c>
      <c r="I363" s="25">
        <v>0</v>
      </c>
      <c r="J363" s="26">
        <v>1</v>
      </c>
      <c r="K363" s="27" t="s">
        <v>38</v>
      </c>
      <c r="L363" s="28">
        <v>3</v>
      </c>
      <c r="M363" s="27" t="s">
        <v>27</v>
      </c>
      <c r="N363" s="29">
        <v>49511</v>
      </c>
      <c r="O363" s="30">
        <f t="shared" si="35"/>
        <v>49659.533000000003</v>
      </c>
      <c r="P363" s="31">
        <f t="shared" si="36"/>
        <v>4965.953300000001</v>
      </c>
      <c r="Q363" s="32" t="s">
        <v>513</v>
      </c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6" customHeight="1" x14ac:dyDescent="0.2">
      <c r="A364" s="21" t="s">
        <v>34</v>
      </c>
      <c r="B364" s="22" t="s">
        <v>35</v>
      </c>
      <c r="C364" s="23" t="s">
        <v>673</v>
      </c>
      <c r="D364" s="22" t="s">
        <v>674</v>
      </c>
      <c r="E364" s="24" t="s">
        <v>366</v>
      </c>
      <c r="F364" s="22" t="s">
        <v>367</v>
      </c>
      <c r="G364" s="22" t="s">
        <v>368</v>
      </c>
      <c r="H364" s="25">
        <v>1</v>
      </c>
      <c r="I364" s="25">
        <v>0</v>
      </c>
      <c r="J364" s="26">
        <v>1</v>
      </c>
      <c r="K364" s="27" t="s">
        <v>38</v>
      </c>
      <c r="L364" s="28">
        <v>3</v>
      </c>
      <c r="M364" s="27" t="s">
        <v>27</v>
      </c>
      <c r="N364" s="29">
        <v>54188</v>
      </c>
      <c r="O364" s="30">
        <f t="shared" si="35"/>
        <v>54350.563999999998</v>
      </c>
      <c r="P364" s="31">
        <f t="shared" si="36"/>
        <v>5435.0564000000004</v>
      </c>
      <c r="Q364" s="32" t="s">
        <v>513</v>
      </c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6" customHeight="1" x14ac:dyDescent="0.2">
      <c r="A365" s="21" t="s">
        <v>41</v>
      </c>
      <c r="B365" s="22" t="s">
        <v>42</v>
      </c>
      <c r="C365" s="23" t="s">
        <v>675</v>
      </c>
      <c r="D365" s="22" t="s">
        <v>68</v>
      </c>
      <c r="E365" s="24" t="s">
        <v>366</v>
      </c>
      <c r="F365" s="22" t="s">
        <v>84</v>
      </c>
      <c r="G365" s="22" t="s">
        <v>368</v>
      </c>
      <c r="H365" s="25">
        <v>1</v>
      </c>
      <c r="I365" s="25">
        <v>0</v>
      </c>
      <c r="J365" s="26">
        <v>1</v>
      </c>
      <c r="K365" s="27" t="s">
        <v>38</v>
      </c>
      <c r="L365" s="28">
        <v>3</v>
      </c>
      <c r="M365" s="27" t="s">
        <v>27</v>
      </c>
      <c r="N365" s="29">
        <v>73336</v>
      </c>
      <c r="O365" s="30">
        <f t="shared" si="35"/>
        <v>73556.008000000002</v>
      </c>
      <c r="P365" s="31">
        <f t="shared" si="36"/>
        <v>7355.6008000000002</v>
      </c>
      <c r="Q365" s="32" t="s">
        <v>513</v>
      </c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6" customHeight="1" x14ac:dyDescent="0.2">
      <c r="A366" s="21" t="s">
        <v>41</v>
      </c>
      <c r="B366" s="22" t="s">
        <v>42</v>
      </c>
      <c r="C366" s="23" t="s">
        <v>676</v>
      </c>
      <c r="D366" s="22" t="s">
        <v>490</v>
      </c>
      <c r="E366" s="24" t="s">
        <v>366</v>
      </c>
      <c r="F366" s="22" t="s">
        <v>84</v>
      </c>
      <c r="G366" s="22" t="s">
        <v>368</v>
      </c>
      <c r="H366" s="25">
        <v>1</v>
      </c>
      <c r="I366" s="25">
        <v>0</v>
      </c>
      <c r="J366" s="26">
        <v>1</v>
      </c>
      <c r="K366" s="27" t="s">
        <v>38</v>
      </c>
      <c r="L366" s="28">
        <v>3</v>
      </c>
      <c r="M366" s="27" t="s">
        <v>27</v>
      </c>
      <c r="N366" s="29">
        <v>29590</v>
      </c>
      <c r="O366" s="30">
        <f t="shared" si="35"/>
        <v>29678.77</v>
      </c>
      <c r="P366" s="31">
        <f t="shared" si="36"/>
        <v>2967.8770000000004</v>
      </c>
      <c r="Q366" s="32" t="s">
        <v>513</v>
      </c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6" customHeight="1" x14ac:dyDescent="0.2">
      <c r="A367" s="21" t="s">
        <v>41</v>
      </c>
      <c r="B367" s="22" t="s">
        <v>42</v>
      </c>
      <c r="C367" s="23" t="s">
        <v>677</v>
      </c>
      <c r="D367" s="22" t="s">
        <v>138</v>
      </c>
      <c r="E367" s="24" t="s">
        <v>366</v>
      </c>
      <c r="F367" s="22" t="s">
        <v>367</v>
      </c>
      <c r="G367" s="22" t="s">
        <v>368</v>
      </c>
      <c r="H367" s="25">
        <v>1</v>
      </c>
      <c r="I367" s="25">
        <v>0</v>
      </c>
      <c r="J367" s="26">
        <v>1</v>
      </c>
      <c r="K367" s="27" t="s">
        <v>38</v>
      </c>
      <c r="L367" s="28">
        <v>3</v>
      </c>
      <c r="M367" s="27" t="s">
        <v>27</v>
      </c>
      <c r="N367" s="29">
        <v>33448</v>
      </c>
      <c r="O367" s="30">
        <f t="shared" si="35"/>
        <v>33548.343999999997</v>
      </c>
      <c r="P367" s="31">
        <f t="shared" si="36"/>
        <v>3354.8343999999997</v>
      </c>
      <c r="Q367" s="32" t="s">
        <v>513</v>
      </c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6" customHeight="1" x14ac:dyDescent="0.2">
      <c r="A368" s="21" t="s">
        <v>41</v>
      </c>
      <c r="B368" s="22" t="s">
        <v>42</v>
      </c>
      <c r="C368" s="23" t="s">
        <v>678</v>
      </c>
      <c r="D368" s="22" t="s">
        <v>90</v>
      </c>
      <c r="E368" s="24" t="s">
        <v>366</v>
      </c>
      <c r="F368" s="22" t="s">
        <v>84</v>
      </c>
      <c r="G368" s="22" t="s">
        <v>368</v>
      </c>
      <c r="H368" s="25">
        <v>1</v>
      </c>
      <c r="I368" s="25">
        <v>0</v>
      </c>
      <c r="J368" s="26">
        <v>1</v>
      </c>
      <c r="K368" s="27" t="s">
        <v>38</v>
      </c>
      <c r="L368" s="28">
        <v>3</v>
      </c>
      <c r="M368" s="27" t="s">
        <v>27</v>
      </c>
      <c r="N368" s="29">
        <v>13565</v>
      </c>
      <c r="O368" s="30">
        <f t="shared" si="35"/>
        <v>13605.695</v>
      </c>
      <c r="P368" s="31">
        <f t="shared" si="36"/>
        <v>1360.5695000000001</v>
      </c>
      <c r="Q368" s="32" t="s">
        <v>513</v>
      </c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6" customHeight="1" x14ac:dyDescent="0.2">
      <c r="A369" s="21" t="s">
        <v>41</v>
      </c>
      <c r="B369" s="22" t="s">
        <v>42</v>
      </c>
      <c r="C369" s="23" t="s">
        <v>679</v>
      </c>
      <c r="D369" s="22" t="s">
        <v>30</v>
      </c>
      <c r="E369" s="24" t="s">
        <v>366</v>
      </c>
      <c r="F369" s="22" t="s">
        <v>84</v>
      </c>
      <c r="G369" s="22" t="s">
        <v>368</v>
      </c>
      <c r="H369" s="25">
        <v>1</v>
      </c>
      <c r="I369" s="25">
        <v>0</v>
      </c>
      <c r="J369" s="26">
        <v>1</v>
      </c>
      <c r="K369" s="27" t="s">
        <v>38</v>
      </c>
      <c r="L369" s="28">
        <v>3</v>
      </c>
      <c r="M369" s="27" t="s">
        <v>27</v>
      </c>
      <c r="N369" s="29">
        <v>19018</v>
      </c>
      <c r="O369" s="30">
        <f t="shared" si="35"/>
        <v>19075.054</v>
      </c>
      <c r="P369" s="31">
        <f t="shared" si="36"/>
        <v>1907.5054</v>
      </c>
      <c r="Q369" s="32" t="s">
        <v>513</v>
      </c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6" customHeight="1" x14ac:dyDescent="0.2">
      <c r="A370" s="21" t="s">
        <v>41</v>
      </c>
      <c r="B370" s="22" t="s">
        <v>42</v>
      </c>
      <c r="C370" s="23" t="s">
        <v>680</v>
      </c>
      <c r="D370" s="22" t="s">
        <v>427</v>
      </c>
      <c r="E370" s="24" t="s">
        <v>366</v>
      </c>
      <c r="F370" s="22" t="s">
        <v>84</v>
      </c>
      <c r="G370" s="22" t="s">
        <v>368</v>
      </c>
      <c r="H370" s="25">
        <v>1</v>
      </c>
      <c r="I370" s="25">
        <v>0</v>
      </c>
      <c r="J370" s="26">
        <v>1</v>
      </c>
      <c r="K370" s="27" t="s">
        <v>38</v>
      </c>
      <c r="L370" s="28">
        <v>3</v>
      </c>
      <c r="M370" s="27" t="s">
        <v>27</v>
      </c>
      <c r="N370" s="29">
        <v>45098</v>
      </c>
      <c r="O370" s="30">
        <f t="shared" si="35"/>
        <v>45233.294000000002</v>
      </c>
      <c r="P370" s="31">
        <f t="shared" si="36"/>
        <v>4523.3294000000005</v>
      </c>
      <c r="Q370" s="32" t="s">
        <v>513</v>
      </c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6" customHeight="1" x14ac:dyDescent="0.2">
      <c r="A371" s="21" t="s">
        <v>41</v>
      </c>
      <c r="B371" s="22" t="s">
        <v>42</v>
      </c>
      <c r="C371" s="23" t="s">
        <v>681</v>
      </c>
      <c r="D371" s="22" t="s">
        <v>624</v>
      </c>
      <c r="E371" s="24" t="s">
        <v>366</v>
      </c>
      <c r="F371" s="22" t="s">
        <v>84</v>
      </c>
      <c r="G371" s="22" t="s">
        <v>368</v>
      </c>
      <c r="H371" s="25">
        <v>1</v>
      </c>
      <c r="I371" s="25">
        <v>0</v>
      </c>
      <c r="J371" s="26">
        <v>1</v>
      </c>
      <c r="K371" s="27" t="s">
        <v>38</v>
      </c>
      <c r="L371" s="28">
        <v>3</v>
      </c>
      <c r="M371" s="27" t="s">
        <v>27</v>
      </c>
      <c r="N371" s="29">
        <v>53299</v>
      </c>
      <c r="O371" s="30">
        <f t="shared" si="35"/>
        <v>53458.896999999997</v>
      </c>
      <c r="P371" s="31">
        <f t="shared" si="36"/>
        <v>5345.8896999999997</v>
      </c>
      <c r="Q371" s="32" t="s">
        <v>513</v>
      </c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6" customHeight="1" x14ac:dyDescent="0.2">
      <c r="A372" s="21" t="s">
        <v>41</v>
      </c>
      <c r="B372" s="22" t="s">
        <v>42</v>
      </c>
      <c r="C372" s="23" t="s">
        <v>682</v>
      </c>
      <c r="D372" s="22" t="s">
        <v>126</v>
      </c>
      <c r="E372" s="24" t="s">
        <v>366</v>
      </c>
      <c r="F372" s="22" t="s">
        <v>84</v>
      </c>
      <c r="G372" s="22" t="s">
        <v>368</v>
      </c>
      <c r="H372" s="25">
        <v>1</v>
      </c>
      <c r="I372" s="25">
        <v>0</v>
      </c>
      <c r="J372" s="26">
        <v>1</v>
      </c>
      <c r="K372" s="27" t="s">
        <v>38</v>
      </c>
      <c r="L372" s="28">
        <v>3</v>
      </c>
      <c r="M372" s="27" t="s">
        <v>27</v>
      </c>
      <c r="N372" s="29">
        <v>29900</v>
      </c>
      <c r="O372" s="30">
        <f t="shared" si="35"/>
        <v>29989.7</v>
      </c>
      <c r="P372" s="31">
        <f t="shared" si="36"/>
        <v>2998.9700000000003</v>
      </c>
      <c r="Q372" s="32" t="s">
        <v>513</v>
      </c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6" customHeight="1" x14ac:dyDescent="0.2">
      <c r="A373" s="21" t="s">
        <v>41</v>
      </c>
      <c r="B373" s="22" t="s">
        <v>42</v>
      </c>
      <c r="C373" s="23" t="s">
        <v>683</v>
      </c>
      <c r="D373" s="22" t="s">
        <v>684</v>
      </c>
      <c r="E373" s="24" t="s">
        <v>366</v>
      </c>
      <c r="F373" s="22" t="s">
        <v>84</v>
      </c>
      <c r="G373" s="22" t="s">
        <v>368</v>
      </c>
      <c r="H373" s="25">
        <v>1</v>
      </c>
      <c r="I373" s="25">
        <v>0</v>
      </c>
      <c r="J373" s="26">
        <v>1</v>
      </c>
      <c r="K373" s="27" t="s">
        <v>38</v>
      </c>
      <c r="L373" s="28">
        <v>3</v>
      </c>
      <c r="M373" s="27" t="s">
        <v>27</v>
      </c>
      <c r="N373" s="29">
        <v>73960</v>
      </c>
      <c r="O373" s="30">
        <f t="shared" si="35"/>
        <v>74181.88</v>
      </c>
      <c r="P373" s="31">
        <f t="shared" si="36"/>
        <v>7418.188000000001</v>
      </c>
      <c r="Q373" s="32" t="s">
        <v>513</v>
      </c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6" customHeight="1" x14ac:dyDescent="0.2">
      <c r="A374" s="21" t="s">
        <v>41</v>
      </c>
      <c r="B374" s="22" t="s">
        <v>42</v>
      </c>
      <c r="C374" s="23" t="s">
        <v>685</v>
      </c>
      <c r="D374" s="22" t="s">
        <v>120</v>
      </c>
      <c r="E374" s="24" t="s">
        <v>366</v>
      </c>
      <c r="F374" s="22" t="s">
        <v>84</v>
      </c>
      <c r="G374" s="22" t="s">
        <v>368</v>
      </c>
      <c r="H374" s="25">
        <v>1</v>
      </c>
      <c r="I374" s="25">
        <v>0</v>
      </c>
      <c r="J374" s="26">
        <v>1</v>
      </c>
      <c r="K374" s="27" t="s">
        <v>38</v>
      </c>
      <c r="L374" s="28">
        <v>3</v>
      </c>
      <c r="M374" s="27" t="s">
        <v>27</v>
      </c>
      <c r="N374" s="29">
        <v>34649</v>
      </c>
      <c r="O374" s="30">
        <f t="shared" si="35"/>
        <v>34752.947</v>
      </c>
      <c r="P374" s="31">
        <f t="shared" si="36"/>
        <v>3475.2947000000004</v>
      </c>
      <c r="Q374" s="32" t="s">
        <v>513</v>
      </c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6" customHeight="1" x14ac:dyDescent="0.2">
      <c r="A375" s="21" t="s">
        <v>41</v>
      </c>
      <c r="B375" s="22" t="s">
        <v>42</v>
      </c>
      <c r="C375" s="23" t="s">
        <v>686</v>
      </c>
      <c r="D375" s="22" t="s">
        <v>122</v>
      </c>
      <c r="E375" s="24" t="s">
        <v>366</v>
      </c>
      <c r="F375" s="22" t="s">
        <v>84</v>
      </c>
      <c r="G375" s="22" t="s">
        <v>368</v>
      </c>
      <c r="H375" s="25">
        <v>1</v>
      </c>
      <c r="I375" s="25">
        <v>0</v>
      </c>
      <c r="J375" s="26">
        <v>1</v>
      </c>
      <c r="K375" s="27" t="s">
        <v>38</v>
      </c>
      <c r="L375" s="28">
        <v>3</v>
      </c>
      <c r="M375" s="27" t="s">
        <v>27</v>
      </c>
      <c r="N375" s="29">
        <v>75881</v>
      </c>
      <c r="O375" s="30">
        <f t="shared" si="35"/>
        <v>76108.642999999996</v>
      </c>
      <c r="P375" s="31">
        <f t="shared" si="36"/>
        <v>7610.8643000000002</v>
      </c>
      <c r="Q375" s="32" t="s">
        <v>513</v>
      </c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6" customHeight="1" x14ac:dyDescent="0.2">
      <c r="A376" s="21" t="s">
        <v>41</v>
      </c>
      <c r="B376" s="22" t="s">
        <v>42</v>
      </c>
      <c r="C376" s="23" t="s">
        <v>687</v>
      </c>
      <c r="D376" s="22" t="s">
        <v>452</v>
      </c>
      <c r="E376" s="24" t="s">
        <v>366</v>
      </c>
      <c r="F376" s="22" t="s">
        <v>367</v>
      </c>
      <c r="G376" s="22" t="s">
        <v>368</v>
      </c>
      <c r="H376" s="25">
        <v>1</v>
      </c>
      <c r="I376" s="25">
        <v>0</v>
      </c>
      <c r="J376" s="26">
        <v>1</v>
      </c>
      <c r="K376" s="27" t="s">
        <v>38</v>
      </c>
      <c r="L376" s="28">
        <v>3</v>
      </c>
      <c r="M376" s="27" t="s">
        <v>27</v>
      </c>
      <c r="N376" s="29">
        <v>50486</v>
      </c>
      <c r="O376" s="30">
        <f t="shared" si="35"/>
        <v>50637.457999999999</v>
      </c>
      <c r="P376" s="31">
        <f t="shared" si="36"/>
        <v>5063.7458000000006</v>
      </c>
      <c r="Q376" s="32" t="s">
        <v>513</v>
      </c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6" customHeight="1" x14ac:dyDescent="0.2">
      <c r="A377" s="21" t="s">
        <v>41</v>
      </c>
      <c r="B377" s="22" t="s">
        <v>42</v>
      </c>
      <c r="C377" s="23" t="s">
        <v>688</v>
      </c>
      <c r="D377" s="22" t="s">
        <v>353</v>
      </c>
      <c r="E377" s="24" t="s">
        <v>366</v>
      </c>
      <c r="F377" s="22" t="s">
        <v>84</v>
      </c>
      <c r="G377" s="22" t="s">
        <v>368</v>
      </c>
      <c r="H377" s="25">
        <v>1</v>
      </c>
      <c r="I377" s="25">
        <v>0</v>
      </c>
      <c r="J377" s="26">
        <v>1</v>
      </c>
      <c r="K377" s="27" t="s">
        <v>38</v>
      </c>
      <c r="L377" s="28">
        <v>3</v>
      </c>
      <c r="M377" s="27" t="s">
        <v>27</v>
      </c>
      <c r="N377" s="29">
        <v>24401</v>
      </c>
      <c r="O377" s="30">
        <f t="shared" si="35"/>
        <v>24474.203000000001</v>
      </c>
      <c r="P377" s="31">
        <f t="shared" si="36"/>
        <v>2447.4203000000002</v>
      </c>
      <c r="Q377" s="32" t="s">
        <v>513</v>
      </c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6" customHeight="1" x14ac:dyDescent="0.2">
      <c r="A378" s="21" t="s">
        <v>41</v>
      </c>
      <c r="B378" s="22" t="s">
        <v>42</v>
      </c>
      <c r="C378" s="23" t="s">
        <v>689</v>
      </c>
      <c r="D378" s="22" t="s">
        <v>690</v>
      </c>
      <c r="E378" s="24" t="s">
        <v>366</v>
      </c>
      <c r="F378" s="22" t="s">
        <v>84</v>
      </c>
      <c r="G378" s="22" t="s">
        <v>368</v>
      </c>
      <c r="H378" s="25">
        <v>1</v>
      </c>
      <c r="I378" s="25">
        <v>0</v>
      </c>
      <c r="J378" s="26">
        <v>1</v>
      </c>
      <c r="K378" s="27" t="s">
        <v>38</v>
      </c>
      <c r="L378" s="28">
        <v>3</v>
      </c>
      <c r="M378" s="27" t="s">
        <v>27</v>
      </c>
      <c r="N378" s="29">
        <v>51085</v>
      </c>
      <c r="O378" s="30">
        <f t="shared" si="35"/>
        <v>51238.254999999997</v>
      </c>
      <c r="P378" s="31">
        <f t="shared" si="36"/>
        <v>5123.8254999999999</v>
      </c>
      <c r="Q378" s="32" t="s">
        <v>513</v>
      </c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6" customHeight="1" x14ac:dyDescent="0.2">
      <c r="A379" s="21" t="s">
        <v>41</v>
      </c>
      <c r="B379" s="22" t="s">
        <v>42</v>
      </c>
      <c r="C379" s="23" t="s">
        <v>691</v>
      </c>
      <c r="D379" s="22" t="s">
        <v>302</v>
      </c>
      <c r="E379" s="24" t="s">
        <v>366</v>
      </c>
      <c r="F379" s="22" t="s">
        <v>84</v>
      </c>
      <c r="G379" s="22" t="s">
        <v>368</v>
      </c>
      <c r="H379" s="25">
        <v>1</v>
      </c>
      <c r="I379" s="25">
        <v>0</v>
      </c>
      <c r="J379" s="26">
        <v>1</v>
      </c>
      <c r="K379" s="27" t="s">
        <v>38</v>
      </c>
      <c r="L379" s="28">
        <v>3</v>
      </c>
      <c r="M379" s="27" t="s">
        <v>27</v>
      </c>
      <c r="N379" s="29">
        <v>48875</v>
      </c>
      <c r="O379" s="30">
        <f t="shared" si="35"/>
        <v>49021.625</v>
      </c>
      <c r="P379" s="31">
        <f t="shared" si="36"/>
        <v>4902.1625000000004</v>
      </c>
      <c r="Q379" s="32" t="s">
        <v>513</v>
      </c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6" customHeight="1" x14ac:dyDescent="0.2">
      <c r="A380" s="21" t="s">
        <v>208</v>
      </c>
      <c r="B380" s="22" t="s">
        <v>209</v>
      </c>
      <c r="C380" s="23" t="s">
        <v>692</v>
      </c>
      <c r="D380" s="22" t="s">
        <v>441</v>
      </c>
      <c r="E380" s="24" t="s">
        <v>366</v>
      </c>
      <c r="F380" s="22" t="s">
        <v>64</v>
      </c>
      <c r="G380" s="22" t="s">
        <v>368</v>
      </c>
      <c r="H380" s="25">
        <v>1</v>
      </c>
      <c r="I380" s="25">
        <v>0</v>
      </c>
      <c r="J380" s="26">
        <v>1</v>
      </c>
      <c r="K380" s="27" t="s">
        <v>38</v>
      </c>
      <c r="L380" s="28">
        <v>3</v>
      </c>
      <c r="M380" s="27" t="s">
        <v>27</v>
      </c>
      <c r="N380" s="29">
        <v>58175</v>
      </c>
      <c r="O380" s="30">
        <f t="shared" si="35"/>
        <v>58349.525000000001</v>
      </c>
      <c r="P380" s="31">
        <f t="shared" si="36"/>
        <v>5834.9525000000003</v>
      </c>
      <c r="Q380" s="32" t="s">
        <v>513</v>
      </c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6" customHeight="1" x14ac:dyDescent="0.2">
      <c r="A381" s="21" t="s">
        <v>208</v>
      </c>
      <c r="B381" s="22" t="s">
        <v>209</v>
      </c>
      <c r="C381" s="23" t="s">
        <v>693</v>
      </c>
      <c r="D381" s="22" t="s">
        <v>153</v>
      </c>
      <c r="E381" s="24" t="s">
        <v>366</v>
      </c>
      <c r="F381" s="22" t="s">
        <v>367</v>
      </c>
      <c r="G381" s="22" t="s">
        <v>368</v>
      </c>
      <c r="H381" s="25">
        <v>1</v>
      </c>
      <c r="I381" s="25">
        <v>0</v>
      </c>
      <c r="J381" s="26">
        <v>1</v>
      </c>
      <c r="K381" s="27" t="s">
        <v>38</v>
      </c>
      <c r="L381" s="28">
        <v>3</v>
      </c>
      <c r="M381" s="27" t="s">
        <v>27</v>
      </c>
      <c r="N381" s="29">
        <v>44650</v>
      </c>
      <c r="O381" s="30">
        <f t="shared" si="35"/>
        <v>44783.95</v>
      </c>
      <c r="P381" s="31">
        <f t="shared" si="36"/>
        <v>4478.3949999999995</v>
      </c>
      <c r="Q381" s="32" t="s">
        <v>513</v>
      </c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6" customHeight="1" x14ac:dyDescent="0.2">
      <c r="A382" s="21" t="s">
        <v>100</v>
      </c>
      <c r="B382" s="22" t="s">
        <v>101</v>
      </c>
      <c r="C382" s="23" t="s">
        <v>694</v>
      </c>
      <c r="D382" s="22" t="s">
        <v>68</v>
      </c>
      <c r="E382" s="24" t="s">
        <v>366</v>
      </c>
      <c r="F382" s="22" t="s">
        <v>64</v>
      </c>
      <c r="G382" s="22" t="s">
        <v>695</v>
      </c>
      <c r="H382" s="25">
        <v>0.98770000000000002</v>
      </c>
      <c r="I382" s="25">
        <v>0</v>
      </c>
      <c r="J382" s="26">
        <v>0.98770000000000002</v>
      </c>
      <c r="K382" s="27" t="s">
        <v>38</v>
      </c>
      <c r="L382" s="28">
        <v>3</v>
      </c>
      <c r="M382" s="27" t="s">
        <v>27</v>
      </c>
      <c r="N382" s="29">
        <v>109999</v>
      </c>
      <c r="O382" s="30">
        <f t="shared" si="35"/>
        <v>110328.997</v>
      </c>
      <c r="P382" s="31">
        <f t="shared" si="36"/>
        <v>11032.899700000002</v>
      </c>
      <c r="Q382" s="32" t="s">
        <v>513</v>
      </c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6" customHeight="1" x14ac:dyDescent="0.2">
      <c r="A383" s="21" t="s">
        <v>100</v>
      </c>
      <c r="B383" s="22" t="s">
        <v>101</v>
      </c>
      <c r="C383" s="23" t="s">
        <v>696</v>
      </c>
      <c r="D383" s="22" t="s">
        <v>317</v>
      </c>
      <c r="E383" s="24" t="s">
        <v>366</v>
      </c>
      <c r="F383" s="22" t="s">
        <v>368</v>
      </c>
      <c r="G383" s="22" t="s">
        <v>368</v>
      </c>
      <c r="H383" s="25">
        <v>0.98770000000000002</v>
      </c>
      <c r="I383" s="25">
        <v>0</v>
      </c>
      <c r="J383" s="26">
        <v>0.98770000000000002</v>
      </c>
      <c r="K383" s="27" t="s">
        <v>38</v>
      </c>
      <c r="L383" s="28">
        <v>3</v>
      </c>
      <c r="M383" s="27" t="s">
        <v>27</v>
      </c>
      <c r="N383" s="29">
        <v>24008</v>
      </c>
      <c r="O383" s="30">
        <f t="shared" si="35"/>
        <v>24080.024000000001</v>
      </c>
      <c r="P383" s="31">
        <f t="shared" si="36"/>
        <v>2408.0024000000003</v>
      </c>
      <c r="Q383" s="32" t="s">
        <v>513</v>
      </c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6" customHeight="1" x14ac:dyDescent="0.2">
      <c r="A384" s="21" t="s">
        <v>305</v>
      </c>
      <c r="B384" s="22" t="s">
        <v>306</v>
      </c>
      <c r="C384" s="23" t="s">
        <v>697</v>
      </c>
      <c r="D384" s="22" t="s">
        <v>698</v>
      </c>
      <c r="E384" s="24" t="s">
        <v>366</v>
      </c>
      <c r="F384" s="22" t="s">
        <v>64</v>
      </c>
      <c r="G384" s="22" t="s">
        <v>699</v>
      </c>
      <c r="H384" s="25">
        <v>0.97319999999999995</v>
      </c>
      <c r="I384" s="25">
        <v>0</v>
      </c>
      <c r="J384" s="26">
        <v>0.97319999999999995</v>
      </c>
      <c r="K384" s="27" t="s">
        <v>38</v>
      </c>
      <c r="L384" s="28">
        <v>3</v>
      </c>
      <c r="M384" s="27" t="s">
        <v>27</v>
      </c>
      <c r="N384" s="29">
        <v>18504</v>
      </c>
      <c r="O384" s="30">
        <f t="shared" si="35"/>
        <v>18559.511999999999</v>
      </c>
      <c r="P384" s="31">
        <f t="shared" si="36"/>
        <v>1855.9512</v>
      </c>
      <c r="Q384" s="32" t="s">
        <v>513</v>
      </c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6" customHeight="1" x14ac:dyDescent="0.2">
      <c r="A385" s="21" t="s">
        <v>103</v>
      </c>
      <c r="B385" s="22" t="s">
        <v>104</v>
      </c>
      <c r="C385" s="23" t="s">
        <v>700</v>
      </c>
      <c r="D385" s="22" t="s">
        <v>90</v>
      </c>
      <c r="E385" s="24" t="s">
        <v>366</v>
      </c>
      <c r="F385" s="22" t="s">
        <v>64</v>
      </c>
      <c r="G385" s="22" t="s">
        <v>368</v>
      </c>
      <c r="H385" s="25">
        <v>0.9708</v>
      </c>
      <c r="I385" s="25">
        <v>0</v>
      </c>
      <c r="J385" s="26">
        <v>0.9708</v>
      </c>
      <c r="K385" s="27" t="s">
        <v>38</v>
      </c>
      <c r="L385" s="28">
        <v>3</v>
      </c>
      <c r="M385" s="27" t="s">
        <v>27</v>
      </c>
      <c r="N385" s="29">
        <v>81315</v>
      </c>
      <c r="O385" s="30">
        <f t="shared" si="35"/>
        <v>81558.945000000007</v>
      </c>
      <c r="P385" s="31">
        <f t="shared" si="36"/>
        <v>8155.8945000000012</v>
      </c>
      <c r="Q385" s="32" t="s">
        <v>513</v>
      </c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6" customHeight="1" x14ac:dyDescent="0.2">
      <c r="A386" s="21" t="s">
        <v>103</v>
      </c>
      <c r="B386" s="22" t="s">
        <v>104</v>
      </c>
      <c r="C386" s="23" t="s">
        <v>701</v>
      </c>
      <c r="D386" s="22" t="s">
        <v>702</v>
      </c>
      <c r="E386" s="24" t="s">
        <v>366</v>
      </c>
      <c r="F386" s="22" t="s">
        <v>418</v>
      </c>
      <c r="G386" s="22" t="s">
        <v>368</v>
      </c>
      <c r="H386" s="25">
        <v>0.97070000000000001</v>
      </c>
      <c r="I386" s="25">
        <v>0</v>
      </c>
      <c r="J386" s="26">
        <v>0.97070000000000001</v>
      </c>
      <c r="K386" s="27" t="s">
        <v>38</v>
      </c>
      <c r="L386" s="28">
        <v>3</v>
      </c>
      <c r="M386" s="27" t="s">
        <v>27</v>
      </c>
      <c r="N386" s="29">
        <v>36550</v>
      </c>
      <c r="O386" s="30">
        <f t="shared" si="35"/>
        <v>36659.65</v>
      </c>
      <c r="P386" s="31">
        <f t="shared" si="36"/>
        <v>3665.9650000000001</v>
      </c>
      <c r="Q386" s="32" t="s">
        <v>513</v>
      </c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6" customHeight="1" x14ac:dyDescent="0.2">
      <c r="A387" s="21" t="s">
        <v>103</v>
      </c>
      <c r="B387" s="22" t="s">
        <v>104</v>
      </c>
      <c r="C387" s="23" t="s">
        <v>703</v>
      </c>
      <c r="D387" s="22" t="s">
        <v>68</v>
      </c>
      <c r="E387" s="24" t="s">
        <v>366</v>
      </c>
      <c r="F387" s="22" t="s">
        <v>418</v>
      </c>
      <c r="G387" s="22" t="s">
        <v>368</v>
      </c>
      <c r="H387" s="25">
        <v>0.97009999999999996</v>
      </c>
      <c r="I387" s="25">
        <v>0</v>
      </c>
      <c r="J387" s="26">
        <v>0.97009999999999996</v>
      </c>
      <c r="K387" s="27" t="s">
        <v>38</v>
      </c>
      <c r="L387" s="28">
        <v>3</v>
      </c>
      <c r="M387" s="27" t="s">
        <v>27</v>
      </c>
      <c r="N387" s="29">
        <v>76196</v>
      </c>
      <c r="O387" s="30">
        <f t="shared" si="35"/>
        <v>76424.588000000003</v>
      </c>
      <c r="P387" s="31">
        <f t="shared" si="36"/>
        <v>7642.4588000000003</v>
      </c>
      <c r="Q387" s="32" t="s">
        <v>513</v>
      </c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6" customHeight="1" x14ac:dyDescent="0.2">
      <c r="A388" s="21" t="s">
        <v>103</v>
      </c>
      <c r="B388" s="22" t="s">
        <v>104</v>
      </c>
      <c r="C388" s="23" t="s">
        <v>704</v>
      </c>
      <c r="D388" s="22" t="s">
        <v>83</v>
      </c>
      <c r="E388" s="24" t="s">
        <v>366</v>
      </c>
      <c r="F388" s="22" t="s">
        <v>64</v>
      </c>
      <c r="G388" s="22" t="s">
        <v>425</v>
      </c>
      <c r="H388" s="25">
        <v>0.97</v>
      </c>
      <c r="I388" s="25">
        <v>0</v>
      </c>
      <c r="J388" s="26">
        <v>0.97</v>
      </c>
      <c r="K388" s="27" t="s">
        <v>38</v>
      </c>
      <c r="L388" s="28">
        <v>3</v>
      </c>
      <c r="M388" s="27" t="s">
        <v>27</v>
      </c>
      <c r="N388" s="29">
        <v>76016</v>
      </c>
      <c r="O388" s="30">
        <f t="shared" si="35"/>
        <v>76244.047999999995</v>
      </c>
      <c r="P388" s="31">
        <f t="shared" si="36"/>
        <v>7624.4048000000003</v>
      </c>
      <c r="Q388" s="32" t="s">
        <v>513</v>
      </c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6" customHeight="1" x14ac:dyDescent="0.2">
      <c r="A389" s="21" t="s">
        <v>103</v>
      </c>
      <c r="B389" s="22" t="s">
        <v>104</v>
      </c>
      <c r="C389" s="23" t="s">
        <v>705</v>
      </c>
      <c r="D389" s="22" t="s">
        <v>234</v>
      </c>
      <c r="E389" s="24" t="s">
        <v>366</v>
      </c>
      <c r="F389" s="22" t="s">
        <v>64</v>
      </c>
      <c r="G389" s="22" t="s">
        <v>368</v>
      </c>
      <c r="H389" s="25">
        <v>0.96950000000000003</v>
      </c>
      <c r="I389" s="25">
        <v>0</v>
      </c>
      <c r="J389" s="26">
        <v>0.96950000000000003</v>
      </c>
      <c r="K389" s="27" t="s">
        <v>38</v>
      </c>
      <c r="L389" s="28">
        <v>3</v>
      </c>
      <c r="M389" s="27" t="s">
        <v>27</v>
      </c>
      <c r="N389" s="29">
        <v>54792</v>
      </c>
      <c r="O389" s="30">
        <f t="shared" si="35"/>
        <v>54956.375999999997</v>
      </c>
      <c r="P389" s="31">
        <f t="shared" si="36"/>
        <v>5495.6376</v>
      </c>
      <c r="Q389" s="32" t="s">
        <v>513</v>
      </c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6" customHeight="1" x14ac:dyDescent="0.2">
      <c r="A390" s="21" t="s">
        <v>103</v>
      </c>
      <c r="B390" s="22" t="s">
        <v>104</v>
      </c>
      <c r="C390" s="23" t="s">
        <v>706</v>
      </c>
      <c r="D390" s="22" t="s">
        <v>645</v>
      </c>
      <c r="E390" s="24" t="s">
        <v>366</v>
      </c>
      <c r="F390" s="22" t="s">
        <v>64</v>
      </c>
      <c r="G390" s="22" t="s">
        <v>368</v>
      </c>
      <c r="H390" s="25">
        <v>0.96950000000000003</v>
      </c>
      <c r="I390" s="25">
        <v>0</v>
      </c>
      <c r="J390" s="26">
        <v>0.96950000000000003</v>
      </c>
      <c r="K390" s="27" t="s">
        <v>38</v>
      </c>
      <c r="L390" s="28">
        <v>3</v>
      </c>
      <c r="M390" s="27" t="s">
        <v>27</v>
      </c>
      <c r="N390" s="29">
        <v>64525</v>
      </c>
      <c r="O390" s="30">
        <f t="shared" si="35"/>
        <v>64718.574999999997</v>
      </c>
      <c r="P390" s="31">
        <f t="shared" si="36"/>
        <v>6471.8575000000001</v>
      </c>
      <c r="Q390" s="32" t="s">
        <v>513</v>
      </c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6" customHeight="1" x14ac:dyDescent="0.2">
      <c r="A391" s="21" t="s">
        <v>103</v>
      </c>
      <c r="B391" s="22" t="s">
        <v>104</v>
      </c>
      <c r="C391" s="23" t="s">
        <v>707</v>
      </c>
      <c r="D391" s="22" t="s">
        <v>40</v>
      </c>
      <c r="E391" s="24" t="s">
        <v>366</v>
      </c>
      <c r="F391" s="22" t="s">
        <v>64</v>
      </c>
      <c r="G391" s="22" t="s">
        <v>425</v>
      </c>
      <c r="H391" s="25">
        <v>0.96879999999999999</v>
      </c>
      <c r="I391" s="25">
        <v>0</v>
      </c>
      <c r="J391" s="26">
        <v>0.96879999999999999</v>
      </c>
      <c r="K391" s="27" t="s">
        <v>38</v>
      </c>
      <c r="L391" s="28">
        <v>3</v>
      </c>
      <c r="M391" s="27" t="s">
        <v>27</v>
      </c>
      <c r="N391" s="29">
        <v>43378</v>
      </c>
      <c r="O391" s="30">
        <f t="shared" si="35"/>
        <v>43508.133999999998</v>
      </c>
      <c r="P391" s="31">
        <f t="shared" si="36"/>
        <v>4350.8134</v>
      </c>
      <c r="Q391" s="32" t="s">
        <v>513</v>
      </c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6" customHeight="1" x14ac:dyDescent="0.2">
      <c r="A392" s="21" t="s">
        <v>123</v>
      </c>
      <c r="B392" s="22" t="s">
        <v>124</v>
      </c>
      <c r="C392" s="23" t="s">
        <v>708</v>
      </c>
      <c r="D392" s="22" t="s">
        <v>109</v>
      </c>
      <c r="E392" s="24" t="s">
        <v>366</v>
      </c>
      <c r="F392" s="22" t="s">
        <v>367</v>
      </c>
      <c r="G392" s="22" t="s">
        <v>368</v>
      </c>
      <c r="H392" s="25">
        <v>0.91180000000000005</v>
      </c>
      <c r="I392" s="25">
        <v>0</v>
      </c>
      <c r="J392" s="26">
        <v>0.91180000000000005</v>
      </c>
      <c r="K392" s="27" t="s">
        <v>38</v>
      </c>
      <c r="L392" s="28">
        <v>3</v>
      </c>
      <c r="M392" s="27" t="s">
        <v>27</v>
      </c>
      <c r="N392" s="29">
        <v>45754</v>
      </c>
      <c r="O392" s="30">
        <f t="shared" si="35"/>
        <v>45891.262000000002</v>
      </c>
      <c r="P392" s="31">
        <f t="shared" si="36"/>
        <v>4589.1262000000006</v>
      </c>
      <c r="Q392" s="32" t="s">
        <v>513</v>
      </c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6" customHeight="1" x14ac:dyDescent="0.2">
      <c r="A393" s="21" t="s">
        <v>123</v>
      </c>
      <c r="B393" s="22" t="s">
        <v>124</v>
      </c>
      <c r="C393" s="23" t="s">
        <v>709</v>
      </c>
      <c r="D393" s="22" t="s">
        <v>161</v>
      </c>
      <c r="E393" s="24" t="s">
        <v>366</v>
      </c>
      <c r="F393" s="22" t="s">
        <v>367</v>
      </c>
      <c r="G393" s="22" t="s">
        <v>368</v>
      </c>
      <c r="H393" s="25">
        <v>0.9113</v>
      </c>
      <c r="I393" s="25">
        <v>0</v>
      </c>
      <c r="J393" s="26">
        <v>0.9113</v>
      </c>
      <c r="K393" s="27" t="s">
        <v>38</v>
      </c>
      <c r="L393" s="28">
        <v>3</v>
      </c>
      <c r="M393" s="27" t="s">
        <v>27</v>
      </c>
      <c r="N393" s="29">
        <v>47233</v>
      </c>
      <c r="O393" s="30">
        <f t="shared" si="35"/>
        <v>47374.699000000001</v>
      </c>
      <c r="P393" s="31">
        <f t="shared" si="36"/>
        <v>4737.4699000000001</v>
      </c>
      <c r="Q393" s="32" t="s">
        <v>513</v>
      </c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6" customHeight="1" x14ac:dyDescent="0.2">
      <c r="A394" s="21" t="s">
        <v>123</v>
      </c>
      <c r="B394" s="22" t="s">
        <v>124</v>
      </c>
      <c r="C394" s="23" t="s">
        <v>710</v>
      </c>
      <c r="D394" s="22" t="s">
        <v>190</v>
      </c>
      <c r="E394" s="24" t="s">
        <v>366</v>
      </c>
      <c r="F394" s="22" t="s">
        <v>367</v>
      </c>
      <c r="G394" s="22" t="s">
        <v>368</v>
      </c>
      <c r="H394" s="25">
        <v>0.91120000000000001</v>
      </c>
      <c r="I394" s="25">
        <v>0</v>
      </c>
      <c r="J394" s="26">
        <v>0.91120000000000001</v>
      </c>
      <c r="K394" s="27" t="s">
        <v>38</v>
      </c>
      <c r="L394" s="28">
        <v>3</v>
      </c>
      <c r="M394" s="27" t="s">
        <v>27</v>
      </c>
      <c r="N394" s="29">
        <v>46880</v>
      </c>
      <c r="O394" s="30">
        <f t="shared" si="35"/>
        <v>47020.639999999999</v>
      </c>
      <c r="P394" s="31">
        <f t="shared" si="36"/>
        <v>4702.0640000000003</v>
      </c>
      <c r="Q394" s="32" t="s">
        <v>513</v>
      </c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6" customHeight="1" x14ac:dyDescent="0.2">
      <c r="A395" s="21" t="s">
        <v>123</v>
      </c>
      <c r="B395" s="22" t="s">
        <v>124</v>
      </c>
      <c r="C395" s="23" t="s">
        <v>711</v>
      </c>
      <c r="D395" s="22" t="s">
        <v>635</v>
      </c>
      <c r="E395" s="24" t="s">
        <v>366</v>
      </c>
      <c r="F395" s="22" t="s">
        <v>64</v>
      </c>
      <c r="G395" s="22" t="s">
        <v>368</v>
      </c>
      <c r="H395" s="25">
        <v>0.91110000000000002</v>
      </c>
      <c r="I395" s="25">
        <v>0</v>
      </c>
      <c r="J395" s="26">
        <v>0.91110000000000002</v>
      </c>
      <c r="K395" s="27" t="s">
        <v>38</v>
      </c>
      <c r="L395" s="28">
        <v>3</v>
      </c>
      <c r="M395" s="27" t="s">
        <v>27</v>
      </c>
      <c r="N395" s="29">
        <v>58308</v>
      </c>
      <c r="O395" s="30">
        <f t="shared" si="35"/>
        <v>58482.923999999999</v>
      </c>
      <c r="P395" s="31">
        <f t="shared" si="36"/>
        <v>5848.2924000000003</v>
      </c>
      <c r="Q395" s="32" t="s">
        <v>513</v>
      </c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6" customHeight="1" x14ac:dyDescent="0.2">
      <c r="A396" s="21" t="s">
        <v>123</v>
      </c>
      <c r="B396" s="22" t="s">
        <v>124</v>
      </c>
      <c r="C396" s="23" t="s">
        <v>712</v>
      </c>
      <c r="D396" s="22" t="s">
        <v>443</v>
      </c>
      <c r="E396" s="24" t="s">
        <v>366</v>
      </c>
      <c r="F396" s="22" t="s">
        <v>367</v>
      </c>
      <c r="G396" s="22" t="s">
        <v>368</v>
      </c>
      <c r="H396" s="25">
        <v>0.91080000000000005</v>
      </c>
      <c r="I396" s="25">
        <v>0</v>
      </c>
      <c r="J396" s="26">
        <v>0.91080000000000005</v>
      </c>
      <c r="K396" s="27" t="s">
        <v>38</v>
      </c>
      <c r="L396" s="28">
        <v>3</v>
      </c>
      <c r="M396" s="27" t="s">
        <v>27</v>
      </c>
      <c r="N396" s="29">
        <v>53677</v>
      </c>
      <c r="O396" s="30">
        <f t="shared" si="35"/>
        <v>53838.031000000003</v>
      </c>
      <c r="P396" s="31">
        <f t="shared" si="36"/>
        <v>5383.803100000001</v>
      </c>
      <c r="Q396" s="32" t="s">
        <v>513</v>
      </c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6" customHeight="1" x14ac:dyDescent="0.2">
      <c r="A397" s="21" t="s">
        <v>123</v>
      </c>
      <c r="B397" s="22" t="s">
        <v>124</v>
      </c>
      <c r="C397" s="23" t="s">
        <v>713</v>
      </c>
      <c r="D397" s="22" t="s">
        <v>79</v>
      </c>
      <c r="E397" s="24" t="s">
        <v>366</v>
      </c>
      <c r="F397" s="22" t="s">
        <v>367</v>
      </c>
      <c r="G397" s="22" t="s">
        <v>368</v>
      </c>
      <c r="H397" s="25">
        <v>0.90990000000000004</v>
      </c>
      <c r="I397" s="25">
        <v>0</v>
      </c>
      <c r="J397" s="26">
        <v>0.90990000000000004</v>
      </c>
      <c r="K397" s="27" t="s">
        <v>38</v>
      </c>
      <c r="L397" s="28">
        <v>3</v>
      </c>
      <c r="M397" s="27" t="s">
        <v>27</v>
      </c>
      <c r="N397" s="29">
        <v>29886</v>
      </c>
      <c r="O397" s="30">
        <f t="shared" si="35"/>
        <v>29975.657999999999</v>
      </c>
      <c r="P397" s="31">
        <f t="shared" si="36"/>
        <v>2997.5658000000003</v>
      </c>
      <c r="Q397" s="32" t="s">
        <v>513</v>
      </c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6" customHeight="1" x14ac:dyDescent="0.2">
      <c r="A398" s="21" t="s">
        <v>123</v>
      </c>
      <c r="B398" s="22" t="s">
        <v>124</v>
      </c>
      <c r="C398" s="23" t="s">
        <v>714</v>
      </c>
      <c r="D398" s="22" t="s">
        <v>463</v>
      </c>
      <c r="E398" s="24" t="s">
        <v>366</v>
      </c>
      <c r="F398" s="22" t="s">
        <v>367</v>
      </c>
      <c r="G398" s="22" t="s">
        <v>368</v>
      </c>
      <c r="H398" s="25">
        <v>0.90939999999999999</v>
      </c>
      <c r="I398" s="25">
        <v>0</v>
      </c>
      <c r="J398" s="26">
        <v>0.90939999999999999</v>
      </c>
      <c r="K398" s="27" t="s">
        <v>38</v>
      </c>
      <c r="L398" s="28">
        <v>3</v>
      </c>
      <c r="M398" s="27" t="s">
        <v>27</v>
      </c>
      <c r="N398" s="29">
        <v>43419</v>
      </c>
      <c r="O398" s="30">
        <f t="shared" si="35"/>
        <v>43549.256999999998</v>
      </c>
      <c r="P398" s="31">
        <f t="shared" si="36"/>
        <v>4354.9256999999998</v>
      </c>
      <c r="Q398" s="32" t="s">
        <v>513</v>
      </c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6" customHeight="1" x14ac:dyDescent="0.2">
      <c r="A399" s="21" t="s">
        <v>139</v>
      </c>
      <c r="B399" s="22" t="s">
        <v>140</v>
      </c>
      <c r="C399" s="23" t="s">
        <v>715</v>
      </c>
      <c r="D399" s="22" t="s">
        <v>122</v>
      </c>
      <c r="E399" s="24" t="s">
        <v>366</v>
      </c>
      <c r="F399" s="22" t="s">
        <v>77</v>
      </c>
      <c r="G399" s="22" t="s">
        <v>368</v>
      </c>
      <c r="H399" s="25">
        <v>0.9022</v>
      </c>
      <c r="I399" s="25">
        <v>0</v>
      </c>
      <c r="J399" s="26">
        <v>0.9022</v>
      </c>
      <c r="K399" s="27" t="s">
        <v>38</v>
      </c>
      <c r="L399" s="28">
        <v>3</v>
      </c>
      <c r="M399" s="27" t="s">
        <v>27</v>
      </c>
      <c r="N399" s="29">
        <v>62799</v>
      </c>
      <c r="O399" s="30">
        <f t="shared" si="35"/>
        <v>62987.396999999997</v>
      </c>
      <c r="P399" s="31">
        <f t="shared" si="36"/>
        <v>6298.7397000000001</v>
      </c>
      <c r="Q399" s="32" t="s">
        <v>513</v>
      </c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6" customHeight="1" x14ac:dyDescent="0.2">
      <c r="A400" s="21" t="s">
        <v>139</v>
      </c>
      <c r="B400" s="22" t="s">
        <v>140</v>
      </c>
      <c r="C400" s="23" t="s">
        <v>716</v>
      </c>
      <c r="D400" s="22" t="s">
        <v>161</v>
      </c>
      <c r="E400" s="24" t="s">
        <v>366</v>
      </c>
      <c r="F400" s="22" t="s">
        <v>77</v>
      </c>
      <c r="G400" s="22" t="s">
        <v>368</v>
      </c>
      <c r="H400" s="25">
        <v>0.90200000000000002</v>
      </c>
      <c r="I400" s="25">
        <v>0</v>
      </c>
      <c r="J400" s="26">
        <v>0.90200000000000002</v>
      </c>
      <c r="K400" s="27" t="s">
        <v>38</v>
      </c>
      <c r="L400" s="28">
        <v>3</v>
      </c>
      <c r="M400" s="27" t="s">
        <v>27</v>
      </c>
      <c r="N400" s="29">
        <v>47381</v>
      </c>
      <c r="O400" s="30">
        <f t="shared" si="35"/>
        <v>47523.142999999996</v>
      </c>
      <c r="P400" s="31">
        <f t="shared" si="36"/>
        <v>4752.3143</v>
      </c>
      <c r="Q400" s="32" t="s">
        <v>513</v>
      </c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6" customHeight="1" x14ac:dyDescent="0.2">
      <c r="A401" s="21" t="s">
        <v>139</v>
      </c>
      <c r="B401" s="22" t="s">
        <v>140</v>
      </c>
      <c r="C401" s="23" t="s">
        <v>717</v>
      </c>
      <c r="D401" s="22" t="s">
        <v>437</v>
      </c>
      <c r="E401" s="24" t="s">
        <v>366</v>
      </c>
      <c r="F401" s="22" t="s">
        <v>77</v>
      </c>
      <c r="G401" s="22" t="s">
        <v>368</v>
      </c>
      <c r="H401" s="25">
        <v>0.90190000000000003</v>
      </c>
      <c r="I401" s="25">
        <v>0</v>
      </c>
      <c r="J401" s="26">
        <v>0.90190000000000003</v>
      </c>
      <c r="K401" s="27" t="s">
        <v>38</v>
      </c>
      <c r="L401" s="28">
        <v>3</v>
      </c>
      <c r="M401" s="27" t="s">
        <v>27</v>
      </c>
      <c r="N401" s="29">
        <v>54830</v>
      </c>
      <c r="O401" s="30">
        <f t="shared" si="35"/>
        <v>54994.49</v>
      </c>
      <c r="P401" s="31">
        <f t="shared" si="36"/>
        <v>5499.4490000000005</v>
      </c>
      <c r="Q401" s="32" t="s">
        <v>513</v>
      </c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6" customHeight="1" x14ac:dyDescent="0.2">
      <c r="A402" s="21" t="s">
        <v>139</v>
      </c>
      <c r="B402" s="22" t="s">
        <v>140</v>
      </c>
      <c r="C402" s="23" t="s">
        <v>718</v>
      </c>
      <c r="D402" s="22" t="s">
        <v>429</v>
      </c>
      <c r="E402" s="24" t="s">
        <v>366</v>
      </c>
      <c r="F402" s="22" t="s">
        <v>77</v>
      </c>
      <c r="G402" s="22" t="s">
        <v>368</v>
      </c>
      <c r="H402" s="25">
        <v>0.90169999999999995</v>
      </c>
      <c r="I402" s="25">
        <v>0</v>
      </c>
      <c r="J402" s="26">
        <v>0.90169999999999995</v>
      </c>
      <c r="K402" s="27" t="s">
        <v>38</v>
      </c>
      <c r="L402" s="28">
        <v>3</v>
      </c>
      <c r="M402" s="27" t="s">
        <v>27</v>
      </c>
      <c r="N402" s="29">
        <v>94354</v>
      </c>
      <c r="O402" s="30">
        <f t="shared" si="35"/>
        <v>94637.062000000005</v>
      </c>
      <c r="P402" s="31">
        <f t="shared" si="36"/>
        <v>9463.7062000000005</v>
      </c>
      <c r="Q402" s="32" t="s">
        <v>513</v>
      </c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6" customHeight="1" x14ac:dyDescent="0.2">
      <c r="A403" s="21" t="s">
        <v>139</v>
      </c>
      <c r="B403" s="22" t="s">
        <v>140</v>
      </c>
      <c r="C403" s="23" t="s">
        <v>719</v>
      </c>
      <c r="D403" s="22" t="s">
        <v>469</v>
      </c>
      <c r="E403" s="24" t="s">
        <v>366</v>
      </c>
      <c r="F403" s="22" t="s">
        <v>77</v>
      </c>
      <c r="G403" s="22" t="s">
        <v>368</v>
      </c>
      <c r="H403" s="25">
        <v>0.90169999999999995</v>
      </c>
      <c r="I403" s="25">
        <v>0</v>
      </c>
      <c r="J403" s="26">
        <v>0.90169999999999995</v>
      </c>
      <c r="K403" s="27" t="s">
        <v>38</v>
      </c>
      <c r="L403" s="28">
        <v>3</v>
      </c>
      <c r="M403" s="27" t="s">
        <v>27</v>
      </c>
      <c r="N403" s="29">
        <v>90321</v>
      </c>
      <c r="O403" s="30">
        <f t="shared" si="35"/>
        <v>90591.963000000003</v>
      </c>
      <c r="P403" s="31">
        <f t="shared" si="36"/>
        <v>9059.1963000000014</v>
      </c>
      <c r="Q403" s="32" t="s">
        <v>513</v>
      </c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6" customHeight="1" x14ac:dyDescent="0.2">
      <c r="A404" s="21" t="s">
        <v>139</v>
      </c>
      <c r="B404" s="22" t="s">
        <v>140</v>
      </c>
      <c r="C404" s="23" t="s">
        <v>720</v>
      </c>
      <c r="D404" s="22" t="s">
        <v>247</v>
      </c>
      <c r="E404" s="24" t="s">
        <v>366</v>
      </c>
      <c r="F404" s="22" t="s">
        <v>77</v>
      </c>
      <c r="G404" s="22" t="s">
        <v>368</v>
      </c>
      <c r="H404" s="25">
        <v>0.90169999999999995</v>
      </c>
      <c r="I404" s="25">
        <v>0</v>
      </c>
      <c r="J404" s="26">
        <v>0.90169999999999995</v>
      </c>
      <c r="K404" s="27" t="s">
        <v>38</v>
      </c>
      <c r="L404" s="28">
        <v>3</v>
      </c>
      <c r="M404" s="27" t="s">
        <v>27</v>
      </c>
      <c r="N404" s="29">
        <v>46896</v>
      </c>
      <c r="O404" s="30">
        <f t="shared" si="35"/>
        <v>47036.688000000002</v>
      </c>
      <c r="P404" s="31">
        <f t="shared" si="36"/>
        <v>4703.6688000000004</v>
      </c>
      <c r="Q404" s="32" t="s">
        <v>513</v>
      </c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6" customHeight="1" x14ac:dyDescent="0.2">
      <c r="A405" s="21" t="s">
        <v>283</v>
      </c>
      <c r="B405" s="22" t="s">
        <v>284</v>
      </c>
      <c r="C405" s="23" t="s">
        <v>721</v>
      </c>
      <c r="D405" s="22" t="s">
        <v>88</v>
      </c>
      <c r="E405" s="24" t="s">
        <v>366</v>
      </c>
      <c r="F405" s="22" t="s">
        <v>64</v>
      </c>
      <c r="G405" s="22" t="s">
        <v>368</v>
      </c>
      <c r="H405" s="25">
        <v>0.90049999999999997</v>
      </c>
      <c r="I405" s="25">
        <v>0</v>
      </c>
      <c r="J405" s="26">
        <v>0.90049999999999997</v>
      </c>
      <c r="K405" s="27" t="s">
        <v>38</v>
      </c>
      <c r="L405" s="28">
        <v>3</v>
      </c>
      <c r="M405" s="27" t="s">
        <v>27</v>
      </c>
      <c r="N405" s="29">
        <v>41707</v>
      </c>
      <c r="O405" s="30">
        <f t="shared" si="35"/>
        <v>41832.120999999999</v>
      </c>
      <c r="P405" s="31">
        <f t="shared" si="36"/>
        <v>4183.2120999999997</v>
      </c>
      <c r="Q405" s="32" t="s">
        <v>513</v>
      </c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6" customHeight="1" x14ac:dyDescent="0.2">
      <c r="A406" s="21" t="s">
        <v>283</v>
      </c>
      <c r="B406" s="22" t="s">
        <v>284</v>
      </c>
      <c r="C406" s="23" t="s">
        <v>722</v>
      </c>
      <c r="D406" s="22" t="s">
        <v>443</v>
      </c>
      <c r="E406" s="24" t="s">
        <v>366</v>
      </c>
      <c r="F406" s="22" t="s">
        <v>64</v>
      </c>
      <c r="G406" s="22" t="s">
        <v>368</v>
      </c>
      <c r="H406" s="25">
        <v>0.89900000000000002</v>
      </c>
      <c r="I406" s="25">
        <v>0</v>
      </c>
      <c r="J406" s="26">
        <v>0.89900000000000002</v>
      </c>
      <c r="K406" s="27" t="s">
        <v>38</v>
      </c>
      <c r="L406" s="28">
        <v>3</v>
      </c>
      <c r="M406" s="27" t="s">
        <v>27</v>
      </c>
      <c r="N406" s="29">
        <v>56191</v>
      </c>
      <c r="O406" s="30">
        <f t="shared" si="35"/>
        <v>56359.572999999997</v>
      </c>
      <c r="P406" s="31">
        <f t="shared" si="36"/>
        <v>5635.9573</v>
      </c>
      <c r="Q406" s="32" t="s">
        <v>513</v>
      </c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6" customHeight="1" x14ac:dyDescent="0.2">
      <c r="A407" s="21" t="s">
        <v>170</v>
      </c>
      <c r="B407" s="22" t="s">
        <v>171</v>
      </c>
      <c r="C407" s="28" t="s">
        <v>723</v>
      </c>
      <c r="D407" s="22" t="s">
        <v>635</v>
      </c>
      <c r="E407" s="24" t="s">
        <v>366</v>
      </c>
      <c r="F407" s="22" t="s">
        <v>64</v>
      </c>
      <c r="G407" s="22" t="s">
        <v>368</v>
      </c>
      <c r="H407" s="25">
        <v>0.87319999999999998</v>
      </c>
      <c r="I407" s="25">
        <v>0</v>
      </c>
      <c r="J407" s="26">
        <v>0.87319999999999998</v>
      </c>
      <c r="K407" s="27" t="s">
        <v>38</v>
      </c>
      <c r="L407" s="28">
        <v>3</v>
      </c>
      <c r="M407" s="27" t="s">
        <v>27</v>
      </c>
      <c r="N407" s="29">
        <v>44061</v>
      </c>
      <c r="O407" s="30">
        <f t="shared" si="35"/>
        <v>44193.182999999997</v>
      </c>
      <c r="P407" s="31">
        <f t="shared" si="36"/>
        <v>4419.3182999999999</v>
      </c>
      <c r="Q407" s="32" t="s">
        <v>513</v>
      </c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6" customHeight="1" x14ac:dyDescent="0.2">
      <c r="A408" s="21" t="s">
        <v>170</v>
      </c>
      <c r="B408" s="22" t="s">
        <v>171</v>
      </c>
      <c r="C408" s="28" t="s">
        <v>724</v>
      </c>
      <c r="D408" s="22" t="s">
        <v>458</v>
      </c>
      <c r="E408" s="24" t="s">
        <v>366</v>
      </c>
      <c r="F408" s="22" t="s">
        <v>64</v>
      </c>
      <c r="G408" s="22" t="s">
        <v>368</v>
      </c>
      <c r="H408" s="25">
        <v>0.85780000000000001</v>
      </c>
      <c r="I408" s="25">
        <v>0</v>
      </c>
      <c r="J408" s="26">
        <v>0.85780000000000001</v>
      </c>
      <c r="K408" s="27" t="s">
        <v>38</v>
      </c>
      <c r="L408" s="28">
        <v>3</v>
      </c>
      <c r="M408" s="27" t="s">
        <v>27</v>
      </c>
      <c r="N408" s="29">
        <v>72207</v>
      </c>
      <c r="O408" s="30">
        <f t="shared" si="35"/>
        <v>72423.620999999999</v>
      </c>
      <c r="P408" s="31">
        <f t="shared" si="36"/>
        <v>7242.3621000000003</v>
      </c>
      <c r="Q408" s="32" t="s">
        <v>513</v>
      </c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6" customHeight="1" x14ac:dyDescent="0.2">
      <c r="A409" s="21" t="s">
        <v>208</v>
      </c>
      <c r="B409" s="22" t="s">
        <v>209</v>
      </c>
      <c r="C409" s="23" t="s">
        <v>725</v>
      </c>
      <c r="D409" s="22" t="s">
        <v>726</v>
      </c>
      <c r="E409" s="24" t="s">
        <v>366</v>
      </c>
      <c r="F409" s="22" t="s">
        <v>64</v>
      </c>
      <c r="G409" s="22" t="s">
        <v>699</v>
      </c>
      <c r="H409" s="25">
        <v>0.8448</v>
      </c>
      <c r="I409" s="25">
        <v>0</v>
      </c>
      <c r="J409" s="26">
        <v>0.8448</v>
      </c>
      <c r="K409" s="27" t="s">
        <v>38</v>
      </c>
      <c r="L409" s="28">
        <v>3</v>
      </c>
      <c r="M409" s="27" t="s">
        <v>27</v>
      </c>
      <c r="N409" s="29">
        <v>82435</v>
      </c>
      <c r="O409" s="30">
        <f t="shared" si="35"/>
        <v>82682.304999999993</v>
      </c>
      <c r="P409" s="31">
        <f t="shared" si="36"/>
        <v>8268.2304999999997</v>
      </c>
      <c r="Q409" s="32" t="s">
        <v>513</v>
      </c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6" customHeight="1" x14ac:dyDescent="0.2">
      <c r="A410" s="21" t="s">
        <v>208</v>
      </c>
      <c r="B410" s="22" t="s">
        <v>209</v>
      </c>
      <c r="C410" s="23" t="s">
        <v>727</v>
      </c>
      <c r="D410" s="22" t="s">
        <v>332</v>
      </c>
      <c r="E410" s="24" t="s">
        <v>366</v>
      </c>
      <c r="F410" s="22" t="s">
        <v>64</v>
      </c>
      <c r="G410" s="22" t="s">
        <v>368</v>
      </c>
      <c r="H410" s="25">
        <v>0.84419999999999995</v>
      </c>
      <c r="I410" s="25">
        <v>0</v>
      </c>
      <c r="J410" s="26">
        <v>0.84419999999999995</v>
      </c>
      <c r="K410" s="27" t="s">
        <v>38</v>
      </c>
      <c r="L410" s="28">
        <v>3</v>
      </c>
      <c r="M410" s="27" t="s">
        <v>27</v>
      </c>
      <c r="N410" s="29">
        <v>60810</v>
      </c>
      <c r="O410" s="30">
        <f t="shared" si="35"/>
        <v>60992.43</v>
      </c>
      <c r="P410" s="31">
        <f t="shared" si="36"/>
        <v>6099.2430000000004</v>
      </c>
      <c r="Q410" s="32" t="s">
        <v>513</v>
      </c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6" customHeight="1" x14ac:dyDescent="0.2">
      <c r="A411" s="21" t="s">
        <v>208</v>
      </c>
      <c r="B411" s="22" t="s">
        <v>209</v>
      </c>
      <c r="C411" s="23" t="s">
        <v>728</v>
      </c>
      <c r="D411" s="22" t="s">
        <v>251</v>
      </c>
      <c r="E411" s="24" t="s">
        <v>366</v>
      </c>
      <c r="F411" s="22" t="s">
        <v>425</v>
      </c>
      <c r="G411" s="22" t="s">
        <v>418</v>
      </c>
      <c r="H411" s="25">
        <v>0.84379999999999999</v>
      </c>
      <c r="I411" s="25">
        <v>0</v>
      </c>
      <c r="J411" s="26">
        <v>0.84379999999999999</v>
      </c>
      <c r="K411" s="27" t="s">
        <v>38</v>
      </c>
      <c r="L411" s="28">
        <v>3</v>
      </c>
      <c r="M411" s="27" t="s">
        <v>27</v>
      </c>
      <c r="N411" s="29">
        <v>64970</v>
      </c>
      <c r="O411" s="30">
        <f t="shared" si="35"/>
        <v>65164.91</v>
      </c>
      <c r="P411" s="31">
        <f t="shared" si="36"/>
        <v>6516.4910000000009</v>
      </c>
      <c r="Q411" s="32" t="s">
        <v>513</v>
      </c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6" customHeight="1" x14ac:dyDescent="0.2">
      <c r="A412" s="21" t="s">
        <v>208</v>
      </c>
      <c r="B412" s="22" t="s">
        <v>209</v>
      </c>
      <c r="C412" s="23" t="s">
        <v>729</v>
      </c>
      <c r="D412" s="22" t="s">
        <v>79</v>
      </c>
      <c r="E412" s="24" t="s">
        <v>366</v>
      </c>
      <c r="F412" s="22" t="s">
        <v>695</v>
      </c>
      <c r="G412" s="22" t="s">
        <v>368</v>
      </c>
      <c r="H412" s="25">
        <v>0.84360000000000002</v>
      </c>
      <c r="I412" s="25">
        <v>0</v>
      </c>
      <c r="J412" s="26">
        <v>0.84360000000000002</v>
      </c>
      <c r="K412" s="27" t="s">
        <v>38</v>
      </c>
      <c r="L412" s="28">
        <v>3</v>
      </c>
      <c r="M412" s="27" t="s">
        <v>27</v>
      </c>
      <c r="N412" s="29">
        <v>67580</v>
      </c>
      <c r="O412" s="30">
        <f t="shared" si="35"/>
        <v>67782.740000000005</v>
      </c>
      <c r="P412" s="31">
        <f t="shared" si="36"/>
        <v>6778.2740000000013</v>
      </c>
      <c r="Q412" s="32" t="s">
        <v>513</v>
      </c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6" customHeight="1" x14ac:dyDescent="0.2">
      <c r="A413" s="21" t="s">
        <v>730</v>
      </c>
      <c r="B413" s="22" t="s">
        <v>731</v>
      </c>
      <c r="C413" s="23" t="s">
        <v>732</v>
      </c>
      <c r="D413" s="22" t="s">
        <v>452</v>
      </c>
      <c r="E413" s="24" t="s">
        <v>366</v>
      </c>
      <c r="F413" s="22" t="s">
        <v>64</v>
      </c>
      <c r="G413" s="22" t="s">
        <v>368</v>
      </c>
      <c r="H413" s="25">
        <v>0.83330000000000004</v>
      </c>
      <c r="I413" s="25">
        <v>0</v>
      </c>
      <c r="J413" s="26">
        <v>0.83330000000000004</v>
      </c>
      <c r="K413" s="27" t="s">
        <v>38</v>
      </c>
      <c r="L413" s="28">
        <v>3</v>
      </c>
      <c r="M413" s="27" t="s">
        <v>27</v>
      </c>
      <c r="N413" s="29">
        <v>19680</v>
      </c>
      <c r="O413" s="30">
        <f t="shared" si="35"/>
        <v>19739.04</v>
      </c>
      <c r="P413" s="31">
        <f t="shared" si="36"/>
        <v>1973.9040000000002</v>
      </c>
      <c r="Q413" s="32" t="s">
        <v>513</v>
      </c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6" customHeight="1" x14ac:dyDescent="0.2">
      <c r="A414" s="21" t="s">
        <v>201</v>
      </c>
      <c r="B414" s="22" t="s">
        <v>202</v>
      </c>
      <c r="C414" s="23" t="s">
        <v>733</v>
      </c>
      <c r="D414" s="22" t="s">
        <v>427</v>
      </c>
      <c r="E414" s="24" t="s">
        <v>366</v>
      </c>
      <c r="F414" s="22" t="s">
        <v>367</v>
      </c>
      <c r="G414" s="22" t="s">
        <v>25</v>
      </c>
      <c r="H414" s="25">
        <v>0.82640000000000002</v>
      </c>
      <c r="I414" s="25">
        <v>0</v>
      </c>
      <c r="J414" s="26">
        <v>0.82640000000000002</v>
      </c>
      <c r="K414" s="27" t="s">
        <v>38</v>
      </c>
      <c r="L414" s="28">
        <v>3</v>
      </c>
      <c r="M414" s="27" t="s">
        <v>38</v>
      </c>
      <c r="N414" s="29">
        <v>69885</v>
      </c>
      <c r="O414" s="30">
        <f t="shared" si="35"/>
        <v>70094.654999999999</v>
      </c>
      <c r="P414" s="31">
        <f t="shared" si="36"/>
        <v>7009.4655000000002</v>
      </c>
      <c r="Q414" s="32" t="s">
        <v>513</v>
      </c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6" customHeight="1" x14ac:dyDescent="0.2">
      <c r="A415" s="21" t="s">
        <v>201</v>
      </c>
      <c r="B415" s="22" t="s">
        <v>202</v>
      </c>
      <c r="C415" s="23" t="s">
        <v>734</v>
      </c>
      <c r="D415" s="22" t="s">
        <v>405</v>
      </c>
      <c r="E415" s="24" t="s">
        <v>366</v>
      </c>
      <c r="F415" s="22" t="s">
        <v>367</v>
      </c>
      <c r="G415" s="22" t="s">
        <v>25</v>
      </c>
      <c r="H415" s="25">
        <v>0.82640000000000002</v>
      </c>
      <c r="I415" s="25">
        <v>0</v>
      </c>
      <c r="J415" s="26">
        <v>0.82640000000000002</v>
      </c>
      <c r="K415" s="27" t="s">
        <v>38</v>
      </c>
      <c r="L415" s="28">
        <v>3</v>
      </c>
      <c r="M415" s="27" t="s">
        <v>38</v>
      </c>
      <c r="N415" s="29">
        <v>78599</v>
      </c>
      <c r="O415" s="30">
        <f t="shared" si="35"/>
        <v>78834.797000000006</v>
      </c>
      <c r="P415" s="31">
        <f t="shared" si="36"/>
        <v>7883.4797000000008</v>
      </c>
      <c r="Q415" s="32" t="s">
        <v>513</v>
      </c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6" customHeight="1" x14ac:dyDescent="0.2">
      <c r="A416" s="21" t="s">
        <v>143</v>
      </c>
      <c r="B416" s="33" t="s">
        <v>735</v>
      </c>
      <c r="C416" s="23" t="s">
        <v>736</v>
      </c>
      <c r="D416" s="22" t="s">
        <v>94</v>
      </c>
      <c r="E416" s="24" t="s">
        <v>366</v>
      </c>
      <c r="F416" s="22" t="s">
        <v>64</v>
      </c>
      <c r="G416" s="22" t="s">
        <v>368</v>
      </c>
      <c r="H416" s="25">
        <v>0.82150000000000001</v>
      </c>
      <c r="I416" s="25">
        <v>0</v>
      </c>
      <c r="J416" s="26">
        <v>0.82150000000000001</v>
      </c>
      <c r="K416" s="27" t="s">
        <v>38</v>
      </c>
      <c r="L416" s="28">
        <v>3</v>
      </c>
      <c r="M416" s="27" t="s">
        <v>27</v>
      </c>
      <c r="N416" s="29">
        <v>37553</v>
      </c>
      <c r="O416" s="29">
        <f t="shared" ref="O416:O418" si="37">N416+(N416*0.03)</f>
        <v>38679.589999999997</v>
      </c>
      <c r="P416" s="31">
        <f t="shared" ref="P416:P418" si="38">O416*0.05</f>
        <v>1933.9794999999999</v>
      </c>
      <c r="Q416" s="32" t="s">
        <v>513</v>
      </c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6" customHeight="1" x14ac:dyDescent="0.2">
      <c r="A417" s="21" t="s">
        <v>143</v>
      </c>
      <c r="B417" s="33" t="s">
        <v>735</v>
      </c>
      <c r="C417" s="23" t="s">
        <v>737</v>
      </c>
      <c r="D417" s="22" t="s">
        <v>299</v>
      </c>
      <c r="E417" s="24" t="s">
        <v>366</v>
      </c>
      <c r="F417" s="22" t="s">
        <v>64</v>
      </c>
      <c r="G417" s="22" t="s">
        <v>368</v>
      </c>
      <c r="H417" s="25">
        <v>0.82140000000000002</v>
      </c>
      <c r="I417" s="25">
        <v>0</v>
      </c>
      <c r="J417" s="26">
        <v>0.82140000000000002</v>
      </c>
      <c r="K417" s="27" t="s">
        <v>38</v>
      </c>
      <c r="L417" s="28">
        <v>3</v>
      </c>
      <c r="M417" s="27" t="s">
        <v>27</v>
      </c>
      <c r="N417" s="29">
        <v>16585</v>
      </c>
      <c r="O417" s="29">
        <f t="shared" si="37"/>
        <v>17082.55</v>
      </c>
      <c r="P417" s="31">
        <f t="shared" si="38"/>
        <v>854.12750000000005</v>
      </c>
      <c r="Q417" s="32" t="s">
        <v>513</v>
      </c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6" customHeight="1" x14ac:dyDescent="0.2">
      <c r="A418" s="21" t="s">
        <v>143</v>
      </c>
      <c r="B418" s="33" t="s">
        <v>735</v>
      </c>
      <c r="C418" s="23" t="s">
        <v>738</v>
      </c>
      <c r="D418" s="22" t="s">
        <v>641</v>
      </c>
      <c r="E418" s="24" t="s">
        <v>366</v>
      </c>
      <c r="F418" s="22" t="s">
        <v>64</v>
      </c>
      <c r="G418" s="22" t="s">
        <v>368</v>
      </c>
      <c r="H418" s="25">
        <v>0.82110000000000005</v>
      </c>
      <c r="I418" s="25">
        <v>0</v>
      </c>
      <c r="J418" s="26">
        <v>0.82110000000000005</v>
      </c>
      <c r="K418" s="27" t="s">
        <v>38</v>
      </c>
      <c r="L418" s="28">
        <v>3</v>
      </c>
      <c r="M418" s="27" t="s">
        <v>27</v>
      </c>
      <c r="N418" s="29">
        <v>43105</v>
      </c>
      <c r="O418" s="29">
        <f t="shared" si="37"/>
        <v>44398.15</v>
      </c>
      <c r="P418" s="31">
        <f t="shared" si="38"/>
        <v>2219.9075000000003</v>
      </c>
      <c r="Q418" s="32" t="s">
        <v>513</v>
      </c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6" customHeight="1" x14ac:dyDescent="0.2">
      <c r="A419" s="21" t="s">
        <v>170</v>
      </c>
      <c r="B419" s="22" t="s">
        <v>171</v>
      </c>
      <c r="C419" s="28" t="s">
        <v>739</v>
      </c>
      <c r="D419" s="22" t="s">
        <v>122</v>
      </c>
      <c r="E419" s="24" t="s">
        <v>366</v>
      </c>
      <c r="F419" s="22" t="s">
        <v>367</v>
      </c>
      <c r="G419" s="22" t="s">
        <v>368</v>
      </c>
      <c r="H419" s="25">
        <v>0.68810000000000004</v>
      </c>
      <c r="I419" s="25">
        <v>0.1328</v>
      </c>
      <c r="J419" s="26">
        <v>0.82089999999999996</v>
      </c>
      <c r="K419" s="27" t="s">
        <v>38</v>
      </c>
      <c r="L419" s="28">
        <v>3</v>
      </c>
      <c r="M419" s="27" t="s">
        <v>27</v>
      </c>
      <c r="N419" s="29">
        <v>45029</v>
      </c>
      <c r="O419" s="30">
        <f t="shared" ref="O419:O477" si="39">N419+(N419*0.003)</f>
        <v>45164.087</v>
      </c>
      <c r="P419" s="31">
        <f t="shared" ref="P419:P477" si="40">O419*0.1</f>
        <v>4516.4087</v>
      </c>
      <c r="Q419" s="32" t="s">
        <v>513</v>
      </c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6" customHeight="1" x14ac:dyDescent="0.2">
      <c r="A420" s="21" t="s">
        <v>154</v>
      </c>
      <c r="B420" s="22" t="s">
        <v>155</v>
      </c>
      <c r="C420" s="23" t="s">
        <v>740</v>
      </c>
      <c r="D420" s="22" t="s">
        <v>68</v>
      </c>
      <c r="E420" s="24" t="s">
        <v>366</v>
      </c>
      <c r="F420" s="22" t="s">
        <v>64</v>
      </c>
      <c r="G420" s="22" t="s">
        <v>368</v>
      </c>
      <c r="H420" s="25">
        <v>0.79659999999999997</v>
      </c>
      <c r="I420" s="25">
        <v>0</v>
      </c>
      <c r="J420" s="26">
        <v>0.79659999999999997</v>
      </c>
      <c r="K420" s="27" t="s">
        <v>38</v>
      </c>
      <c r="L420" s="28">
        <v>3</v>
      </c>
      <c r="M420" s="27" t="s">
        <v>27</v>
      </c>
      <c r="N420" s="29">
        <v>31345</v>
      </c>
      <c r="O420" s="30">
        <f t="shared" si="39"/>
        <v>31439.035</v>
      </c>
      <c r="P420" s="31">
        <f t="shared" si="40"/>
        <v>3143.9035000000003</v>
      </c>
      <c r="Q420" s="32" t="s">
        <v>513</v>
      </c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6" customHeight="1" x14ac:dyDescent="0.2">
      <c r="A421" s="21" t="s">
        <v>154</v>
      </c>
      <c r="B421" s="22" t="s">
        <v>155</v>
      </c>
      <c r="C421" s="23" t="s">
        <v>741</v>
      </c>
      <c r="D421" s="22" t="s">
        <v>317</v>
      </c>
      <c r="E421" s="24" t="s">
        <v>366</v>
      </c>
      <c r="F421" s="22" t="s">
        <v>64</v>
      </c>
      <c r="G421" s="22" t="s">
        <v>368</v>
      </c>
      <c r="H421" s="25">
        <v>0.79610000000000003</v>
      </c>
      <c r="I421" s="25">
        <v>0</v>
      </c>
      <c r="J421" s="26">
        <v>0.79610000000000003</v>
      </c>
      <c r="K421" s="27" t="s">
        <v>38</v>
      </c>
      <c r="L421" s="28">
        <v>3</v>
      </c>
      <c r="M421" s="27" t="s">
        <v>27</v>
      </c>
      <c r="N421" s="29">
        <v>18136</v>
      </c>
      <c r="O421" s="30">
        <f t="shared" si="39"/>
        <v>18190.407999999999</v>
      </c>
      <c r="P421" s="31">
        <f t="shared" si="40"/>
        <v>1819.0408</v>
      </c>
      <c r="Q421" s="32" t="s">
        <v>513</v>
      </c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6" customHeight="1" x14ac:dyDescent="0.2">
      <c r="A422" s="21" t="s">
        <v>154</v>
      </c>
      <c r="B422" s="22" t="s">
        <v>155</v>
      </c>
      <c r="C422" s="23" t="s">
        <v>742</v>
      </c>
      <c r="D422" s="22" t="s">
        <v>94</v>
      </c>
      <c r="E422" s="24" t="s">
        <v>366</v>
      </c>
      <c r="F422" s="22" t="s">
        <v>64</v>
      </c>
      <c r="G422" s="22" t="s">
        <v>368</v>
      </c>
      <c r="H422" s="25">
        <v>0.79530000000000001</v>
      </c>
      <c r="I422" s="25">
        <v>0</v>
      </c>
      <c r="J422" s="26">
        <v>0.79530000000000001</v>
      </c>
      <c r="K422" s="27" t="s">
        <v>38</v>
      </c>
      <c r="L422" s="28">
        <v>3</v>
      </c>
      <c r="M422" s="27" t="s">
        <v>27</v>
      </c>
      <c r="N422" s="29">
        <v>39486</v>
      </c>
      <c r="O422" s="30">
        <f t="shared" si="39"/>
        <v>39604.457999999999</v>
      </c>
      <c r="P422" s="31">
        <f t="shared" si="40"/>
        <v>3960.4458</v>
      </c>
      <c r="Q422" s="32" t="s">
        <v>513</v>
      </c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6" customHeight="1" x14ac:dyDescent="0.2">
      <c r="A423" s="21" t="s">
        <v>154</v>
      </c>
      <c r="B423" s="22" t="s">
        <v>155</v>
      </c>
      <c r="C423" s="23" t="s">
        <v>743</v>
      </c>
      <c r="D423" s="22" t="s">
        <v>744</v>
      </c>
      <c r="E423" s="24" t="s">
        <v>366</v>
      </c>
      <c r="F423" s="22" t="s">
        <v>64</v>
      </c>
      <c r="G423" s="22" t="s">
        <v>368</v>
      </c>
      <c r="H423" s="25">
        <v>0.79479999999999995</v>
      </c>
      <c r="I423" s="25">
        <v>0</v>
      </c>
      <c r="J423" s="26">
        <v>0.79479999999999995</v>
      </c>
      <c r="K423" s="27" t="s">
        <v>38</v>
      </c>
      <c r="L423" s="28">
        <v>3</v>
      </c>
      <c r="M423" s="27" t="s">
        <v>27</v>
      </c>
      <c r="N423" s="29">
        <v>19818</v>
      </c>
      <c r="O423" s="30">
        <f t="shared" si="39"/>
        <v>19877.454000000002</v>
      </c>
      <c r="P423" s="31">
        <f t="shared" si="40"/>
        <v>1987.7454000000002</v>
      </c>
      <c r="Q423" s="32" t="s">
        <v>513</v>
      </c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6" customHeight="1" x14ac:dyDescent="0.2">
      <c r="A424" s="21" t="s">
        <v>166</v>
      </c>
      <c r="B424" s="22" t="s">
        <v>167</v>
      </c>
      <c r="C424" s="23" t="s">
        <v>745</v>
      </c>
      <c r="D424" s="22" t="s">
        <v>746</v>
      </c>
      <c r="E424" s="24" t="s">
        <v>366</v>
      </c>
      <c r="F424" s="22" t="s">
        <v>64</v>
      </c>
      <c r="G424" s="22" t="s">
        <v>368</v>
      </c>
      <c r="H424" s="25">
        <v>0.77969999999999995</v>
      </c>
      <c r="I424" s="25">
        <v>0</v>
      </c>
      <c r="J424" s="26">
        <v>0.77969999999999995</v>
      </c>
      <c r="K424" s="27" t="s">
        <v>38</v>
      </c>
      <c r="L424" s="28">
        <v>3</v>
      </c>
      <c r="M424" s="27" t="s">
        <v>38</v>
      </c>
      <c r="N424" s="29">
        <v>15318</v>
      </c>
      <c r="O424" s="30">
        <f t="shared" si="39"/>
        <v>15363.954</v>
      </c>
      <c r="P424" s="31">
        <f t="shared" si="40"/>
        <v>1536.3954000000001</v>
      </c>
      <c r="Q424" s="32" t="s">
        <v>513</v>
      </c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6" customHeight="1" x14ac:dyDescent="0.2">
      <c r="A425" s="21" t="s">
        <v>312</v>
      </c>
      <c r="B425" s="22" t="s">
        <v>313</v>
      </c>
      <c r="C425" s="23" t="s">
        <v>747</v>
      </c>
      <c r="D425" s="22" t="s">
        <v>138</v>
      </c>
      <c r="E425" s="24" t="s">
        <v>366</v>
      </c>
      <c r="F425" s="22" t="s">
        <v>64</v>
      </c>
      <c r="G425" s="22" t="s">
        <v>425</v>
      </c>
      <c r="H425" s="25">
        <v>0.77969999999999995</v>
      </c>
      <c r="I425" s="25">
        <v>0</v>
      </c>
      <c r="J425" s="26">
        <v>0.77969999999999995</v>
      </c>
      <c r="K425" s="27" t="s">
        <v>38</v>
      </c>
      <c r="L425" s="28">
        <v>3</v>
      </c>
      <c r="M425" s="27" t="s">
        <v>38</v>
      </c>
      <c r="N425" s="29">
        <v>10935</v>
      </c>
      <c r="O425" s="30">
        <f t="shared" si="39"/>
        <v>10967.805</v>
      </c>
      <c r="P425" s="31">
        <f t="shared" si="40"/>
        <v>1096.7805000000001</v>
      </c>
      <c r="Q425" s="32" t="s">
        <v>513</v>
      </c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6" customHeight="1" x14ac:dyDescent="0.2">
      <c r="A426" s="21" t="s">
        <v>312</v>
      </c>
      <c r="B426" s="22" t="s">
        <v>313</v>
      </c>
      <c r="C426" s="23" t="s">
        <v>748</v>
      </c>
      <c r="D426" s="22" t="s">
        <v>749</v>
      </c>
      <c r="E426" s="24" t="s">
        <v>366</v>
      </c>
      <c r="F426" s="22" t="s">
        <v>25</v>
      </c>
      <c r="G426" s="22" t="s">
        <v>211</v>
      </c>
      <c r="H426" s="25">
        <v>0.77949999999999997</v>
      </c>
      <c r="I426" s="25">
        <v>0</v>
      </c>
      <c r="J426" s="26">
        <v>0.77949999999999997</v>
      </c>
      <c r="K426" s="27" t="s">
        <v>38</v>
      </c>
      <c r="L426" s="28">
        <v>3</v>
      </c>
      <c r="M426" s="27" t="s">
        <v>38</v>
      </c>
      <c r="N426" s="29">
        <v>6128</v>
      </c>
      <c r="O426" s="30">
        <f t="shared" si="39"/>
        <v>6146.384</v>
      </c>
      <c r="P426" s="31">
        <f t="shared" si="40"/>
        <v>614.63840000000005</v>
      </c>
      <c r="Q426" s="32" t="s">
        <v>513</v>
      </c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6" customHeight="1" x14ac:dyDescent="0.2">
      <c r="A427" s="21" t="s">
        <v>166</v>
      </c>
      <c r="B427" s="22" t="s">
        <v>167</v>
      </c>
      <c r="C427" s="23" t="s">
        <v>750</v>
      </c>
      <c r="D427" s="22" t="s">
        <v>660</v>
      </c>
      <c r="E427" s="24" t="s">
        <v>366</v>
      </c>
      <c r="F427" s="22" t="s">
        <v>64</v>
      </c>
      <c r="G427" s="22" t="s">
        <v>368</v>
      </c>
      <c r="H427" s="25">
        <v>0.77880000000000005</v>
      </c>
      <c r="I427" s="25">
        <v>0</v>
      </c>
      <c r="J427" s="26">
        <v>0.77880000000000005</v>
      </c>
      <c r="K427" s="27" t="s">
        <v>38</v>
      </c>
      <c r="L427" s="28">
        <v>3</v>
      </c>
      <c r="M427" s="27" t="s">
        <v>38</v>
      </c>
      <c r="N427" s="29">
        <v>23047</v>
      </c>
      <c r="O427" s="30">
        <f t="shared" si="39"/>
        <v>23116.141</v>
      </c>
      <c r="P427" s="31">
        <f t="shared" si="40"/>
        <v>2311.6141000000002</v>
      </c>
      <c r="Q427" s="32" t="s">
        <v>513</v>
      </c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6" customHeight="1" x14ac:dyDescent="0.2">
      <c r="A428" s="21" t="s">
        <v>312</v>
      </c>
      <c r="B428" s="22" t="s">
        <v>313</v>
      </c>
      <c r="C428" s="23" t="s">
        <v>751</v>
      </c>
      <c r="D428" s="22" t="s">
        <v>234</v>
      </c>
      <c r="E428" s="24" t="s">
        <v>366</v>
      </c>
      <c r="F428" s="22" t="s">
        <v>418</v>
      </c>
      <c r="G428" s="22" t="s">
        <v>368</v>
      </c>
      <c r="H428" s="25">
        <v>0.77839999999999998</v>
      </c>
      <c r="I428" s="25">
        <v>0</v>
      </c>
      <c r="J428" s="26">
        <v>0.77839999999999998</v>
      </c>
      <c r="K428" s="27" t="s">
        <v>38</v>
      </c>
      <c r="L428" s="28">
        <v>3</v>
      </c>
      <c r="M428" s="27" t="s">
        <v>38</v>
      </c>
      <c r="N428" s="29">
        <v>12571</v>
      </c>
      <c r="O428" s="30">
        <f t="shared" si="39"/>
        <v>12608.713</v>
      </c>
      <c r="P428" s="31">
        <f t="shared" si="40"/>
        <v>1260.8713</v>
      </c>
      <c r="Q428" s="32" t="s">
        <v>513</v>
      </c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6" customHeight="1" x14ac:dyDescent="0.2">
      <c r="A429" s="21" t="s">
        <v>166</v>
      </c>
      <c r="B429" s="22" t="s">
        <v>167</v>
      </c>
      <c r="C429" s="23" t="s">
        <v>752</v>
      </c>
      <c r="D429" s="22" t="s">
        <v>251</v>
      </c>
      <c r="E429" s="24" t="s">
        <v>366</v>
      </c>
      <c r="F429" s="22" t="s">
        <v>64</v>
      </c>
      <c r="G429" s="22" t="s">
        <v>368</v>
      </c>
      <c r="H429" s="25">
        <v>0.77710000000000001</v>
      </c>
      <c r="I429" s="25">
        <v>0</v>
      </c>
      <c r="J429" s="26">
        <v>0.77710000000000001</v>
      </c>
      <c r="K429" s="27" t="s">
        <v>38</v>
      </c>
      <c r="L429" s="28">
        <v>3</v>
      </c>
      <c r="M429" s="27" t="s">
        <v>38</v>
      </c>
      <c r="N429" s="29">
        <v>28680</v>
      </c>
      <c r="O429" s="30">
        <f t="shared" si="39"/>
        <v>28766.04</v>
      </c>
      <c r="P429" s="31">
        <f t="shared" si="40"/>
        <v>2876.6040000000003</v>
      </c>
      <c r="Q429" s="32" t="s">
        <v>513</v>
      </c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6" customHeight="1" x14ac:dyDescent="0.2">
      <c r="A430" s="21" t="s">
        <v>166</v>
      </c>
      <c r="B430" s="22" t="s">
        <v>167</v>
      </c>
      <c r="C430" s="23" t="s">
        <v>753</v>
      </c>
      <c r="D430" s="22" t="s">
        <v>215</v>
      </c>
      <c r="E430" s="24" t="s">
        <v>366</v>
      </c>
      <c r="F430" s="22" t="s">
        <v>64</v>
      </c>
      <c r="G430" s="22" t="s">
        <v>368</v>
      </c>
      <c r="H430" s="25">
        <v>0.77700000000000002</v>
      </c>
      <c r="I430" s="25">
        <v>0</v>
      </c>
      <c r="J430" s="26">
        <v>0.77700000000000002</v>
      </c>
      <c r="K430" s="27" t="s">
        <v>38</v>
      </c>
      <c r="L430" s="28">
        <v>3</v>
      </c>
      <c r="M430" s="27" t="s">
        <v>38</v>
      </c>
      <c r="N430" s="29">
        <v>50363</v>
      </c>
      <c r="O430" s="30">
        <f t="shared" si="39"/>
        <v>50514.089</v>
      </c>
      <c r="P430" s="31">
        <f t="shared" si="40"/>
        <v>5051.4089000000004</v>
      </c>
      <c r="Q430" s="32" t="s">
        <v>513</v>
      </c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6" customHeight="1" x14ac:dyDescent="0.2">
      <c r="A431" s="21" t="s">
        <v>177</v>
      </c>
      <c r="B431" s="22" t="s">
        <v>178</v>
      </c>
      <c r="C431" s="23" t="s">
        <v>754</v>
      </c>
      <c r="D431" s="22" t="s">
        <v>755</v>
      </c>
      <c r="E431" s="24" t="s">
        <v>366</v>
      </c>
      <c r="F431" s="22" t="s">
        <v>367</v>
      </c>
      <c r="G431" s="22" t="s">
        <v>368</v>
      </c>
      <c r="H431" s="25">
        <v>0.76519999999999999</v>
      </c>
      <c r="I431" s="25">
        <v>0</v>
      </c>
      <c r="J431" s="26">
        <v>0.76519999999999999</v>
      </c>
      <c r="K431" s="27" t="s">
        <v>38</v>
      </c>
      <c r="L431" s="28">
        <v>3</v>
      </c>
      <c r="M431" s="27" t="s">
        <v>27</v>
      </c>
      <c r="N431" s="29">
        <v>65495</v>
      </c>
      <c r="O431" s="30">
        <f t="shared" si="39"/>
        <v>65691.485000000001</v>
      </c>
      <c r="P431" s="31">
        <f t="shared" si="40"/>
        <v>6569.1485000000002</v>
      </c>
      <c r="Q431" s="32" t="s">
        <v>513</v>
      </c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6" customHeight="1" x14ac:dyDescent="0.2">
      <c r="A432" s="21" t="s">
        <v>177</v>
      </c>
      <c r="B432" s="22" t="s">
        <v>178</v>
      </c>
      <c r="C432" s="23" t="s">
        <v>756</v>
      </c>
      <c r="D432" s="22" t="s">
        <v>338</v>
      </c>
      <c r="E432" s="24" t="s">
        <v>366</v>
      </c>
      <c r="F432" s="22" t="s">
        <v>367</v>
      </c>
      <c r="G432" s="22" t="s">
        <v>368</v>
      </c>
      <c r="H432" s="25">
        <v>0.76519999999999999</v>
      </c>
      <c r="I432" s="25">
        <v>0</v>
      </c>
      <c r="J432" s="26">
        <v>0.76519999999999999</v>
      </c>
      <c r="K432" s="27" t="s">
        <v>38</v>
      </c>
      <c r="L432" s="28">
        <v>3</v>
      </c>
      <c r="M432" s="27" t="s">
        <v>27</v>
      </c>
      <c r="N432" s="29">
        <v>81449</v>
      </c>
      <c r="O432" s="30">
        <f t="shared" si="39"/>
        <v>81693.346999999994</v>
      </c>
      <c r="P432" s="31">
        <f t="shared" si="40"/>
        <v>8169.3346999999994</v>
      </c>
      <c r="Q432" s="32" t="s">
        <v>513</v>
      </c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6" customHeight="1" x14ac:dyDescent="0.2">
      <c r="A433" s="21" t="s">
        <v>177</v>
      </c>
      <c r="B433" s="22" t="s">
        <v>178</v>
      </c>
      <c r="C433" s="23" t="s">
        <v>757</v>
      </c>
      <c r="D433" s="22" t="s">
        <v>758</v>
      </c>
      <c r="E433" s="24" t="s">
        <v>366</v>
      </c>
      <c r="F433" s="22" t="s">
        <v>367</v>
      </c>
      <c r="G433" s="22" t="s">
        <v>368</v>
      </c>
      <c r="H433" s="25">
        <v>0.76519999999999999</v>
      </c>
      <c r="I433" s="25">
        <v>0</v>
      </c>
      <c r="J433" s="26">
        <v>0.76519999999999999</v>
      </c>
      <c r="K433" s="27" t="s">
        <v>38</v>
      </c>
      <c r="L433" s="28">
        <v>3</v>
      </c>
      <c r="M433" s="27" t="s">
        <v>27</v>
      </c>
      <c r="N433" s="29">
        <v>61716</v>
      </c>
      <c r="O433" s="30">
        <f t="shared" si="39"/>
        <v>61901.148000000001</v>
      </c>
      <c r="P433" s="31">
        <f t="shared" si="40"/>
        <v>6190.1148000000003</v>
      </c>
      <c r="Q433" s="32" t="s">
        <v>513</v>
      </c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6" customHeight="1" x14ac:dyDescent="0.2">
      <c r="A434" s="21" t="s">
        <v>177</v>
      </c>
      <c r="B434" s="22" t="s">
        <v>178</v>
      </c>
      <c r="C434" s="23" t="s">
        <v>759</v>
      </c>
      <c r="D434" s="22" t="s">
        <v>760</v>
      </c>
      <c r="E434" s="24" t="s">
        <v>366</v>
      </c>
      <c r="F434" s="22" t="s">
        <v>367</v>
      </c>
      <c r="G434" s="22" t="s">
        <v>368</v>
      </c>
      <c r="H434" s="25">
        <v>0.76519999999999999</v>
      </c>
      <c r="I434" s="25">
        <v>0</v>
      </c>
      <c r="J434" s="26">
        <v>0.76519999999999999</v>
      </c>
      <c r="K434" s="27" t="s">
        <v>38</v>
      </c>
      <c r="L434" s="28">
        <v>3</v>
      </c>
      <c r="M434" s="27" t="s">
        <v>27</v>
      </c>
      <c r="N434" s="29">
        <v>82243</v>
      </c>
      <c r="O434" s="30">
        <f t="shared" si="39"/>
        <v>82489.729000000007</v>
      </c>
      <c r="P434" s="31">
        <f t="shared" si="40"/>
        <v>8248.9729000000007</v>
      </c>
      <c r="Q434" s="32" t="s">
        <v>513</v>
      </c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6" customHeight="1" x14ac:dyDescent="0.2">
      <c r="A435" s="21" t="s">
        <v>177</v>
      </c>
      <c r="B435" s="22" t="s">
        <v>178</v>
      </c>
      <c r="C435" s="23" t="s">
        <v>761</v>
      </c>
      <c r="D435" s="22" t="s">
        <v>564</v>
      </c>
      <c r="E435" s="24" t="s">
        <v>366</v>
      </c>
      <c r="F435" s="22" t="s">
        <v>367</v>
      </c>
      <c r="G435" s="22" t="s">
        <v>368</v>
      </c>
      <c r="H435" s="25">
        <v>0.76490000000000002</v>
      </c>
      <c r="I435" s="25">
        <v>0</v>
      </c>
      <c r="J435" s="26">
        <v>0.76490000000000002</v>
      </c>
      <c r="K435" s="27" t="s">
        <v>38</v>
      </c>
      <c r="L435" s="28">
        <v>3</v>
      </c>
      <c r="M435" s="27" t="s">
        <v>27</v>
      </c>
      <c r="N435" s="29">
        <v>54336</v>
      </c>
      <c r="O435" s="30">
        <f t="shared" si="39"/>
        <v>54499.008000000002</v>
      </c>
      <c r="P435" s="31">
        <f t="shared" si="40"/>
        <v>5449.9008000000003</v>
      </c>
      <c r="Q435" s="32" t="s">
        <v>513</v>
      </c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6" customHeight="1" x14ac:dyDescent="0.2">
      <c r="A436" s="21" t="s">
        <v>177</v>
      </c>
      <c r="B436" s="22" t="s">
        <v>178</v>
      </c>
      <c r="C436" s="23" t="s">
        <v>762</v>
      </c>
      <c r="D436" s="22" t="s">
        <v>68</v>
      </c>
      <c r="E436" s="24" t="s">
        <v>366</v>
      </c>
      <c r="F436" s="22" t="s">
        <v>367</v>
      </c>
      <c r="G436" s="22" t="s">
        <v>368</v>
      </c>
      <c r="H436" s="25">
        <v>0.76480000000000004</v>
      </c>
      <c r="I436" s="25">
        <v>0</v>
      </c>
      <c r="J436" s="26">
        <v>0.76480000000000004</v>
      </c>
      <c r="K436" s="27" t="s">
        <v>38</v>
      </c>
      <c r="L436" s="28">
        <v>3</v>
      </c>
      <c r="M436" s="27" t="s">
        <v>27</v>
      </c>
      <c r="N436" s="29">
        <v>61374</v>
      </c>
      <c r="O436" s="30">
        <f t="shared" si="39"/>
        <v>61558.122000000003</v>
      </c>
      <c r="P436" s="31">
        <f t="shared" si="40"/>
        <v>6155.8122000000003</v>
      </c>
      <c r="Q436" s="32" t="s">
        <v>513</v>
      </c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6" customHeight="1" x14ac:dyDescent="0.2">
      <c r="A437" s="21" t="s">
        <v>177</v>
      </c>
      <c r="B437" s="22" t="s">
        <v>178</v>
      </c>
      <c r="C437" s="23" t="s">
        <v>763</v>
      </c>
      <c r="D437" s="22" t="s">
        <v>334</v>
      </c>
      <c r="E437" s="24" t="s">
        <v>366</v>
      </c>
      <c r="F437" s="22" t="s">
        <v>367</v>
      </c>
      <c r="G437" s="22" t="s">
        <v>368</v>
      </c>
      <c r="H437" s="25">
        <v>0.76470000000000005</v>
      </c>
      <c r="I437" s="25">
        <v>0</v>
      </c>
      <c r="J437" s="26">
        <v>0.76470000000000005</v>
      </c>
      <c r="K437" s="27" t="s">
        <v>38</v>
      </c>
      <c r="L437" s="28">
        <v>3</v>
      </c>
      <c r="M437" s="27" t="s">
        <v>27</v>
      </c>
      <c r="N437" s="29">
        <v>68234</v>
      </c>
      <c r="O437" s="30">
        <f t="shared" si="39"/>
        <v>68438.702000000005</v>
      </c>
      <c r="P437" s="31">
        <f t="shared" si="40"/>
        <v>6843.8702000000012</v>
      </c>
      <c r="Q437" s="32" t="s">
        <v>513</v>
      </c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6" customHeight="1" x14ac:dyDescent="0.2">
      <c r="A438" s="21" t="s">
        <v>177</v>
      </c>
      <c r="B438" s="22" t="s">
        <v>178</v>
      </c>
      <c r="C438" s="23" t="s">
        <v>764</v>
      </c>
      <c r="D438" s="22" t="s">
        <v>684</v>
      </c>
      <c r="E438" s="24" t="s">
        <v>366</v>
      </c>
      <c r="F438" s="22" t="s">
        <v>367</v>
      </c>
      <c r="G438" s="22" t="s">
        <v>368</v>
      </c>
      <c r="H438" s="25">
        <v>0.76459999999999995</v>
      </c>
      <c r="I438" s="25">
        <v>0</v>
      </c>
      <c r="J438" s="26">
        <v>0.76459999999999995</v>
      </c>
      <c r="K438" s="27" t="s">
        <v>38</v>
      </c>
      <c r="L438" s="28">
        <v>3</v>
      </c>
      <c r="M438" s="27" t="s">
        <v>27</v>
      </c>
      <c r="N438" s="29">
        <v>53924</v>
      </c>
      <c r="O438" s="30">
        <f t="shared" si="39"/>
        <v>54085.771999999997</v>
      </c>
      <c r="P438" s="31">
        <f t="shared" si="40"/>
        <v>5408.5771999999997</v>
      </c>
      <c r="Q438" s="32" t="s">
        <v>513</v>
      </c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6" customHeight="1" x14ac:dyDescent="0.2">
      <c r="A439" s="21" t="s">
        <v>177</v>
      </c>
      <c r="B439" s="22" t="s">
        <v>178</v>
      </c>
      <c r="C439" s="23" t="s">
        <v>765</v>
      </c>
      <c r="D439" s="22" t="s">
        <v>766</v>
      </c>
      <c r="E439" s="24" t="s">
        <v>366</v>
      </c>
      <c r="F439" s="22" t="s">
        <v>64</v>
      </c>
      <c r="G439" s="22" t="s">
        <v>64</v>
      </c>
      <c r="H439" s="25">
        <v>0.76459999999999995</v>
      </c>
      <c r="I439" s="25">
        <v>0</v>
      </c>
      <c r="J439" s="26">
        <v>0.76459999999999995</v>
      </c>
      <c r="K439" s="27" t="s">
        <v>38</v>
      </c>
      <c r="L439" s="28">
        <v>3</v>
      </c>
      <c r="M439" s="27" t="s">
        <v>27</v>
      </c>
      <c r="N439" s="29">
        <v>66986</v>
      </c>
      <c r="O439" s="30">
        <f t="shared" si="39"/>
        <v>67186.957999999999</v>
      </c>
      <c r="P439" s="31">
        <f t="shared" si="40"/>
        <v>6718.6958000000004</v>
      </c>
      <c r="Q439" s="32" t="s">
        <v>513</v>
      </c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6" customHeight="1" x14ac:dyDescent="0.2">
      <c r="A440" s="21" t="s">
        <v>177</v>
      </c>
      <c r="B440" s="22" t="s">
        <v>178</v>
      </c>
      <c r="C440" s="23" t="s">
        <v>767</v>
      </c>
      <c r="D440" s="22" t="s">
        <v>153</v>
      </c>
      <c r="E440" s="24" t="s">
        <v>366</v>
      </c>
      <c r="F440" s="22" t="s">
        <v>367</v>
      </c>
      <c r="G440" s="22" t="s">
        <v>695</v>
      </c>
      <c r="H440" s="25">
        <v>0.76449999999999996</v>
      </c>
      <c r="I440" s="25">
        <v>0</v>
      </c>
      <c r="J440" s="26">
        <v>0.76449999999999996</v>
      </c>
      <c r="K440" s="27" t="s">
        <v>38</v>
      </c>
      <c r="L440" s="28">
        <v>3</v>
      </c>
      <c r="M440" s="27" t="s">
        <v>27</v>
      </c>
      <c r="N440" s="29">
        <v>55966</v>
      </c>
      <c r="O440" s="30">
        <f t="shared" si="39"/>
        <v>56133.898000000001</v>
      </c>
      <c r="P440" s="31">
        <f t="shared" si="40"/>
        <v>5613.3898000000008</v>
      </c>
      <c r="Q440" s="32" t="s">
        <v>513</v>
      </c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6" customHeight="1" x14ac:dyDescent="0.2">
      <c r="A441" s="21" t="s">
        <v>177</v>
      </c>
      <c r="B441" s="22" t="s">
        <v>178</v>
      </c>
      <c r="C441" s="23" t="s">
        <v>768</v>
      </c>
      <c r="D441" s="22" t="s">
        <v>44</v>
      </c>
      <c r="E441" s="24" t="s">
        <v>366</v>
      </c>
      <c r="F441" s="22" t="s">
        <v>367</v>
      </c>
      <c r="G441" s="22" t="s">
        <v>368</v>
      </c>
      <c r="H441" s="25">
        <v>0.76439999999999997</v>
      </c>
      <c r="I441" s="25">
        <v>0</v>
      </c>
      <c r="J441" s="26">
        <v>0.76439999999999997</v>
      </c>
      <c r="K441" s="27" t="s">
        <v>38</v>
      </c>
      <c r="L441" s="28">
        <v>3</v>
      </c>
      <c r="M441" s="27" t="s">
        <v>27</v>
      </c>
      <c r="N441" s="29">
        <v>70098</v>
      </c>
      <c r="O441" s="30">
        <f t="shared" si="39"/>
        <v>70308.293999999994</v>
      </c>
      <c r="P441" s="31">
        <f t="shared" si="40"/>
        <v>7030.8293999999996</v>
      </c>
      <c r="Q441" s="32" t="s">
        <v>513</v>
      </c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6" customHeight="1" x14ac:dyDescent="0.2">
      <c r="A442" s="21" t="s">
        <v>177</v>
      </c>
      <c r="B442" s="22" t="s">
        <v>178</v>
      </c>
      <c r="C442" s="23" t="s">
        <v>769</v>
      </c>
      <c r="D442" s="22" t="s">
        <v>770</v>
      </c>
      <c r="E442" s="24" t="s">
        <v>366</v>
      </c>
      <c r="F442" s="22" t="s">
        <v>64</v>
      </c>
      <c r="G442" s="22" t="s">
        <v>367</v>
      </c>
      <c r="H442" s="25">
        <v>0.76439999999999997</v>
      </c>
      <c r="I442" s="25">
        <v>0</v>
      </c>
      <c r="J442" s="26">
        <v>0.76439999999999997</v>
      </c>
      <c r="K442" s="27" t="s">
        <v>38</v>
      </c>
      <c r="L442" s="28">
        <v>3</v>
      </c>
      <c r="M442" s="27" t="s">
        <v>27</v>
      </c>
      <c r="N442" s="29">
        <v>49972</v>
      </c>
      <c r="O442" s="30">
        <f t="shared" si="39"/>
        <v>50121.915999999997</v>
      </c>
      <c r="P442" s="31">
        <f t="shared" si="40"/>
        <v>5012.1916000000001</v>
      </c>
      <c r="Q442" s="32" t="s">
        <v>513</v>
      </c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6" customHeight="1" x14ac:dyDescent="0.2">
      <c r="A443" s="21" t="s">
        <v>177</v>
      </c>
      <c r="B443" s="22" t="s">
        <v>178</v>
      </c>
      <c r="C443" s="23" t="s">
        <v>771</v>
      </c>
      <c r="D443" s="22" t="s">
        <v>40</v>
      </c>
      <c r="E443" s="24" t="s">
        <v>366</v>
      </c>
      <c r="F443" s="22" t="s">
        <v>367</v>
      </c>
      <c r="G443" s="22" t="s">
        <v>368</v>
      </c>
      <c r="H443" s="25">
        <v>0.76419999999999999</v>
      </c>
      <c r="I443" s="25">
        <v>0</v>
      </c>
      <c r="J443" s="26">
        <v>0.76419999999999999</v>
      </c>
      <c r="K443" s="27" t="s">
        <v>38</v>
      </c>
      <c r="L443" s="28">
        <v>3</v>
      </c>
      <c r="M443" s="27" t="s">
        <v>27</v>
      </c>
      <c r="N443" s="29">
        <v>56724</v>
      </c>
      <c r="O443" s="30">
        <f t="shared" si="39"/>
        <v>56894.171999999999</v>
      </c>
      <c r="P443" s="31">
        <f t="shared" si="40"/>
        <v>5689.4171999999999</v>
      </c>
      <c r="Q443" s="32" t="s">
        <v>513</v>
      </c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6" customHeight="1" x14ac:dyDescent="0.2">
      <c r="A444" s="21" t="s">
        <v>177</v>
      </c>
      <c r="B444" s="22" t="s">
        <v>178</v>
      </c>
      <c r="C444" s="23" t="s">
        <v>772</v>
      </c>
      <c r="D444" s="22" t="s">
        <v>463</v>
      </c>
      <c r="E444" s="24" t="s">
        <v>366</v>
      </c>
      <c r="F444" s="22" t="s">
        <v>367</v>
      </c>
      <c r="G444" s="22" t="s">
        <v>368</v>
      </c>
      <c r="H444" s="25">
        <v>0.76419999999999999</v>
      </c>
      <c r="I444" s="25">
        <v>0</v>
      </c>
      <c r="J444" s="26">
        <v>0.76419999999999999</v>
      </c>
      <c r="K444" s="27" t="s">
        <v>38</v>
      </c>
      <c r="L444" s="28">
        <v>3</v>
      </c>
      <c r="M444" s="27" t="s">
        <v>27</v>
      </c>
      <c r="N444" s="29">
        <v>62857</v>
      </c>
      <c r="O444" s="30">
        <f t="shared" si="39"/>
        <v>63045.571000000004</v>
      </c>
      <c r="P444" s="31">
        <f t="shared" si="40"/>
        <v>6304.5571000000009</v>
      </c>
      <c r="Q444" s="32" t="s">
        <v>513</v>
      </c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6" customHeight="1" x14ac:dyDescent="0.2">
      <c r="A445" s="21" t="s">
        <v>177</v>
      </c>
      <c r="B445" s="22" t="s">
        <v>178</v>
      </c>
      <c r="C445" s="23" t="s">
        <v>773</v>
      </c>
      <c r="D445" s="22" t="s">
        <v>126</v>
      </c>
      <c r="E445" s="24" t="s">
        <v>366</v>
      </c>
      <c r="F445" s="22" t="s">
        <v>367</v>
      </c>
      <c r="G445" s="22" t="s">
        <v>368</v>
      </c>
      <c r="H445" s="25">
        <v>0.76419999999999999</v>
      </c>
      <c r="I445" s="25">
        <v>0</v>
      </c>
      <c r="J445" s="26">
        <v>0.76419999999999999</v>
      </c>
      <c r="K445" s="27" t="s">
        <v>38</v>
      </c>
      <c r="L445" s="28">
        <v>3</v>
      </c>
      <c r="M445" s="27" t="s">
        <v>27</v>
      </c>
      <c r="N445" s="29">
        <v>89375</v>
      </c>
      <c r="O445" s="30">
        <f t="shared" si="39"/>
        <v>89643.125</v>
      </c>
      <c r="P445" s="31">
        <f t="shared" si="40"/>
        <v>8964.3125</v>
      </c>
      <c r="Q445" s="32" t="s">
        <v>513</v>
      </c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6" customHeight="1" x14ac:dyDescent="0.2">
      <c r="A446" s="21" t="s">
        <v>177</v>
      </c>
      <c r="B446" s="22" t="s">
        <v>178</v>
      </c>
      <c r="C446" s="23" t="s">
        <v>774</v>
      </c>
      <c r="D446" s="22" t="s">
        <v>581</v>
      </c>
      <c r="E446" s="24" t="s">
        <v>366</v>
      </c>
      <c r="F446" s="22" t="s">
        <v>367</v>
      </c>
      <c r="G446" s="22" t="s">
        <v>368</v>
      </c>
      <c r="H446" s="25">
        <v>0.76419999999999999</v>
      </c>
      <c r="I446" s="25">
        <v>0</v>
      </c>
      <c r="J446" s="26">
        <v>0.76419999999999999</v>
      </c>
      <c r="K446" s="27" t="s">
        <v>38</v>
      </c>
      <c r="L446" s="28">
        <v>3</v>
      </c>
      <c r="M446" s="27" t="s">
        <v>27</v>
      </c>
      <c r="N446" s="29">
        <v>101136</v>
      </c>
      <c r="O446" s="30">
        <f t="shared" si="39"/>
        <v>101439.408</v>
      </c>
      <c r="P446" s="31">
        <f t="shared" si="40"/>
        <v>10143.9408</v>
      </c>
      <c r="Q446" s="32" t="s">
        <v>513</v>
      </c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6" customHeight="1" x14ac:dyDescent="0.2">
      <c r="A447" s="21" t="s">
        <v>177</v>
      </c>
      <c r="B447" s="22" t="s">
        <v>178</v>
      </c>
      <c r="C447" s="23" t="s">
        <v>775</v>
      </c>
      <c r="D447" s="22" t="s">
        <v>570</v>
      </c>
      <c r="E447" s="24" t="s">
        <v>366</v>
      </c>
      <c r="F447" s="22" t="s">
        <v>367</v>
      </c>
      <c r="G447" s="22" t="s">
        <v>368</v>
      </c>
      <c r="H447" s="25">
        <v>0.76419999999999999</v>
      </c>
      <c r="I447" s="25">
        <v>0</v>
      </c>
      <c r="J447" s="26">
        <v>0.76419999999999999</v>
      </c>
      <c r="K447" s="27" t="s">
        <v>38</v>
      </c>
      <c r="L447" s="28">
        <v>3</v>
      </c>
      <c r="M447" s="27" t="s">
        <v>27</v>
      </c>
      <c r="N447" s="29">
        <v>66351</v>
      </c>
      <c r="O447" s="30">
        <f t="shared" si="39"/>
        <v>66550.053</v>
      </c>
      <c r="P447" s="31">
        <f t="shared" si="40"/>
        <v>6655.0053000000007</v>
      </c>
      <c r="Q447" s="32" t="s">
        <v>513</v>
      </c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6" customHeight="1" x14ac:dyDescent="0.2">
      <c r="A448" s="21" t="s">
        <v>177</v>
      </c>
      <c r="B448" s="22" t="s">
        <v>178</v>
      </c>
      <c r="C448" s="23" t="s">
        <v>776</v>
      </c>
      <c r="D448" s="22" t="s">
        <v>573</v>
      </c>
      <c r="E448" s="24" t="s">
        <v>366</v>
      </c>
      <c r="F448" s="22" t="s">
        <v>367</v>
      </c>
      <c r="G448" s="22" t="s">
        <v>368</v>
      </c>
      <c r="H448" s="25">
        <v>0.76419999999999999</v>
      </c>
      <c r="I448" s="25">
        <v>0</v>
      </c>
      <c r="J448" s="26">
        <v>0.76419999999999999</v>
      </c>
      <c r="K448" s="27" t="s">
        <v>38</v>
      </c>
      <c r="L448" s="28">
        <v>3</v>
      </c>
      <c r="M448" s="27" t="s">
        <v>27</v>
      </c>
      <c r="N448" s="29">
        <v>45071</v>
      </c>
      <c r="O448" s="30">
        <f t="shared" si="39"/>
        <v>45206.213000000003</v>
      </c>
      <c r="P448" s="31">
        <f t="shared" si="40"/>
        <v>4520.6213000000007</v>
      </c>
      <c r="Q448" s="32" t="s">
        <v>513</v>
      </c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6" customHeight="1" x14ac:dyDescent="0.2">
      <c r="A449" s="21" t="s">
        <v>177</v>
      </c>
      <c r="B449" s="22" t="s">
        <v>178</v>
      </c>
      <c r="C449" s="23" t="s">
        <v>777</v>
      </c>
      <c r="D449" s="22" t="s">
        <v>778</v>
      </c>
      <c r="E449" s="24" t="s">
        <v>366</v>
      </c>
      <c r="F449" s="22" t="s">
        <v>367</v>
      </c>
      <c r="G449" s="22" t="s">
        <v>368</v>
      </c>
      <c r="H449" s="25">
        <v>0.76390000000000002</v>
      </c>
      <c r="I449" s="25">
        <v>0</v>
      </c>
      <c r="J449" s="26">
        <v>0.76390000000000002</v>
      </c>
      <c r="K449" s="27" t="s">
        <v>38</v>
      </c>
      <c r="L449" s="28">
        <v>3</v>
      </c>
      <c r="M449" s="27" t="s">
        <v>27</v>
      </c>
      <c r="N449" s="29">
        <v>84430</v>
      </c>
      <c r="O449" s="30">
        <f t="shared" si="39"/>
        <v>84683.29</v>
      </c>
      <c r="P449" s="31">
        <f t="shared" si="40"/>
        <v>8468.3289999999997</v>
      </c>
      <c r="Q449" s="32" t="s">
        <v>513</v>
      </c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6" customHeight="1" x14ac:dyDescent="0.2">
      <c r="A450" s="21" t="s">
        <v>177</v>
      </c>
      <c r="B450" s="22" t="s">
        <v>178</v>
      </c>
      <c r="C450" s="23" t="s">
        <v>779</v>
      </c>
      <c r="D450" s="22" t="s">
        <v>240</v>
      </c>
      <c r="E450" s="24" t="s">
        <v>366</v>
      </c>
      <c r="F450" s="22" t="s">
        <v>367</v>
      </c>
      <c r="G450" s="22" t="s">
        <v>695</v>
      </c>
      <c r="H450" s="25">
        <v>0.76380000000000003</v>
      </c>
      <c r="I450" s="25">
        <v>0</v>
      </c>
      <c r="J450" s="26">
        <v>0.76380000000000003</v>
      </c>
      <c r="K450" s="27" t="s">
        <v>38</v>
      </c>
      <c r="L450" s="28">
        <v>3</v>
      </c>
      <c r="M450" s="27" t="s">
        <v>27</v>
      </c>
      <c r="N450" s="29">
        <v>77419</v>
      </c>
      <c r="O450" s="30">
        <f t="shared" si="39"/>
        <v>77651.256999999998</v>
      </c>
      <c r="P450" s="31">
        <f t="shared" si="40"/>
        <v>7765.1257000000005</v>
      </c>
      <c r="Q450" s="32" t="s">
        <v>513</v>
      </c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6" customHeight="1" x14ac:dyDescent="0.2">
      <c r="A451" s="21" t="s">
        <v>177</v>
      </c>
      <c r="B451" s="22" t="s">
        <v>178</v>
      </c>
      <c r="C451" s="23" t="s">
        <v>780</v>
      </c>
      <c r="D451" s="22" t="s">
        <v>138</v>
      </c>
      <c r="E451" s="24" t="s">
        <v>366</v>
      </c>
      <c r="F451" s="22" t="s">
        <v>367</v>
      </c>
      <c r="G451" s="22" t="s">
        <v>368</v>
      </c>
      <c r="H451" s="25">
        <v>0.76370000000000005</v>
      </c>
      <c r="I451" s="25">
        <v>0</v>
      </c>
      <c r="J451" s="26">
        <v>0.76370000000000005</v>
      </c>
      <c r="K451" s="27" t="s">
        <v>38</v>
      </c>
      <c r="L451" s="28">
        <v>3</v>
      </c>
      <c r="M451" s="27" t="s">
        <v>27</v>
      </c>
      <c r="N451" s="29">
        <v>57211</v>
      </c>
      <c r="O451" s="30">
        <f t="shared" si="39"/>
        <v>57382.633000000002</v>
      </c>
      <c r="P451" s="31">
        <f t="shared" si="40"/>
        <v>5738.2633000000005</v>
      </c>
      <c r="Q451" s="32" t="s">
        <v>513</v>
      </c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6" customHeight="1" x14ac:dyDescent="0.2">
      <c r="A452" s="21" t="s">
        <v>177</v>
      </c>
      <c r="B452" s="22" t="s">
        <v>178</v>
      </c>
      <c r="C452" s="23" t="s">
        <v>781</v>
      </c>
      <c r="D452" s="22" t="s">
        <v>782</v>
      </c>
      <c r="E452" s="24" t="s">
        <v>366</v>
      </c>
      <c r="F452" s="22" t="s">
        <v>367</v>
      </c>
      <c r="G452" s="22" t="s">
        <v>368</v>
      </c>
      <c r="H452" s="25">
        <v>0.76359999999999995</v>
      </c>
      <c r="I452" s="25">
        <v>0</v>
      </c>
      <c r="J452" s="26">
        <v>0.76359999999999995</v>
      </c>
      <c r="K452" s="27" t="s">
        <v>38</v>
      </c>
      <c r="L452" s="28">
        <v>3</v>
      </c>
      <c r="M452" s="27" t="s">
        <v>27</v>
      </c>
      <c r="N452" s="29">
        <v>62554</v>
      </c>
      <c r="O452" s="30">
        <f t="shared" si="39"/>
        <v>62741.661999999997</v>
      </c>
      <c r="P452" s="31">
        <f t="shared" si="40"/>
        <v>6274.1661999999997</v>
      </c>
      <c r="Q452" s="32" t="s">
        <v>513</v>
      </c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6" customHeight="1" x14ac:dyDescent="0.2">
      <c r="A453" s="21" t="s">
        <v>177</v>
      </c>
      <c r="B453" s="22" t="s">
        <v>178</v>
      </c>
      <c r="C453" s="23" t="s">
        <v>783</v>
      </c>
      <c r="D453" s="22" t="s">
        <v>784</v>
      </c>
      <c r="E453" s="24" t="s">
        <v>366</v>
      </c>
      <c r="F453" s="22" t="s">
        <v>64</v>
      </c>
      <c r="G453" s="22" t="s">
        <v>64</v>
      </c>
      <c r="H453" s="25">
        <v>0.76359999999999995</v>
      </c>
      <c r="I453" s="25">
        <v>0</v>
      </c>
      <c r="J453" s="26">
        <v>0.76359999999999995</v>
      </c>
      <c r="K453" s="27" t="s">
        <v>38</v>
      </c>
      <c r="L453" s="28">
        <v>3</v>
      </c>
      <c r="M453" s="27" t="s">
        <v>27</v>
      </c>
      <c r="N453" s="29">
        <v>55210</v>
      </c>
      <c r="O453" s="30">
        <f t="shared" si="39"/>
        <v>55375.63</v>
      </c>
      <c r="P453" s="31">
        <f t="shared" si="40"/>
        <v>5537.5630000000001</v>
      </c>
      <c r="Q453" s="32" t="s">
        <v>513</v>
      </c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6" customHeight="1" x14ac:dyDescent="0.2">
      <c r="A454" s="21" t="s">
        <v>177</v>
      </c>
      <c r="B454" s="22" t="s">
        <v>178</v>
      </c>
      <c r="C454" s="23" t="s">
        <v>785</v>
      </c>
      <c r="D454" s="22" t="s">
        <v>190</v>
      </c>
      <c r="E454" s="24" t="s">
        <v>366</v>
      </c>
      <c r="F454" s="22" t="s">
        <v>367</v>
      </c>
      <c r="G454" s="22" t="s">
        <v>368</v>
      </c>
      <c r="H454" s="25">
        <v>0.76349999999999996</v>
      </c>
      <c r="I454" s="25">
        <v>0</v>
      </c>
      <c r="J454" s="26">
        <v>0.76349999999999996</v>
      </c>
      <c r="K454" s="27" t="s">
        <v>38</v>
      </c>
      <c r="L454" s="28">
        <v>3</v>
      </c>
      <c r="M454" s="27" t="s">
        <v>27</v>
      </c>
      <c r="N454" s="29">
        <v>57295</v>
      </c>
      <c r="O454" s="30">
        <f t="shared" si="39"/>
        <v>57466.885000000002</v>
      </c>
      <c r="P454" s="31">
        <f t="shared" si="40"/>
        <v>5746.6885000000002</v>
      </c>
      <c r="Q454" s="32" t="s">
        <v>513</v>
      </c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6" customHeight="1" x14ac:dyDescent="0.2">
      <c r="A455" s="21" t="s">
        <v>166</v>
      </c>
      <c r="B455" s="22" t="s">
        <v>167</v>
      </c>
      <c r="C455" s="23" t="s">
        <v>786</v>
      </c>
      <c r="D455" s="22" t="s">
        <v>645</v>
      </c>
      <c r="E455" s="24" t="s">
        <v>366</v>
      </c>
      <c r="F455" s="22" t="s">
        <v>64</v>
      </c>
      <c r="G455" s="22" t="s">
        <v>368</v>
      </c>
      <c r="H455" s="25">
        <v>0.75939999999999996</v>
      </c>
      <c r="I455" s="25">
        <v>0</v>
      </c>
      <c r="J455" s="26">
        <v>0.75939999999999996</v>
      </c>
      <c r="K455" s="27" t="s">
        <v>38</v>
      </c>
      <c r="L455" s="28">
        <v>3</v>
      </c>
      <c r="M455" s="27" t="s">
        <v>38</v>
      </c>
      <c r="N455" s="29">
        <v>15470</v>
      </c>
      <c r="O455" s="30">
        <f t="shared" si="39"/>
        <v>15516.41</v>
      </c>
      <c r="P455" s="31">
        <f t="shared" si="40"/>
        <v>1551.6410000000001</v>
      </c>
      <c r="Q455" s="32" t="s">
        <v>513</v>
      </c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6" customHeight="1" x14ac:dyDescent="0.2">
      <c r="A456" s="21" t="s">
        <v>166</v>
      </c>
      <c r="B456" s="22" t="s">
        <v>167</v>
      </c>
      <c r="C456" s="23" t="s">
        <v>787</v>
      </c>
      <c r="D456" s="22" t="s">
        <v>153</v>
      </c>
      <c r="E456" s="24" t="s">
        <v>366</v>
      </c>
      <c r="F456" s="22" t="s">
        <v>64</v>
      </c>
      <c r="G456" s="22" t="s">
        <v>368</v>
      </c>
      <c r="H456" s="25">
        <v>0.75760000000000005</v>
      </c>
      <c r="I456" s="25">
        <v>0</v>
      </c>
      <c r="J456" s="26">
        <v>0.75760000000000005</v>
      </c>
      <c r="K456" s="27" t="s">
        <v>38</v>
      </c>
      <c r="L456" s="28">
        <v>3</v>
      </c>
      <c r="M456" s="27" t="s">
        <v>38</v>
      </c>
      <c r="N456" s="29">
        <v>21351</v>
      </c>
      <c r="O456" s="30">
        <f t="shared" si="39"/>
        <v>21415.053</v>
      </c>
      <c r="P456" s="31">
        <f t="shared" si="40"/>
        <v>2141.5053000000003</v>
      </c>
      <c r="Q456" s="32" t="s">
        <v>513</v>
      </c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6" customHeight="1" x14ac:dyDescent="0.2">
      <c r="A457" s="21" t="s">
        <v>166</v>
      </c>
      <c r="B457" s="22" t="s">
        <v>167</v>
      </c>
      <c r="C457" s="23" t="s">
        <v>788</v>
      </c>
      <c r="D457" s="22" t="s">
        <v>83</v>
      </c>
      <c r="E457" s="24" t="s">
        <v>366</v>
      </c>
      <c r="F457" s="22" t="s">
        <v>64</v>
      </c>
      <c r="G457" s="22" t="s">
        <v>368</v>
      </c>
      <c r="H457" s="25">
        <v>0.7571</v>
      </c>
      <c r="I457" s="25">
        <v>0</v>
      </c>
      <c r="J457" s="26">
        <v>0.7571</v>
      </c>
      <c r="K457" s="27" t="s">
        <v>38</v>
      </c>
      <c r="L457" s="28">
        <v>3</v>
      </c>
      <c r="M457" s="27" t="s">
        <v>38</v>
      </c>
      <c r="N457" s="29">
        <v>35632</v>
      </c>
      <c r="O457" s="30">
        <f t="shared" si="39"/>
        <v>35738.896000000001</v>
      </c>
      <c r="P457" s="31">
        <f t="shared" si="40"/>
        <v>3573.8896000000004</v>
      </c>
      <c r="Q457" s="32" t="s">
        <v>513</v>
      </c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6" customHeight="1" x14ac:dyDescent="0.2">
      <c r="A458" s="21" t="s">
        <v>208</v>
      </c>
      <c r="B458" s="22" t="s">
        <v>209</v>
      </c>
      <c r="C458" s="23" t="s">
        <v>789</v>
      </c>
      <c r="D458" s="22" t="s">
        <v>645</v>
      </c>
      <c r="E458" s="24" t="s">
        <v>366</v>
      </c>
      <c r="F458" s="22" t="s">
        <v>64</v>
      </c>
      <c r="G458" s="22" t="s">
        <v>368</v>
      </c>
      <c r="H458" s="25">
        <v>0.61829999999999996</v>
      </c>
      <c r="I458" s="25">
        <v>0.1145</v>
      </c>
      <c r="J458" s="26">
        <v>0.73280000000000001</v>
      </c>
      <c r="K458" s="27" t="s">
        <v>38</v>
      </c>
      <c r="L458" s="28">
        <v>3</v>
      </c>
      <c r="M458" s="27" t="s">
        <v>27</v>
      </c>
      <c r="N458" s="29">
        <v>56849</v>
      </c>
      <c r="O458" s="30">
        <f t="shared" si="39"/>
        <v>57019.546999999999</v>
      </c>
      <c r="P458" s="31">
        <f t="shared" si="40"/>
        <v>5701.9547000000002</v>
      </c>
      <c r="Q458" s="32" t="s">
        <v>513</v>
      </c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6" customHeight="1" x14ac:dyDescent="0.2">
      <c r="A459" s="21" t="s">
        <v>170</v>
      </c>
      <c r="B459" s="22" t="s">
        <v>171</v>
      </c>
      <c r="C459" s="28" t="s">
        <v>790</v>
      </c>
      <c r="D459" s="22" t="s">
        <v>48</v>
      </c>
      <c r="E459" s="24" t="s">
        <v>366</v>
      </c>
      <c r="F459" s="22" t="s">
        <v>64</v>
      </c>
      <c r="G459" s="22" t="s">
        <v>368</v>
      </c>
      <c r="H459" s="25">
        <v>0.54890000000000005</v>
      </c>
      <c r="I459" s="25">
        <v>0.1711</v>
      </c>
      <c r="J459" s="26">
        <v>0.72</v>
      </c>
      <c r="K459" s="27" t="s">
        <v>38</v>
      </c>
      <c r="L459" s="28">
        <v>3</v>
      </c>
      <c r="M459" s="27" t="s">
        <v>27</v>
      </c>
      <c r="N459" s="29">
        <v>45608</v>
      </c>
      <c r="O459" s="30">
        <f t="shared" si="39"/>
        <v>45744.824000000001</v>
      </c>
      <c r="P459" s="31">
        <f t="shared" si="40"/>
        <v>4574.4823999999999</v>
      </c>
      <c r="Q459" s="32" t="s">
        <v>513</v>
      </c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6" customHeight="1" x14ac:dyDescent="0.2">
      <c r="A460" s="21" t="s">
        <v>170</v>
      </c>
      <c r="B460" s="22" t="s">
        <v>171</v>
      </c>
      <c r="C460" s="28" t="s">
        <v>791</v>
      </c>
      <c r="D460" s="22" t="s">
        <v>427</v>
      </c>
      <c r="E460" s="24" t="s">
        <v>366</v>
      </c>
      <c r="F460" s="22" t="s">
        <v>64</v>
      </c>
      <c r="G460" s="22" t="s">
        <v>368</v>
      </c>
      <c r="H460" s="25">
        <v>0.59870000000000001</v>
      </c>
      <c r="I460" s="25">
        <v>0.1179</v>
      </c>
      <c r="J460" s="26">
        <v>0.71660000000000001</v>
      </c>
      <c r="K460" s="27" t="s">
        <v>38</v>
      </c>
      <c r="L460" s="28">
        <v>3</v>
      </c>
      <c r="M460" s="27" t="s">
        <v>27</v>
      </c>
      <c r="N460" s="29">
        <v>26317</v>
      </c>
      <c r="O460" s="30">
        <f t="shared" si="39"/>
        <v>26395.951000000001</v>
      </c>
      <c r="P460" s="31">
        <f t="shared" si="40"/>
        <v>2639.5951000000005</v>
      </c>
      <c r="Q460" s="32" t="s">
        <v>513</v>
      </c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6" customHeight="1" x14ac:dyDescent="0.2">
      <c r="A461" s="21" t="s">
        <v>201</v>
      </c>
      <c r="B461" s="22" t="s">
        <v>202</v>
      </c>
      <c r="C461" s="23" t="s">
        <v>792</v>
      </c>
      <c r="D461" s="22" t="s">
        <v>449</v>
      </c>
      <c r="E461" s="24" t="s">
        <v>366</v>
      </c>
      <c r="F461" s="22" t="s">
        <v>367</v>
      </c>
      <c r="G461" s="22" t="s">
        <v>25</v>
      </c>
      <c r="H461" s="25">
        <v>0.60160000000000002</v>
      </c>
      <c r="I461" s="25">
        <v>0.1135</v>
      </c>
      <c r="J461" s="26">
        <v>0.71499999999999997</v>
      </c>
      <c r="K461" s="27" t="s">
        <v>38</v>
      </c>
      <c r="L461" s="28">
        <v>3</v>
      </c>
      <c r="M461" s="27" t="s">
        <v>38</v>
      </c>
      <c r="N461" s="29">
        <v>53968</v>
      </c>
      <c r="O461" s="30">
        <f t="shared" si="39"/>
        <v>54129.904000000002</v>
      </c>
      <c r="P461" s="31">
        <f t="shared" si="40"/>
        <v>5412.9904000000006</v>
      </c>
      <c r="Q461" s="32" t="s">
        <v>513</v>
      </c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6" customHeight="1" x14ac:dyDescent="0.2">
      <c r="A462" s="21" t="s">
        <v>103</v>
      </c>
      <c r="B462" s="22" t="s">
        <v>104</v>
      </c>
      <c r="C462" s="23" t="s">
        <v>793</v>
      </c>
      <c r="D462" s="22" t="s">
        <v>441</v>
      </c>
      <c r="E462" s="24" t="s">
        <v>366</v>
      </c>
      <c r="F462" s="22" t="s">
        <v>64</v>
      </c>
      <c r="G462" s="22" t="s">
        <v>425</v>
      </c>
      <c r="H462" s="25">
        <v>0.54800000000000004</v>
      </c>
      <c r="I462" s="25">
        <v>0.15759999999999999</v>
      </c>
      <c r="J462" s="26">
        <v>0.70569999999999999</v>
      </c>
      <c r="K462" s="27" t="s">
        <v>38</v>
      </c>
      <c r="L462" s="28">
        <v>3</v>
      </c>
      <c r="M462" s="27" t="s">
        <v>27</v>
      </c>
      <c r="N462" s="29">
        <v>88332</v>
      </c>
      <c r="O462" s="30">
        <f t="shared" si="39"/>
        <v>88596.995999999999</v>
      </c>
      <c r="P462" s="31">
        <f t="shared" si="40"/>
        <v>8859.6995999999999</v>
      </c>
      <c r="Q462" s="32" t="s">
        <v>513</v>
      </c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6" customHeight="1" x14ac:dyDescent="0.2">
      <c r="A463" s="21" t="s">
        <v>267</v>
      </c>
      <c r="B463" s="22" t="s">
        <v>268</v>
      </c>
      <c r="C463" s="23" t="s">
        <v>794</v>
      </c>
      <c r="D463" s="22" t="s">
        <v>60</v>
      </c>
      <c r="E463" s="24" t="s">
        <v>366</v>
      </c>
      <c r="F463" s="22" t="s">
        <v>64</v>
      </c>
      <c r="G463" s="22" t="s">
        <v>368</v>
      </c>
      <c r="H463" s="25">
        <v>0.60670000000000002</v>
      </c>
      <c r="I463" s="25">
        <v>9.6600000000000005E-2</v>
      </c>
      <c r="J463" s="26">
        <v>0.70340000000000003</v>
      </c>
      <c r="K463" s="27" t="s">
        <v>38</v>
      </c>
      <c r="L463" s="28">
        <v>3</v>
      </c>
      <c r="M463" s="27" t="s">
        <v>27</v>
      </c>
      <c r="N463" s="29">
        <v>38788</v>
      </c>
      <c r="O463" s="30">
        <f t="shared" si="39"/>
        <v>38904.364000000001</v>
      </c>
      <c r="P463" s="31">
        <f t="shared" si="40"/>
        <v>3890.4364000000005</v>
      </c>
      <c r="Q463" s="32" t="s">
        <v>513</v>
      </c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6" customHeight="1" x14ac:dyDescent="0.2">
      <c r="A464" s="21" t="s">
        <v>665</v>
      </c>
      <c r="B464" s="22" t="s">
        <v>666</v>
      </c>
      <c r="C464" s="23" t="s">
        <v>795</v>
      </c>
      <c r="D464" s="22" t="s">
        <v>796</v>
      </c>
      <c r="E464" s="24" t="s">
        <v>366</v>
      </c>
      <c r="F464" s="22" t="s">
        <v>367</v>
      </c>
      <c r="G464" s="22" t="s">
        <v>368</v>
      </c>
      <c r="H464" s="25">
        <v>0.62780000000000002</v>
      </c>
      <c r="I464" s="25">
        <v>7.0499999999999993E-2</v>
      </c>
      <c r="J464" s="26">
        <v>0.69820000000000004</v>
      </c>
      <c r="K464" s="27" t="s">
        <v>38</v>
      </c>
      <c r="L464" s="28">
        <v>3</v>
      </c>
      <c r="M464" s="27" t="s">
        <v>27</v>
      </c>
      <c r="N464" s="29">
        <v>30412</v>
      </c>
      <c r="O464" s="30">
        <f t="shared" si="39"/>
        <v>30503.236000000001</v>
      </c>
      <c r="P464" s="31">
        <f t="shared" si="40"/>
        <v>3050.3236000000002</v>
      </c>
      <c r="Q464" s="32" t="s">
        <v>513</v>
      </c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6" customHeight="1" x14ac:dyDescent="0.2">
      <c r="A465" s="21" t="s">
        <v>201</v>
      </c>
      <c r="B465" s="22" t="s">
        <v>202</v>
      </c>
      <c r="C465" s="23" t="s">
        <v>797</v>
      </c>
      <c r="D465" s="22" t="s">
        <v>353</v>
      </c>
      <c r="E465" s="24" t="s">
        <v>366</v>
      </c>
      <c r="F465" s="22" t="s">
        <v>367</v>
      </c>
      <c r="G465" s="22" t="s">
        <v>25</v>
      </c>
      <c r="H465" s="25">
        <v>0.58109999999999995</v>
      </c>
      <c r="I465" s="25">
        <v>0.11409999999999999</v>
      </c>
      <c r="J465" s="26">
        <v>0.69520000000000004</v>
      </c>
      <c r="K465" s="27" t="s">
        <v>38</v>
      </c>
      <c r="L465" s="28">
        <v>3</v>
      </c>
      <c r="M465" s="27" t="s">
        <v>38</v>
      </c>
      <c r="N465" s="29">
        <v>52617</v>
      </c>
      <c r="O465" s="30">
        <f t="shared" si="39"/>
        <v>52774.851000000002</v>
      </c>
      <c r="P465" s="31">
        <f t="shared" si="40"/>
        <v>5277.4851000000008</v>
      </c>
      <c r="Q465" s="32" t="s">
        <v>513</v>
      </c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6" customHeight="1" x14ac:dyDescent="0.2">
      <c r="A466" s="21" t="s">
        <v>139</v>
      </c>
      <c r="B466" s="22" t="s">
        <v>140</v>
      </c>
      <c r="C466" s="23" t="s">
        <v>798</v>
      </c>
      <c r="D466" s="22" t="s">
        <v>490</v>
      </c>
      <c r="E466" s="24" t="s">
        <v>366</v>
      </c>
      <c r="F466" s="22" t="s">
        <v>77</v>
      </c>
      <c r="G466" s="22" t="s">
        <v>368</v>
      </c>
      <c r="H466" s="25">
        <v>0.59889999999999999</v>
      </c>
      <c r="I466" s="25">
        <v>7.8399999999999997E-2</v>
      </c>
      <c r="J466" s="26">
        <v>0.67730000000000001</v>
      </c>
      <c r="K466" s="27" t="s">
        <v>38</v>
      </c>
      <c r="L466" s="28">
        <v>3</v>
      </c>
      <c r="M466" s="27" t="s">
        <v>27</v>
      </c>
      <c r="N466" s="29">
        <v>69086</v>
      </c>
      <c r="O466" s="30">
        <f t="shared" si="39"/>
        <v>69293.258000000002</v>
      </c>
      <c r="P466" s="31">
        <f t="shared" si="40"/>
        <v>6929.3258000000005</v>
      </c>
      <c r="Q466" s="32" t="s">
        <v>513</v>
      </c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6" customHeight="1" x14ac:dyDescent="0.2">
      <c r="A467" s="21" t="s">
        <v>208</v>
      </c>
      <c r="B467" s="22" t="s">
        <v>209</v>
      </c>
      <c r="C467" s="23" t="s">
        <v>799</v>
      </c>
      <c r="D467" s="22" t="s">
        <v>490</v>
      </c>
      <c r="E467" s="24" t="s">
        <v>366</v>
      </c>
      <c r="F467" s="22" t="s">
        <v>64</v>
      </c>
      <c r="G467" s="22" t="s">
        <v>695</v>
      </c>
      <c r="H467" s="25">
        <v>0.51990000000000003</v>
      </c>
      <c r="I467" s="25">
        <v>0.1547</v>
      </c>
      <c r="J467" s="26">
        <v>0.67459999999999998</v>
      </c>
      <c r="K467" s="27" t="s">
        <v>38</v>
      </c>
      <c r="L467" s="28">
        <v>3</v>
      </c>
      <c r="M467" s="27" t="s">
        <v>27</v>
      </c>
      <c r="N467" s="29">
        <v>60172</v>
      </c>
      <c r="O467" s="30">
        <f t="shared" si="39"/>
        <v>60352.516000000003</v>
      </c>
      <c r="P467" s="31">
        <f t="shared" si="40"/>
        <v>6035.2516000000005</v>
      </c>
      <c r="Q467" s="32" t="s">
        <v>513</v>
      </c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6" customHeight="1" x14ac:dyDescent="0.2">
      <c r="A468" s="21" t="s">
        <v>208</v>
      </c>
      <c r="B468" s="22" t="s">
        <v>209</v>
      </c>
      <c r="C468" s="23" t="s">
        <v>800</v>
      </c>
      <c r="D468" s="22" t="s">
        <v>801</v>
      </c>
      <c r="E468" s="24" t="s">
        <v>366</v>
      </c>
      <c r="F468" s="22" t="s">
        <v>25</v>
      </c>
      <c r="G468" s="22" t="s">
        <v>25</v>
      </c>
      <c r="H468" s="25">
        <v>0.55430000000000001</v>
      </c>
      <c r="I468" s="25">
        <v>0.1178</v>
      </c>
      <c r="J468" s="26">
        <v>0.67210000000000003</v>
      </c>
      <c r="K468" s="27" t="s">
        <v>38</v>
      </c>
      <c r="L468" s="28">
        <v>3</v>
      </c>
      <c r="M468" s="27" t="s">
        <v>27</v>
      </c>
      <c r="N468" s="29">
        <v>36639</v>
      </c>
      <c r="O468" s="30">
        <f t="shared" si="39"/>
        <v>36748.917000000001</v>
      </c>
      <c r="P468" s="31">
        <f t="shared" si="40"/>
        <v>3674.8917000000001</v>
      </c>
      <c r="Q468" s="32" t="s">
        <v>513</v>
      </c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6" customHeight="1" x14ac:dyDescent="0.2">
      <c r="A469" s="21" t="s">
        <v>208</v>
      </c>
      <c r="B469" s="22" t="s">
        <v>209</v>
      </c>
      <c r="C469" s="23" t="s">
        <v>802</v>
      </c>
      <c r="D469" s="22" t="s">
        <v>88</v>
      </c>
      <c r="E469" s="24" t="s">
        <v>366</v>
      </c>
      <c r="F469" s="22" t="s">
        <v>367</v>
      </c>
      <c r="G469" s="22" t="s">
        <v>368</v>
      </c>
      <c r="H469" s="25">
        <v>0.49740000000000001</v>
      </c>
      <c r="I469" s="25">
        <v>0.15529999999999999</v>
      </c>
      <c r="J469" s="26">
        <v>0.65259999999999996</v>
      </c>
      <c r="K469" s="27" t="s">
        <v>38</v>
      </c>
      <c r="L469" s="28">
        <v>3</v>
      </c>
      <c r="M469" s="27" t="s">
        <v>27</v>
      </c>
      <c r="N469" s="29">
        <v>33303</v>
      </c>
      <c r="O469" s="30">
        <f t="shared" si="39"/>
        <v>33402.909</v>
      </c>
      <c r="P469" s="31">
        <f t="shared" si="40"/>
        <v>3340.2909</v>
      </c>
      <c r="Q469" s="32" t="s">
        <v>513</v>
      </c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6" customHeight="1" x14ac:dyDescent="0.2">
      <c r="A470" s="21" t="s">
        <v>208</v>
      </c>
      <c r="B470" s="22" t="s">
        <v>209</v>
      </c>
      <c r="C470" s="23" t="s">
        <v>803</v>
      </c>
      <c r="D470" s="22" t="s">
        <v>165</v>
      </c>
      <c r="E470" s="24" t="s">
        <v>366</v>
      </c>
      <c r="F470" s="22" t="s">
        <v>64</v>
      </c>
      <c r="G470" s="22" t="s">
        <v>368</v>
      </c>
      <c r="H470" s="25">
        <v>0.55969999999999998</v>
      </c>
      <c r="I470" s="25">
        <v>9.1300000000000006E-2</v>
      </c>
      <c r="J470" s="26">
        <v>0.65110000000000001</v>
      </c>
      <c r="K470" s="27" t="s">
        <v>38</v>
      </c>
      <c r="L470" s="28">
        <v>3</v>
      </c>
      <c r="M470" s="27" t="s">
        <v>27</v>
      </c>
      <c r="N470" s="29">
        <v>39027</v>
      </c>
      <c r="O470" s="30">
        <f t="shared" si="39"/>
        <v>39144.080999999998</v>
      </c>
      <c r="P470" s="31">
        <f t="shared" si="40"/>
        <v>3914.4081000000001</v>
      </c>
      <c r="Q470" s="32" t="s">
        <v>513</v>
      </c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6" customHeight="1" x14ac:dyDescent="0.2">
      <c r="A471" s="21" t="s">
        <v>260</v>
      </c>
      <c r="B471" s="22" t="s">
        <v>261</v>
      </c>
      <c r="C471" s="23" t="s">
        <v>804</v>
      </c>
      <c r="D471" s="22" t="s">
        <v>122</v>
      </c>
      <c r="E471" s="24" t="s">
        <v>366</v>
      </c>
      <c r="F471" s="22" t="s">
        <v>64</v>
      </c>
      <c r="G471" s="22" t="s">
        <v>368</v>
      </c>
      <c r="H471" s="25">
        <v>0.54590000000000005</v>
      </c>
      <c r="I471" s="25">
        <v>0.10290000000000001</v>
      </c>
      <c r="J471" s="26">
        <v>0.64880000000000004</v>
      </c>
      <c r="K471" s="27" t="s">
        <v>38</v>
      </c>
      <c r="L471" s="28">
        <v>3</v>
      </c>
      <c r="M471" s="27" t="s">
        <v>27</v>
      </c>
      <c r="N471" s="29">
        <v>25070</v>
      </c>
      <c r="O471" s="30">
        <f t="shared" si="39"/>
        <v>25145.21</v>
      </c>
      <c r="P471" s="31">
        <f t="shared" si="40"/>
        <v>2514.5210000000002</v>
      </c>
      <c r="Q471" s="32" t="s">
        <v>513</v>
      </c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6" customHeight="1" x14ac:dyDescent="0.2">
      <c r="A472" s="21" t="s">
        <v>305</v>
      </c>
      <c r="B472" s="22" t="s">
        <v>306</v>
      </c>
      <c r="C472" s="23" t="s">
        <v>805</v>
      </c>
      <c r="D472" s="22" t="s">
        <v>196</v>
      </c>
      <c r="E472" s="24" t="s">
        <v>366</v>
      </c>
      <c r="F472" s="22" t="s">
        <v>64</v>
      </c>
      <c r="G472" s="22" t="s">
        <v>368</v>
      </c>
      <c r="H472" s="25">
        <v>0.50429999999999997</v>
      </c>
      <c r="I472" s="25">
        <v>0.13830000000000001</v>
      </c>
      <c r="J472" s="26">
        <v>0.64270000000000005</v>
      </c>
      <c r="K472" s="27" t="s">
        <v>38</v>
      </c>
      <c r="L472" s="28">
        <v>3</v>
      </c>
      <c r="M472" s="27" t="s">
        <v>27</v>
      </c>
      <c r="N472" s="29">
        <v>37559</v>
      </c>
      <c r="O472" s="30">
        <f t="shared" si="39"/>
        <v>37671.677000000003</v>
      </c>
      <c r="P472" s="31">
        <f t="shared" si="40"/>
        <v>3767.1677000000004</v>
      </c>
      <c r="Q472" s="32" t="s">
        <v>513</v>
      </c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6" customHeight="1" x14ac:dyDescent="0.2">
      <c r="A473" s="21" t="s">
        <v>208</v>
      </c>
      <c r="B473" s="22" t="s">
        <v>209</v>
      </c>
      <c r="C473" s="23" t="s">
        <v>806</v>
      </c>
      <c r="D473" s="22" t="s">
        <v>807</v>
      </c>
      <c r="E473" s="24" t="s">
        <v>366</v>
      </c>
      <c r="F473" s="22" t="s">
        <v>64</v>
      </c>
      <c r="G473" s="22" t="s">
        <v>368</v>
      </c>
      <c r="H473" s="25">
        <v>0.4859</v>
      </c>
      <c r="I473" s="25">
        <v>0.15260000000000001</v>
      </c>
      <c r="J473" s="26">
        <v>0.63849999999999996</v>
      </c>
      <c r="K473" s="27" t="s">
        <v>38</v>
      </c>
      <c r="L473" s="28">
        <v>3</v>
      </c>
      <c r="M473" s="27" t="s">
        <v>27</v>
      </c>
      <c r="N473" s="29">
        <v>38483</v>
      </c>
      <c r="O473" s="30">
        <f t="shared" si="39"/>
        <v>38598.449000000001</v>
      </c>
      <c r="P473" s="31">
        <f t="shared" si="40"/>
        <v>3859.8449000000001</v>
      </c>
      <c r="Q473" s="32" t="s">
        <v>513</v>
      </c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6" customHeight="1" x14ac:dyDescent="0.2">
      <c r="A474" s="21" t="s">
        <v>808</v>
      </c>
      <c r="B474" s="22" t="s">
        <v>809</v>
      </c>
      <c r="C474" s="23" t="s">
        <v>810</v>
      </c>
      <c r="D474" s="22" t="s">
        <v>23</v>
      </c>
      <c r="E474" s="24" t="s">
        <v>366</v>
      </c>
      <c r="F474" s="22" t="s">
        <v>64</v>
      </c>
      <c r="G474" s="22" t="s">
        <v>26</v>
      </c>
      <c r="H474" s="25">
        <v>0.51719999999999999</v>
      </c>
      <c r="I474" s="25">
        <v>0.1149</v>
      </c>
      <c r="J474" s="26">
        <v>0.63219999999999998</v>
      </c>
      <c r="K474" s="27" t="s">
        <v>38</v>
      </c>
      <c r="L474" s="28">
        <v>3</v>
      </c>
      <c r="M474" s="27" t="s">
        <v>38</v>
      </c>
      <c r="N474" s="29">
        <v>13779</v>
      </c>
      <c r="O474" s="30">
        <f t="shared" si="39"/>
        <v>13820.337</v>
      </c>
      <c r="P474" s="31">
        <f t="shared" si="40"/>
        <v>1382.0337</v>
      </c>
      <c r="Q474" s="32" t="s">
        <v>513</v>
      </c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6" customHeight="1" x14ac:dyDescent="0.2">
      <c r="A475" s="21" t="s">
        <v>260</v>
      </c>
      <c r="B475" s="22" t="s">
        <v>261</v>
      </c>
      <c r="C475" s="23" t="s">
        <v>811</v>
      </c>
      <c r="D475" s="22" t="s">
        <v>46</v>
      </c>
      <c r="E475" s="24" t="s">
        <v>366</v>
      </c>
      <c r="F475" s="22" t="s">
        <v>64</v>
      </c>
      <c r="G475" s="22" t="s">
        <v>368</v>
      </c>
      <c r="H475" s="25">
        <v>0.54869999999999997</v>
      </c>
      <c r="I475" s="25">
        <v>8.3099999999999993E-2</v>
      </c>
      <c r="J475" s="26">
        <v>0.63180000000000003</v>
      </c>
      <c r="K475" s="27" t="s">
        <v>38</v>
      </c>
      <c r="L475" s="28">
        <v>3</v>
      </c>
      <c r="M475" s="27" t="s">
        <v>27</v>
      </c>
      <c r="N475" s="29">
        <v>28482</v>
      </c>
      <c r="O475" s="30">
        <f t="shared" si="39"/>
        <v>28567.446</v>
      </c>
      <c r="P475" s="31">
        <f t="shared" si="40"/>
        <v>2856.7446</v>
      </c>
      <c r="Q475" s="32" t="s">
        <v>513</v>
      </c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6" customHeight="1" x14ac:dyDescent="0.2">
      <c r="A476" s="21" t="s">
        <v>254</v>
      </c>
      <c r="B476" s="22" t="s">
        <v>255</v>
      </c>
      <c r="C476" s="23" t="s">
        <v>812</v>
      </c>
      <c r="D476" s="22" t="s">
        <v>56</v>
      </c>
      <c r="E476" s="24" t="s">
        <v>366</v>
      </c>
      <c r="F476" s="22" t="s">
        <v>64</v>
      </c>
      <c r="G476" s="22" t="s">
        <v>368</v>
      </c>
      <c r="H476" s="25">
        <v>0.53749999999999998</v>
      </c>
      <c r="I476" s="25">
        <v>9.1700000000000004E-2</v>
      </c>
      <c r="J476" s="26">
        <v>0.62919999999999998</v>
      </c>
      <c r="K476" s="27" t="s">
        <v>38</v>
      </c>
      <c r="L476" s="28">
        <v>3</v>
      </c>
      <c r="M476" s="27" t="s">
        <v>27</v>
      </c>
      <c r="N476" s="29">
        <v>17988</v>
      </c>
      <c r="O476" s="30">
        <f t="shared" si="39"/>
        <v>18041.964</v>
      </c>
      <c r="P476" s="31">
        <f t="shared" si="40"/>
        <v>1804.1964</v>
      </c>
      <c r="Q476" s="32" t="s">
        <v>513</v>
      </c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6" customHeight="1" x14ac:dyDescent="0.2">
      <c r="A477" s="21" t="s">
        <v>254</v>
      </c>
      <c r="B477" s="22" t="s">
        <v>255</v>
      </c>
      <c r="C477" s="23" t="s">
        <v>813</v>
      </c>
      <c r="D477" s="22" t="s">
        <v>79</v>
      </c>
      <c r="E477" s="24" t="s">
        <v>366</v>
      </c>
      <c r="F477" s="22" t="s">
        <v>64</v>
      </c>
      <c r="G477" s="22" t="s">
        <v>368</v>
      </c>
      <c r="H477" s="25">
        <v>0.54190000000000005</v>
      </c>
      <c r="I477" s="25">
        <v>7.7399999999999997E-2</v>
      </c>
      <c r="J477" s="26">
        <v>0.61939999999999995</v>
      </c>
      <c r="K477" s="27" t="s">
        <v>38</v>
      </c>
      <c r="L477" s="28">
        <v>3</v>
      </c>
      <c r="M477" s="27" t="s">
        <v>27</v>
      </c>
      <c r="N477" s="29">
        <v>17289</v>
      </c>
      <c r="O477" s="30">
        <f t="shared" si="39"/>
        <v>17340.866999999998</v>
      </c>
      <c r="P477" s="31">
        <f t="shared" si="40"/>
        <v>1734.0866999999998</v>
      </c>
      <c r="Q477" s="32" t="s">
        <v>513</v>
      </c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6" customHeight="1" x14ac:dyDescent="0.2">
      <c r="A478" s="21" t="e">
        <f>VLOOKUP(C478,#REF!,2,FALSE)</f>
        <v>#REF!</v>
      </c>
      <c r="B478" s="33" t="s">
        <v>814</v>
      </c>
      <c r="C478" s="23" t="s">
        <v>815</v>
      </c>
      <c r="D478" s="22" t="e">
        <f>VLOOKUP(C478,#REF!,4,FALSE)</f>
        <v>#REF!</v>
      </c>
      <c r="E478" s="24" t="e">
        <f>VLOOKUP(C478,#REF!,5,FALSE)</f>
        <v>#REF!</v>
      </c>
      <c r="F478" s="22" t="e">
        <f>VLOOKUP(C478,#REF!,6,FALSE)</f>
        <v>#REF!</v>
      </c>
      <c r="G478" s="22" t="e">
        <f>VLOOKUP(C478,#REF!,7,FALSE)</f>
        <v>#REF!</v>
      </c>
      <c r="H478" s="25" t="e">
        <f>VLOOKUP(C478,#REF!,10,FALSE)</f>
        <v>#REF!</v>
      </c>
      <c r="I478" s="25" t="e">
        <f>VLOOKUP(C478,#REF!,12,FALSE)</f>
        <v>#REF!</v>
      </c>
      <c r="J478" s="26" t="e">
        <f>VLOOKUP(C478,#REF!,14,FALSE)</f>
        <v>#REF!</v>
      </c>
      <c r="K478" s="27" t="s">
        <v>38</v>
      </c>
      <c r="L478" s="28">
        <v>3</v>
      </c>
      <c r="M478" s="27" t="s">
        <v>38</v>
      </c>
      <c r="N478" s="29">
        <v>13650</v>
      </c>
      <c r="O478" s="29">
        <f>N478+(N478*0.03)</f>
        <v>14059.5</v>
      </c>
      <c r="P478" s="31">
        <f>O478*0.05</f>
        <v>702.97500000000002</v>
      </c>
      <c r="Q478" s="32" t="s">
        <v>513</v>
      </c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6" customHeight="1" x14ac:dyDescent="0.2">
      <c r="A479" s="21" t="s">
        <v>305</v>
      </c>
      <c r="B479" s="22" t="s">
        <v>306</v>
      </c>
      <c r="C479" s="23" t="s">
        <v>816</v>
      </c>
      <c r="D479" s="22" t="s">
        <v>70</v>
      </c>
      <c r="E479" s="24" t="s">
        <v>366</v>
      </c>
      <c r="F479" s="22" t="s">
        <v>425</v>
      </c>
      <c r="G479" s="22" t="s">
        <v>368</v>
      </c>
      <c r="H479" s="25">
        <v>0.56259999999999999</v>
      </c>
      <c r="I479" s="25">
        <v>5.2699999999999997E-2</v>
      </c>
      <c r="J479" s="26">
        <v>0.61539999999999995</v>
      </c>
      <c r="K479" s="27" t="s">
        <v>38</v>
      </c>
      <c r="L479" s="28">
        <v>3</v>
      </c>
      <c r="M479" s="27" t="s">
        <v>27</v>
      </c>
      <c r="N479" s="29">
        <v>32370</v>
      </c>
      <c r="O479" s="30">
        <f t="shared" ref="O479:O481" si="41">N479+(N479*0.003)</f>
        <v>32467.11</v>
      </c>
      <c r="P479" s="31">
        <f t="shared" ref="P479:P481" si="42">O479*0.1</f>
        <v>3246.7110000000002</v>
      </c>
      <c r="Q479" s="32" t="s">
        <v>513</v>
      </c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6" customHeight="1" x14ac:dyDescent="0.2">
      <c r="A480" s="21" t="s">
        <v>294</v>
      </c>
      <c r="B480" s="22" t="s">
        <v>295</v>
      </c>
      <c r="C480" s="23" t="s">
        <v>817</v>
      </c>
      <c r="D480" s="22" t="s">
        <v>486</v>
      </c>
      <c r="E480" s="24" t="s">
        <v>366</v>
      </c>
      <c r="F480" s="22" t="s">
        <v>64</v>
      </c>
      <c r="G480" s="22" t="s">
        <v>368</v>
      </c>
      <c r="H480" s="25">
        <v>0.53739999999999999</v>
      </c>
      <c r="I480" s="25">
        <v>7.4800000000000005E-2</v>
      </c>
      <c r="J480" s="26">
        <v>0.61219999999999997</v>
      </c>
      <c r="K480" s="27" t="s">
        <v>38</v>
      </c>
      <c r="L480" s="28">
        <v>3</v>
      </c>
      <c r="M480" s="27" t="s">
        <v>38</v>
      </c>
      <c r="N480" s="29">
        <v>11757</v>
      </c>
      <c r="O480" s="30">
        <f t="shared" si="41"/>
        <v>11792.271000000001</v>
      </c>
      <c r="P480" s="31">
        <f t="shared" si="42"/>
        <v>1179.2271000000001</v>
      </c>
      <c r="Q480" s="32" t="s">
        <v>513</v>
      </c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6" customHeight="1" x14ac:dyDescent="0.2">
      <c r="A481" s="21" t="s">
        <v>818</v>
      </c>
      <c r="B481" s="22" t="s">
        <v>819</v>
      </c>
      <c r="C481" s="23" t="s">
        <v>820</v>
      </c>
      <c r="D481" s="22" t="s">
        <v>821</v>
      </c>
      <c r="E481" s="24" t="s">
        <v>366</v>
      </c>
      <c r="F481" s="22" t="s">
        <v>64</v>
      </c>
      <c r="G481" s="22" t="s">
        <v>368</v>
      </c>
      <c r="H481" s="25">
        <v>0.5071</v>
      </c>
      <c r="I481" s="25">
        <v>0.1036</v>
      </c>
      <c r="J481" s="26">
        <v>0.61070000000000002</v>
      </c>
      <c r="K481" s="27" t="s">
        <v>38</v>
      </c>
      <c r="L481" s="28">
        <v>3</v>
      </c>
      <c r="M481" s="27" t="s">
        <v>38</v>
      </c>
      <c r="N481" s="29">
        <v>18823</v>
      </c>
      <c r="O481" s="30">
        <f t="shared" si="41"/>
        <v>18879.469000000001</v>
      </c>
      <c r="P481" s="31">
        <f t="shared" si="42"/>
        <v>1887.9469000000001</v>
      </c>
      <c r="Q481" s="32" t="s">
        <v>513</v>
      </c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6" customHeight="1" x14ac:dyDescent="0.2">
      <c r="A482" s="21" t="e">
        <f>VLOOKUP(C482,#REF!,2,FALSE)</f>
        <v>#REF!</v>
      </c>
      <c r="B482" s="33" t="s">
        <v>814</v>
      </c>
      <c r="C482" s="23" t="s">
        <v>822</v>
      </c>
      <c r="D482" s="22" t="e">
        <f>VLOOKUP(C482,#REF!,4,FALSE)</f>
        <v>#REF!</v>
      </c>
      <c r="E482" s="24" t="e">
        <f>VLOOKUP(C482,#REF!,5,FALSE)</f>
        <v>#REF!</v>
      </c>
      <c r="F482" s="22" t="e">
        <f>VLOOKUP(C482,#REF!,6,FALSE)</f>
        <v>#REF!</v>
      </c>
      <c r="G482" s="22" t="e">
        <f>VLOOKUP(C482,#REF!,7,FALSE)</f>
        <v>#REF!</v>
      </c>
      <c r="H482" s="25" t="e">
        <f>VLOOKUP(C482,#REF!,10,FALSE)</f>
        <v>#REF!</v>
      </c>
      <c r="I482" s="25" t="e">
        <f>VLOOKUP(C482,#REF!,12,FALSE)</f>
        <v>#REF!</v>
      </c>
      <c r="J482" s="26" t="e">
        <f>VLOOKUP(C482,#REF!,14,FALSE)</f>
        <v>#REF!</v>
      </c>
      <c r="K482" s="27" t="s">
        <v>38</v>
      </c>
      <c r="L482" s="28">
        <v>3</v>
      </c>
      <c r="M482" s="27" t="s">
        <v>38</v>
      </c>
      <c r="N482" s="29">
        <v>17841</v>
      </c>
      <c r="O482" s="29">
        <f>N482+(N482*0.03)</f>
        <v>18376.23</v>
      </c>
      <c r="P482" s="31">
        <f>O482*0.05</f>
        <v>918.81150000000002</v>
      </c>
      <c r="Q482" s="32" t="s">
        <v>513</v>
      </c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6" customHeight="1" x14ac:dyDescent="0.2">
      <c r="A483" s="21" t="s">
        <v>139</v>
      </c>
      <c r="B483" s="22" t="s">
        <v>140</v>
      </c>
      <c r="C483" s="23" t="s">
        <v>823</v>
      </c>
      <c r="D483" s="22" t="s">
        <v>341</v>
      </c>
      <c r="E483" s="24" t="s">
        <v>366</v>
      </c>
      <c r="F483" s="22" t="s">
        <v>77</v>
      </c>
      <c r="G483" s="22" t="s">
        <v>368</v>
      </c>
      <c r="H483" s="25">
        <v>0.53690000000000004</v>
      </c>
      <c r="I483" s="25">
        <v>7.2499999999999995E-2</v>
      </c>
      <c r="J483" s="26">
        <v>0.60940000000000005</v>
      </c>
      <c r="K483" s="27" t="s">
        <v>38</v>
      </c>
      <c r="L483" s="28">
        <v>3</v>
      </c>
      <c r="M483" s="27" t="s">
        <v>27</v>
      </c>
      <c r="N483" s="29">
        <v>61999</v>
      </c>
      <c r="O483" s="30">
        <f t="shared" ref="O483:O570" si="43">N483+(N483*0.003)</f>
        <v>62184.997000000003</v>
      </c>
      <c r="P483" s="31">
        <f t="shared" ref="P483:P570" si="44">O483*0.1</f>
        <v>6218.4997000000003</v>
      </c>
      <c r="Q483" s="32" t="s">
        <v>513</v>
      </c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6" customHeight="1" x14ac:dyDescent="0.2">
      <c r="A484" s="21" t="s">
        <v>123</v>
      </c>
      <c r="B484" s="22" t="s">
        <v>124</v>
      </c>
      <c r="C484" s="23" t="s">
        <v>824</v>
      </c>
      <c r="D484" s="22" t="s">
        <v>317</v>
      </c>
      <c r="E484" s="24" t="s">
        <v>366</v>
      </c>
      <c r="F484" s="22" t="s">
        <v>367</v>
      </c>
      <c r="G484" s="22" t="s">
        <v>368</v>
      </c>
      <c r="H484" s="25">
        <v>0.54500000000000004</v>
      </c>
      <c r="I484" s="25">
        <v>6.3100000000000003E-2</v>
      </c>
      <c r="J484" s="26">
        <v>0.60809999999999997</v>
      </c>
      <c r="K484" s="27" t="s">
        <v>38</v>
      </c>
      <c r="L484" s="28">
        <v>3</v>
      </c>
      <c r="M484" s="27" t="s">
        <v>27</v>
      </c>
      <c r="N484" s="29">
        <v>43170</v>
      </c>
      <c r="O484" s="30">
        <f t="shared" si="43"/>
        <v>43299.51</v>
      </c>
      <c r="P484" s="31">
        <f t="shared" si="44"/>
        <v>4329.951</v>
      </c>
      <c r="Q484" s="32" t="s">
        <v>513</v>
      </c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6" customHeight="1" x14ac:dyDescent="0.2">
      <c r="A485" s="21" t="s">
        <v>254</v>
      </c>
      <c r="B485" s="22" t="s">
        <v>255</v>
      </c>
      <c r="C485" s="23" t="s">
        <v>825</v>
      </c>
      <c r="D485" s="22" t="s">
        <v>375</v>
      </c>
      <c r="E485" s="24" t="s">
        <v>366</v>
      </c>
      <c r="F485" s="22" t="s">
        <v>64</v>
      </c>
      <c r="G485" s="22" t="s">
        <v>368</v>
      </c>
      <c r="H485" s="25">
        <v>0.54339999999999999</v>
      </c>
      <c r="I485" s="25">
        <v>6.4600000000000005E-2</v>
      </c>
      <c r="J485" s="26">
        <v>0.60799999999999998</v>
      </c>
      <c r="K485" s="27" t="s">
        <v>38</v>
      </c>
      <c r="L485" s="28">
        <v>3</v>
      </c>
      <c r="M485" s="27" t="s">
        <v>27</v>
      </c>
      <c r="N485" s="29">
        <v>37984</v>
      </c>
      <c r="O485" s="30">
        <f t="shared" si="43"/>
        <v>38097.951999999997</v>
      </c>
      <c r="P485" s="31">
        <f t="shared" si="44"/>
        <v>3809.7952</v>
      </c>
      <c r="Q485" s="32" t="s">
        <v>513</v>
      </c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6" customHeight="1" x14ac:dyDescent="0.2">
      <c r="A486" s="21" t="s">
        <v>139</v>
      </c>
      <c r="B486" s="22" t="s">
        <v>140</v>
      </c>
      <c r="C486" s="23" t="s">
        <v>826</v>
      </c>
      <c r="D486" s="22" t="s">
        <v>266</v>
      </c>
      <c r="E486" s="24" t="s">
        <v>366</v>
      </c>
      <c r="F486" s="22" t="s">
        <v>64</v>
      </c>
      <c r="G486" s="22" t="s">
        <v>368</v>
      </c>
      <c r="H486" s="25">
        <v>0.54259999999999997</v>
      </c>
      <c r="I486" s="25">
        <v>5.9700000000000003E-2</v>
      </c>
      <c r="J486" s="26">
        <v>0.60229999999999995</v>
      </c>
      <c r="K486" s="27" t="s">
        <v>38</v>
      </c>
      <c r="L486" s="28">
        <v>3</v>
      </c>
      <c r="M486" s="27" t="s">
        <v>27</v>
      </c>
      <c r="N486" s="29">
        <v>70719</v>
      </c>
      <c r="O486" s="30">
        <f t="shared" si="43"/>
        <v>70931.157000000007</v>
      </c>
      <c r="P486" s="31">
        <f t="shared" si="44"/>
        <v>7093.1157000000012</v>
      </c>
      <c r="Q486" s="32" t="s">
        <v>513</v>
      </c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6" customHeight="1" x14ac:dyDescent="0.2">
      <c r="A487" s="21" t="s">
        <v>139</v>
      </c>
      <c r="B487" s="22" t="s">
        <v>140</v>
      </c>
      <c r="C487" s="23" t="s">
        <v>827</v>
      </c>
      <c r="D487" s="22" t="s">
        <v>175</v>
      </c>
      <c r="E487" s="24" t="s">
        <v>366</v>
      </c>
      <c r="F487" s="22" t="s">
        <v>64</v>
      </c>
      <c r="G487" s="22" t="s">
        <v>368</v>
      </c>
      <c r="H487" s="25">
        <v>0.4869</v>
      </c>
      <c r="I487" s="25">
        <v>0.1152</v>
      </c>
      <c r="J487" s="26">
        <v>0.60199999999999998</v>
      </c>
      <c r="K487" s="27" t="s">
        <v>38</v>
      </c>
      <c r="L487" s="28">
        <v>3</v>
      </c>
      <c r="M487" s="27" t="s">
        <v>27</v>
      </c>
      <c r="N487" s="29">
        <v>40645</v>
      </c>
      <c r="O487" s="30">
        <f t="shared" si="43"/>
        <v>40766.934999999998</v>
      </c>
      <c r="P487" s="31">
        <f t="shared" si="44"/>
        <v>4076.6934999999999</v>
      </c>
      <c r="Q487" s="32" t="s">
        <v>513</v>
      </c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6" customHeight="1" x14ac:dyDescent="0.2">
      <c r="A488" s="21" t="s">
        <v>139</v>
      </c>
      <c r="B488" s="22" t="s">
        <v>140</v>
      </c>
      <c r="C488" s="23" t="s">
        <v>828</v>
      </c>
      <c r="D488" s="22" t="s">
        <v>240</v>
      </c>
      <c r="E488" s="24" t="s">
        <v>366</v>
      </c>
      <c r="F488" s="22" t="s">
        <v>64</v>
      </c>
      <c r="G488" s="22" t="s">
        <v>368</v>
      </c>
      <c r="H488" s="25">
        <v>0.52370000000000005</v>
      </c>
      <c r="I488" s="25">
        <v>7.7399999999999997E-2</v>
      </c>
      <c r="J488" s="26">
        <v>0.60109999999999997</v>
      </c>
      <c r="K488" s="27" t="s">
        <v>38</v>
      </c>
      <c r="L488" s="28">
        <v>3</v>
      </c>
      <c r="M488" s="27" t="s">
        <v>27</v>
      </c>
      <c r="N488" s="29">
        <v>36535</v>
      </c>
      <c r="O488" s="30">
        <f t="shared" si="43"/>
        <v>36644.605000000003</v>
      </c>
      <c r="P488" s="31">
        <f t="shared" si="44"/>
        <v>3664.4605000000006</v>
      </c>
      <c r="Q488" s="32" t="s">
        <v>513</v>
      </c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6" customHeight="1" x14ac:dyDescent="0.2">
      <c r="A489" s="21" t="s">
        <v>305</v>
      </c>
      <c r="B489" s="22" t="s">
        <v>306</v>
      </c>
      <c r="C489" s="23" t="s">
        <v>829</v>
      </c>
      <c r="D489" s="22" t="s">
        <v>674</v>
      </c>
      <c r="E489" s="24" t="s">
        <v>366</v>
      </c>
      <c r="F489" s="22" t="s">
        <v>64</v>
      </c>
      <c r="G489" s="22" t="s">
        <v>368</v>
      </c>
      <c r="H489" s="25">
        <v>0.48899999999999999</v>
      </c>
      <c r="I489" s="25">
        <v>0.1103</v>
      </c>
      <c r="J489" s="26">
        <v>0.59930000000000005</v>
      </c>
      <c r="K489" s="27" t="s">
        <v>38</v>
      </c>
      <c r="L489" s="28">
        <v>3</v>
      </c>
      <c r="M489" s="27" t="s">
        <v>27</v>
      </c>
      <c r="N489" s="29">
        <v>25157</v>
      </c>
      <c r="O489" s="30">
        <f t="shared" si="43"/>
        <v>25232.471000000001</v>
      </c>
      <c r="P489" s="31">
        <f t="shared" si="44"/>
        <v>2523.2471000000005</v>
      </c>
      <c r="Q489" s="32" t="s">
        <v>513</v>
      </c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6" customHeight="1" x14ac:dyDescent="0.2">
      <c r="A490" s="21" t="s">
        <v>208</v>
      </c>
      <c r="B490" s="22" t="s">
        <v>209</v>
      </c>
      <c r="C490" s="23" t="s">
        <v>830</v>
      </c>
      <c r="D490" s="22" t="s">
        <v>447</v>
      </c>
      <c r="E490" s="24" t="s">
        <v>366</v>
      </c>
      <c r="F490" s="22" t="s">
        <v>367</v>
      </c>
      <c r="G490" s="22" t="s">
        <v>368</v>
      </c>
      <c r="H490" s="25">
        <v>0.44969999999999999</v>
      </c>
      <c r="I490" s="25">
        <v>0.14649999999999999</v>
      </c>
      <c r="J490" s="26">
        <v>0.59630000000000005</v>
      </c>
      <c r="K490" s="27" t="s">
        <v>38</v>
      </c>
      <c r="L490" s="28">
        <v>3</v>
      </c>
      <c r="M490" s="27" t="s">
        <v>27</v>
      </c>
      <c r="N490" s="29">
        <v>53718</v>
      </c>
      <c r="O490" s="30">
        <f t="shared" si="43"/>
        <v>53879.154000000002</v>
      </c>
      <c r="P490" s="31">
        <f t="shared" si="44"/>
        <v>5387.9154000000008</v>
      </c>
      <c r="Q490" s="32" t="s">
        <v>513</v>
      </c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6" customHeight="1" x14ac:dyDescent="0.2">
      <c r="A491" s="21" t="s">
        <v>309</v>
      </c>
      <c r="B491" s="22" t="s">
        <v>310</v>
      </c>
      <c r="C491" s="23" t="s">
        <v>831</v>
      </c>
      <c r="D491" s="22" t="s">
        <v>122</v>
      </c>
      <c r="E491" s="24" t="s">
        <v>366</v>
      </c>
      <c r="F491" s="22" t="s">
        <v>64</v>
      </c>
      <c r="G491" s="22" t="s">
        <v>368</v>
      </c>
      <c r="H491" s="25">
        <v>0.48670000000000002</v>
      </c>
      <c r="I491" s="25">
        <v>9.7299999999999998E-2</v>
      </c>
      <c r="J491" s="26">
        <v>0.58409999999999995</v>
      </c>
      <c r="K491" s="27" t="s">
        <v>38</v>
      </c>
      <c r="L491" s="28">
        <v>3</v>
      </c>
      <c r="M491" s="27" t="s">
        <v>38</v>
      </c>
      <c r="N491" s="29">
        <v>16447</v>
      </c>
      <c r="O491" s="30">
        <f t="shared" si="43"/>
        <v>16496.341</v>
      </c>
      <c r="P491" s="31">
        <f t="shared" si="44"/>
        <v>1649.6341000000002</v>
      </c>
      <c r="Q491" s="32" t="s">
        <v>513</v>
      </c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6" customHeight="1" x14ac:dyDescent="0.2">
      <c r="A492" s="21" t="s">
        <v>208</v>
      </c>
      <c r="B492" s="22" t="s">
        <v>209</v>
      </c>
      <c r="C492" s="23" t="s">
        <v>832</v>
      </c>
      <c r="D492" s="22" t="s">
        <v>192</v>
      </c>
      <c r="E492" s="24" t="s">
        <v>366</v>
      </c>
      <c r="F492" s="22" t="s">
        <v>367</v>
      </c>
      <c r="G492" s="22" t="s">
        <v>368</v>
      </c>
      <c r="H492" s="25">
        <v>0.4864</v>
      </c>
      <c r="I492" s="25">
        <v>9.7600000000000006E-2</v>
      </c>
      <c r="J492" s="26">
        <v>0.58399999999999996</v>
      </c>
      <c r="K492" s="27" t="s">
        <v>38</v>
      </c>
      <c r="L492" s="28">
        <v>3</v>
      </c>
      <c r="M492" s="27" t="s">
        <v>27</v>
      </c>
      <c r="N492" s="29">
        <v>54710</v>
      </c>
      <c r="O492" s="30">
        <f t="shared" si="43"/>
        <v>54874.13</v>
      </c>
      <c r="P492" s="31">
        <f t="shared" si="44"/>
        <v>5487.4130000000005</v>
      </c>
      <c r="Q492" s="32" t="s">
        <v>513</v>
      </c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6" customHeight="1" x14ac:dyDescent="0.2">
      <c r="A493" s="21" t="s">
        <v>208</v>
      </c>
      <c r="B493" s="22" t="s">
        <v>209</v>
      </c>
      <c r="C493" s="23" t="s">
        <v>833</v>
      </c>
      <c r="D493" s="22" t="s">
        <v>161</v>
      </c>
      <c r="E493" s="24" t="s">
        <v>366</v>
      </c>
      <c r="F493" s="22" t="s">
        <v>64</v>
      </c>
      <c r="G493" s="22" t="s">
        <v>368</v>
      </c>
      <c r="H493" s="25">
        <v>0.46300000000000002</v>
      </c>
      <c r="I493" s="25">
        <v>0.1206</v>
      </c>
      <c r="J493" s="26">
        <v>0.5837</v>
      </c>
      <c r="K493" s="27" t="s">
        <v>38</v>
      </c>
      <c r="L493" s="28">
        <v>3</v>
      </c>
      <c r="M493" s="27" t="s">
        <v>27</v>
      </c>
      <c r="N493" s="29">
        <v>37473</v>
      </c>
      <c r="O493" s="30">
        <f t="shared" si="43"/>
        <v>37585.419000000002</v>
      </c>
      <c r="P493" s="31">
        <f t="shared" si="44"/>
        <v>3758.5419000000002</v>
      </c>
      <c r="Q493" s="32" t="s">
        <v>513</v>
      </c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6" customHeight="1" x14ac:dyDescent="0.2">
      <c r="A494" s="21" t="s">
        <v>170</v>
      </c>
      <c r="B494" s="22" t="s">
        <v>171</v>
      </c>
      <c r="C494" s="28" t="s">
        <v>834</v>
      </c>
      <c r="D494" s="22" t="s">
        <v>835</v>
      </c>
      <c r="E494" s="24" t="s">
        <v>366</v>
      </c>
      <c r="F494" s="22" t="s">
        <v>367</v>
      </c>
      <c r="G494" s="22" t="s">
        <v>368</v>
      </c>
      <c r="H494" s="25">
        <v>0.49490000000000001</v>
      </c>
      <c r="I494" s="25">
        <v>8.8700000000000001E-2</v>
      </c>
      <c r="J494" s="26">
        <v>0.58350000000000002</v>
      </c>
      <c r="K494" s="27" t="s">
        <v>38</v>
      </c>
      <c r="L494" s="28">
        <v>3</v>
      </c>
      <c r="M494" s="27" t="s">
        <v>27</v>
      </c>
      <c r="N494" s="29">
        <v>34547</v>
      </c>
      <c r="O494" s="30">
        <f t="shared" si="43"/>
        <v>34650.641000000003</v>
      </c>
      <c r="P494" s="31">
        <f t="shared" si="44"/>
        <v>3465.0641000000005</v>
      </c>
      <c r="Q494" s="32" t="s">
        <v>513</v>
      </c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6" customHeight="1" x14ac:dyDescent="0.2">
      <c r="A495" s="21" t="s">
        <v>139</v>
      </c>
      <c r="B495" s="22" t="s">
        <v>140</v>
      </c>
      <c r="C495" s="23" t="s">
        <v>836</v>
      </c>
      <c r="D495" s="22" t="s">
        <v>645</v>
      </c>
      <c r="E495" s="24" t="s">
        <v>366</v>
      </c>
      <c r="F495" s="22" t="s">
        <v>64</v>
      </c>
      <c r="G495" s="22" t="s">
        <v>368</v>
      </c>
      <c r="H495" s="25">
        <v>0.49109999999999998</v>
      </c>
      <c r="I495" s="25">
        <v>9.0800000000000006E-2</v>
      </c>
      <c r="J495" s="26">
        <v>0.58179999999999998</v>
      </c>
      <c r="K495" s="27" t="s">
        <v>38</v>
      </c>
      <c r="L495" s="28">
        <v>3</v>
      </c>
      <c r="M495" s="27" t="s">
        <v>27</v>
      </c>
      <c r="N495" s="29">
        <v>36837</v>
      </c>
      <c r="O495" s="30">
        <f t="shared" si="43"/>
        <v>36947.510999999999</v>
      </c>
      <c r="P495" s="31">
        <f t="shared" si="44"/>
        <v>3694.7511</v>
      </c>
      <c r="Q495" s="32" t="s">
        <v>513</v>
      </c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6" customHeight="1" x14ac:dyDescent="0.2">
      <c r="A496" s="21" t="s">
        <v>260</v>
      </c>
      <c r="B496" s="22" t="s">
        <v>261</v>
      </c>
      <c r="C496" s="23" t="s">
        <v>837</v>
      </c>
      <c r="D496" s="22" t="s">
        <v>755</v>
      </c>
      <c r="E496" s="24" t="s">
        <v>366</v>
      </c>
      <c r="F496" s="22" t="s">
        <v>64</v>
      </c>
      <c r="G496" s="22" t="s">
        <v>368</v>
      </c>
      <c r="H496" s="25">
        <v>0.46760000000000002</v>
      </c>
      <c r="I496" s="25">
        <v>0.11269999999999999</v>
      </c>
      <c r="J496" s="26">
        <v>0.58030000000000004</v>
      </c>
      <c r="K496" s="27" t="s">
        <v>38</v>
      </c>
      <c r="L496" s="28">
        <v>3</v>
      </c>
      <c r="M496" s="27" t="s">
        <v>27</v>
      </c>
      <c r="N496" s="29">
        <v>17810</v>
      </c>
      <c r="O496" s="30">
        <f t="shared" si="43"/>
        <v>17863.43</v>
      </c>
      <c r="P496" s="31">
        <f t="shared" si="44"/>
        <v>1786.3430000000001</v>
      </c>
      <c r="Q496" s="32" t="s">
        <v>513</v>
      </c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6" customHeight="1" x14ac:dyDescent="0.2">
      <c r="A497" s="21" t="s">
        <v>103</v>
      </c>
      <c r="B497" s="22" t="s">
        <v>104</v>
      </c>
      <c r="C497" s="23" t="s">
        <v>838</v>
      </c>
      <c r="D497" s="22" t="s">
        <v>447</v>
      </c>
      <c r="E497" s="24" t="s">
        <v>366</v>
      </c>
      <c r="F497" s="22" t="s">
        <v>64</v>
      </c>
      <c r="G497" s="22" t="s">
        <v>425</v>
      </c>
      <c r="H497" s="25">
        <v>0.49559999999999998</v>
      </c>
      <c r="I497" s="25">
        <v>8.4699999999999998E-2</v>
      </c>
      <c r="J497" s="26">
        <v>0.58030000000000004</v>
      </c>
      <c r="K497" s="27" t="s">
        <v>38</v>
      </c>
      <c r="L497" s="28">
        <v>3</v>
      </c>
      <c r="M497" s="27" t="s">
        <v>27</v>
      </c>
      <c r="N497" s="29">
        <v>90783</v>
      </c>
      <c r="O497" s="30">
        <f t="shared" si="43"/>
        <v>91055.349000000002</v>
      </c>
      <c r="P497" s="31">
        <f t="shared" si="44"/>
        <v>9105.5349000000006</v>
      </c>
      <c r="Q497" s="32" t="s">
        <v>513</v>
      </c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6" customHeight="1" x14ac:dyDescent="0.2">
      <c r="A498" s="21" t="s">
        <v>355</v>
      </c>
      <c r="B498" s="22" t="s">
        <v>356</v>
      </c>
      <c r="C498" s="23" t="s">
        <v>839</v>
      </c>
      <c r="D498" s="22" t="s">
        <v>433</v>
      </c>
      <c r="E498" s="24" t="s">
        <v>366</v>
      </c>
      <c r="F498" s="22" t="s">
        <v>64</v>
      </c>
      <c r="G498" s="22" t="s">
        <v>368</v>
      </c>
      <c r="H498" s="25">
        <v>0.5</v>
      </c>
      <c r="I498" s="25">
        <v>7.8899999999999998E-2</v>
      </c>
      <c r="J498" s="26">
        <v>0.57889999999999997</v>
      </c>
      <c r="K498" s="27" t="s">
        <v>38</v>
      </c>
      <c r="L498" s="28">
        <v>3</v>
      </c>
      <c r="M498" s="27" t="s">
        <v>27</v>
      </c>
      <c r="N498" s="29">
        <v>32231</v>
      </c>
      <c r="O498" s="30">
        <f t="shared" si="43"/>
        <v>32327.692999999999</v>
      </c>
      <c r="P498" s="31">
        <f t="shared" si="44"/>
        <v>3232.7692999999999</v>
      </c>
      <c r="Q498" s="32" t="s">
        <v>513</v>
      </c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6" customHeight="1" x14ac:dyDescent="0.2">
      <c r="A499" s="21" t="s">
        <v>123</v>
      </c>
      <c r="B499" s="22" t="s">
        <v>124</v>
      </c>
      <c r="C499" s="23" t="s">
        <v>840</v>
      </c>
      <c r="D499" s="22" t="s">
        <v>302</v>
      </c>
      <c r="E499" s="24" t="s">
        <v>366</v>
      </c>
      <c r="F499" s="22" t="s">
        <v>367</v>
      </c>
      <c r="G499" s="22" t="s">
        <v>368</v>
      </c>
      <c r="H499" s="25">
        <v>0.50260000000000005</v>
      </c>
      <c r="I499" s="25">
        <v>7.5899999999999995E-2</v>
      </c>
      <c r="J499" s="26">
        <v>0.57850000000000001</v>
      </c>
      <c r="K499" s="27" t="s">
        <v>38</v>
      </c>
      <c r="L499" s="28">
        <v>3</v>
      </c>
      <c r="M499" s="27" t="s">
        <v>27</v>
      </c>
      <c r="N499" s="29">
        <v>27008</v>
      </c>
      <c r="O499" s="30">
        <f t="shared" si="43"/>
        <v>27089.024000000001</v>
      </c>
      <c r="P499" s="31">
        <f t="shared" si="44"/>
        <v>2708.9024000000004</v>
      </c>
      <c r="Q499" s="32" t="s">
        <v>513</v>
      </c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6" customHeight="1" x14ac:dyDescent="0.2">
      <c r="A500" s="21" t="s">
        <v>208</v>
      </c>
      <c r="B500" s="22" t="s">
        <v>209</v>
      </c>
      <c r="C500" s="23" t="s">
        <v>841</v>
      </c>
      <c r="D500" s="22" t="s">
        <v>50</v>
      </c>
      <c r="E500" s="24" t="s">
        <v>366</v>
      </c>
      <c r="F500" s="22" t="s">
        <v>64</v>
      </c>
      <c r="G500" s="22" t="s">
        <v>368</v>
      </c>
      <c r="H500" s="25">
        <v>0.46899999999999997</v>
      </c>
      <c r="I500" s="25">
        <v>0.1095</v>
      </c>
      <c r="J500" s="26">
        <v>0.57850000000000001</v>
      </c>
      <c r="K500" s="27" t="s">
        <v>38</v>
      </c>
      <c r="L500" s="28">
        <v>3</v>
      </c>
      <c r="M500" s="27" t="s">
        <v>27</v>
      </c>
      <c r="N500" s="29">
        <v>47436</v>
      </c>
      <c r="O500" s="30">
        <f t="shared" si="43"/>
        <v>47578.307999999997</v>
      </c>
      <c r="P500" s="31">
        <f t="shared" si="44"/>
        <v>4757.8307999999997</v>
      </c>
      <c r="Q500" s="32" t="s">
        <v>513</v>
      </c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6" customHeight="1" x14ac:dyDescent="0.2">
      <c r="A501" s="21" t="s">
        <v>305</v>
      </c>
      <c r="B501" s="22" t="s">
        <v>306</v>
      </c>
      <c r="C501" s="23" t="s">
        <v>842</v>
      </c>
      <c r="D501" s="22" t="s">
        <v>293</v>
      </c>
      <c r="E501" s="24" t="s">
        <v>366</v>
      </c>
      <c r="F501" s="22" t="s">
        <v>64</v>
      </c>
      <c r="G501" s="22" t="s">
        <v>368</v>
      </c>
      <c r="H501" s="25">
        <v>0.48570000000000002</v>
      </c>
      <c r="I501" s="25">
        <v>9.0499999999999997E-2</v>
      </c>
      <c r="J501" s="26">
        <v>0.57620000000000005</v>
      </c>
      <c r="K501" s="27" t="s">
        <v>38</v>
      </c>
      <c r="L501" s="28">
        <v>3</v>
      </c>
      <c r="M501" s="27" t="s">
        <v>27</v>
      </c>
      <c r="N501" s="29">
        <v>16645</v>
      </c>
      <c r="O501" s="30">
        <f t="shared" si="43"/>
        <v>16694.935000000001</v>
      </c>
      <c r="P501" s="31">
        <f t="shared" si="44"/>
        <v>1669.4935000000003</v>
      </c>
      <c r="Q501" s="32" t="s">
        <v>513</v>
      </c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6" customHeight="1" x14ac:dyDescent="0.2">
      <c r="A502" s="21" t="s">
        <v>139</v>
      </c>
      <c r="B502" s="22" t="s">
        <v>140</v>
      </c>
      <c r="C502" s="23" t="s">
        <v>843</v>
      </c>
      <c r="D502" s="22" t="s">
        <v>443</v>
      </c>
      <c r="E502" s="24" t="s">
        <v>366</v>
      </c>
      <c r="F502" s="22" t="s">
        <v>64</v>
      </c>
      <c r="G502" s="22" t="s">
        <v>368</v>
      </c>
      <c r="H502" s="25">
        <v>0.49730000000000002</v>
      </c>
      <c r="I502" s="25">
        <v>7.5600000000000001E-2</v>
      </c>
      <c r="J502" s="26">
        <v>0.57289999999999996</v>
      </c>
      <c r="K502" s="27" t="s">
        <v>38</v>
      </c>
      <c r="L502" s="28">
        <v>3</v>
      </c>
      <c r="M502" s="27" t="s">
        <v>27</v>
      </c>
      <c r="N502" s="29">
        <v>62091</v>
      </c>
      <c r="O502" s="30">
        <f t="shared" si="43"/>
        <v>62277.273000000001</v>
      </c>
      <c r="P502" s="31">
        <f t="shared" si="44"/>
        <v>6227.7273000000005</v>
      </c>
      <c r="Q502" s="32" t="s">
        <v>513</v>
      </c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6" customHeight="1" x14ac:dyDescent="0.2">
      <c r="A503" s="21" t="s">
        <v>818</v>
      </c>
      <c r="B503" s="22" t="s">
        <v>819</v>
      </c>
      <c r="C503" s="23" t="s">
        <v>844</v>
      </c>
      <c r="D503" s="22" t="s">
        <v>52</v>
      </c>
      <c r="E503" s="24" t="s">
        <v>366</v>
      </c>
      <c r="F503" s="22" t="s">
        <v>64</v>
      </c>
      <c r="G503" s="22" t="s">
        <v>368</v>
      </c>
      <c r="H503" s="25">
        <v>0.48959999999999998</v>
      </c>
      <c r="I503" s="25">
        <v>7.7700000000000005E-2</v>
      </c>
      <c r="J503" s="26">
        <v>0.56740000000000002</v>
      </c>
      <c r="K503" s="27" t="s">
        <v>38</v>
      </c>
      <c r="L503" s="28">
        <v>3</v>
      </c>
      <c r="M503" s="27" t="s">
        <v>38</v>
      </c>
      <c r="N503" s="29">
        <v>26000</v>
      </c>
      <c r="O503" s="30">
        <f t="shared" si="43"/>
        <v>26078</v>
      </c>
      <c r="P503" s="31">
        <f t="shared" si="44"/>
        <v>2607.8000000000002</v>
      </c>
      <c r="Q503" s="32" t="s">
        <v>513</v>
      </c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6" customHeight="1" x14ac:dyDescent="0.2">
      <c r="A504" s="21" t="s">
        <v>208</v>
      </c>
      <c r="B504" s="22" t="s">
        <v>209</v>
      </c>
      <c r="C504" s="23" t="s">
        <v>845</v>
      </c>
      <c r="D504" s="22" t="s">
        <v>142</v>
      </c>
      <c r="E504" s="24" t="s">
        <v>366</v>
      </c>
      <c r="F504" s="22" t="s">
        <v>367</v>
      </c>
      <c r="G504" s="22" t="s">
        <v>368</v>
      </c>
      <c r="H504" s="25">
        <v>0.46100000000000002</v>
      </c>
      <c r="I504" s="25">
        <v>0.104</v>
      </c>
      <c r="J504" s="26">
        <v>0.56499999999999995</v>
      </c>
      <c r="K504" s="27" t="s">
        <v>38</v>
      </c>
      <c r="L504" s="28">
        <v>3</v>
      </c>
      <c r="M504" s="27" t="s">
        <v>27</v>
      </c>
      <c r="N504" s="29">
        <v>48081</v>
      </c>
      <c r="O504" s="30">
        <f t="shared" si="43"/>
        <v>48225.243000000002</v>
      </c>
      <c r="P504" s="31">
        <f t="shared" si="44"/>
        <v>4822.5243</v>
      </c>
      <c r="Q504" s="32" t="s">
        <v>513</v>
      </c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6" customHeight="1" x14ac:dyDescent="0.2">
      <c r="A505" s="21" t="s">
        <v>139</v>
      </c>
      <c r="B505" s="22" t="s">
        <v>140</v>
      </c>
      <c r="C505" s="23" t="s">
        <v>846</v>
      </c>
      <c r="D505" s="22" t="s">
        <v>353</v>
      </c>
      <c r="E505" s="24" t="s">
        <v>366</v>
      </c>
      <c r="F505" s="22" t="s">
        <v>64</v>
      </c>
      <c r="G505" s="22" t="s">
        <v>368</v>
      </c>
      <c r="H505" s="25">
        <v>0.46039999999999998</v>
      </c>
      <c r="I505" s="25">
        <v>0.1037</v>
      </c>
      <c r="J505" s="26">
        <v>0.56399999999999995</v>
      </c>
      <c r="K505" s="27" t="s">
        <v>38</v>
      </c>
      <c r="L505" s="28">
        <v>3</v>
      </c>
      <c r="M505" s="27" t="s">
        <v>27</v>
      </c>
      <c r="N505" s="29">
        <v>36903</v>
      </c>
      <c r="O505" s="30">
        <f t="shared" si="43"/>
        <v>37013.709000000003</v>
      </c>
      <c r="P505" s="31">
        <f t="shared" si="44"/>
        <v>3701.3709000000003</v>
      </c>
      <c r="Q505" s="32" t="s">
        <v>513</v>
      </c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6" customHeight="1" x14ac:dyDescent="0.2">
      <c r="A506" s="21" t="s">
        <v>847</v>
      </c>
      <c r="B506" s="22" t="s">
        <v>848</v>
      </c>
      <c r="C506" s="23" t="s">
        <v>849</v>
      </c>
      <c r="D506" s="22" t="s">
        <v>429</v>
      </c>
      <c r="E506" s="24" t="s">
        <v>366</v>
      </c>
      <c r="F506" s="22" t="s">
        <v>64</v>
      </c>
      <c r="G506" s="22" t="s">
        <v>368</v>
      </c>
      <c r="H506" s="25">
        <v>0.46579999999999999</v>
      </c>
      <c r="I506" s="25">
        <v>9.4E-2</v>
      </c>
      <c r="J506" s="26">
        <v>0.55979999999999996</v>
      </c>
      <c r="K506" s="27" t="s">
        <v>38</v>
      </c>
      <c r="L506" s="28">
        <v>3</v>
      </c>
      <c r="M506" s="27" t="s">
        <v>38</v>
      </c>
      <c r="N506" s="29">
        <v>29957</v>
      </c>
      <c r="O506" s="30">
        <f t="shared" si="43"/>
        <v>30046.870999999999</v>
      </c>
      <c r="P506" s="31">
        <f t="shared" si="44"/>
        <v>3004.6871000000001</v>
      </c>
      <c r="Q506" s="32" t="s">
        <v>513</v>
      </c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6" customHeight="1" x14ac:dyDescent="0.2">
      <c r="A507" s="21" t="s">
        <v>208</v>
      </c>
      <c r="B507" s="22" t="s">
        <v>209</v>
      </c>
      <c r="C507" s="23" t="s">
        <v>850</v>
      </c>
      <c r="D507" s="22" t="s">
        <v>94</v>
      </c>
      <c r="E507" s="24" t="s">
        <v>366</v>
      </c>
      <c r="F507" s="22" t="s">
        <v>64</v>
      </c>
      <c r="G507" s="22" t="s">
        <v>368</v>
      </c>
      <c r="H507" s="25">
        <v>0.33639999999999998</v>
      </c>
      <c r="I507" s="25">
        <v>0.22120000000000001</v>
      </c>
      <c r="J507" s="26">
        <v>0.55759999999999998</v>
      </c>
      <c r="K507" s="27" t="s">
        <v>38</v>
      </c>
      <c r="L507" s="28">
        <v>3</v>
      </c>
      <c r="M507" s="27" t="s">
        <v>27</v>
      </c>
      <c r="N507" s="29">
        <v>46983</v>
      </c>
      <c r="O507" s="30">
        <f t="shared" si="43"/>
        <v>47123.949000000001</v>
      </c>
      <c r="P507" s="31">
        <f t="shared" si="44"/>
        <v>4712.3949000000002</v>
      </c>
      <c r="Q507" s="32" t="s">
        <v>513</v>
      </c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6" customHeight="1" x14ac:dyDescent="0.2">
      <c r="A508" s="21" t="s">
        <v>294</v>
      </c>
      <c r="B508" s="22" t="s">
        <v>295</v>
      </c>
      <c r="C508" s="23" t="s">
        <v>851</v>
      </c>
      <c r="D508" s="22" t="s">
        <v>458</v>
      </c>
      <c r="E508" s="24" t="s">
        <v>366</v>
      </c>
      <c r="F508" s="22" t="s">
        <v>64</v>
      </c>
      <c r="G508" s="22" t="s">
        <v>368</v>
      </c>
      <c r="H508" s="25">
        <v>0.48209999999999997</v>
      </c>
      <c r="I508" s="25">
        <v>6.9800000000000001E-2</v>
      </c>
      <c r="J508" s="26">
        <v>0.55189999999999995</v>
      </c>
      <c r="K508" s="27" t="s">
        <v>38</v>
      </c>
      <c r="L508" s="28">
        <v>3</v>
      </c>
      <c r="M508" s="27" t="s">
        <v>38</v>
      </c>
      <c r="N508" s="29">
        <v>30381</v>
      </c>
      <c r="O508" s="30">
        <f t="shared" si="43"/>
        <v>30472.143</v>
      </c>
      <c r="P508" s="31">
        <f t="shared" si="44"/>
        <v>3047.2143000000001</v>
      </c>
      <c r="Q508" s="32" t="s">
        <v>513</v>
      </c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6" customHeight="1" x14ac:dyDescent="0.2">
      <c r="A509" s="21" t="s">
        <v>818</v>
      </c>
      <c r="B509" s="22" t="s">
        <v>819</v>
      </c>
      <c r="C509" s="23" t="s">
        <v>852</v>
      </c>
      <c r="D509" s="22" t="s">
        <v>853</v>
      </c>
      <c r="E509" s="24" t="s">
        <v>366</v>
      </c>
      <c r="F509" s="22" t="s">
        <v>64</v>
      </c>
      <c r="G509" s="22" t="s">
        <v>368</v>
      </c>
      <c r="H509" s="25">
        <v>0.4592</v>
      </c>
      <c r="I509" s="25">
        <v>9.1800000000000007E-2</v>
      </c>
      <c r="J509" s="26">
        <v>0.55100000000000005</v>
      </c>
      <c r="K509" s="27" t="s">
        <v>38</v>
      </c>
      <c r="L509" s="28">
        <v>3</v>
      </c>
      <c r="M509" s="27" t="s">
        <v>38</v>
      </c>
      <c r="N509" s="29">
        <v>12931</v>
      </c>
      <c r="O509" s="30">
        <f t="shared" si="43"/>
        <v>12969.793</v>
      </c>
      <c r="P509" s="31">
        <f t="shared" si="44"/>
        <v>1296.9793</v>
      </c>
      <c r="Q509" s="32" t="s">
        <v>513</v>
      </c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6" customHeight="1" x14ac:dyDescent="0.2">
      <c r="A510" s="21" t="s">
        <v>123</v>
      </c>
      <c r="B510" s="22" t="s">
        <v>124</v>
      </c>
      <c r="C510" s="23" t="s">
        <v>854</v>
      </c>
      <c r="D510" s="22" t="s">
        <v>690</v>
      </c>
      <c r="E510" s="24" t="s">
        <v>366</v>
      </c>
      <c r="F510" s="22" t="s">
        <v>64</v>
      </c>
      <c r="G510" s="22" t="s">
        <v>368</v>
      </c>
      <c r="H510" s="25">
        <v>0.4919</v>
      </c>
      <c r="I510" s="25">
        <v>5.8000000000000003E-2</v>
      </c>
      <c r="J510" s="26">
        <v>0.54990000000000006</v>
      </c>
      <c r="K510" s="27" t="s">
        <v>38</v>
      </c>
      <c r="L510" s="28">
        <v>3</v>
      </c>
      <c r="M510" s="27" t="s">
        <v>27</v>
      </c>
      <c r="N510" s="29">
        <v>37960</v>
      </c>
      <c r="O510" s="30">
        <f t="shared" si="43"/>
        <v>38073.879999999997</v>
      </c>
      <c r="P510" s="31">
        <f t="shared" si="44"/>
        <v>3807.3879999999999</v>
      </c>
      <c r="Q510" s="32" t="s">
        <v>513</v>
      </c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6" customHeight="1" x14ac:dyDescent="0.2">
      <c r="A511" s="21" t="s">
        <v>294</v>
      </c>
      <c r="B511" s="22" t="s">
        <v>295</v>
      </c>
      <c r="C511" s="23" t="s">
        <v>855</v>
      </c>
      <c r="D511" s="22" t="s">
        <v>83</v>
      </c>
      <c r="E511" s="24" t="s">
        <v>366</v>
      </c>
      <c r="F511" s="22" t="s">
        <v>64</v>
      </c>
      <c r="G511" s="22" t="s">
        <v>368</v>
      </c>
      <c r="H511" s="25">
        <v>0.47420000000000001</v>
      </c>
      <c r="I511" s="25">
        <v>7.51E-2</v>
      </c>
      <c r="J511" s="26">
        <v>0.54930000000000001</v>
      </c>
      <c r="K511" s="27" t="s">
        <v>38</v>
      </c>
      <c r="L511" s="28">
        <v>3</v>
      </c>
      <c r="M511" s="27" t="s">
        <v>38</v>
      </c>
      <c r="N511" s="29">
        <v>20605</v>
      </c>
      <c r="O511" s="30">
        <f t="shared" si="43"/>
        <v>20666.814999999999</v>
      </c>
      <c r="P511" s="31">
        <f t="shared" si="44"/>
        <v>2066.6815000000001</v>
      </c>
      <c r="Q511" s="32" t="s">
        <v>513</v>
      </c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6" customHeight="1" x14ac:dyDescent="0.2">
      <c r="A512" s="21" t="s">
        <v>294</v>
      </c>
      <c r="B512" s="22" t="s">
        <v>295</v>
      </c>
      <c r="C512" s="23" t="s">
        <v>856</v>
      </c>
      <c r="D512" s="22" t="s">
        <v>660</v>
      </c>
      <c r="E512" s="24" t="s">
        <v>366</v>
      </c>
      <c r="F512" s="22" t="s">
        <v>64</v>
      </c>
      <c r="G512" s="22" t="s">
        <v>368</v>
      </c>
      <c r="H512" s="25">
        <v>0.44800000000000001</v>
      </c>
      <c r="I512" s="25">
        <v>9.1999999999999998E-2</v>
      </c>
      <c r="J512" s="26">
        <v>0.54</v>
      </c>
      <c r="K512" s="27" t="s">
        <v>38</v>
      </c>
      <c r="L512" s="28">
        <v>3</v>
      </c>
      <c r="M512" s="27" t="s">
        <v>38</v>
      </c>
      <c r="N512" s="29">
        <v>20722</v>
      </c>
      <c r="O512" s="30">
        <f t="shared" si="43"/>
        <v>20784.166000000001</v>
      </c>
      <c r="P512" s="31">
        <f t="shared" si="44"/>
        <v>2078.4166</v>
      </c>
      <c r="Q512" s="32" t="s">
        <v>513</v>
      </c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6" customHeight="1" x14ac:dyDescent="0.2">
      <c r="A513" s="21" t="s">
        <v>294</v>
      </c>
      <c r="B513" s="22" t="s">
        <v>295</v>
      </c>
      <c r="C513" s="23" t="s">
        <v>857</v>
      </c>
      <c r="D513" s="22" t="s">
        <v>375</v>
      </c>
      <c r="E513" s="24" t="s">
        <v>366</v>
      </c>
      <c r="F513" s="22" t="s">
        <v>64</v>
      </c>
      <c r="G513" s="22" t="s">
        <v>368</v>
      </c>
      <c r="H513" s="25">
        <v>0.49309999999999998</v>
      </c>
      <c r="I513" s="25">
        <v>4.6100000000000002E-2</v>
      </c>
      <c r="J513" s="26">
        <v>0.53920000000000001</v>
      </c>
      <c r="K513" s="27" t="s">
        <v>38</v>
      </c>
      <c r="L513" s="28">
        <v>3</v>
      </c>
      <c r="M513" s="27" t="s">
        <v>27</v>
      </c>
      <c r="N513" s="29">
        <v>14442</v>
      </c>
      <c r="O513" s="30">
        <f t="shared" si="43"/>
        <v>14485.325999999999</v>
      </c>
      <c r="P513" s="31">
        <f t="shared" si="44"/>
        <v>1448.5326</v>
      </c>
      <c r="Q513" s="32" t="s">
        <v>513</v>
      </c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6" customHeight="1" x14ac:dyDescent="0.2">
      <c r="A514" s="21" t="s">
        <v>267</v>
      </c>
      <c r="B514" s="22" t="s">
        <v>268</v>
      </c>
      <c r="C514" s="23" t="s">
        <v>858</v>
      </c>
      <c r="D514" s="22" t="s">
        <v>46</v>
      </c>
      <c r="E514" s="24" t="s">
        <v>366</v>
      </c>
      <c r="F514" s="22" t="s">
        <v>64</v>
      </c>
      <c r="G514" s="22" t="s">
        <v>368</v>
      </c>
      <c r="H514" s="25">
        <v>0.48010000000000003</v>
      </c>
      <c r="I514" s="25">
        <v>5.8700000000000002E-2</v>
      </c>
      <c r="J514" s="26">
        <v>0.53879999999999995</v>
      </c>
      <c r="K514" s="27" t="s">
        <v>38</v>
      </c>
      <c r="L514" s="28">
        <v>3</v>
      </c>
      <c r="M514" s="27" t="s">
        <v>27</v>
      </c>
      <c r="N514" s="29">
        <v>33464</v>
      </c>
      <c r="O514" s="30">
        <f t="shared" si="43"/>
        <v>33564.392</v>
      </c>
      <c r="P514" s="31">
        <f t="shared" si="44"/>
        <v>3356.4392000000003</v>
      </c>
      <c r="Q514" s="32" t="s">
        <v>513</v>
      </c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6" customHeight="1" x14ac:dyDescent="0.2">
      <c r="A515" s="21" t="s">
        <v>123</v>
      </c>
      <c r="B515" s="22" t="s">
        <v>124</v>
      </c>
      <c r="C515" s="23" t="s">
        <v>859</v>
      </c>
      <c r="D515" s="22" t="s">
        <v>452</v>
      </c>
      <c r="E515" s="24" t="s">
        <v>366</v>
      </c>
      <c r="F515" s="22" t="s">
        <v>367</v>
      </c>
      <c r="G515" s="22" t="s">
        <v>368</v>
      </c>
      <c r="H515" s="25">
        <v>0.44169999999999998</v>
      </c>
      <c r="I515" s="25">
        <v>9.4700000000000006E-2</v>
      </c>
      <c r="J515" s="26">
        <v>0.53639999999999999</v>
      </c>
      <c r="K515" s="27" t="s">
        <v>38</v>
      </c>
      <c r="L515" s="28">
        <v>3</v>
      </c>
      <c r="M515" s="27" t="s">
        <v>27</v>
      </c>
      <c r="N515" s="29">
        <v>34098</v>
      </c>
      <c r="O515" s="30">
        <f t="shared" si="43"/>
        <v>34200.294000000002</v>
      </c>
      <c r="P515" s="31">
        <f t="shared" si="44"/>
        <v>3420.0294000000004</v>
      </c>
      <c r="Q515" s="32" t="s">
        <v>513</v>
      </c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6" customHeight="1" x14ac:dyDescent="0.2">
      <c r="A516" s="21" t="s">
        <v>208</v>
      </c>
      <c r="B516" s="22" t="s">
        <v>209</v>
      </c>
      <c r="C516" s="23" t="s">
        <v>860</v>
      </c>
      <c r="D516" s="22" t="s">
        <v>109</v>
      </c>
      <c r="E516" s="24" t="s">
        <v>366</v>
      </c>
      <c r="F516" s="22" t="s">
        <v>367</v>
      </c>
      <c r="G516" s="22" t="s">
        <v>368</v>
      </c>
      <c r="H516" s="25">
        <v>0.42220000000000002</v>
      </c>
      <c r="I516" s="25">
        <v>0.113</v>
      </c>
      <c r="J516" s="26">
        <v>0.53520000000000001</v>
      </c>
      <c r="K516" s="27" t="s">
        <v>38</v>
      </c>
      <c r="L516" s="28">
        <v>3</v>
      </c>
      <c r="M516" s="27" t="s">
        <v>27</v>
      </c>
      <c r="N516" s="29">
        <v>23479</v>
      </c>
      <c r="O516" s="30">
        <f t="shared" si="43"/>
        <v>23549.437000000002</v>
      </c>
      <c r="P516" s="31">
        <f t="shared" si="44"/>
        <v>2354.9437000000003</v>
      </c>
      <c r="Q516" s="32" t="s">
        <v>513</v>
      </c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6" customHeight="1" x14ac:dyDescent="0.2">
      <c r="A517" s="21" t="s">
        <v>260</v>
      </c>
      <c r="B517" s="22" t="s">
        <v>261</v>
      </c>
      <c r="C517" s="23" t="s">
        <v>861</v>
      </c>
      <c r="D517" s="22" t="s">
        <v>68</v>
      </c>
      <c r="E517" s="24" t="s">
        <v>366</v>
      </c>
      <c r="F517" s="22" t="s">
        <v>64</v>
      </c>
      <c r="G517" s="22" t="s">
        <v>368</v>
      </c>
      <c r="H517" s="25">
        <v>0.43619999999999998</v>
      </c>
      <c r="I517" s="25">
        <v>9.8799999999999999E-2</v>
      </c>
      <c r="J517" s="26">
        <v>0.53500000000000003</v>
      </c>
      <c r="K517" s="27" t="s">
        <v>38</v>
      </c>
      <c r="L517" s="28">
        <v>3</v>
      </c>
      <c r="M517" s="27" t="s">
        <v>27</v>
      </c>
      <c r="N517" s="29">
        <v>11983</v>
      </c>
      <c r="O517" s="30">
        <f t="shared" si="43"/>
        <v>12018.949000000001</v>
      </c>
      <c r="P517" s="31">
        <f t="shared" si="44"/>
        <v>1201.8949</v>
      </c>
      <c r="Q517" s="32" t="s">
        <v>513</v>
      </c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6" customHeight="1" x14ac:dyDescent="0.2">
      <c r="A518" s="21" t="s">
        <v>818</v>
      </c>
      <c r="B518" s="22" t="s">
        <v>819</v>
      </c>
      <c r="C518" s="23" t="s">
        <v>862</v>
      </c>
      <c r="D518" s="22" t="s">
        <v>604</v>
      </c>
      <c r="E518" s="24" t="s">
        <v>366</v>
      </c>
      <c r="F518" s="22" t="s">
        <v>64</v>
      </c>
      <c r="G518" s="22" t="s">
        <v>368</v>
      </c>
      <c r="H518" s="25">
        <v>0.46579999999999999</v>
      </c>
      <c r="I518" s="25">
        <v>6.83E-2</v>
      </c>
      <c r="J518" s="26">
        <v>0.53420000000000001</v>
      </c>
      <c r="K518" s="27" t="s">
        <v>38</v>
      </c>
      <c r="L518" s="28">
        <v>3</v>
      </c>
      <c r="M518" s="27" t="s">
        <v>38</v>
      </c>
      <c r="N518" s="29">
        <v>14990</v>
      </c>
      <c r="O518" s="30">
        <f t="shared" si="43"/>
        <v>15034.97</v>
      </c>
      <c r="P518" s="31">
        <f t="shared" si="44"/>
        <v>1503.4970000000001</v>
      </c>
      <c r="Q518" s="32" t="s">
        <v>513</v>
      </c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6" customHeight="1" x14ac:dyDescent="0.2">
      <c r="A519" s="21" t="s">
        <v>283</v>
      </c>
      <c r="B519" s="22" t="s">
        <v>284</v>
      </c>
      <c r="C519" s="23" t="s">
        <v>863</v>
      </c>
      <c r="D519" s="22" t="s">
        <v>266</v>
      </c>
      <c r="E519" s="24" t="s">
        <v>366</v>
      </c>
      <c r="F519" s="22" t="s">
        <v>64</v>
      </c>
      <c r="G519" s="22" t="s">
        <v>368</v>
      </c>
      <c r="H519" s="25">
        <v>0.45140000000000002</v>
      </c>
      <c r="I519" s="25">
        <v>7.8700000000000006E-2</v>
      </c>
      <c r="J519" s="26">
        <v>0.53010000000000002</v>
      </c>
      <c r="K519" s="27" t="s">
        <v>38</v>
      </c>
      <c r="L519" s="28">
        <v>3</v>
      </c>
      <c r="M519" s="27" t="s">
        <v>27</v>
      </c>
      <c r="N519" s="29">
        <v>28318</v>
      </c>
      <c r="O519" s="30">
        <f t="shared" si="43"/>
        <v>28402.954000000002</v>
      </c>
      <c r="P519" s="31">
        <f t="shared" si="44"/>
        <v>2840.2954000000004</v>
      </c>
      <c r="Q519" s="32" t="s">
        <v>513</v>
      </c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6" customHeight="1" x14ac:dyDescent="0.2">
      <c r="A520" s="21" t="s">
        <v>139</v>
      </c>
      <c r="B520" s="22" t="s">
        <v>140</v>
      </c>
      <c r="C520" s="23" t="s">
        <v>864</v>
      </c>
      <c r="D520" s="22" t="s">
        <v>319</v>
      </c>
      <c r="E520" s="24" t="s">
        <v>366</v>
      </c>
      <c r="F520" s="22" t="s">
        <v>64</v>
      </c>
      <c r="G520" s="22" t="s">
        <v>368</v>
      </c>
      <c r="H520" s="25">
        <v>0.44159999999999999</v>
      </c>
      <c r="I520" s="25">
        <v>8.7999999999999995E-2</v>
      </c>
      <c r="J520" s="26">
        <v>0.52959999999999996</v>
      </c>
      <c r="K520" s="27" t="s">
        <v>38</v>
      </c>
      <c r="L520" s="28">
        <v>3</v>
      </c>
      <c r="M520" s="27" t="s">
        <v>27</v>
      </c>
      <c r="N520" s="29">
        <v>33389</v>
      </c>
      <c r="O520" s="30">
        <f t="shared" si="43"/>
        <v>33489.167000000001</v>
      </c>
      <c r="P520" s="31">
        <f t="shared" si="44"/>
        <v>3348.9167000000002</v>
      </c>
      <c r="Q520" s="32" t="s">
        <v>513</v>
      </c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6" customHeight="1" x14ac:dyDescent="0.2">
      <c r="A521" s="21" t="s">
        <v>154</v>
      </c>
      <c r="B521" s="22" t="s">
        <v>155</v>
      </c>
      <c r="C521" s="23" t="s">
        <v>865</v>
      </c>
      <c r="D521" s="22" t="s">
        <v>236</v>
      </c>
      <c r="E521" s="24" t="s">
        <v>366</v>
      </c>
      <c r="F521" s="22" t="s">
        <v>64</v>
      </c>
      <c r="G521" s="22" t="s">
        <v>368</v>
      </c>
      <c r="H521" s="25">
        <v>0.46400000000000002</v>
      </c>
      <c r="I521" s="25">
        <v>6.5299999999999997E-2</v>
      </c>
      <c r="J521" s="26">
        <v>0.52929999999999999</v>
      </c>
      <c r="K521" s="27" t="s">
        <v>38</v>
      </c>
      <c r="L521" s="28">
        <v>3</v>
      </c>
      <c r="M521" s="27" t="s">
        <v>27</v>
      </c>
      <c r="N521" s="29">
        <v>35471</v>
      </c>
      <c r="O521" s="30">
        <f t="shared" si="43"/>
        <v>35577.413</v>
      </c>
      <c r="P521" s="31">
        <f t="shared" si="44"/>
        <v>3557.7413000000001</v>
      </c>
      <c r="Q521" s="32" t="s">
        <v>513</v>
      </c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6" customHeight="1" x14ac:dyDescent="0.2">
      <c r="A522" s="21" t="s">
        <v>355</v>
      </c>
      <c r="B522" s="22" t="s">
        <v>356</v>
      </c>
      <c r="C522" s="23" t="s">
        <v>866</v>
      </c>
      <c r="D522" s="22" t="s">
        <v>867</v>
      </c>
      <c r="E522" s="24" t="s">
        <v>366</v>
      </c>
      <c r="F522" s="22" t="s">
        <v>77</v>
      </c>
      <c r="G522" s="22" t="s">
        <v>368</v>
      </c>
      <c r="H522" s="25">
        <v>0.43309999999999998</v>
      </c>
      <c r="I522" s="25">
        <v>9.4500000000000001E-2</v>
      </c>
      <c r="J522" s="26">
        <v>0.52759999999999996</v>
      </c>
      <c r="K522" s="27" t="s">
        <v>38</v>
      </c>
      <c r="L522" s="28">
        <v>3</v>
      </c>
      <c r="M522" s="27" t="s">
        <v>27</v>
      </c>
      <c r="N522" s="29">
        <v>27221</v>
      </c>
      <c r="O522" s="30">
        <f t="shared" si="43"/>
        <v>27302.663</v>
      </c>
      <c r="P522" s="31">
        <f t="shared" si="44"/>
        <v>2730.2663000000002</v>
      </c>
      <c r="Q522" s="32" t="s">
        <v>513</v>
      </c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6" customHeight="1" x14ac:dyDescent="0.2">
      <c r="A523" s="21" t="s">
        <v>123</v>
      </c>
      <c r="B523" s="22" t="s">
        <v>124</v>
      </c>
      <c r="C523" s="23" t="s">
        <v>868</v>
      </c>
      <c r="D523" s="22" t="s">
        <v>674</v>
      </c>
      <c r="E523" s="24" t="s">
        <v>366</v>
      </c>
      <c r="F523" s="22" t="s">
        <v>64</v>
      </c>
      <c r="G523" s="22" t="s">
        <v>368</v>
      </c>
      <c r="H523" s="25">
        <v>0.45590000000000003</v>
      </c>
      <c r="I523" s="25">
        <v>7.17E-2</v>
      </c>
      <c r="J523" s="26">
        <v>0.52759999999999996</v>
      </c>
      <c r="K523" s="27" t="s">
        <v>38</v>
      </c>
      <c r="L523" s="28">
        <v>3</v>
      </c>
      <c r="M523" s="27" t="s">
        <v>27</v>
      </c>
      <c r="N523" s="29">
        <v>43369</v>
      </c>
      <c r="O523" s="30">
        <f t="shared" si="43"/>
        <v>43499.107000000004</v>
      </c>
      <c r="P523" s="31">
        <f t="shared" si="44"/>
        <v>4349.9107000000004</v>
      </c>
      <c r="Q523" s="32" t="s">
        <v>513</v>
      </c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6" customHeight="1" x14ac:dyDescent="0.2">
      <c r="A524" s="21" t="s">
        <v>305</v>
      </c>
      <c r="B524" s="22" t="s">
        <v>306</v>
      </c>
      <c r="C524" s="23" t="s">
        <v>869</v>
      </c>
      <c r="D524" s="22" t="s">
        <v>361</v>
      </c>
      <c r="E524" s="24" t="s">
        <v>366</v>
      </c>
      <c r="F524" s="22" t="s">
        <v>64</v>
      </c>
      <c r="G524" s="22" t="s">
        <v>368</v>
      </c>
      <c r="H524" s="25">
        <v>0.47010000000000002</v>
      </c>
      <c r="I524" s="25">
        <v>4.8500000000000001E-2</v>
      </c>
      <c r="J524" s="26">
        <v>0.51870000000000005</v>
      </c>
      <c r="K524" s="27" t="s">
        <v>38</v>
      </c>
      <c r="L524" s="28">
        <v>3</v>
      </c>
      <c r="M524" s="27" t="s">
        <v>27</v>
      </c>
      <c r="N524" s="29">
        <v>25530</v>
      </c>
      <c r="O524" s="30">
        <f t="shared" si="43"/>
        <v>25606.59</v>
      </c>
      <c r="P524" s="31">
        <f t="shared" si="44"/>
        <v>2560.6590000000001</v>
      </c>
      <c r="Q524" s="32" t="s">
        <v>513</v>
      </c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6" customHeight="1" x14ac:dyDescent="0.2">
      <c r="A525" s="21" t="s">
        <v>818</v>
      </c>
      <c r="B525" s="22" t="s">
        <v>819</v>
      </c>
      <c r="C525" s="23" t="s">
        <v>870</v>
      </c>
      <c r="D525" s="22" t="s">
        <v>23</v>
      </c>
      <c r="E525" s="24" t="s">
        <v>366</v>
      </c>
      <c r="F525" s="22" t="s">
        <v>64</v>
      </c>
      <c r="G525" s="22" t="s">
        <v>368</v>
      </c>
      <c r="H525" s="25">
        <v>0.43690000000000001</v>
      </c>
      <c r="I525" s="25">
        <v>8.1799999999999998E-2</v>
      </c>
      <c r="J525" s="26">
        <v>0.51870000000000005</v>
      </c>
      <c r="K525" s="27" t="s">
        <v>38</v>
      </c>
      <c r="L525" s="28">
        <v>3</v>
      </c>
      <c r="M525" s="27" t="s">
        <v>38</v>
      </c>
      <c r="N525" s="29">
        <v>25331</v>
      </c>
      <c r="O525" s="30">
        <f t="shared" si="43"/>
        <v>25406.992999999999</v>
      </c>
      <c r="P525" s="31">
        <f t="shared" si="44"/>
        <v>2540.6993000000002</v>
      </c>
      <c r="Q525" s="32" t="s">
        <v>513</v>
      </c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6" customHeight="1" x14ac:dyDescent="0.2">
      <c r="A526" s="21" t="s">
        <v>139</v>
      </c>
      <c r="B526" s="22" t="s">
        <v>140</v>
      </c>
      <c r="C526" s="23" t="s">
        <v>871</v>
      </c>
      <c r="D526" s="22" t="s">
        <v>452</v>
      </c>
      <c r="E526" s="24" t="s">
        <v>366</v>
      </c>
      <c r="F526" s="22" t="s">
        <v>64</v>
      </c>
      <c r="G526" s="22" t="s">
        <v>368</v>
      </c>
      <c r="H526" s="25">
        <v>0.437</v>
      </c>
      <c r="I526" s="25">
        <v>8.1500000000000003E-2</v>
      </c>
      <c r="J526" s="26">
        <v>0.51849999999999996</v>
      </c>
      <c r="K526" s="27" t="s">
        <v>38</v>
      </c>
      <c r="L526" s="28">
        <v>3</v>
      </c>
      <c r="M526" s="27" t="s">
        <v>27</v>
      </c>
      <c r="N526" s="29">
        <v>23078</v>
      </c>
      <c r="O526" s="30">
        <f t="shared" si="43"/>
        <v>23147.234</v>
      </c>
      <c r="P526" s="31">
        <f t="shared" si="44"/>
        <v>2314.7234000000003</v>
      </c>
      <c r="Q526" s="32" t="s">
        <v>513</v>
      </c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6" customHeight="1" x14ac:dyDescent="0.2">
      <c r="A527" s="21" t="s">
        <v>294</v>
      </c>
      <c r="B527" s="22" t="s">
        <v>295</v>
      </c>
      <c r="C527" s="23" t="s">
        <v>872</v>
      </c>
      <c r="D527" s="22" t="s">
        <v>796</v>
      </c>
      <c r="E527" s="24" t="s">
        <v>366</v>
      </c>
      <c r="F527" s="22" t="s">
        <v>64</v>
      </c>
      <c r="G527" s="22" t="s">
        <v>368</v>
      </c>
      <c r="H527" s="25">
        <v>0.42380000000000001</v>
      </c>
      <c r="I527" s="25">
        <v>8.8599999999999998E-2</v>
      </c>
      <c r="J527" s="26">
        <v>0.51249999999999996</v>
      </c>
      <c r="K527" s="27" t="s">
        <v>38</v>
      </c>
      <c r="L527" s="28">
        <v>3</v>
      </c>
      <c r="M527" s="27" t="s">
        <v>38</v>
      </c>
      <c r="N527" s="29">
        <v>19881</v>
      </c>
      <c r="O527" s="30">
        <f t="shared" si="43"/>
        <v>19940.643</v>
      </c>
      <c r="P527" s="31">
        <f t="shared" si="44"/>
        <v>1994.0643</v>
      </c>
      <c r="Q527" s="32" t="s">
        <v>513</v>
      </c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6" customHeight="1" x14ac:dyDescent="0.2">
      <c r="A528" s="21" t="s">
        <v>208</v>
      </c>
      <c r="B528" s="22" t="s">
        <v>209</v>
      </c>
      <c r="C528" s="23" t="s">
        <v>873</v>
      </c>
      <c r="D528" s="22" t="s">
        <v>122</v>
      </c>
      <c r="E528" s="24" t="s">
        <v>366</v>
      </c>
      <c r="F528" s="22" t="s">
        <v>367</v>
      </c>
      <c r="G528" s="22" t="s">
        <v>368</v>
      </c>
      <c r="H528" s="25">
        <v>0.38819999999999999</v>
      </c>
      <c r="I528" s="25">
        <v>0.1196</v>
      </c>
      <c r="J528" s="26">
        <v>0.50780000000000003</v>
      </c>
      <c r="K528" s="27" t="s">
        <v>38</v>
      </c>
      <c r="L528" s="28">
        <v>3</v>
      </c>
      <c r="M528" s="27" t="s">
        <v>27</v>
      </c>
      <c r="N528" s="29">
        <v>35911</v>
      </c>
      <c r="O528" s="30">
        <f t="shared" si="43"/>
        <v>36018.733</v>
      </c>
      <c r="P528" s="31">
        <f t="shared" si="44"/>
        <v>3601.8733000000002</v>
      </c>
      <c r="Q528" s="32" t="s">
        <v>513</v>
      </c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6" customHeight="1" x14ac:dyDescent="0.2">
      <c r="A529" s="21" t="s">
        <v>139</v>
      </c>
      <c r="B529" s="22" t="s">
        <v>140</v>
      </c>
      <c r="C529" s="23" t="s">
        <v>874</v>
      </c>
      <c r="D529" s="22" t="s">
        <v>875</v>
      </c>
      <c r="E529" s="24" t="s">
        <v>366</v>
      </c>
      <c r="F529" s="22" t="s">
        <v>367</v>
      </c>
      <c r="G529" s="22" t="s">
        <v>368</v>
      </c>
      <c r="H529" s="25">
        <v>0.42059999999999997</v>
      </c>
      <c r="I529" s="25">
        <v>8.5999999999999993E-2</v>
      </c>
      <c r="J529" s="26">
        <v>0.50660000000000005</v>
      </c>
      <c r="K529" s="27" t="s">
        <v>38</v>
      </c>
      <c r="L529" s="28">
        <v>3</v>
      </c>
      <c r="M529" s="27" t="s">
        <v>27</v>
      </c>
      <c r="N529" s="29">
        <v>41657</v>
      </c>
      <c r="O529" s="30">
        <f t="shared" si="43"/>
        <v>41781.970999999998</v>
      </c>
      <c r="P529" s="31">
        <f t="shared" si="44"/>
        <v>4178.1971000000003</v>
      </c>
      <c r="Q529" s="32" t="s">
        <v>513</v>
      </c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6" customHeight="1" x14ac:dyDescent="0.2">
      <c r="A530" s="21" t="s">
        <v>139</v>
      </c>
      <c r="B530" s="22" t="s">
        <v>140</v>
      </c>
      <c r="C530" s="23" t="s">
        <v>876</v>
      </c>
      <c r="D530" s="22" t="s">
        <v>66</v>
      </c>
      <c r="E530" s="24" t="s">
        <v>366</v>
      </c>
      <c r="F530" s="22" t="s">
        <v>77</v>
      </c>
      <c r="G530" s="22" t="s">
        <v>368</v>
      </c>
      <c r="H530" s="25">
        <v>0.44969999999999999</v>
      </c>
      <c r="I530" s="25">
        <v>5.5899999999999998E-2</v>
      </c>
      <c r="J530" s="26">
        <v>0.50560000000000005</v>
      </c>
      <c r="K530" s="27" t="s">
        <v>38</v>
      </c>
      <c r="L530" s="28">
        <v>3</v>
      </c>
      <c r="M530" s="27" t="s">
        <v>27</v>
      </c>
      <c r="N530" s="29">
        <v>70183</v>
      </c>
      <c r="O530" s="30">
        <f t="shared" si="43"/>
        <v>70393.548999999999</v>
      </c>
      <c r="P530" s="31">
        <f t="shared" si="44"/>
        <v>7039.3549000000003</v>
      </c>
      <c r="Q530" s="32" t="s">
        <v>513</v>
      </c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6" customHeight="1" x14ac:dyDescent="0.2">
      <c r="A531" s="21" t="s">
        <v>170</v>
      </c>
      <c r="B531" s="22" t="s">
        <v>171</v>
      </c>
      <c r="C531" s="28" t="s">
        <v>877</v>
      </c>
      <c r="D531" s="22" t="s">
        <v>60</v>
      </c>
      <c r="E531" s="24" t="s">
        <v>366</v>
      </c>
      <c r="F531" s="22" t="s">
        <v>367</v>
      </c>
      <c r="G531" s="22" t="s">
        <v>368</v>
      </c>
      <c r="H531" s="25">
        <v>0.45629999999999998</v>
      </c>
      <c r="I531" s="25">
        <v>4.9299999999999997E-2</v>
      </c>
      <c r="J531" s="26">
        <v>0.50560000000000005</v>
      </c>
      <c r="K531" s="27" t="s">
        <v>38</v>
      </c>
      <c r="L531" s="28">
        <v>3</v>
      </c>
      <c r="M531" s="27" t="s">
        <v>27</v>
      </c>
      <c r="N531" s="29">
        <v>25786</v>
      </c>
      <c r="O531" s="30">
        <f t="shared" si="43"/>
        <v>25863.358</v>
      </c>
      <c r="P531" s="31">
        <f t="shared" si="44"/>
        <v>2586.3358000000003</v>
      </c>
      <c r="Q531" s="32" t="s">
        <v>513</v>
      </c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6" customHeight="1" x14ac:dyDescent="0.2">
      <c r="A532" s="21" t="s">
        <v>847</v>
      </c>
      <c r="B532" s="22" t="s">
        <v>848</v>
      </c>
      <c r="C532" s="23" t="s">
        <v>878</v>
      </c>
      <c r="D532" s="22" t="s">
        <v>90</v>
      </c>
      <c r="E532" s="24" t="s">
        <v>366</v>
      </c>
      <c r="F532" s="22" t="s">
        <v>64</v>
      </c>
      <c r="G532" s="22" t="s">
        <v>368</v>
      </c>
      <c r="H532" s="25">
        <v>0.441</v>
      </c>
      <c r="I532" s="25">
        <v>5.79E-2</v>
      </c>
      <c r="J532" s="26">
        <v>0.49890000000000001</v>
      </c>
      <c r="K532" s="27" t="s">
        <v>38</v>
      </c>
      <c r="L532" s="28">
        <v>3</v>
      </c>
      <c r="M532" s="27" t="s">
        <v>38</v>
      </c>
      <c r="N532" s="29">
        <v>27495</v>
      </c>
      <c r="O532" s="30">
        <f t="shared" si="43"/>
        <v>27577.485000000001</v>
      </c>
      <c r="P532" s="31">
        <f t="shared" si="44"/>
        <v>2757.7485000000001</v>
      </c>
      <c r="Q532" s="32" t="s">
        <v>513</v>
      </c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6" customHeight="1" x14ac:dyDescent="0.2">
      <c r="A533" s="21" t="s">
        <v>208</v>
      </c>
      <c r="B533" s="22" t="s">
        <v>209</v>
      </c>
      <c r="C533" s="23" t="s">
        <v>879</v>
      </c>
      <c r="D533" s="22" t="s">
        <v>429</v>
      </c>
      <c r="E533" s="24" t="s">
        <v>366</v>
      </c>
      <c r="F533" s="22" t="s">
        <v>64</v>
      </c>
      <c r="G533" s="22" t="s">
        <v>368</v>
      </c>
      <c r="H533" s="25">
        <v>0.38869999999999999</v>
      </c>
      <c r="I533" s="25">
        <v>0.1095</v>
      </c>
      <c r="J533" s="26">
        <v>0.49819999999999998</v>
      </c>
      <c r="K533" s="27" t="s">
        <v>38</v>
      </c>
      <c r="L533" s="28">
        <v>3</v>
      </c>
      <c r="M533" s="27" t="s">
        <v>27</v>
      </c>
      <c r="N533" s="29">
        <v>41323</v>
      </c>
      <c r="O533" s="30">
        <f t="shared" si="43"/>
        <v>41446.968999999997</v>
      </c>
      <c r="P533" s="31">
        <f t="shared" si="44"/>
        <v>4144.6968999999999</v>
      </c>
      <c r="Q533" s="32" t="s">
        <v>513</v>
      </c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6" customHeight="1" x14ac:dyDescent="0.2">
      <c r="A534" s="21" t="s">
        <v>305</v>
      </c>
      <c r="B534" s="22" t="s">
        <v>306</v>
      </c>
      <c r="C534" s="23" t="s">
        <v>880</v>
      </c>
      <c r="D534" s="22" t="s">
        <v>881</v>
      </c>
      <c r="E534" s="24" t="s">
        <v>366</v>
      </c>
      <c r="F534" s="22" t="s">
        <v>64</v>
      </c>
      <c r="G534" s="22" t="s">
        <v>368</v>
      </c>
      <c r="H534" s="25">
        <v>0.3881</v>
      </c>
      <c r="I534" s="25">
        <v>0.105</v>
      </c>
      <c r="J534" s="26">
        <v>0.49309999999999998</v>
      </c>
      <c r="K534" s="27" t="s">
        <v>38</v>
      </c>
      <c r="L534" s="28">
        <v>3</v>
      </c>
      <c r="M534" s="27" t="s">
        <v>27</v>
      </c>
      <c r="N534" s="29">
        <v>28134</v>
      </c>
      <c r="O534" s="30">
        <f t="shared" si="43"/>
        <v>28218.401999999998</v>
      </c>
      <c r="P534" s="31">
        <f t="shared" si="44"/>
        <v>2821.8402000000001</v>
      </c>
      <c r="Q534" s="32" t="s">
        <v>513</v>
      </c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6" customHeight="1" x14ac:dyDescent="0.2">
      <c r="A535" s="21" t="s">
        <v>267</v>
      </c>
      <c r="B535" s="22" t="s">
        <v>268</v>
      </c>
      <c r="C535" s="23" t="s">
        <v>882</v>
      </c>
      <c r="D535" s="22" t="s">
        <v>175</v>
      </c>
      <c r="E535" s="24" t="s">
        <v>366</v>
      </c>
      <c r="F535" s="22" t="s">
        <v>64</v>
      </c>
      <c r="G535" s="22" t="s">
        <v>368</v>
      </c>
      <c r="H535" s="25">
        <v>0.43419999999999997</v>
      </c>
      <c r="I535" s="25">
        <v>5.3400000000000003E-2</v>
      </c>
      <c r="J535" s="26">
        <v>0.48749999999999999</v>
      </c>
      <c r="K535" s="27" t="s">
        <v>38</v>
      </c>
      <c r="L535" s="28">
        <v>3</v>
      </c>
      <c r="M535" s="27" t="s">
        <v>27</v>
      </c>
      <c r="N535" s="29">
        <v>22194</v>
      </c>
      <c r="O535" s="30">
        <f t="shared" si="43"/>
        <v>22260.581999999999</v>
      </c>
      <c r="P535" s="31">
        <f t="shared" si="44"/>
        <v>2226.0581999999999</v>
      </c>
      <c r="Q535" s="32" t="s">
        <v>513</v>
      </c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6" customHeight="1" x14ac:dyDescent="0.2">
      <c r="A536" s="21" t="s">
        <v>208</v>
      </c>
      <c r="B536" s="22" t="s">
        <v>209</v>
      </c>
      <c r="C536" s="23" t="s">
        <v>883</v>
      </c>
      <c r="D536" s="22" t="s">
        <v>319</v>
      </c>
      <c r="E536" s="24" t="s">
        <v>366</v>
      </c>
      <c r="F536" s="22" t="s">
        <v>64</v>
      </c>
      <c r="G536" s="22" t="s">
        <v>368</v>
      </c>
      <c r="H536" s="25">
        <v>0.38150000000000001</v>
      </c>
      <c r="I536" s="25">
        <v>0.1038</v>
      </c>
      <c r="J536" s="26">
        <v>0.48530000000000001</v>
      </c>
      <c r="K536" s="27" t="s">
        <v>38</v>
      </c>
      <c r="L536" s="28">
        <v>3</v>
      </c>
      <c r="M536" s="27" t="s">
        <v>27</v>
      </c>
      <c r="N536" s="29">
        <v>32590</v>
      </c>
      <c r="O536" s="30">
        <f t="shared" si="43"/>
        <v>32687.77</v>
      </c>
      <c r="P536" s="31">
        <f t="shared" si="44"/>
        <v>3268.777</v>
      </c>
      <c r="Q536" s="32" t="s">
        <v>513</v>
      </c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6" customHeight="1" x14ac:dyDescent="0.2">
      <c r="A537" s="21" t="s">
        <v>355</v>
      </c>
      <c r="B537" s="22" t="s">
        <v>356</v>
      </c>
      <c r="C537" s="23" t="s">
        <v>884</v>
      </c>
      <c r="D537" s="22" t="s">
        <v>247</v>
      </c>
      <c r="E537" s="24" t="s">
        <v>366</v>
      </c>
      <c r="F537" s="22" t="s">
        <v>64</v>
      </c>
      <c r="G537" s="22" t="s">
        <v>368</v>
      </c>
      <c r="H537" s="25">
        <v>0.4153</v>
      </c>
      <c r="I537" s="25">
        <v>6.9500000000000006E-2</v>
      </c>
      <c r="J537" s="26">
        <v>0.48470000000000002</v>
      </c>
      <c r="K537" s="27" t="s">
        <v>38</v>
      </c>
      <c r="L537" s="28">
        <v>3</v>
      </c>
      <c r="M537" s="27" t="s">
        <v>27</v>
      </c>
      <c r="N537" s="29">
        <v>34542</v>
      </c>
      <c r="O537" s="30">
        <f t="shared" si="43"/>
        <v>34645.625999999997</v>
      </c>
      <c r="P537" s="31">
        <f t="shared" si="44"/>
        <v>3464.5625999999997</v>
      </c>
      <c r="Q537" s="32" t="s">
        <v>513</v>
      </c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6" customHeight="1" x14ac:dyDescent="0.2">
      <c r="A538" s="21" t="s">
        <v>818</v>
      </c>
      <c r="B538" s="22" t="s">
        <v>819</v>
      </c>
      <c r="C538" s="23" t="s">
        <v>885</v>
      </c>
      <c r="D538" s="22" t="s">
        <v>165</v>
      </c>
      <c r="E538" s="24" t="s">
        <v>366</v>
      </c>
      <c r="F538" s="22" t="s">
        <v>64</v>
      </c>
      <c r="G538" s="22" t="s">
        <v>368</v>
      </c>
      <c r="H538" s="25">
        <v>0.41389999999999999</v>
      </c>
      <c r="I538" s="25">
        <v>6.1499999999999999E-2</v>
      </c>
      <c r="J538" s="26">
        <v>0.47539999999999999</v>
      </c>
      <c r="K538" s="27" t="s">
        <v>38</v>
      </c>
      <c r="L538" s="28">
        <v>3</v>
      </c>
      <c r="M538" s="27" t="s">
        <v>38</v>
      </c>
      <c r="N538" s="29">
        <v>28612</v>
      </c>
      <c r="O538" s="30">
        <f t="shared" si="43"/>
        <v>28697.835999999999</v>
      </c>
      <c r="P538" s="31">
        <f t="shared" si="44"/>
        <v>2869.7836000000002</v>
      </c>
      <c r="Q538" s="32" t="s">
        <v>513</v>
      </c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6" customHeight="1" x14ac:dyDescent="0.2">
      <c r="A539" s="21" t="s">
        <v>730</v>
      </c>
      <c r="B539" s="22" t="s">
        <v>731</v>
      </c>
      <c r="C539" s="23" t="s">
        <v>886</v>
      </c>
      <c r="D539" s="22" t="s">
        <v>60</v>
      </c>
      <c r="E539" s="24" t="s">
        <v>366</v>
      </c>
      <c r="F539" s="22" t="s">
        <v>64</v>
      </c>
      <c r="G539" s="22" t="s">
        <v>368</v>
      </c>
      <c r="H539" s="25">
        <v>0.38740000000000002</v>
      </c>
      <c r="I539" s="25">
        <v>8.77E-2</v>
      </c>
      <c r="J539" s="26">
        <v>0.47510000000000002</v>
      </c>
      <c r="K539" s="27" t="s">
        <v>38</v>
      </c>
      <c r="L539" s="28">
        <v>3</v>
      </c>
      <c r="M539" s="27" t="s">
        <v>27</v>
      </c>
      <c r="N539" s="29">
        <v>81914</v>
      </c>
      <c r="O539" s="30">
        <f t="shared" si="43"/>
        <v>82159.741999999998</v>
      </c>
      <c r="P539" s="31">
        <f t="shared" si="44"/>
        <v>8215.9742000000006</v>
      </c>
      <c r="Q539" s="32" t="s">
        <v>513</v>
      </c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6" customHeight="1" x14ac:dyDescent="0.2">
      <c r="A540" s="21" t="s">
        <v>103</v>
      </c>
      <c r="B540" s="22" t="s">
        <v>104</v>
      </c>
      <c r="C540" s="23" t="s">
        <v>887</v>
      </c>
      <c r="D540" s="22" t="s">
        <v>635</v>
      </c>
      <c r="E540" s="24" t="s">
        <v>366</v>
      </c>
      <c r="F540" s="22" t="s">
        <v>64</v>
      </c>
      <c r="G540" s="22" t="s">
        <v>425</v>
      </c>
      <c r="H540" s="25">
        <v>0.41639999999999999</v>
      </c>
      <c r="I540" s="25">
        <v>5.3600000000000002E-2</v>
      </c>
      <c r="J540" s="26">
        <v>0.47</v>
      </c>
      <c r="K540" s="27" t="s">
        <v>38</v>
      </c>
      <c r="L540" s="28">
        <v>3</v>
      </c>
      <c r="M540" s="27" t="s">
        <v>27</v>
      </c>
      <c r="N540" s="29">
        <v>34251</v>
      </c>
      <c r="O540" s="30">
        <f t="shared" si="43"/>
        <v>34353.752999999997</v>
      </c>
      <c r="P540" s="31">
        <f t="shared" si="44"/>
        <v>3435.3752999999997</v>
      </c>
      <c r="Q540" s="32" t="s">
        <v>513</v>
      </c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6" customHeight="1" x14ac:dyDescent="0.2">
      <c r="A541" s="21" t="s">
        <v>208</v>
      </c>
      <c r="B541" s="22" t="s">
        <v>209</v>
      </c>
      <c r="C541" s="23" t="s">
        <v>888</v>
      </c>
      <c r="D541" s="22" t="s">
        <v>889</v>
      </c>
      <c r="E541" s="24" t="s">
        <v>366</v>
      </c>
      <c r="F541" s="22" t="s">
        <v>367</v>
      </c>
      <c r="G541" s="22" t="s">
        <v>368</v>
      </c>
      <c r="H541" s="25">
        <v>0.37080000000000002</v>
      </c>
      <c r="I541" s="25">
        <v>9.7900000000000001E-2</v>
      </c>
      <c r="J541" s="26">
        <v>0.46879999999999999</v>
      </c>
      <c r="K541" s="27" t="s">
        <v>38</v>
      </c>
      <c r="L541" s="28">
        <v>3</v>
      </c>
      <c r="M541" s="27" t="s">
        <v>27</v>
      </c>
      <c r="N541" s="29">
        <v>27453</v>
      </c>
      <c r="O541" s="30">
        <f t="shared" si="43"/>
        <v>27535.359</v>
      </c>
      <c r="P541" s="31">
        <f t="shared" si="44"/>
        <v>2753.5359000000003</v>
      </c>
      <c r="Q541" s="32" t="s">
        <v>513</v>
      </c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6" customHeight="1" x14ac:dyDescent="0.2">
      <c r="A542" s="21" t="s">
        <v>818</v>
      </c>
      <c r="B542" s="22" t="s">
        <v>819</v>
      </c>
      <c r="C542" s="23" t="s">
        <v>890</v>
      </c>
      <c r="D542" s="22" t="s">
        <v>443</v>
      </c>
      <c r="E542" s="24" t="s">
        <v>366</v>
      </c>
      <c r="F542" s="22" t="s">
        <v>64</v>
      </c>
      <c r="G542" s="22" t="s">
        <v>368</v>
      </c>
      <c r="H542" s="25">
        <v>0.3795</v>
      </c>
      <c r="I542" s="25">
        <v>8.48E-2</v>
      </c>
      <c r="J542" s="26">
        <v>0.46429999999999999</v>
      </c>
      <c r="K542" s="27" t="s">
        <v>38</v>
      </c>
      <c r="L542" s="28">
        <v>3</v>
      </c>
      <c r="M542" s="27" t="s">
        <v>38</v>
      </c>
      <c r="N542" s="29">
        <v>15649</v>
      </c>
      <c r="O542" s="30">
        <f t="shared" si="43"/>
        <v>15695.947</v>
      </c>
      <c r="P542" s="31">
        <f t="shared" si="44"/>
        <v>1569.5947000000001</v>
      </c>
      <c r="Q542" s="32" t="s">
        <v>513</v>
      </c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6" customHeight="1" x14ac:dyDescent="0.2">
      <c r="A543" s="21" t="s">
        <v>267</v>
      </c>
      <c r="B543" s="22" t="s">
        <v>268</v>
      </c>
      <c r="C543" s="23" t="s">
        <v>891</v>
      </c>
      <c r="D543" s="22" t="s">
        <v>892</v>
      </c>
      <c r="E543" s="24" t="s">
        <v>366</v>
      </c>
      <c r="F543" s="22" t="s">
        <v>64</v>
      </c>
      <c r="G543" s="22" t="s">
        <v>368</v>
      </c>
      <c r="H543" s="25">
        <v>0.4239</v>
      </c>
      <c r="I543" s="25">
        <v>3.9899999999999998E-2</v>
      </c>
      <c r="J543" s="26">
        <v>0.46379999999999999</v>
      </c>
      <c r="K543" s="27" t="s">
        <v>38</v>
      </c>
      <c r="L543" s="28">
        <v>3</v>
      </c>
      <c r="M543" s="27" t="s">
        <v>27</v>
      </c>
      <c r="N543" s="29">
        <v>34993</v>
      </c>
      <c r="O543" s="30">
        <f t="shared" si="43"/>
        <v>35097.978999999999</v>
      </c>
      <c r="P543" s="31">
        <f t="shared" si="44"/>
        <v>3509.7979</v>
      </c>
      <c r="Q543" s="32" t="s">
        <v>513</v>
      </c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6" customHeight="1" x14ac:dyDescent="0.2">
      <c r="A544" s="21" t="s">
        <v>818</v>
      </c>
      <c r="B544" s="22" t="s">
        <v>819</v>
      </c>
      <c r="C544" s="23" t="s">
        <v>893</v>
      </c>
      <c r="D544" s="22" t="s">
        <v>894</v>
      </c>
      <c r="E544" s="24" t="s">
        <v>366</v>
      </c>
      <c r="F544" s="22" t="s">
        <v>64</v>
      </c>
      <c r="G544" s="22" t="s">
        <v>368</v>
      </c>
      <c r="H544" s="25">
        <v>0.39879999999999999</v>
      </c>
      <c r="I544" s="25">
        <v>6.5000000000000002E-2</v>
      </c>
      <c r="J544" s="26">
        <v>0.46379999999999999</v>
      </c>
      <c r="K544" s="27" t="s">
        <v>38</v>
      </c>
      <c r="L544" s="28">
        <v>3</v>
      </c>
      <c r="M544" s="27" t="s">
        <v>38</v>
      </c>
      <c r="N544" s="29">
        <v>27260</v>
      </c>
      <c r="O544" s="30">
        <f t="shared" si="43"/>
        <v>27341.78</v>
      </c>
      <c r="P544" s="31">
        <f t="shared" si="44"/>
        <v>2734.1779999999999</v>
      </c>
      <c r="Q544" s="32" t="s">
        <v>513</v>
      </c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6" customHeight="1" x14ac:dyDescent="0.2">
      <c r="A545" s="21" t="s">
        <v>139</v>
      </c>
      <c r="B545" s="22" t="s">
        <v>140</v>
      </c>
      <c r="C545" s="23" t="s">
        <v>895</v>
      </c>
      <c r="D545" s="22" t="s">
        <v>690</v>
      </c>
      <c r="E545" s="24" t="s">
        <v>366</v>
      </c>
      <c r="F545" s="22" t="s">
        <v>64</v>
      </c>
      <c r="G545" s="22" t="s">
        <v>368</v>
      </c>
      <c r="H545" s="25">
        <v>0.38390000000000002</v>
      </c>
      <c r="I545" s="25">
        <v>7.8899999999999998E-2</v>
      </c>
      <c r="J545" s="26">
        <v>0.46279999999999999</v>
      </c>
      <c r="K545" s="27" t="s">
        <v>38</v>
      </c>
      <c r="L545" s="28">
        <v>3</v>
      </c>
      <c r="M545" s="27" t="s">
        <v>27</v>
      </c>
      <c r="N545" s="29">
        <v>33265</v>
      </c>
      <c r="O545" s="30">
        <f t="shared" si="43"/>
        <v>33364.794999999998</v>
      </c>
      <c r="P545" s="31">
        <f t="shared" si="44"/>
        <v>3336.4794999999999</v>
      </c>
      <c r="Q545" s="32" t="s">
        <v>513</v>
      </c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6" customHeight="1" x14ac:dyDescent="0.2">
      <c r="A546" s="21" t="s">
        <v>267</v>
      </c>
      <c r="B546" s="22" t="s">
        <v>268</v>
      </c>
      <c r="C546" s="23" t="s">
        <v>896</v>
      </c>
      <c r="D546" s="22" t="s">
        <v>660</v>
      </c>
      <c r="E546" s="24" t="s">
        <v>366</v>
      </c>
      <c r="F546" s="22" t="s">
        <v>418</v>
      </c>
      <c r="G546" s="22" t="s">
        <v>368</v>
      </c>
      <c r="H546" s="25">
        <v>0.37730000000000002</v>
      </c>
      <c r="I546" s="25">
        <v>8.5300000000000001E-2</v>
      </c>
      <c r="J546" s="26">
        <v>0.46250000000000002</v>
      </c>
      <c r="K546" s="27" t="s">
        <v>38</v>
      </c>
      <c r="L546" s="28">
        <v>3</v>
      </c>
      <c r="M546" s="27" t="s">
        <v>27</v>
      </c>
      <c r="N546" s="29">
        <v>21743</v>
      </c>
      <c r="O546" s="30">
        <f t="shared" si="43"/>
        <v>21808.228999999999</v>
      </c>
      <c r="P546" s="31">
        <f t="shared" si="44"/>
        <v>2180.8229000000001</v>
      </c>
      <c r="Q546" s="32" t="s">
        <v>513</v>
      </c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6" customHeight="1" x14ac:dyDescent="0.2">
      <c r="A547" s="21" t="s">
        <v>730</v>
      </c>
      <c r="B547" s="22" t="s">
        <v>731</v>
      </c>
      <c r="C547" s="23" t="s">
        <v>897</v>
      </c>
      <c r="D547" s="22" t="s">
        <v>234</v>
      </c>
      <c r="E547" s="24" t="s">
        <v>366</v>
      </c>
      <c r="F547" s="22" t="s">
        <v>64</v>
      </c>
      <c r="G547" s="22" t="s">
        <v>368</v>
      </c>
      <c r="H547" s="25">
        <v>0.3831</v>
      </c>
      <c r="I547" s="25">
        <v>7.2800000000000004E-2</v>
      </c>
      <c r="J547" s="26">
        <v>0.45590000000000003</v>
      </c>
      <c r="K547" s="27" t="s">
        <v>38</v>
      </c>
      <c r="L547" s="28">
        <v>3</v>
      </c>
      <c r="M547" s="27" t="s">
        <v>27</v>
      </c>
      <c r="N547" s="29">
        <v>30337</v>
      </c>
      <c r="O547" s="30">
        <f t="shared" si="43"/>
        <v>30428.010999999999</v>
      </c>
      <c r="P547" s="31">
        <f t="shared" si="44"/>
        <v>3042.8011000000001</v>
      </c>
      <c r="Q547" s="32" t="s">
        <v>513</v>
      </c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6" customHeight="1" x14ac:dyDescent="0.2">
      <c r="A548" s="21" t="s">
        <v>139</v>
      </c>
      <c r="B548" s="22" t="s">
        <v>140</v>
      </c>
      <c r="C548" s="23" t="s">
        <v>898</v>
      </c>
      <c r="D548" s="22" t="s">
        <v>70</v>
      </c>
      <c r="E548" s="24" t="s">
        <v>366</v>
      </c>
      <c r="F548" s="22" t="s">
        <v>64</v>
      </c>
      <c r="G548" s="22" t="s">
        <v>368</v>
      </c>
      <c r="H548" s="25">
        <v>0.37240000000000001</v>
      </c>
      <c r="I548" s="25">
        <v>8.2799999999999999E-2</v>
      </c>
      <c r="J548" s="26">
        <v>0.45519999999999999</v>
      </c>
      <c r="K548" s="27" t="s">
        <v>38</v>
      </c>
      <c r="L548" s="28">
        <v>3</v>
      </c>
      <c r="M548" s="27" t="s">
        <v>27</v>
      </c>
      <c r="N548" s="29">
        <v>42906</v>
      </c>
      <c r="O548" s="30">
        <f t="shared" si="43"/>
        <v>43034.718000000001</v>
      </c>
      <c r="P548" s="31">
        <f t="shared" si="44"/>
        <v>4303.4718000000003</v>
      </c>
      <c r="Q548" s="32" t="s">
        <v>513</v>
      </c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6" customHeight="1" x14ac:dyDescent="0.2">
      <c r="A549" s="21" t="s">
        <v>899</v>
      </c>
      <c r="B549" s="22" t="s">
        <v>900</v>
      </c>
      <c r="C549" s="23" t="s">
        <v>901</v>
      </c>
      <c r="D549" s="22" t="s">
        <v>684</v>
      </c>
      <c r="E549" s="24" t="s">
        <v>366</v>
      </c>
      <c r="F549" s="22" t="s">
        <v>64</v>
      </c>
      <c r="G549" s="22" t="s">
        <v>695</v>
      </c>
      <c r="H549" s="25">
        <v>0.4113</v>
      </c>
      <c r="I549" s="25">
        <v>4.1500000000000002E-2</v>
      </c>
      <c r="J549" s="26">
        <v>0.45279999999999998</v>
      </c>
      <c r="K549" s="27" t="s">
        <v>38</v>
      </c>
      <c r="L549" s="28">
        <v>3</v>
      </c>
      <c r="M549" s="27" t="s">
        <v>27</v>
      </c>
      <c r="N549" s="29">
        <v>36889</v>
      </c>
      <c r="O549" s="30">
        <f t="shared" si="43"/>
        <v>36999.667000000001</v>
      </c>
      <c r="P549" s="31">
        <f t="shared" si="44"/>
        <v>3699.9667000000004</v>
      </c>
      <c r="Q549" s="32" t="s">
        <v>513</v>
      </c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6" customHeight="1" x14ac:dyDescent="0.2">
      <c r="A550" s="21" t="s">
        <v>665</v>
      </c>
      <c r="B550" s="22" t="s">
        <v>666</v>
      </c>
      <c r="C550" s="23" t="s">
        <v>902</v>
      </c>
      <c r="D550" s="22" t="s">
        <v>23</v>
      </c>
      <c r="E550" s="24" t="s">
        <v>366</v>
      </c>
      <c r="F550" s="22" t="s">
        <v>367</v>
      </c>
      <c r="G550" s="22" t="s">
        <v>368</v>
      </c>
      <c r="H550" s="25">
        <v>0.4148</v>
      </c>
      <c r="I550" s="25">
        <v>3.61E-2</v>
      </c>
      <c r="J550" s="26">
        <v>0.45090000000000002</v>
      </c>
      <c r="K550" s="27" t="s">
        <v>38</v>
      </c>
      <c r="L550" s="28">
        <v>3</v>
      </c>
      <c r="M550" s="27" t="s">
        <v>27</v>
      </c>
      <c r="N550" s="29">
        <v>14005</v>
      </c>
      <c r="O550" s="30">
        <f t="shared" si="43"/>
        <v>14047.014999999999</v>
      </c>
      <c r="P550" s="31">
        <f t="shared" si="44"/>
        <v>1404.7015000000001</v>
      </c>
      <c r="Q550" s="32" t="s">
        <v>513</v>
      </c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6" customHeight="1" x14ac:dyDescent="0.2">
      <c r="A551" s="21" t="s">
        <v>34</v>
      </c>
      <c r="B551" s="22" t="s">
        <v>35</v>
      </c>
      <c r="C551" s="23" t="s">
        <v>903</v>
      </c>
      <c r="D551" s="22" t="s">
        <v>386</v>
      </c>
      <c r="E551" s="24" t="s">
        <v>63</v>
      </c>
      <c r="F551" s="22" t="s">
        <v>25</v>
      </c>
      <c r="G551" s="22" t="s">
        <v>33</v>
      </c>
      <c r="H551" s="25">
        <v>1</v>
      </c>
      <c r="I551" s="25">
        <v>0</v>
      </c>
      <c r="J551" s="26">
        <v>1</v>
      </c>
      <c r="K551" s="27" t="s">
        <v>38</v>
      </c>
      <c r="L551" s="28">
        <v>4</v>
      </c>
      <c r="M551" s="27" t="s">
        <v>27</v>
      </c>
      <c r="N551" s="29">
        <v>1189</v>
      </c>
      <c r="O551" s="30">
        <f t="shared" si="43"/>
        <v>1192.567</v>
      </c>
      <c r="P551" s="31">
        <f t="shared" si="44"/>
        <v>119.25670000000001</v>
      </c>
      <c r="Q551" s="32" t="s">
        <v>513</v>
      </c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6" customHeight="1" x14ac:dyDescent="0.2">
      <c r="A552" s="21" t="s">
        <v>100</v>
      </c>
      <c r="B552" s="22" t="s">
        <v>101</v>
      </c>
      <c r="C552" s="23" t="s">
        <v>904</v>
      </c>
      <c r="D552" s="22" t="s">
        <v>458</v>
      </c>
      <c r="E552" s="24" t="s">
        <v>24</v>
      </c>
      <c r="F552" s="22" t="s">
        <v>25</v>
      </c>
      <c r="G552" s="22" t="s">
        <v>26</v>
      </c>
      <c r="H552" s="25">
        <v>0.9889</v>
      </c>
      <c r="I552" s="25">
        <v>0</v>
      </c>
      <c r="J552" s="26">
        <v>0.9889</v>
      </c>
      <c r="K552" s="27" t="s">
        <v>38</v>
      </c>
      <c r="L552" s="28">
        <v>4</v>
      </c>
      <c r="M552" s="27" t="s">
        <v>27</v>
      </c>
      <c r="N552" s="29">
        <v>32662</v>
      </c>
      <c r="O552" s="30">
        <f t="shared" si="43"/>
        <v>32759.986000000001</v>
      </c>
      <c r="P552" s="31">
        <f t="shared" si="44"/>
        <v>3275.9986000000004</v>
      </c>
      <c r="Q552" s="32" t="s">
        <v>513</v>
      </c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6" customHeight="1" x14ac:dyDescent="0.2">
      <c r="A553" s="21" t="s">
        <v>106</v>
      </c>
      <c r="B553" s="22" t="s">
        <v>107</v>
      </c>
      <c r="C553" s="23" t="s">
        <v>905</v>
      </c>
      <c r="D553" s="22" t="s">
        <v>906</v>
      </c>
      <c r="E553" s="24" t="s">
        <v>99</v>
      </c>
      <c r="F553" s="22" t="s">
        <v>64</v>
      </c>
      <c r="G553" s="22" t="s">
        <v>425</v>
      </c>
      <c r="H553" s="25">
        <v>0.96030000000000004</v>
      </c>
      <c r="I553" s="25">
        <v>0</v>
      </c>
      <c r="J553" s="26">
        <v>0.96030000000000004</v>
      </c>
      <c r="K553" s="27" t="s">
        <v>27</v>
      </c>
      <c r="L553" s="28">
        <v>4</v>
      </c>
      <c r="M553" s="27" t="s">
        <v>27</v>
      </c>
      <c r="N553" s="29">
        <v>31537</v>
      </c>
      <c r="O553" s="30">
        <f t="shared" si="43"/>
        <v>31631.611000000001</v>
      </c>
      <c r="P553" s="31">
        <f t="shared" si="44"/>
        <v>3163.1611000000003</v>
      </c>
      <c r="Q553" s="32" t="s">
        <v>513</v>
      </c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6" customHeight="1" x14ac:dyDescent="0.2">
      <c r="A554" s="21" t="s">
        <v>106</v>
      </c>
      <c r="B554" s="22" t="s">
        <v>107</v>
      </c>
      <c r="C554" s="23" t="s">
        <v>907</v>
      </c>
      <c r="D554" s="22" t="s">
        <v>88</v>
      </c>
      <c r="E554" s="24" t="s">
        <v>63</v>
      </c>
      <c r="F554" s="22" t="s">
        <v>367</v>
      </c>
      <c r="G554" s="22" t="s">
        <v>26</v>
      </c>
      <c r="H554" s="25">
        <v>0.95979999999999999</v>
      </c>
      <c r="I554" s="25">
        <v>0</v>
      </c>
      <c r="J554" s="26">
        <v>0.95979999999999999</v>
      </c>
      <c r="K554" s="27" t="s">
        <v>27</v>
      </c>
      <c r="L554" s="28">
        <v>4</v>
      </c>
      <c r="M554" s="27" t="s">
        <v>27</v>
      </c>
      <c r="N554" s="29">
        <v>93812</v>
      </c>
      <c r="O554" s="30">
        <f t="shared" si="43"/>
        <v>94093.436000000002</v>
      </c>
      <c r="P554" s="31">
        <f t="shared" si="44"/>
        <v>9409.3436000000002</v>
      </c>
      <c r="Q554" s="32" t="s">
        <v>513</v>
      </c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6" customHeight="1" x14ac:dyDescent="0.2">
      <c r="A555" s="21" t="s">
        <v>106</v>
      </c>
      <c r="B555" s="22" t="s">
        <v>107</v>
      </c>
      <c r="C555" s="23" t="s">
        <v>908</v>
      </c>
      <c r="D555" s="22" t="s">
        <v>363</v>
      </c>
      <c r="E555" s="24" t="s">
        <v>63</v>
      </c>
      <c r="F555" s="22" t="s">
        <v>418</v>
      </c>
      <c r="G555" s="22" t="s">
        <v>26</v>
      </c>
      <c r="H555" s="25">
        <v>0.95950000000000002</v>
      </c>
      <c r="I555" s="25">
        <v>0</v>
      </c>
      <c r="J555" s="26">
        <v>0.95950000000000002</v>
      </c>
      <c r="K555" s="27" t="s">
        <v>27</v>
      </c>
      <c r="L555" s="28">
        <v>4</v>
      </c>
      <c r="M555" s="27" t="s">
        <v>27</v>
      </c>
      <c r="N555" s="29">
        <v>37186</v>
      </c>
      <c r="O555" s="30">
        <f t="shared" si="43"/>
        <v>37297.557999999997</v>
      </c>
      <c r="P555" s="31">
        <f t="shared" si="44"/>
        <v>3729.7557999999999</v>
      </c>
      <c r="Q555" s="32" t="s">
        <v>513</v>
      </c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6" customHeight="1" x14ac:dyDescent="0.2">
      <c r="A556" s="21" t="s">
        <v>106</v>
      </c>
      <c r="B556" s="22" t="s">
        <v>107</v>
      </c>
      <c r="C556" s="23" t="s">
        <v>909</v>
      </c>
      <c r="D556" s="22" t="s">
        <v>910</v>
      </c>
      <c r="E556" s="24" t="s">
        <v>99</v>
      </c>
      <c r="F556" s="22" t="s">
        <v>32</v>
      </c>
      <c r="G556" s="22" t="s">
        <v>33</v>
      </c>
      <c r="H556" s="25">
        <v>0.9032</v>
      </c>
      <c r="I556" s="25">
        <v>4.8399999999999999E-2</v>
      </c>
      <c r="J556" s="26">
        <v>0.9516</v>
      </c>
      <c r="K556" s="27" t="s">
        <v>27</v>
      </c>
      <c r="L556" s="28">
        <v>4</v>
      </c>
      <c r="M556" s="27" t="s">
        <v>27</v>
      </c>
      <c r="N556" s="29">
        <v>10338</v>
      </c>
      <c r="O556" s="30">
        <f t="shared" si="43"/>
        <v>10369.013999999999</v>
      </c>
      <c r="P556" s="31">
        <f t="shared" si="44"/>
        <v>1036.9014</v>
      </c>
      <c r="Q556" s="32" t="s">
        <v>513</v>
      </c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6" customHeight="1" x14ac:dyDescent="0.2">
      <c r="A557" s="21" t="s">
        <v>115</v>
      </c>
      <c r="B557" s="22" t="s">
        <v>116</v>
      </c>
      <c r="C557" s="23" t="s">
        <v>911</v>
      </c>
      <c r="D557" s="22" t="s">
        <v>912</v>
      </c>
      <c r="E557" s="24" t="s">
        <v>99</v>
      </c>
      <c r="F557" s="22" t="s">
        <v>25</v>
      </c>
      <c r="G557" s="22" t="s">
        <v>33</v>
      </c>
      <c r="H557" s="25">
        <v>0.92859999999999998</v>
      </c>
      <c r="I557" s="25">
        <v>0</v>
      </c>
      <c r="J557" s="26">
        <v>0.92859999999999998</v>
      </c>
      <c r="K557" s="27" t="s">
        <v>27</v>
      </c>
      <c r="L557" s="28">
        <v>4</v>
      </c>
      <c r="M557" s="27" t="s">
        <v>27</v>
      </c>
      <c r="N557" s="29">
        <v>5737</v>
      </c>
      <c r="O557" s="30">
        <f t="shared" si="43"/>
        <v>5754.2110000000002</v>
      </c>
      <c r="P557" s="31">
        <f t="shared" si="44"/>
        <v>575.42110000000002</v>
      </c>
      <c r="Q557" s="32" t="s">
        <v>513</v>
      </c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6" customHeight="1" x14ac:dyDescent="0.2">
      <c r="A558" s="21" t="s">
        <v>115</v>
      </c>
      <c r="B558" s="22" t="s">
        <v>116</v>
      </c>
      <c r="C558" s="23" t="s">
        <v>913</v>
      </c>
      <c r="D558" s="22" t="s">
        <v>755</v>
      </c>
      <c r="E558" s="24" t="s">
        <v>99</v>
      </c>
      <c r="F558" s="22" t="s">
        <v>64</v>
      </c>
      <c r="G558" s="22" t="s">
        <v>64</v>
      </c>
      <c r="H558" s="25">
        <v>0.92820000000000003</v>
      </c>
      <c r="I558" s="25">
        <v>0</v>
      </c>
      <c r="J558" s="26">
        <v>0.92820000000000003</v>
      </c>
      <c r="K558" s="27" t="s">
        <v>27</v>
      </c>
      <c r="L558" s="28">
        <v>4</v>
      </c>
      <c r="M558" s="27" t="s">
        <v>27</v>
      </c>
      <c r="N558" s="29">
        <v>23109</v>
      </c>
      <c r="O558" s="30">
        <f t="shared" si="43"/>
        <v>23178.327000000001</v>
      </c>
      <c r="P558" s="31">
        <f t="shared" si="44"/>
        <v>2317.8327000000004</v>
      </c>
      <c r="Q558" s="32" t="s">
        <v>513</v>
      </c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6" customHeight="1" x14ac:dyDescent="0.2">
      <c r="A559" s="21" t="s">
        <v>123</v>
      </c>
      <c r="B559" s="22" t="s">
        <v>124</v>
      </c>
      <c r="C559" s="23" t="s">
        <v>914</v>
      </c>
      <c r="D559" s="22" t="s">
        <v>196</v>
      </c>
      <c r="E559" s="24" t="s">
        <v>63</v>
      </c>
      <c r="F559" s="22" t="s">
        <v>64</v>
      </c>
      <c r="G559" s="22" t="s">
        <v>26</v>
      </c>
      <c r="H559" s="25">
        <v>0.91120000000000001</v>
      </c>
      <c r="I559" s="25">
        <v>0</v>
      </c>
      <c r="J559" s="26">
        <v>0.91120000000000001</v>
      </c>
      <c r="K559" s="27" t="s">
        <v>38</v>
      </c>
      <c r="L559" s="28">
        <v>4</v>
      </c>
      <c r="M559" s="27" t="s">
        <v>27</v>
      </c>
      <c r="N559" s="29">
        <v>114074</v>
      </c>
      <c r="O559" s="30">
        <f t="shared" si="43"/>
        <v>114416.22199999999</v>
      </c>
      <c r="P559" s="31">
        <f t="shared" si="44"/>
        <v>11441.6222</v>
      </c>
      <c r="Q559" s="32" t="s">
        <v>513</v>
      </c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6" customHeight="1" x14ac:dyDescent="0.2">
      <c r="A560" s="21" t="s">
        <v>267</v>
      </c>
      <c r="B560" s="22" t="s">
        <v>268</v>
      </c>
      <c r="C560" s="23" t="s">
        <v>915</v>
      </c>
      <c r="D560" s="22" t="s">
        <v>215</v>
      </c>
      <c r="E560" s="24" t="s">
        <v>63</v>
      </c>
      <c r="F560" s="22" t="s">
        <v>211</v>
      </c>
      <c r="G560" s="22" t="s">
        <v>33</v>
      </c>
      <c r="H560" s="25">
        <v>0.75760000000000005</v>
      </c>
      <c r="I560" s="25">
        <v>0.1212</v>
      </c>
      <c r="J560" s="26">
        <v>0.87880000000000003</v>
      </c>
      <c r="K560" s="27" t="s">
        <v>38</v>
      </c>
      <c r="L560" s="28">
        <v>4</v>
      </c>
      <c r="M560" s="27" t="s">
        <v>27</v>
      </c>
      <c r="N560" s="29">
        <v>2397</v>
      </c>
      <c r="O560" s="30">
        <f t="shared" si="43"/>
        <v>2404.1909999999998</v>
      </c>
      <c r="P560" s="31">
        <f t="shared" si="44"/>
        <v>240.41909999999999</v>
      </c>
      <c r="Q560" s="32" t="s">
        <v>513</v>
      </c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6" customHeight="1" x14ac:dyDescent="0.2">
      <c r="A561" s="21" t="s">
        <v>103</v>
      </c>
      <c r="B561" s="22" t="s">
        <v>104</v>
      </c>
      <c r="C561" s="23" t="s">
        <v>916</v>
      </c>
      <c r="D561" s="22" t="s">
        <v>240</v>
      </c>
      <c r="E561" s="24" t="s">
        <v>99</v>
      </c>
      <c r="F561" s="22" t="s">
        <v>84</v>
      </c>
      <c r="G561" s="22" t="s">
        <v>84</v>
      </c>
      <c r="H561" s="25">
        <v>0.74709999999999999</v>
      </c>
      <c r="I561" s="25">
        <v>3.4500000000000003E-2</v>
      </c>
      <c r="J561" s="26">
        <v>0.78159999999999996</v>
      </c>
      <c r="K561" s="27" t="s">
        <v>38</v>
      </c>
      <c r="L561" s="28">
        <v>4</v>
      </c>
      <c r="M561" s="27" t="s">
        <v>27</v>
      </c>
      <c r="N561" s="29">
        <v>5382</v>
      </c>
      <c r="O561" s="30">
        <f t="shared" si="43"/>
        <v>5398.1459999999997</v>
      </c>
      <c r="P561" s="31">
        <f t="shared" si="44"/>
        <v>539.81460000000004</v>
      </c>
      <c r="Q561" s="32" t="s">
        <v>513</v>
      </c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6" customHeight="1" x14ac:dyDescent="0.2">
      <c r="A562" s="21" t="s">
        <v>170</v>
      </c>
      <c r="B562" s="22" t="s">
        <v>171</v>
      </c>
      <c r="C562" s="28" t="s">
        <v>917</v>
      </c>
      <c r="D562" s="22" t="s">
        <v>68</v>
      </c>
      <c r="E562" s="24" t="s">
        <v>366</v>
      </c>
      <c r="F562" s="22" t="s">
        <v>367</v>
      </c>
      <c r="G562" s="22" t="s">
        <v>25</v>
      </c>
      <c r="H562" s="25">
        <v>0.62960000000000005</v>
      </c>
      <c r="I562" s="25">
        <v>0.14560000000000001</v>
      </c>
      <c r="J562" s="26">
        <v>0.7752</v>
      </c>
      <c r="K562" s="27" t="s">
        <v>38</v>
      </c>
      <c r="L562" s="28">
        <v>4</v>
      </c>
      <c r="M562" s="27" t="s">
        <v>27</v>
      </c>
      <c r="N562" s="29">
        <v>87068</v>
      </c>
      <c r="O562" s="30">
        <f t="shared" si="43"/>
        <v>87329.203999999998</v>
      </c>
      <c r="P562" s="31">
        <f t="shared" si="44"/>
        <v>8732.9204000000009</v>
      </c>
      <c r="Q562" s="32" t="s">
        <v>513</v>
      </c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6" customHeight="1" x14ac:dyDescent="0.2">
      <c r="A563" s="21" t="s">
        <v>177</v>
      </c>
      <c r="B563" s="22" t="s">
        <v>178</v>
      </c>
      <c r="C563" s="23" t="s">
        <v>918</v>
      </c>
      <c r="D563" s="22" t="s">
        <v>46</v>
      </c>
      <c r="E563" s="24" t="s">
        <v>99</v>
      </c>
      <c r="F563" s="22" t="s">
        <v>367</v>
      </c>
      <c r="G563" s="22" t="s">
        <v>33</v>
      </c>
      <c r="H563" s="25">
        <v>0.76249999999999996</v>
      </c>
      <c r="I563" s="25">
        <v>0</v>
      </c>
      <c r="J563" s="26">
        <v>0.76249999999999996</v>
      </c>
      <c r="K563" s="27" t="s">
        <v>27</v>
      </c>
      <c r="L563" s="28">
        <v>4</v>
      </c>
      <c r="M563" s="27" t="s">
        <v>27</v>
      </c>
      <c r="N563" s="29">
        <v>18487</v>
      </c>
      <c r="O563" s="30">
        <f t="shared" si="43"/>
        <v>18542.460999999999</v>
      </c>
      <c r="P563" s="31">
        <f t="shared" si="44"/>
        <v>1854.2461000000001</v>
      </c>
      <c r="Q563" s="32" t="s">
        <v>513</v>
      </c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6" customHeight="1" x14ac:dyDescent="0.2">
      <c r="A564" s="21" t="s">
        <v>170</v>
      </c>
      <c r="B564" s="22" t="s">
        <v>171</v>
      </c>
      <c r="C564" s="28" t="s">
        <v>919</v>
      </c>
      <c r="D564" s="22" t="s">
        <v>90</v>
      </c>
      <c r="E564" s="24" t="s">
        <v>63</v>
      </c>
      <c r="F564" s="22" t="s">
        <v>64</v>
      </c>
      <c r="G564" s="22" t="s">
        <v>26</v>
      </c>
      <c r="H564" s="25">
        <v>0.56899999999999995</v>
      </c>
      <c r="I564" s="25">
        <v>6.5299999999999997E-2</v>
      </c>
      <c r="J564" s="26">
        <v>0.63429999999999997</v>
      </c>
      <c r="K564" s="27" t="s">
        <v>38</v>
      </c>
      <c r="L564" s="28">
        <v>4</v>
      </c>
      <c r="M564" s="27" t="s">
        <v>27</v>
      </c>
      <c r="N564" s="29">
        <v>49288</v>
      </c>
      <c r="O564" s="30">
        <f t="shared" si="43"/>
        <v>49435.864000000001</v>
      </c>
      <c r="P564" s="31">
        <f t="shared" si="44"/>
        <v>4943.5864000000001</v>
      </c>
      <c r="Q564" s="32" t="s">
        <v>513</v>
      </c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6" customHeight="1" x14ac:dyDescent="0.2">
      <c r="A565" s="21" t="s">
        <v>170</v>
      </c>
      <c r="B565" s="22" t="s">
        <v>171</v>
      </c>
      <c r="C565" s="28" t="s">
        <v>920</v>
      </c>
      <c r="D565" s="22" t="s">
        <v>921</v>
      </c>
      <c r="E565" s="24" t="s">
        <v>31</v>
      </c>
      <c r="F565" s="22" t="s">
        <v>32</v>
      </c>
      <c r="G565" s="22" t="s">
        <v>32</v>
      </c>
      <c r="H565" s="25">
        <v>0.48170000000000002</v>
      </c>
      <c r="I565" s="25">
        <v>0.1154</v>
      </c>
      <c r="J565" s="26">
        <v>0.59709999999999996</v>
      </c>
      <c r="K565" s="27" t="s">
        <v>38</v>
      </c>
      <c r="L565" s="28">
        <v>4</v>
      </c>
      <c r="M565" s="27" t="s">
        <v>27</v>
      </c>
      <c r="N565" s="29">
        <v>22421</v>
      </c>
      <c r="O565" s="30">
        <f t="shared" si="43"/>
        <v>22488.262999999999</v>
      </c>
      <c r="P565" s="31">
        <f t="shared" si="44"/>
        <v>2248.8263000000002</v>
      </c>
      <c r="Q565" s="32" t="s">
        <v>513</v>
      </c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6" customHeight="1" x14ac:dyDescent="0.2">
      <c r="A566" s="21" t="s">
        <v>106</v>
      </c>
      <c r="B566" s="22" t="s">
        <v>107</v>
      </c>
      <c r="C566" s="23" t="s">
        <v>922</v>
      </c>
      <c r="D566" s="22" t="s">
        <v>660</v>
      </c>
      <c r="E566" s="24" t="s">
        <v>366</v>
      </c>
      <c r="F566" s="22" t="s">
        <v>64</v>
      </c>
      <c r="G566" s="22" t="s">
        <v>64</v>
      </c>
      <c r="H566" s="25">
        <v>0.37380000000000002</v>
      </c>
      <c r="I566" s="25">
        <v>7.4800000000000005E-2</v>
      </c>
      <c r="J566" s="26">
        <v>0.4486</v>
      </c>
      <c r="K566" s="27" t="s">
        <v>27</v>
      </c>
      <c r="L566" s="28">
        <v>4</v>
      </c>
      <c r="M566" s="27" t="s">
        <v>27</v>
      </c>
      <c r="N566" s="29">
        <v>13111</v>
      </c>
      <c r="O566" s="30">
        <f t="shared" si="43"/>
        <v>13150.333000000001</v>
      </c>
      <c r="P566" s="31">
        <f t="shared" si="44"/>
        <v>1315.0333000000001</v>
      </c>
      <c r="Q566" s="32" t="s">
        <v>513</v>
      </c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6" customHeight="1" x14ac:dyDescent="0.2">
      <c r="A567" s="21" t="s">
        <v>730</v>
      </c>
      <c r="B567" s="22" t="s">
        <v>731</v>
      </c>
      <c r="C567" s="23" t="s">
        <v>923</v>
      </c>
      <c r="D567" s="22" t="s">
        <v>660</v>
      </c>
      <c r="E567" s="24" t="s">
        <v>366</v>
      </c>
      <c r="F567" s="22" t="s">
        <v>64</v>
      </c>
      <c r="G567" s="22" t="s">
        <v>368</v>
      </c>
      <c r="H567" s="25">
        <v>0.35849999999999999</v>
      </c>
      <c r="I567" s="25">
        <v>8.6800000000000002E-2</v>
      </c>
      <c r="J567" s="26">
        <v>0.44540000000000002</v>
      </c>
      <c r="K567" s="27" t="s">
        <v>38</v>
      </c>
      <c r="L567" s="28">
        <v>4</v>
      </c>
      <c r="M567" s="27" t="s">
        <v>27</v>
      </c>
      <c r="N567" s="29">
        <v>86895</v>
      </c>
      <c r="O567" s="30">
        <f t="shared" si="43"/>
        <v>87155.684999999998</v>
      </c>
      <c r="P567" s="31">
        <f t="shared" si="44"/>
        <v>8715.5684999999994</v>
      </c>
      <c r="Q567" s="32" t="s">
        <v>513</v>
      </c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6" customHeight="1" x14ac:dyDescent="0.2">
      <c r="A568" s="21" t="s">
        <v>208</v>
      </c>
      <c r="B568" s="22" t="s">
        <v>209</v>
      </c>
      <c r="C568" s="23" t="s">
        <v>924</v>
      </c>
      <c r="D568" s="22" t="s">
        <v>196</v>
      </c>
      <c r="E568" s="24" t="s">
        <v>24</v>
      </c>
      <c r="F568" s="22" t="s">
        <v>25</v>
      </c>
      <c r="G568" s="22" t="s">
        <v>26</v>
      </c>
      <c r="H568" s="25">
        <v>0.35139999999999999</v>
      </c>
      <c r="I568" s="25">
        <v>9.0700000000000003E-2</v>
      </c>
      <c r="J568" s="26">
        <v>0.44209999999999999</v>
      </c>
      <c r="K568" s="27" t="s">
        <v>38</v>
      </c>
      <c r="L568" s="28">
        <v>4</v>
      </c>
      <c r="M568" s="27" t="s">
        <v>27</v>
      </c>
      <c r="N568" s="29">
        <v>61639</v>
      </c>
      <c r="O568" s="30">
        <f t="shared" si="43"/>
        <v>61823.917000000001</v>
      </c>
      <c r="P568" s="31">
        <f t="shared" si="44"/>
        <v>6182.3917000000001</v>
      </c>
      <c r="Q568" s="32" t="s">
        <v>513</v>
      </c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6" customHeight="1" x14ac:dyDescent="0.2">
      <c r="A569" s="21" t="s">
        <v>730</v>
      </c>
      <c r="B569" s="22" t="s">
        <v>731</v>
      </c>
      <c r="C569" s="23" t="s">
        <v>925</v>
      </c>
      <c r="D569" s="22" t="s">
        <v>486</v>
      </c>
      <c r="E569" s="24" t="s">
        <v>366</v>
      </c>
      <c r="F569" s="22" t="s">
        <v>64</v>
      </c>
      <c r="G569" s="22" t="s">
        <v>368</v>
      </c>
      <c r="H569" s="25">
        <v>0.37419999999999998</v>
      </c>
      <c r="I569" s="25">
        <v>6.7100000000000007E-2</v>
      </c>
      <c r="J569" s="26">
        <v>0.44130000000000003</v>
      </c>
      <c r="K569" s="27" t="s">
        <v>38</v>
      </c>
      <c r="L569" s="28">
        <v>4</v>
      </c>
      <c r="M569" s="27" t="s">
        <v>27</v>
      </c>
      <c r="N569" s="29">
        <v>51223</v>
      </c>
      <c r="O569" s="30">
        <f t="shared" si="43"/>
        <v>51376.669000000002</v>
      </c>
      <c r="P569" s="31">
        <f t="shared" si="44"/>
        <v>5137.6669000000002</v>
      </c>
      <c r="Q569" s="32" t="s">
        <v>513</v>
      </c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6" customHeight="1" x14ac:dyDescent="0.2">
      <c r="A570" s="21" t="s">
        <v>586</v>
      </c>
      <c r="B570" s="22" t="s">
        <v>587</v>
      </c>
      <c r="C570" s="23" t="s">
        <v>926</v>
      </c>
      <c r="D570" s="22" t="s">
        <v>927</v>
      </c>
      <c r="E570" s="24" t="s">
        <v>24</v>
      </c>
      <c r="F570" s="22" t="s">
        <v>25</v>
      </c>
      <c r="G570" s="22" t="s">
        <v>26</v>
      </c>
      <c r="H570" s="25">
        <v>0.35139999999999999</v>
      </c>
      <c r="I570" s="25">
        <v>8.8900000000000007E-2</v>
      </c>
      <c r="J570" s="26">
        <v>0.44019999999999998</v>
      </c>
      <c r="K570" s="27" t="s">
        <v>27</v>
      </c>
      <c r="L570" s="28">
        <v>4</v>
      </c>
      <c r="M570" s="27" t="s">
        <v>27</v>
      </c>
      <c r="N570" s="29">
        <v>31639</v>
      </c>
      <c r="O570" s="30">
        <f t="shared" si="43"/>
        <v>31733.917000000001</v>
      </c>
      <c r="P570" s="31">
        <f t="shared" si="44"/>
        <v>3173.3917000000001</v>
      </c>
      <c r="Q570" s="32" t="s">
        <v>513</v>
      </c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6" customHeight="1" x14ac:dyDescent="0.2">
      <c r="A571" s="21" t="s">
        <v>150</v>
      </c>
      <c r="B571" s="33" t="s">
        <v>928</v>
      </c>
      <c r="C571" s="23" t="s">
        <v>929</v>
      </c>
      <c r="D571" s="22" t="s">
        <v>597</v>
      </c>
      <c r="E571" s="24" t="s">
        <v>31</v>
      </c>
      <c r="F571" s="22" t="s">
        <v>32</v>
      </c>
      <c r="G571" s="22" t="s">
        <v>33</v>
      </c>
      <c r="H571" s="25">
        <v>0.37980000000000003</v>
      </c>
      <c r="I571" s="25">
        <v>5.9799999999999999E-2</v>
      </c>
      <c r="J571" s="26">
        <v>0.43959999999999999</v>
      </c>
      <c r="K571" s="27" t="s">
        <v>27</v>
      </c>
      <c r="L571" s="28">
        <v>4</v>
      </c>
      <c r="M571" s="27" t="s">
        <v>27</v>
      </c>
      <c r="N571" s="29">
        <v>27229</v>
      </c>
      <c r="O571" s="29">
        <f>N571+(N571*0.03)</f>
        <v>28045.87</v>
      </c>
      <c r="P571" s="31">
        <f>O571*0.05</f>
        <v>1402.2935</v>
      </c>
      <c r="Q571" s="32" t="s">
        <v>513</v>
      </c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6" customHeight="1" x14ac:dyDescent="0.2">
      <c r="A572" s="21" t="s">
        <v>899</v>
      </c>
      <c r="B572" s="22" t="s">
        <v>900</v>
      </c>
      <c r="C572" s="23" t="s">
        <v>930</v>
      </c>
      <c r="D572" s="22" t="s">
        <v>50</v>
      </c>
      <c r="E572" s="24" t="s">
        <v>366</v>
      </c>
      <c r="F572" s="22" t="s">
        <v>64</v>
      </c>
      <c r="G572" s="22" t="s">
        <v>368</v>
      </c>
      <c r="H572" s="25">
        <v>0.34939999999999999</v>
      </c>
      <c r="I572" s="25">
        <v>8.8400000000000006E-2</v>
      </c>
      <c r="J572" s="26">
        <v>0.43780000000000002</v>
      </c>
      <c r="K572" s="27" t="s">
        <v>38</v>
      </c>
      <c r="L572" s="28">
        <v>4</v>
      </c>
      <c r="M572" s="27" t="s">
        <v>27</v>
      </c>
      <c r="N572" s="29">
        <v>11559</v>
      </c>
      <c r="O572" s="30">
        <f t="shared" ref="O572:O675" si="45">N572+(N572*0.003)</f>
        <v>11593.677</v>
      </c>
      <c r="P572" s="31">
        <f t="shared" ref="P572:P653" si="46">O572*0.1</f>
        <v>1159.3677</v>
      </c>
      <c r="Q572" s="32" t="s">
        <v>513</v>
      </c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6" customHeight="1" x14ac:dyDescent="0.2">
      <c r="A573" s="22" t="s">
        <v>586</v>
      </c>
      <c r="B573" s="22" t="s">
        <v>587</v>
      </c>
      <c r="C573" s="35" t="s">
        <v>931</v>
      </c>
      <c r="D573" s="22" t="s">
        <v>486</v>
      </c>
      <c r="E573" s="24" t="s">
        <v>24</v>
      </c>
      <c r="F573" s="22" t="s">
        <v>25</v>
      </c>
      <c r="G573" s="22" t="s">
        <v>26</v>
      </c>
      <c r="H573" s="25">
        <v>0.36159999999999998</v>
      </c>
      <c r="I573" s="25">
        <v>7.3499999999999996E-2</v>
      </c>
      <c r="J573" s="36">
        <v>0.43509999999999999</v>
      </c>
      <c r="K573" s="27" t="s">
        <v>27</v>
      </c>
      <c r="L573" s="27">
        <v>4</v>
      </c>
      <c r="M573" s="27" t="s">
        <v>27</v>
      </c>
      <c r="N573" s="29">
        <v>48372</v>
      </c>
      <c r="O573" s="30">
        <f t="shared" si="45"/>
        <v>48517.116000000002</v>
      </c>
      <c r="P573" s="37">
        <f t="shared" si="46"/>
        <v>4851.7116000000005</v>
      </c>
      <c r="Q573" s="32" t="s">
        <v>513</v>
      </c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6" customHeight="1" x14ac:dyDescent="0.2">
      <c r="A574" s="22" t="s">
        <v>267</v>
      </c>
      <c r="B574" s="22" t="s">
        <v>268</v>
      </c>
      <c r="C574" s="35" t="s">
        <v>932</v>
      </c>
      <c r="D574" s="22" t="s">
        <v>933</v>
      </c>
      <c r="E574" s="24" t="s">
        <v>24</v>
      </c>
      <c r="F574" s="22" t="s">
        <v>25</v>
      </c>
      <c r="G574" s="22" t="s">
        <v>26</v>
      </c>
      <c r="H574" s="25">
        <v>0.35589999999999999</v>
      </c>
      <c r="I574" s="25">
        <v>7.7200000000000005E-2</v>
      </c>
      <c r="J574" s="36">
        <v>0.43309999999999998</v>
      </c>
      <c r="K574" s="27" t="s">
        <v>38</v>
      </c>
      <c r="L574" s="27">
        <v>4</v>
      </c>
      <c r="M574" s="27" t="s">
        <v>27</v>
      </c>
      <c r="N574" s="29">
        <v>21898</v>
      </c>
      <c r="O574" s="30">
        <f t="shared" si="45"/>
        <v>21963.694</v>
      </c>
      <c r="P574" s="37">
        <f t="shared" si="46"/>
        <v>2196.3694</v>
      </c>
      <c r="Q574" s="32" t="s">
        <v>513</v>
      </c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6" customHeight="1" x14ac:dyDescent="0.2">
      <c r="A575" s="22" t="s">
        <v>208</v>
      </c>
      <c r="B575" s="22" t="s">
        <v>209</v>
      </c>
      <c r="C575" s="35" t="s">
        <v>934</v>
      </c>
      <c r="D575" s="22" t="s">
        <v>443</v>
      </c>
      <c r="E575" s="24" t="s">
        <v>366</v>
      </c>
      <c r="F575" s="22" t="s">
        <v>64</v>
      </c>
      <c r="G575" s="22" t="s">
        <v>368</v>
      </c>
      <c r="H575" s="25">
        <v>0.34649999999999997</v>
      </c>
      <c r="I575" s="25">
        <v>8.4000000000000005E-2</v>
      </c>
      <c r="J575" s="36">
        <v>0.4304</v>
      </c>
      <c r="K575" s="27" t="s">
        <v>38</v>
      </c>
      <c r="L575" s="27">
        <v>4</v>
      </c>
      <c r="M575" s="27" t="s">
        <v>27</v>
      </c>
      <c r="N575" s="29">
        <v>20880</v>
      </c>
      <c r="O575" s="30">
        <f t="shared" si="45"/>
        <v>20942.64</v>
      </c>
      <c r="P575" s="37">
        <f t="shared" si="46"/>
        <v>2094.2640000000001</v>
      </c>
      <c r="Q575" s="32" t="s">
        <v>513</v>
      </c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6" customHeight="1" x14ac:dyDescent="0.2">
      <c r="A576" s="21" t="s">
        <v>899</v>
      </c>
      <c r="B576" s="22" t="s">
        <v>900</v>
      </c>
      <c r="C576" s="23" t="s">
        <v>935</v>
      </c>
      <c r="D576" s="22" t="s">
        <v>624</v>
      </c>
      <c r="E576" s="24" t="s">
        <v>366</v>
      </c>
      <c r="F576" s="22" t="s">
        <v>77</v>
      </c>
      <c r="G576" s="22" t="s">
        <v>368</v>
      </c>
      <c r="H576" s="25">
        <v>0.38800000000000001</v>
      </c>
      <c r="I576" s="25">
        <v>3.8800000000000001E-2</v>
      </c>
      <c r="J576" s="26">
        <v>0.42680000000000001</v>
      </c>
      <c r="K576" s="27" t="s">
        <v>38</v>
      </c>
      <c r="L576" s="28">
        <v>4</v>
      </c>
      <c r="M576" s="27" t="s">
        <v>27</v>
      </c>
      <c r="N576" s="29">
        <v>31818</v>
      </c>
      <c r="O576" s="30">
        <f t="shared" si="45"/>
        <v>31913.454000000002</v>
      </c>
      <c r="P576" s="31">
        <f t="shared" si="46"/>
        <v>3191.3454000000002</v>
      </c>
      <c r="Q576" s="32" t="s">
        <v>513</v>
      </c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6" customHeight="1" x14ac:dyDescent="0.2">
      <c r="A577" s="21" t="s">
        <v>208</v>
      </c>
      <c r="B577" s="22" t="s">
        <v>209</v>
      </c>
      <c r="C577" s="23" t="s">
        <v>936</v>
      </c>
      <c r="D577" s="22" t="s">
        <v>247</v>
      </c>
      <c r="E577" s="24" t="s">
        <v>366</v>
      </c>
      <c r="F577" s="22" t="s">
        <v>64</v>
      </c>
      <c r="G577" s="22" t="s">
        <v>368</v>
      </c>
      <c r="H577" s="25">
        <v>0.31809999999999999</v>
      </c>
      <c r="I577" s="25">
        <v>0.1067</v>
      </c>
      <c r="J577" s="26">
        <v>0.42480000000000001</v>
      </c>
      <c r="K577" s="27" t="s">
        <v>38</v>
      </c>
      <c r="L577" s="28">
        <v>4</v>
      </c>
      <c r="M577" s="27" t="s">
        <v>27</v>
      </c>
      <c r="N577" s="29">
        <v>34874</v>
      </c>
      <c r="O577" s="30">
        <f t="shared" si="45"/>
        <v>34978.622000000003</v>
      </c>
      <c r="P577" s="31">
        <f t="shared" si="46"/>
        <v>3497.8622000000005</v>
      </c>
      <c r="Q577" s="32" t="s">
        <v>513</v>
      </c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6" customHeight="1" x14ac:dyDescent="0.2">
      <c r="A578" s="21" t="s">
        <v>95</v>
      </c>
      <c r="B578" s="22" t="s">
        <v>96</v>
      </c>
      <c r="C578" s="23" t="s">
        <v>937</v>
      </c>
      <c r="D578" s="22" t="s">
        <v>138</v>
      </c>
      <c r="E578" s="24" t="s">
        <v>366</v>
      </c>
      <c r="F578" s="22" t="s">
        <v>418</v>
      </c>
      <c r="G578" s="22" t="s">
        <v>368</v>
      </c>
      <c r="H578" s="25">
        <v>0.36730000000000002</v>
      </c>
      <c r="I578" s="25">
        <v>5.7099999999999998E-2</v>
      </c>
      <c r="J578" s="26">
        <v>0.42449999999999999</v>
      </c>
      <c r="K578" s="27" t="s">
        <v>27</v>
      </c>
      <c r="L578" s="28">
        <v>4</v>
      </c>
      <c r="M578" s="27" t="s">
        <v>27</v>
      </c>
      <c r="N578" s="29">
        <v>15183</v>
      </c>
      <c r="O578" s="30">
        <f t="shared" si="45"/>
        <v>15228.549000000001</v>
      </c>
      <c r="P578" s="31">
        <f t="shared" si="46"/>
        <v>1522.8549000000003</v>
      </c>
      <c r="Q578" s="32" t="s">
        <v>513</v>
      </c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6" customHeight="1" x14ac:dyDescent="0.2">
      <c r="A579" s="21" t="s">
        <v>320</v>
      </c>
      <c r="B579" s="22" t="s">
        <v>321</v>
      </c>
      <c r="C579" s="23" t="s">
        <v>938</v>
      </c>
      <c r="D579" s="22" t="s">
        <v>94</v>
      </c>
      <c r="E579" s="24" t="s">
        <v>366</v>
      </c>
      <c r="F579" s="22" t="s">
        <v>77</v>
      </c>
      <c r="G579" s="22" t="s">
        <v>368</v>
      </c>
      <c r="H579" s="25">
        <v>0.37230000000000002</v>
      </c>
      <c r="I579" s="25">
        <v>5.1799999999999999E-2</v>
      </c>
      <c r="J579" s="26">
        <v>0.42399999999999999</v>
      </c>
      <c r="K579" s="27" t="s">
        <v>27</v>
      </c>
      <c r="L579" s="28">
        <v>4</v>
      </c>
      <c r="M579" s="27" t="s">
        <v>27</v>
      </c>
      <c r="N579" s="29">
        <v>31835</v>
      </c>
      <c r="O579" s="30">
        <f t="shared" si="45"/>
        <v>31930.505000000001</v>
      </c>
      <c r="P579" s="31">
        <f t="shared" si="46"/>
        <v>3193.0505000000003</v>
      </c>
      <c r="Q579" s="32" t="s">
        <v>513</v>
      </c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6" customHeight="1" x14ac:dyDescent="0.2">
      <c r="A580" s="21" t="s">
        <v>154</v>
      </c>
      <c r="B580" s="22" t="s">
        <v>155</v>
      </c>
      <c r="C580" s="23" t="s">
        <v>939</v>
      </c>
      <c r="D580" s="22" t="s">
        <v>540</v>
      </c>
      <c r="E580" s="24" t="s">
        <v>366</v>
      </c>
      <c r="F580" s="22" t="s">
        <v>64</v>
      </c>
      <c r="G580" s="22" t="s">
        <v>368</v>
      </c>
      <c r="H580" s="25">
        <v>0.37869999999999998</v>
      </c>
      <c r="I580" s="25">
        <v>4.5400000000000003E-2</v>
      </c>
      <c r="J580" s="26">
        <v>0.42399999999999999</v>
      </c>
      <c r="K580" s="27" t="s">
        <v>38</v>
      </c>
      <c r="L580" s="28">
        <v>4</v>
      </c>
      <c r="M580" s="27" t="s">
        <v>27</v>
      </c>
      <c r="N580" s="29">
        <v>28136</v>
      </c>
      <c r="O580" s="30">
        <f t="shared" si="45"/>
        <v>28220.407999999999</v>
      </c>
      <c r="P580" s="31">
        <f t="shared" si="46"/>
        <v>2822.0408000000002</v>
      </c>
      <c r="Q580" s="32" t="s">
        <v>513</v>
      </c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6" customHeight="1" x14ac:dyDescent="0.2">
      <c r="A581" s="21" t="s">
        <v>586</v>
      </c>
      <c r="B581" s="22" t="s">
        <v>587</v>
      </c>
      <c r="C581" s="23" t="s">
        <v>940</v>
      </c>
      <c r="D581" s="22" t="s">
        <v>941</v>
      </c>
      <c r="E581" s="24" t="s">
        <v>366</v>
      </c>
      <c r="F581" s="22" t="s">
        <v>367</v>
      </c>
      <c r="G581" s="22" t="s">
        <v>368</v>
      </c>
      <c r="H581" s="25">
        <v>0.36180000000000001</v>
      </c>
      <c r="I581" s="25">
        <v>6.1400000000000003E-2</v>
      </c>
      <c r="J581" s="26">
        <v>0.42320000000000002</v>
      </c>
      <c r="K581" s="27" t="s">
        <v>27</v>
      </c>
      <c r="L581" s="28">
        <v>4</v>
      </c>
      <c r="M581" s="27" t="s">
        <v>27</v>
      </c>
      <c r="N581" s="29">
        <v>44033</v>
      </c>
      <c r="O581" s="30">
        <f t="shared" si="45"/>
        <v>44165.099000000002</v>
      </c>
      <c r="P581" s="31">
        <f t="shared" si="46"/>
        <v>4416.5099</v>
      </c>
      <c r="Q581" s="32" t="s">
        <v>513</v>
      </c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6" customHeight="1" x14ac:dyDescent="0.2">
      <c r="A582" s="21" t="s">
        <v>267</v>
      </c>
      <c r="B582" s="22" t="s">
        <v>268</v>
      </c>
      <c r="C582" s="23" t="s">
        <v>942</v>
      </c>
      <c r="D582" s="22" t="s">
        <v>332</v>
      </c>
      <c r="E582" s="24" t="s">
        <v>366</v>
      </c>
      <c r="F582" s="22" t="s">
        <v>64</v>
      </c>
      <c r="G582" s="22" t="s">
        <v>368</v>
      </c>
      <c r="H582" s="25">
        <v>0.36320000000000002</v>
      </c>
      <c r="I582" s="25">
        <v>5.9700000000000003E-2</v>
      </c>
      <c r="J582" s="26">
        <v>0.42299999999999999</v>
      </c>
      <c r="K582" s="27" t="s">
        <v>38</v>
      </c>
      <c r="L582" s="28">
        <v>4</v>
      </c>
      <c r="M582" s="27" t="s">
        <v>27</v>
      </c>
      <c r="N582" s="29">
        <v>27962</v>
      </c>
      <c r="O582" s="30">
        <f t="shared" si="45"/>
        <v>28045.885999999999</v>
      </c>
      <c r="P582" s="31">
        <f t="shared" si="46"/>
        <v>2804.5886</v>
      </c>
      <c r="Q582" s="32" t="s">
        <v>513</v>
      </c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6" customHeight="1" x14ac:dyDescent="0.2">
      <c r="A583" s="21" t="s">
        <v>154</v>
      </c>
      <c r="B583" s="22" t="s">
        <v>155</v>
      </c>
      <c r="C583" s="23" t="s">
        <v>943</v>
      </c>
      <c r="D583" s="22" t="s">
        <v>138</v>
      </c>
      <c r="E583" s="24" t="s">
        <v>366</v>
      </c>
      <c r="F583" s="22" t="s">
        <v>64</v>
      </c>
      <c r="G583" s="22" t="s">
        <v>368</v>
      </c>
      <c r="H583" s="25">
        <v>0.3775</v>
      </c>
      <c r="I583" s="25">
        <v>4.5400000000000003E-2</v>
      </c>
      <c r="J583" s="26">
        <v>0.4229</v>
      </c>
      <c r="K583" s="27" t="s">
        <v>27</v>
      </c>
      <c r="L583" s="28">
        <v>4</v>
      </c>
      <c r="M583" s="27" t="s">
        <v>27</v>
      </c>
      <c r="N583" s="29">
        <v>32141</v>
      </c>
      <c r="O583" s="30">
        <f t="shared" si="45"/>
        <v>32237.422999999999</v>
      </c>
      <c r="P583" s="31">
        <f t="shared" si="46"/>
        <v>3223.7422999999999</v>
      </c>
      <c r="Q583" s="32" t="s">
        <v>513</v>
      </c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6" customHeight="1" x14ac:dyDescent="0.2">
      <c r="A584" s="21" t="s">
        <v>899</v>
      </c>
      <c r="B584" s="22" t="s">
        <v>900</v>
      </c>
      <c r="C584" s="23" t="s">
        <v>944</v>
      </c>
      <c r="D584" s="22" t="s">
        <v>560</v>
      </c>
      <c r="E584" s="24" t="s">
        <v>24</v>
      </c>
      <c r="F584" s="22" t="s">
        <v>25</v>
      </c>
      <c r="G584" s="22" t="s">
        <v>26</v>
      </c>
      <c r="H584" s="25">
        <v>0.39489999999999997</v>
      </c>
      <c r="I584" s="25">
        <v>2.7699999999999999E-2</v>
      </c>
      <c r="J584" s="26">
        <v>0.42259999999999998</v>
      </c>
      <c r="K584" s="27" t="s">
        <v>38</v>
      </c>
      <c r="L584" s="28">
        <v>4</v>
      </c>
      <c r="M584" s="27" t="s">
        <v>27</v>
      </c>
      <c r="N584" s="29">
        <v>9045</v>
      </c>
      <c r="O584" s="30">
        <f t="shared" si="45"/>
        <v>9072.1350000000002</v>
      </c>
      <c r="P584" s="31">
        <f t="shared" si="46"/>
        <v>907.21350000000007</v>
      </c>
      <c r="Q584" s="32" t="s">
        <v>513</v>
      </c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6" customHeight="1" x14ac:dyDescent="0.2">
      <c r="A585" s="21" t="s">
        <v>208</v>
      </c>
      <c r="B585" s="22" t="s">
        <v>209</v>
      </c>
      <c r="C585" s="23" t="s">
        <v>945</v>
      </c>
      <c r="D585" s="22" t="s">
        <v>690</v>
      </c>
      <c r="E585" s="24" t="s">
        <v>366</v>
      </c>
      <c r="F585" s="22" t="s">
        <v>64</v>
      </c>
      <c r="G585" s="22" t="s">
        <v>368</v>
      </c>
      <c r="H585" s="25">
        <v>0.34770000000000001</v>
      </c>
      <c r="I585" s="25">
        <v>7.4099999999999999E-2</v>
      </c>
      <c r="J585" s="26">
        <v>0.42180000000000001</v>
      </c>
      <c r="K585" s="27" t="s">
        <v>38</v>
      </c>
      <c r="L585" s="28">
        <v>4</v>
      </c>
      <c r="M585" s="27" t="s">
        <v>27</v>
      </c>
      <c r="N585" s="29">
        <v>27668</v>
      </c>
      <c r="O585" s="30">
        <f t="shared" si="45"/>
        <v>27751.004000000001</v>
      </c>
      <c r="P585" s="31">
        <f t="shared" si="46"/>
        <v>2775.1004000000003</v>
      </c>
      <c r="Q585" s="32" t="s">
        <v>513</v>
      </c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6" customHeight="1" x14ac:dyDescent="0.2">
      <c r="A586" s="21" t="s">
        <v>139</v>
      </c>
      <c r="B586" s="22" t="s">
        <v>140</v>
      </c>
      <c r="C586" s="23" t="s">
        <v>946</v>
      </c>
      <c r="D586" s="22" t="s">
        <v>54</v>
      </c>
      <c r="E586" s="24" t="s">
        <v>366</v>
      </c>
      <c r="F586" s="22" t="s">
        <v>64</v>
      </c>
      <c r="G586" s="22" t="s">
        <v>368</v>
      </c>
      <c r="H586" s="25">
        <v>0.35759999999999997</v>
      </c>
      <c r="I586" s="25">
        <v>6.3299999999999995E-2</v>
      </c>
      <c r="J586" s="26">
        <v>0.4209</v>
      </c>
      <c r="K586" s="27" t="s">
        <v>38</v>
      </c>
      <c r="L586" s="28">
        <v>4</v>
      </c>
      <c r="M586" s="27" t="s">
        <v>27</v>
      </c>
      <c r="N586" s="29">
        <v>35983</v>
      </c>
      <c r="O586" s="30">
        <f t="shared" si="45"/>
        <v>36090.949000000001</v>
      </c>
      <c r="P586" s="31">
        <f t="shared" si="46"/>
        <v>3609.0949000000001</v>
      </c>
      <c r="Q586" s="32" t="s">
        <v>513</v>
      </c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6" customHeight="1" x14ac:dyDescent="0.2">
      <c r="A587" s="21" t="s">
        <v>730</v>
      </c>
      <c r="B587" s="22" t="s">
        <v>731</v>
      </c>
      <c r="C587" s="23" t="s">
        <v>947</v>
      </c>
      <c r="D587" s="22" t="s">
        <v>90</v>
      </c>
      <c r="E587" s="24" t="s">
        <v>24</v>
      </c>
      <c r="F587" s="22" t="s">
        <v>25</v>
      </c>
      <c r="G587" s="22" t="s">
        <v>26</v>
      </c>
      <c r="H587" s="25">
        <v>0.32800000000000001</v>
      </c>
      <c r="I587" s="25">
        <v>9.1499999999999998E-2</v>
      </c>
      <c r="J587" s="26">
        <v>0.41949999999999998</v>
      </c>
      <c r="K587" s="27" t="s">
        <v>38</v>
      </c>
      <c r="L587" s="28">
        <v>4</v>
      </c>
      <c r="M587" s="27" t="s">
        <v>27</v>
      </c>
      <c r="N587" s="29">
        <v>36112</v>
      </c>
      <c r="O587" s="30">
        <f t="shared" si="45"/>
        <v>36220.336000000003</v>
      </c>
      <c r="P587" s="31">
        <f t="shared" si="46"/>
        <v>3622.0336000000007</v>
      </c>
      <c r="Q587" s="32" t="s">
        <v>513</v>
      </c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6" customHeight="1" x14ac:dyDescent="0.2">
      <c r="A588" s="21" t="s">
        <v>730</v>
      </c>
      <c r="B588" s="22" t="s">
        <v>731</v>
      </c>
      <c r="C588" s="23" t="s">
        <v>948</v>
      </c>
      <c r="D588" s="22" t="s">
        <v>949</v>
      </c>
      <c r="E588" s="24" t="s">
        <v>366</v>
      </c>
      <c r="F588" s="22" t="s">
        <v>64</v>
      </c>
      <c r="G588" s="22" t="s">
        <v>368</v>
      </c>
      <c r="H588" s="25">
        <v>0.34300000000000003</v>
      </c>
      <c r="I588" s="25">
        <v>6.9099999999999995E-2</v>
      </c>
      <c r="J588" s="26">
        <v>0.41210000000000002</v>
      </c>
      <c r="K588" s="27" t="s">
        <v>38</v>
      </c>
      <c r="L588" s="28">
        <v>4</v>
      </c>
      <c r="M588" s="27" t="s">
        <v>27</v>
      </c>
      <c r="N588" s="29">
        <v>82000</v>
      </c>
      <c r="O588" s="30">
        <f t="shared" si="45"/>
        <v>82246</v>
      </c>
      <c r="P588" s="31">
        <f t="shared" si="46"/>
        <v>8224.6</v>
      </c>
      <c r="Q588" s="32" t="s">
        <v>513</v>
      </c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6" customHeight="1" x14ac:dyDescent="0.2">
      <c r="A589" s="21" t="s">
        <v>294</v>
      </c>
      <c r="B589" s="22" t="s">
        <v>295</v>
      </c>
      <c r="C589" s="23" t="s">
        <v>950</v>
      </c>
      <c r="D589" s="22" t="s">
        <v>951</v>
      </c>
      <c r="E589" s="24" t="s">
        <v>31</v>
      </c>
      <c r="F589" s="22" t="s">
        <v>32</v>
      </c>
      <c r="G589" s="22" t="s">
        <v>33</v>
      </c>
      <c r="H589" s="25">
        <v>0.36009999999999998</v>
      </c>
      <c r="I589" s="25">
        <v>5.0599999999999999E-2</v>
      </c>
      <c r="J589" s="26">
        <v>0.41070000000000001</v>
      </c>
      <c r="K589" s="27" t="s">
        <v>27</v>
      </c>
      <c r="L589" s="28">
        <v>4</v>
      </c>
      <c r="M589" s="27" t="s">
        <v>27</v>
      </c>
      <c r="N589" s="29">
        <v>14756</v>
      </c>
      <c r="O589" s="30">
        <f t="shared" si="45"/>
        <v>14800.268</v>
      </c>
      <c r="P589" s="31">
        <f t="shared" si="46"/>
        <v>1480.0268000000001</v>
      </c>
      <c r="Q589" s="32" t="s">
        <v>513</v>
      </c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6" customHeight="1" x14ac:dyDescent="0.2">
      <c r="A590" s="21" t="s">
        <v>586</v>
      </c>
      <c r="B590" s="22" t="s">
        <v>587</v>
      </c>
      <c r="C590" s="23" t="s">
        <v>952</v>
      </c>
      <c r="D590" s="22" t="s">
        <v>953</v>
      </c>
      <c r="E590" s="24" t="s">
        <v>366</v>
      </c>
      <c r="F590" s="22" t="s">
        <v>367</v>
      </c>
      <c r="G590" s="22" t="s">
        <v>368</v>
      </c>
      <c r="H590" s="25">
        <v>0.35439999999999999</v>
      </c>
      <c r="I590" s="25">
        <v>5.6099999999999997E-2</v>
      </c>
      <c r="J590" s="26">
        <v>0.41049999999999998</v>
      </c>
      <c r="K590" s="27" t="s">
        <v>27</v>
      </c>
      <c r="L590" s="28">
        <v>4</v>
      </c>
      <c r="M590" s="27" t="s">
        <v>27</v>
      </c>
      <c r="N590" s="29">
        <v>55698</v>
      </c>
      <c r="O590" s="30">
        <f t="shared" si="45"/>
        <v>55865.093999999997</v>
      </c>
      <c r="P590" s="31">
        <f t="shared" si="46"/>
        <v>5586.5093999999999</v>
      </c>
      <c r="Q590" s="32" t="s">
        <v>513</v>
      </c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6" customHeight="1" x14ac:dyDescent="0.2">
      <c r="A591" s="21" t="s">
        <v>95</v>
      </c>
      <c r="B591" s="22" t="s">
        <v>96</v>
      </c>
      <c r="C591" s="23" t="s">
        <v>954</v>
      </c>
      <c r="D591" s="22" t="s">
        <v>423</v>
      </c>
      <c r="E591" s="24" t="s">
        <v>24</v>
      </c>
      <c r="F591" s="22" t="s">
        <v>25</v>
      </c>
      <c r="G591" s="22" t="s">
        <v>26</v>
      </c>
      <c r="H591" s="25">
        <v>0.34410000000000002</v>
      </c>
      <c r="I591" s="25">
        <v>6.4299999999999996E-2</v>
      </c>
      <c r="J591" s="26">
        <v>0.40839999999999999</v>
      </c>
      <c r="K591" s="27" t="s">
        <v>27</v>
      </c>
      <c r="L591" s="28">
        <v>4</v>
      </c>
      <c r="M591" s="27" t="s">
        <v>27</v>
      </c>
      <c r="N591" s="29">
        <v>12910</v>
      </c>
      <c r="O591" s="30">
        <f t="shared" si="45"/>
        <v>12948.73</v>
      </c>
      <c r="P591" s="31">
        <f t="shared" si="46"/>
        <v>1294.873</v>
      </c>
      <c r="Q591" s="32" t="s">
        <v>513</v>
      </c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6" customHeight="1" x14ac:dyDescent="0.2">
      <c r="A592" s="21" t="s">
        <v>320</v>
      </c>
      <c r="B592" s="22" t="s">
        <v>321</v>
      </c>
      <c r="C592" s="23" t="s">
        <v>955</v>
      </c>
      <c r="D592" s="22" t="s">
        <v>50</v>
      </c>
      <c r="E592" s="24" t="s">
        <v>24</v>
      </c>
      <c r="F592" s="22" t="s">
        <v>25</v>
      </c>
      <c r="G592" s="22" t="s">
        <v>26</v>
      </c>
      <c r="H592" s="25">
        <v>0.34210000000000002</v>
      </c>
      <c r="I592" s="25">
        <v>6.5799999999999997E-2</v>
      </c>
      <c r="J592" s="26">
        <v>0.40789999999999998</v>
      </c>
      <c r="K592" s="27" t="s">
        <v>27</v>
      </c>
      <c r="L592" s="28">
        <v>4</v>
      </c>
      <c r="M592" s="27" t="s">
        <v>27</v>
      </c>
      <c r="N592" s="29">
        <v>28209</v>
      </c>
      <c r="O592" s="30">
        <f t="shared" si="45"/>
        <v>28293.627</v>
      </c>
      <c r="P592" s="31">
        <f t="shared" si="46"/>
        <v>2829.3627000000001</v>
      </c>
      <c r="Q592" s="32" t="s">
        <v>513</v>
      </c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6" customHeight="1" x14ac:dyDescent="0.2">
      <c r="A593" s="21" t="s">
        <v>665</v>
      </c>
      <c r="B593" s="22" t="s">
        <v>666</v>
      </c>
      <c r="C593" s="23" t="s">
        <v>956</v>
      </c>
      <c r="D593" s="22" t="s">
        <v>490</v>
      </c>
      <c r="E593" s="24" t="s">
        <v>24</v>
      </c>
      <c r="F593" s="22" t="s">
        <v>25</v>
      </c>
      <c r="G593" s="22" t="s">
        <v>26</v>
      </c>
      <c r="H593" s="25">
        <v>0.3407</v>
      </c>
      <c r="I593" s="25">
        <v>6.3399999999999998E-2</v>
      </c>
      <c r="J593" s="26">
        <v>0.40410000000000001</v>
      </c>
      <c r="K593" s="27" t="s">
        <v>38</v>
      </c>
      <c r="L593" s="28">
        <v>4</v>
      </c>
      <c r="M593" s="27" t="s">
        <v>27</v>
      </c>
      <c r="N593" s="29">
        <v>12180</v>
      </c>
      <c r="O593" s="30">
        <f t="shared" si="45"/>
        <v>12216.54</v>
      </c>
      <c r="P593" s="31">
        <f t="shared" si="46"/>
        <v>1221.6540000000002</v>
      </c>
      <c r="Q593" s="32" t="s">
        <v>513</v>
      </c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6" customHeight="1" x14ac:dyDescent="0.2">
      <c r="A594" s="21" t="s">
        <v>320</v>
      </c>
      <c r="B594" s="22" t="s">
        <v>321</v>
      </c>
      <c r="C594" s="23" t="s">
        <v>957</v>
      </c>
      <c r="D594" s="22" t="s">
        <v>958</v>
      </c>
      <c r="E594" s="24" t="s">
        <v>366</v>
      </c>
      <c r="F594" s="22" t="s">
        <v>64</v>
      </c>
      <c r="G594" s="22" t="s">
        <v>368</v>
      </c>
      <c r="H594" s="25">
        <v>0.35160000000000002</v>
      </c>
      <c r="I594" s="25">
        <v>4.8800000000000003E-2</v>
      </c>
      <c r="J594" s="26">
        <v>0.40039999999999998</v>
      </c>
      <c r="K594" s="27" t="s">
        <v>27</v>
      </c>
      <c r="L594" s="28">
        <v>4</v>
      </c>
      <c r="M594" s="27" t="s">
        <v>27</v>
      </c>
      <c r="N594" s="29">
        <v>25187</v>
      </c>
      <c r="O594" s="30">
        <f t="shared" si="45"/>
        <v>25262.561000000002</v>
      </c>
      <c r="P594" s="31">
        <f t="shared" si="46"/>
        <v>2526.2561000000005</v>
      </c>
      <c r="Q594" s="32" t="s">
        <v>513</v>
      </c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6" customHeight="1" x14ac:dyDescent="0.2">
      <c r="A595" s="21" t="s">
        <v>355</v>
      </c>
      <c r="B595" s="22" t="s">
        <v>356</v>
      </c>
      <c r="C595" s="23" t="s">
        <v>959</v>
      </c>
      <c r="D595" s="22" t="s">
        <v>960</v>
      </c>
      <c r="E595" s="24" t="s">
        <v>31</v>
      </c>
      <c r="F595" s="22" t="s">
        <v>32</v>
      </c>
      <c r="G595" s="22" t="s">
        <v>33</v>
      </c>
      <c r="H595" s="25">
        <v>0.32269999999999999</v>
      </c>
      <c r="I595" s="25">
        <v>7.6799999999999993E-2</v>
      </c>
      <c r="J595" s="26">
        <v>0.39950000000000002</v>
      </c>
      <c r="K595" s="27" t="s">
        <v>38</v>
      </c>
      <c r="L595" s="28">
        <v>4</v>
      </c>
      <c r="M595" s="27" t="s">
        <v>27</v>
      </c>
      <c r="N595" s="29">
        <v>26615</v>
      </c>
      <c r="O595" s="30">
        <f t="shared" si="45"/>
        <v>26694.845000000001</v>
      </c>
      <c r="P595" s="31">
        <f t="shared" si="46"/>
        <v>2669.4845000000005</v>
      </c>
      <c r="Q595" s="32" t="s">
        <v>513</v>
      </c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6" customHeight="1" x14ac:dyDescent="0.2">
      <c r="A596" s="21" t="s">
        <v>730</v>
      </c>
      <c r="B596" s="22" t="s">
        <v>731</v>
      </c>
      <c r="C596" s="23" t="s">
        <v>961</v>
      </c>
      <c r="D596" s="22" t="s">
        <v>490</v>
      </c>
      <c r="E596" s="24" t="s">
        <v>24</v>
      </c>
      <c r="F596" s="22" t="s">
        <v>25</v>
      </c>
      <c r="G596" s="22" t="s">
        <v>26</v>
      </c>
      <c r="H596" s="25">
        <v>0.32069999999999999</v>
      </c>
      <c r="I596" s="25">
        <v>7.7499999999999999E-2</v>
      </c>
      <c r="J596" s="26">
        <v>0.3982</v>
      </c>
      <c r="K596" s="27" t="s">
        <v>38</v>
      </c>
      <c r="L596" s="28">
        <v>4</v>
      </c>
      <c r="M596" s="27" t="s">
        <v>27</v>
      </c>
      <c r="N596" s="29">
        <v>40282</v>
      </c>
      <c r="O596" s="30">
        <f t="shared" si="45"/>
        <v>40402.845999999998</v>
      </c>
      <c r="P596" s="31">
        <f t="shared" si="46"/>
        <v>4040.2846</v>
      </c>
      <c r="Q596" s="32" t="s">
        <v>513</v>
      </c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6" customHeight="1" x14ac:dyDescent="0.2">
      <c r="A597" s="21" t="s">
        <v>730</v>
      </c>
      <c r="B597" s="22" t="s">
        <v>731</v>
      </c>
      <c r="C597" s="23" t="s">
        <v>962</v>
      </c>
      <c r="D597" s="22" t="s">
        <v>963</v>
      </c>
      <c r="E597" s="24" t="s">
        <v>24</v>
      </c>
      <c r="F597" s="22" t="s">
        <v>25</v>
      </c>
      <c r="G597" s="22" t="s">
        <v>26</v>
      </c>
      <c r="H597" s="25">
        <v>0.30880000000000002</v>
      </c>
      <c r="I597" s="25">
        <v>8.9200000000000002E-2</v>
      </c>
      <c r="J597" s="26">
        <v>0.39800000000000002</v>
      </c>
      <c r="K597" s="27" t="s">
        <v>38</v>
      </c>
      <c r="L597" s="28">
        <v>4</v>
      </c>
      <c r="M597" s="27" t="s">
        <v>27</v>
      </c>
      <c r="N597" s="29">
        <v>70969</v>
      </c>
      <c r="O597" s="30">
        <f t="shared" si="45"/>
        <v>71181.907000000007</v>
      </c>
      <c r="P597" s="31">
        <f t="shared" si="46"/>
        <v>7118.190700000001</v>
      </c>
      <c r="Q597" s="32" t="s">
        <v>513</v>
      </c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6" customHeight="1" x14ac:dyDescent="0.2">
      <c r="A598" s="21" t="s">
        <v>730</v>
      </c>
      <c r="B598" s="22" t="s">
        <v>731</v>
      </c>
      <c r="C598" s="23" t="s">
        <v>964</v>
      </c>
      <c r="D598" s="22" t="s">
        <v>965</v>
      </c>
      <c r="E598" s="24" t="s">
        <v>366</v>
      </c>
      <c r="F598" s="22" t="s">
        <v>64</v>
      </c>
      <c r="G598" s="22" t="s">
        <v>368</v>
      </c>
      <c r="H598" s="25">
        <v>0.33040000000000003</v>
      </c>
      <c r="I598" s="25">
        <v>5.9900000000000002E-2</v>
      </c>
      <c r="J598" s="26">
        <v>0.39019999999999999</v>
      </c>
      <c r="K598" s="27" t="s">
        <v>38</v>
      </c>
      <c r="L598" s="28">
        <v>4</v>
      </c>
      <c r="M598" s="27" t="s">
        <v>27</v>
      </c>
      <c r="N598" s="29">
        <v>55636</v>
      </c>
      <c r="O598" s="30">
        <f t="shared" si="45"/>
        <v>55802.908000000003</v>
      </c>
      <c r="P598" s="31">
        <f t="shared" si="46"/>
        <v>5580.2908000000007</v>
      </c>
      <c r="Q598" s="32" t="s">
        <v>513</v>
      </c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6" customHeight="1" x14ac:dyDescent="0.2">
      <c r="A599" s="21" t="s">
        <v>730</v>
      </c>
      <c r="B599" s="22" t="s">
        <v>731</v>
      </c>
      <c r="C599" s="23" t="s">
        <v>966</v>
      </c>
      <c r="D599" s="22" t="s">
        <v>967</v>
      </c>
      <c r="E599" s="24" t="s">
        <v>24</v>
      </c>
      <c r="F599" s="22" t="s">
        <v>25</v>
      </c>
      <c r="G599" s="22" t="s">
        <v>26</v>
      </c>
      <c r="H599" s="25">
        <v>0.31480000000000002</v>
      </c>
      <c r="I599" s="25">
        <v>7.2300000000000003E-2</v>
      </c>
      <c r="J599" s="26">
        <v>0.38700000000000001</v>
      </c>
      <c r="K599" s="27" t="s">
        <v>38</v>
      </c>
      <c r="L599" s="28">
        <v>4</v>
      </c>
      <c r="M599" s="27" t="s">
        <v>27</v>
      </c>
      <c r="N599" s="29">
        <v>46325</v>
      </c>
      <c r="O599" s="30">
        <f t="shared" si="45"/>
        <v>46463.974999999999</v>
      </c>
      <c r="P599" s="31">
        <f t="shared" si="46"/>
        <v>4646.3975</v>
      </c>
      <c r="Q599" s="32" t="s">
        <v>513</v>
      </c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6" customHeight="1" x14ac:dyDescent="0.2">
      <c r="A600" s="21" t="s">
        <v>95</v>
      </c>
      <c r="B600" s="22" t="s">
        <v>96</v>
      </c>
      <c r="C600" s="23" t="s">
        <v>968</v>
      </c>
      <c r="D600" s="22" t="s">
        <v>405</v>
      </c>
      <c r="E600" s="24" t="s">
        <v>31</v>
      </c>
      <c r="F600" s="22" t="s">
        <v>32</v>
      </c>
      <c r="G600" s="22" t="s">
        <v>33</v>
      </c>
      <c r="H600" s="25">
        <v>0.33600000000000002</v>
      </c>
      <c r="I600" s="25">
        <v>5.0500000000000003E-2</v>
      </c>
      <c r="J600" s="26">
        <v>0.38650000000000001</v>
      </c>
      <c r="K600" s="27" t="s">
        <v>27</v>
      </c>
      <c r="L600" s="28">
        <v>4</v>
      </c>
      <c r="M600" s="27" t="s">
        <v>27</v>
      </c>
      <c r="N600" s="29">
        <v>33520</v>
      </c>
      <c r="O600" s="30">
        <f t="shared" si="45"/>
        <v>33620.559999999998</v>
      </c>
      <c r="P600" s="31">
        <f t="shared" si="46"/>
        <v>3362.056</v>
      </c>
      <c r="Q600" s="32" t="s">
        <v>513</v>
      </c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6" customHeight="1" x14ac:dyDescent="0.2">
      <c r="A601" s="21" t="s">
        <v>139</v>
      </c>
      <c r="B601" s="22" t="s">
        <v>140</v>
      </c>
      <c r="C601" s="23" t="s">
        <v>969</v>
      </c>
      <c r="D601" s="22" t="s">
        <v>507</v>
      </c>
      <c r="E601" s="24" t="s">
        <v>24</v>
      </c>
      <c r="F601" s="22" t="s">
        <v>25</v>
      </c>
      <c r="G601" s="22" t="s">
        <v>26</v>
      </c>
      <c r="H601" s="25">
        <v>0.32519999999999999</v>
      </c>
      <c r="I601" s="25">
        <v>5.4600000000000003E-2</v>
      </c>
      <c r="J601" s="26">
        <v>0.37980000000000003</v>
      </c>
      <c r="K601" s="27" t="s">
        <v>38</v>
      </c>
      <c r="L601" s="28">
        <v>4</v>
      </c>
      <c r="M601" s="27" t="s">
        <v>27</v>
      </c>
      <c r="N601" s="29">
        <v>42827</v>
      </c>
      <c r="O601" s="30">
        <f t="shared" si="45"/>
        <v>42955.481</v>
      </c>
      <c r="P601" s="31">
        <f t="shared" si="46"/>
        <v>4295.5481</v>
      </c>
      <c r="Q601" s="32" t="s">
        <v>513</v>
      </c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6" customHeight="1" x14ac:dyDescent="0.2">
      <c r="A602" s="21" t="s">
        <v>730</v>
      </c>
      <c r="B602" s="22" t="s">
        <v>731</v>
      </c>
      <c r="C602" s="23" t="s">
        <v>970</v>
      </c>
      <c r="D602" s="22" t="s">
        <v>196</v>
      </c>
      <c r="E602" s="24" t="s">
        <v>366</v>
      </c>
      <c r="F602" s="22" t="s">
        <v>64</v>
      </c>
      <c r="G602" s="22" t="s">
        <v>368</v>
      </c>
      <c r="H602" s="25">
        <v>0.30919999999999997</v>
      </c>
      <c r="I602" s="25">
        <v>6.7900000000000002E-2</v>
      </c>
      <c r="J602" s="26">
        <v>0.37709999999999999</v>
      </c>
      <c r="K602" s="27" t="s">
        <v>38</v>
      </c>
      <c r="L602" s="28">
        <v>4</v>
      </c>
      <c r="M602" s="27" t="s">
        <v>27</v>
      </c>
      <c r="N602" s="29">
        <v>74235</v>
      </c>
      <c r="O602" s="30">
        <f t="shared" si="45"/>
        <v>74457.705000000002</v>
      </c>
      <c r="P602" s="31">
        <f t="shared" si="46"/>
        <v>7445.7705000000005</v>
      </c>
      <c r="Q602" s="32" t="s">
        <v>513</v>
      </c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6" customHeight="1" x14ac:dyDescent="0.2">
      <c r="A603" s="21" t="s">
        <v>320</v>
      </c>
      <c r="B603" s="22" t="s">
        <v>321</v>
      </c>
      <c r="C603" s="23" t="s">
        <v>971</v>
      </c>
      <c r="D603" s="22" t="s">
        <v>190</v>
      </c>
      <c r="E603" s="24" t="s">
        <v>31</v>
      </c>
      <c r="F603" s="22" t="s">
        <v>64</v>
      </c>
      <c r="G603" s="22" t="s">
        <v>33</v>
      </c>
      <c r="H603" s="25">
        <v>0.32169999999999999</v>
      </c>
      <c r="I603" s="25">
        <v>5.4199999999999998E-2</v>
      </c>
      <c r="J603" s="26">
        <v>0.37580000000000002</v>
      </c>
      <c r="K603" s="27" t="s">
        <v>27</v>
      </c>
      <c r="L603" s="28">
        <v>4</v>
      </c>
      <c r="M603" s="27" t="s">
        <v>27</v>
      </c>
      <c r="N603" s="29">
        <v>19746</v>
      </c>
      <c r="O603" s="30">
        <f t="shared" si="45"/>
        <v>19805.238000000001</v>
      </c>
      <c r="P603" s="31">
        <f t="shared" si="46"/>
        <v>1980.5238000000002</v>
      </c>
      <c r="Q603" s="32" t="s">
        <v>513</v>
      </c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6" customHeight="1" x14ac:dyDescent="0.2">
      <c r="A604" s="21" t="s">
        <v>95</v>
      </c>
      <c r="B604" s="22" t="s">
        <v>96</v>
      </c>
      <c r="C604" s="23" t="s">
        <v>972</v>
      </c>
      <c r="D604" s="22" t="s">
        <v>973</v>
      </c>
      <c r="E604" s="24" t="s">
        <v>366</v>
      </c>
      <c r="F604" s="22" t="s">
        <v>367</v>
      </c>
      <c r="G604" s="22" t="s">
        <v>425</v>
      </c>
      <c r="H604" s="25">
        <v>0.28320000000000001</v>
      </c>
      <c r="I604" s="25">
        <v>9.0200000000000002E-2</v>
      </c>
      <c r="J604" s="26">
        <v>0.37340000000000001</v>
      </c>
      <c r="K604" s="27" t="s">
        <v>27</v>
      </c>
      <c r="L604" s="28">
        <v>4</v>
      </c>
      <c r="M604" s="27" t="s">
        <v>27</v>
      </c>
      <c r="N604" s="29">
        <v>16881</v>
      </c>
      <c r="O604" s="30">
        <f t="shared" si="45"/>
        <v>16931.643</v>
      </c>
      <c r="P604" s="31">
        <f t="shared" si="46"/>
        <v>1693.1643000000001</v>
      </c>
      <c r="Q604" s="32" t="s">
        <v>513</v>
      </c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6" customHeight="1" x14ac:dyDescent="0.2">
      <c r="A605" s="21" t="s">
        <v>320</v>
      </c>
      <c r="B605" s="22" t="s">
        <v>321</v>
      </c>
      <c r="C605" s="23" t="s">
        <v>974</v>
      </c>
      <c r="D605" s="22" t="s">
        <v>90</v>
      </c>
      <c r="E605" s="24" t="s">
        <v>366</v>
      </c>
      <c r="F605" s="22" t="s">
        <v>367</v>
      </c>
      <c r="G605" s="22" t="s">
        <v>368</v>
      </c>
      <c r="H605" s="25">
        <v>0.27060000000000001</v>
      </c>
      <c r="I605" s="25">
        <v>0.10199999999999999</v>
      </c>
      <c r="J605" s="26">
        <v>0.3725</v>
      </c>
      <c r="K605" s="27" t="s">
        <v>27</v>
      </c>
      <c r="L605" s="28">
        <v>4</v>
      </c>
      <c r="M605" s="27" t="s">
        <v>27</v>
      </c>
      <c r="N605" s="29">
        <v>11788</v>
      </c>
      <c r="O605" s="30">
        <f t="shared" si="45"/>
        <v>11823.364</v>
      </c>
      <c r="P605" s="31">
        <f t="shared" si="46"/>
        <v>1182.3363999999999</v>
      </c>
      <c r="Q605" s="32" t="s">
        <v>513</v>
      </c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6" customHeight="1" x14ac:dyDescent="0.2">
      <c r="A606" s="21" t="s">
        <v>730</v>
      </c>
      <c r="B606" s="22" t="s">
        <v>731</v>
      </c>
      <c r="C606" s="23" t="s">
        <v>975</v>
      </c>
      <c r="D606" s="22" t="s">
        <v>173</v>
      </c>
      <c r="E606" s="24" t="s">
        <v>366</v>
      </c>
      <c r="F606" s="22" t="s">
        <v>64</v>
      </c>
      <c r="G606" s="22" t="s">
        <v>368</v>
      </c>
      <c r="H606" s="25">
        <v>0.31080000000000002</v>
      </c>
      <c r="I606" s="25">
        <v>6.0199999999999997E-2</v>
      </c>
      <c r="J606" s="26">
        <v>0.37090000000000001</v>
      </c>
      <c r="K606" s="27" t="s">
        <v>38</v>
      </c>
      <c r="L606" s="28">
        <v>4</v>
      </c>
      <c r="M606" s="27" t="s">
        <v>27</v>
      </c>
      <c r="N606" s="29">
        <v>47062</v>
      </c>
      <c r="O606" s="30">
        <f t="shared" si="45"/>
        <v>47203.186000000002</v>
      </c>
      <c r="P606" s="31">
        <f t="shared" si="46"/>
        <v>4720.3186000000005</v>
      </c>
      <c r="Q606" s="32" t="s">
        <v>513</v>
      </c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6" customHeight="1" x14ac:dyDescent="0.2">
      <c r="A607" s="21" t="s">
        <v>170</v>
      </c>
      <c r="B607" s="22" t="s">
        <v>171</v>
      </c>
      <c r="C607" s="28" t="s">
        <v>976</v>
      </c>
      <c r="D607" s="22" t="s">
        <v>30</v>
      </c>
      <c r="E607" s="24" t="s">
        <v>366</v>
      </c>
      <c r="F607" s="22" t="s">
        <v>367</v>
      </c>
      <c r="G607" s="22" t="s">
        <v>368</v>
      </c>
      <c r="H607" s="25">
        <v>0.28789999999999999</v>
      </c>
      <c r="I607" s="25">
        <v>7.5800000000000006E-2</v>
      </c>
      <c r="J607" s="26">
        <v>0.36359999999999998</v>
      </c>
      <c r="K607" s="27" t="s">
        <v>38</v>
      </c>
      <c r="L607" s="28">
        <v>4</v>
      </c>
      <c r="M607" s="27" t="s">
        <v>27</v>
      </c>
      <c r="N607" s="29">
        <v>16892</v>
      </c>
      <c r="O607" s="30">
        <f t="shared" si="45"/>
        <v>16942.675999999999</v>
      </c>
      <c r="P607" s="31">
        <f t="shared" si="46"/>
        <v>1694.2676000000001</v>
      </c>
      <c r="Q607" s="32" t="s">
        <v>513</v>
      </c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6" customHeight="1" x14ac:dyDescent="0.2">
      <c r="A608" s="21" t="s">
        <v>342</v>
      </c>
      <c r="B608" s="22" t="s">
        <v>343</v>
      </c>
      <c r="C608" s="23" t="s">
        <v>977</v>
      </c>
      <c r="D608" s="22" t="s">
        <v>978</v>
      </c>
      <c r="E608" s="24" t="s">
        <v>31</v>
      </c>
      <c r="F608" s="22" t="s">
        <v>26</v>
      </c>
      <c r="G608" s="22" t="s">
        <v>33</v>
      </c>
      <c r="H608" s="25">
        <v>0.32200000000000001</v>
      </c>
      <c r="I608" s="25">
        <v>4.0500000000000001E-2</v>
      </c>
      <c r="J608" s="26">
        <v>0.36249999999999999</v>
      </c>
      <c r="K608" s="27" t="s">
        <v>27</v>
      </c>
      <c r="L608" s="28">
        <v>4</v>
      </c>
      <c r="M608" s="27" t="s">
        <v>27</v>
      </c>
      <c r="N608" s="29">
        <v>14025</v>
      </c>
      <c r="O608" s="30">
        <f t="shared" si="45"/>
        <v>14067.075000000001</v>
      </c>
      <c r="P608" s="31">
        <f t="shared" si="46"/>
        <v>1406.7075000000002</v>
      </c>
      <c r="Q608" s="32" t="s">
        <v>513</v>
      </c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6" customHeight="1" x14ac:dyDescent="0.2">
      <c r="A609" s="21" t="s">
        <v>320</v>
      </c>
      <c r="B609" s="22" t="s">
        <v>321</v>
      </c>
      <c r="C609" s="23" t="s">
        <v>979</v>
      </c>
      <c r="D609" s="22" t="s">
        <v>48</v>
      </c>
      <c r="E609" s="24" t="s">
        <v>31</v>
      </c>
      <c r="F609" s="22" t="s">
        <v>32</v>
      </c>
      <c r="G609" s="22" t="s">
        <v>33</v>
      </c>
      <c r="H609" s="25">
        <v>0.29559999999999997</v>
      </c>
      <c r="I609" s="25">
        <v>6.6500000000000004E-2</v>
      </c>
      <c r="J609" s="26">
        <v>0.36209999999999998</v>
      </c>
      <c r="K609" s="27" t="s">
        <v>27</v>
      </c>
      <c r="L609" s="28">
        <v>4</v>
      </c>
      <c r="M609" s="27" t="s">
        <v>27</v>
      </c>
      <c r="N609" s="29">
        <v>24013</v>
      </c>
      <c r="O609" s="30">
        <f t="shared" si="45"/>
        <v>24085.039000000001</v>
      </c>
      <c r="P609" s="31">
        <f t="shared" si="46"/>
        <v>2408.5039000000002</v>
      </c>
      <c r="Q609" s="32" t="s">
        <v>513</v>
      </c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6" customHeight="1" x14ac:dyDescent="0.2">
      <c r="A610" s="21" t="s">
        <v>139</v>
      </c>
      <c r="B610" s="22" t="s">
        <v>140</v>
      </c>
      <c r="C610" s="23" t="s">
        <v>980</v>
      </c>
      <c r="D610" s="22" t="s">
        <v>94</v>
      </c>
      <c r="E610" s="24" t="s">
        <v>366</v>
      </c>
      <c r="F610" s="22" t="s">
        <v>367</v>
      </c>
      <c r="G610" s="22" t="s">
        <v>368</v>
      </c>
      <c r="H610" s="25">
        <v>0.32190000000000002</v>
      </c>
      <c r="I610" s="25">
        <v>3.9100000000000003E-2</v>
      </c>
      <c r="J610" s="26">
        <v>0.3609</v>
      </c>
      <c r="K610" s="27" t="s">
        <v>38</v>
      </c>
      <c r="L610" s="28">
        <v>4</v>
      </c>
      <c r="M610" s="27" t="s">
        <v>27</v>
      </c>
      <c r="N610" s="29">
        <v>18713</v>
      </c>
      <c r="O610" s="30">
        <f t="shared" si="45"/>
        <v>18769.138999999999</v>
      </c>
      <c r="P610" s="31">
        <f t="shared" si="46"/>
        <v>1876.9139</v>
      </c>
      <c r="Q610" s="32" t="s">
        <v>513</v>
      </c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6" customHeight="1" x14ac:dyDescent="0.2">
      <c r="A611" s="21" t="s">
        <v>355</v>
      </c>
      <c r="B611" s="22" t="s">
        <v>356</v>
      </c>
      <c r="C611" s="23" t="s">
        <v>981</v>
      </c>
      <c r="D611" s="22" t="s">
        <v>217</v>
      </c>
      <c r="E611" s="24" t="s">
        <v>366</v>
      </c>
      <c r="F611" s="22" t="s">
        <v>64</v>
      </c>
      <c r="G611" s="22" t="s">
        <v>368</v>
      </c>
      <c r="H611" s="25">
        <v>0.30940000000000001</v>
      </c>
      <c r="I611" s="25">
        <v>4.6199999999999998E-2</v>
      </c>
      <c r="J611" s="26">
        <v>0.35560000000000003</v>
      </c>
      <c r="K611" s="27" t="s">
        <v>38</v>
      </c>
      <c r="L611" s="28">
        <v>4</v>
      </c>
      <c r="M611" s="27" t="s">
        <v>27</v>
      </c>
      <c r="N611" s="29">
        <v>36672</v>
      </c>
      <c r="O611" s="30">
        <f t="shared" si="45"/>
        <v>36782.016000000003</v>
      </c>
      <c r="P611" s="31">
        <f t="shared" si="46"/>
        <v>3678.2016000000003</v>
      </c>
      <c r="Q611" s="32" t="s">
        <v>513</v>
      </c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6" customHeight="1" x14ac:dyDescent="0.2">
      <c r="A612" s="21" t="s">
        <v>139</v>
      </c>
      <c r="B612" s="22" t="s">
        <v>140</v>
      </c>
      <c r="C612" s="23" t="s">
        <v>982</v>
      </c>
      <c r="D612" s="22" t="s">
        <v>68</v>
      </c>
      <c r="E612" s="24" t="s">
        <v>366</v>
      </c>
      <c r="F612" s="22" t="s">
        <v>367</v>
      </c>
      <c r="G612" s="22" t="s">
        <v>368</v>
      </c>
      <c r="H612" s="25">
        <v>0.2949</v>
      </c>
      <c r="I612" s="25">
        <v>5.6800000000000003E-2</v>
      </c>
      <c r="J612" s="26">
        <v>0.3518</v>
      </c>
      <c r="K612" s="27" t="s">
        <v>27</v>
      </c>
      <c r="L612" s="28">
        <v>4</v>
      </c>
      <c r="M612" s="27" t="s">
        <v>27</v>
      </c>
      <c r="N612" s="29">
        <v>14430</v>
      </c>
      <c r="O612" s="30">
        <f t="shared" si="45"/>
        <v>14473.29</v>
      </c>
      <c r="P612" s="31">
        <f t="shared" si="46"/>
        <v>1447.3290000000002</v>
      </c>
      <c r="Q612" s="32" t="s">
        <v>513</v>
      </c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6" customHeight="1" x14ac:dyDescent="0.2">
      <c r="A613" s="21" t="s">
        <v>730</v>
      </c>
      <c r="B613" s="22" t="s">
        <v>731</v>
      </c>
      <c r="C613" s="23" t="s">
        <v>983</v>
      </c>
      <c r="D613" s="22" t="s">
        <v>247</v>
      </c>
      <c r="E613" s="24" t="s">
        <v>31</v>
      </c>
      <c r="F613" s="22" t="s">
        <v>32</v>
      </c>
      <c r="G613" s="22" t="s">
        <v>33</v>
      </c>
      <c r="H613" s="25">
        <v>0.26350000000000001</v>
      </c>
      <c r="I613" s="25">
        <v>8.7099999999999997E-2</v>
      </c>
      <c r="J613" s="26">
        <v>0.35060000000000002</v>
      </c>
      <c r="K613" s="27" t="s">
        <v>27</v>
      </c>
      <c r="L613" s="28">
        <v>4</v>
      </c>
      <c r="M613" s="27" t="s">
        <v>27</v>
      </c>
      <c r="N613" s="29">
        <v>10856</v>
      </c>
      <c r="O613" s="30">
        <f t="shared" si="45"/>
        <v>10888.567999999999</v>
      </c>
      <c r="P613" s="31">
        <f t="shared" si="46"/>
        <v>1088.8568</v>
      </c>
      <c r="Q613" s="32" t="s">
        <v>513</v>
      </c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6" customHeight="1" x14ac:dyDescent="0.2">
      <c r="A614" s="21" t="s">
        <v>139</v>
      </c>
      <c r="B614" s="22" t="s">
        <v>140</v>
      </c>
      <c r="C614" s="23" t="s">
        <v>984</v>
      </c>
      <c r="D614" s="22" t="s">
        <v>433</v>
      </c>
      <c r="E614" s="24" t="s">
        <v>31</v>
      </c>
      <c r="F614" s="22" t="s">
        <v>32</v>
      </c>
      <c r="G614" s="22" t="s">
        <v>33</v>
      </c>
      <c r="H614" s="25">
        <v>0.29499999999999998</v>
      </c>
      <c r="I614" s="25">
        <v>5.0200000000000002E-2</v>
      </c>
      <c r="J614" s="26">
        <v>0.34520000000000001</v>
      </c>
      <c r="K614" s="27" t="s">
        <v>38</v>
      </c>
      <c r="L614" s="28">
        <v>4</v>
      </c>
      <c r="M614" s="27" t="s">
        <v>27</v>
      </c>
      <c r="N614" s="29">
        <v>36617</v>
      </c>
      <c r="O614" s="30">
        <f t="shared" si="45"/>
        <v>36726.851000000002</v>
      </c>
      <c r="P614" s="31">
        <f t="shared" si="46"/>
        <v>3672.6851000000006</v>
      </c>
      <c r="Q614" s="32" t="s">
        <v>513</v>
      </c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6" customHeight="1" x14ac:dyDescent="0.2">
      <c r="A615" s="21" t="s">
        <v>139</v>
      </c>
      <c r="B615" s="22" t="s">
        <v>140</v>
      </c>
      <c r="C615" s="23" t="s">
        <v>985</v>
      </c>
      <c r="D615" s="22" t="s">
        <v>30</v>
      </c>
      <c r="E615" s="24" t="s">
        <v>24</v>
      </c>
      <c r="F615" s="22" t="s">
        <v>25</v>
      </c>
      <c r="G615" s="22" t="s">
        <v>26</v>
      </c>
      <c r="H615" s="25">
        <v>0.29459999999999997</v>
      </c>
      <c r="I615" s="25">
        <v>4.1099999999999998E-2</v>
      </c>
      <c r="J615" s="26">
        <v>0.3357</v>
      </c>
      <c r="K615" s="27" t="s">
        <v>38</v>
      </c>
      <c r="L615" s="28">
        <v>4</v>
      </c>
      <c r="M615" s="27" t="s">
        <v>27</v>
      </c>
      <c r="N615" s="29">
        <v>30948</v>
      </c>
      <c r="O615" s="30">
        <f t="shared" si="45"/>
        <v>31040.844000000001</v>
      </c>
      <c r="P615" s="31">
        <f t="shared" si="46"/>
        <v>3104.0844000000002</v>
      </c>
      <c r="Q615" s="32" t="s">
        <v>513</v>
      </c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6" customHeight="1" x14ac:dyDescent="0.2">
      <c r="A616" s="21" t="s">
        <v>139</v>
      </c>
      <c r="B616" s="22" t="s">
        <v>140</v>
      </c>
      <c r="C616" s="23" t="s">
        <v>986</v>
      </c>
      <c r="D616" s="22" t="s">
        <v>52</v>
      </c>
      <c r="E616" s="24" t="s">
        <v>366</v>
      </c>
      <c r="F616" s="22" t="s">
        <v>367</v>
      </c>
      <c r="G616" s="22" t="s">
        <v>368</v>
      </c>
      <c r="H616" s="25">
        <v>0.28549999999999998</v>
      </c>
      <c r="I616" s="25">
        <v>4.82E-2</v>
      </c>
      <c r="J616" s="26">
        <v>0.3337</v>
      </c>
      <c r="K616" s="27" t="s">
        <v>38</v>
      </c>
      <c r="L616" s="28">
        <v>4</v>
      </c>
      <c r="M616" s="27" t="s">
        <v>27</v>
      </c>
      <c r="N616" s="29">
        <v>11043</v>
      </c>
      <c r="O616" s="30">
        <f t="shared" si="45"/>
        <v>11076.129000000001</v>
      </c>
      <c r="P616" s="31">
        <f t="shared" si="46"/>
        <v>1107.6129000000001</v>
      </c>
      <c r="Q616" s="32" t="s">
        <v>513</v>
      </c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6" customHeight="1" x14ac:dyDescent="0.2">
      <c r="A617" s="21" t="s">
        <v>139</v>
      </c>
      <c r="B617" s="22" t="s">
        <v>140</v>
      </c>
      <c r="C617" s="23" t="s">
        <v>987</v>
      </c>
      <c r="D617" s="22" t="s">
        <v>299</v>
      </c>
      <c r="E617" s="24" t="s">
        <v>31</v>
      </c>
      <c r="F617" s="22" t="s">
        <v>32</v>
      </c>
      <c r="G617" s="22" t="s">
        <v>33</v>
      </c>
      <c r="H617" s="25">
        <v>0.27989999999999998</v>
      </c>
      <c r="I617" s="25">
        <v>4.87E-2</v>
      </c>
      <c r="J617" s="26">
        <v>0.3286</v>
      </c>
      <c r="K617" s="27" t="s">
        <v>38</v>
      </c>
      <c r="L617" s="28">
        <v>4</v>
      </c>
      <c r="M617" s="27" t="s">
        <v>27</v>
      </c>
      <c r="N617" s="29">
        <v>18136</v>
      </c>
      <c r="O617" s="30">
        <f t="shared" si="45"/>
        <v>18190.407999999999</v>
      </c>
      <c r="P617" s="31">
        <f t="shared" si="46"/>
        <v>1819.0408</v>
      </c>
      <c r="Q617" s="32" t="s">
        <v>513</v>
      </c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6" customHeight="1" x14ac:dyDescent="0.2">
      <c r="A618" s="21" t="s">
        <v>106</v>
      </c>
      <c r="B618" s="22" t="s">
        <v>107</v>
      </c>
      <c r="C618" s="23" t="s">
        <v>988</v>
      </c>
      <c r="D618" s="22" t="s">
        <v>989</v>
      </c>
      <c r="E618" s="24" t="s">
        <v>63</v>
      </c>
      <c r="F618" s="22" t="s">
        <v>418</v>
      </c>
      <c r="G618" s="22" t="s">
        <v>26</v>
      </c>
      <c r="H618" s="25">
        <v>0.23269999999999999</v>
      </c>
      <c r="I618" s="25">
        <v>9.3899999999999997E-2</v>
      </c>
      <c r="J618" s="26">
        <v>0.32650000000000001</v>
      </c>
      <c r="K618" s="27" t="s">
        <v>27</v>
      </c>
      <c r="L618" s="28">
        <v>4</v>
      </c>
      <c r="M618" s="27" t="s">
        <v>27</v>
      </c>
      <c r="N618" s="29">
        <v>60330</v>
      </c>
      <c r="O618" s="30">
        <f t="shared" si="45"/>
        <v>60510.99</v>
      </c>
      <c r="P618" s="31">
        <f t="shared" si="46"/>
        <v>6051.0990000000002</v>
      </c>
      <c r="Q618" s="32" t="s">
        <v>513</v>
      </c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6" customHeight="1" x14ac:dyDescent="0.2">
      <c r="A619" s="21" t="s">
        <v>665</v>
      </c>
      <c r="B619" s="22" t="s">
        <v>666</v>
      </c>
      <c r="C619" s="23" t="s">
        <v>990</v>
      </c>
      <c r="D619" s="22" t="s">
        <v>217</v>
      </c>
      <c r="E619" s="24" t="s">
        <v>366</v>
      </c>
      <c r="F619" s="22" t="s">
        <v>367</v>
      </c>
      <c r="G619" s="22" t="s">
        <v>368</v>
      </c>
      <c r="H619" s="25">
        <v>0.25519999999999998</v>
      </c>
      <c r="I619" s="25">
        <v>6.9400000000000003E-2</v>
      </c>
      <c r="J619" s="26">
        <v>0.3246</v>
      </c>
      <c r="K619" s="27" t="s">
        <v>38</v>
      </c>
      <c r="L619" s="28">
        <v>4</v>
      </c>
      <c r="M619" s="27" t="s">
        <v>27</v>
      </c>
      <c r="N619" s="29">
        <v>18540</v>
      </c>
      <c r="O619" s="30">
        <f t="shared" si="45"/>
        <v>18595.62</v>
      </c>
      <c r="P619" s="31">
        <f t="shared" si="46"/>
        <v>1859.5619999999999</v>
      </c>
      <c r="Q619" s="32" t="s">
        <v>513</v>
      </c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6" customHeight="1" x14ac:dyDescent="0.2">
      <c r="A620" s="21" t="s">
        <v>730</v>
      </c>
      <c r="B620" s="22" t="s">
        <v>731</v>
      </c>
      <c r="C620" s="23" t="s">
        <v>991</v>
      </c>
      <c r="D620" s="22" t="s">
        <v>645</v>
      </c>
      <c r="E620" s="24" t="s">
        <v>31</v>
      </c>
      <c r="F620" s="22" t="s">
        <v>32</v>
      </c>
      <c r="G620" s="22" t="s">
        <v>33</v>
      </c>
      <c r="H620" s="25">
        <v>0.25309999999999999</v>
      </c>
      <c r="I620" s="25">
        <v>6.9099999999999995E-2</v>
      </c>
      <c r="J620" s="26">
        <v>0.32219999999999999</v>
      </c>
      <c r="K620" s="27" t="s">
        <v>27</v>
      </c>
      <c r="L620" s="28">
        <v>4</v>
      </c>
      <c r="M620" s="27" t="s">
        <v>27</v>
      </c>
      <c r="N620" s="29">
        <v>17992</v>
      </c>
      <c r="O620" s="30">
        <f t="shared" si="45"/>
        <v>18045.975999999999</v>
      </c>
      <c r="P620" s="31">
        <f t="shared" si="46"/>
        <v>1804.5976000000001</v>
      </c>
      <c r="Q620" s="32" t="s">
        <v>513</v>
      </c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6" customHeight="1" x14ac:dyDescent="0.2">
      <c r="A621" s="21" t="s">
        <v>730</v>
      </c>
      <c r="B621" s="22" t="s">
        <v>731</v>
      </c>
      <c r="C621" s="23" t="s">
        <v>992</v>
      </c>
      <c r="D621" s="22" t="s">
        <v>83</v>
      </c>
      <c r="E621" s="24" t="s">
        <v>31</v>
      </c>
      <c r="F621" s="22" t="s">
        <v>32</v>
      </c>
      <c r="G621" s="22" t="s">
        <v>33</v>
      </c>
      <c r="H621" s="25">
        <v>0.25109999999999999</v>
      </c>
      <c r="I621" s="25">
        <v>6.9500000000000006E-2</v>
      </c>
      <c r="J621" s="26">
        <v>0.3206</v>
      </c>
      <c r="K621" s="27" t="s">
        <v>27</v>
      </c>
      <c r="L621" s="28">
        <v>4</v>
      </c>
      <c r="M621" s="27" t="s">
        <v>27</v>
      </c>
      <c r="N621" s="29">
        <v>19070</v>
      </c>
      <c r="O621" s="30">
        <f t="shared" si="45"/>
        <v>19127.21</v>
      </c>
      <c r="P621" s="31">
        <f t="shared" si="46"/>
        <v>1912.721</v>
      </c>
      <c r="Q621" s="32" t="s">
        <v>513</v>
      </c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6" customHeight="1" x14ac:dyDescent="0.2">
      <c r="A622" s="21" t="s">
        <v>170</v>
      </c>
      <c r="B622" s="22" t="s">
        <v>171</v>
      </c>
      <c r="C622" s="28" t="s">
        <v>993</v>
      </c>
      <c r="D622" s="22" t="s">
        <v>194</v>
      </c>
      <c r="E622" s="24" t="s">
        <v>366</v>
      </c>
      <c r="F622" s="22" t="s">
        <v>64</v>
      </c>
      <c r="G622" s="22" t="s">
        <v>368</v>
      </c>
      <c r="H622" s="25">
        <v>0.26079999999999998</v>
      </c>
      <c r="I622" s="25">
        <v>5.6500000000000002E-2</v>
      </c>
      <c r="J622" s="26">
        <v>0.31730000000000003</v>
      </c>
      <c r="K622" s="27" t="s">
        <v>38</v>
      </c>
      <c r="L622" s="28">
        <v>4</v>
      </c>
      <c r="M622" s="27" t="s">
        <v>27</v>
      </c>
      <c r="N622" s="29">
        <v>10730</v>
      </c>
      <c r="O622" s="30">
        <f t="shared" si="45"/>
        <v>10762.19</v>
      </c>
      <c r="P622" s="31">
        <f t="shared" si="46"/>
        <v>1076.2190000000001</v>
      </c>
      <c r="Q622" s="32" t="s">
        <v>513</v>
      </c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6" customHeight="1" x14ac:dyDescent="0.2">
      <c r="A623" s="21" t="s">
        <v>106</v>
      </c>
      <c r="B623" s="22" t="s">
        <v>107</v>
      </c>
      <c r="C623" s="23" t="s">
        <v>994</v>
      </c>
      <c r="D623" s="22" t="s">
        <v>44</v>
      </c>
      <c r="E623" s="24" t="s">
        <v>366</v>
      </c>
      <c r="F623" s="22" t="s">
        <v>64</v>
      </c>
      <c r="G623" s="22" t="s">
        <v>368</v>
      </c>
      <c r="H623" s="25">
        <v>0.26279999999999998</v>
      </c>
      <c r="I623" s="25">
        <v>4.8300000000000003E-2</v>
      </c>
      <c r="J623" s="26">
        <v>0.31119999999999998</v>
      </c>
      <c r="K623" s="27" t="s">
        <v>27</v>
      </c>
      <c r="L623" s="28">
        <v>4</v>
      </c>
      <c r="M623" s="27" t="s">
        <v>27</v>
      </c>
      <c r="N623" s="29">
        <v>25957</v>
      </c>
      <c r="O623" s="30">
        <f t="shared" si="45"/>
        <v>26034.870999999999</v>
      </c>
      <c r="P623" s="31">
        <f t="shared" si="46"/>
        <v>2603.4871000000003</v>
      </c>
      <c r="Q623" s="32" t="s">
        <v>513</v>
      </c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6" customHeight="1" x14ac:dyDescent="0.2">
      <c r="A624" s="21" t="s">
        <v>730</v>
      </c>
      <c r="B624" s="22" t="s">
        <v>731</v>
      </c>
      <c r="C624" s="23" t="s">
        <v>995</v>
      </c>
      <c r="D624" s="22" t="s">
        <v>192</v>
      </c>
      <c r="E624" s="24" t="s">
        <v>31</v>
      </c>
      <c r="F624" s="22" t="s">
        <v>32</v>
      </c>
      <c r="G624" s="22" t="s">
        <v>33</v>
      </c>
      <c r="H624" s="25">
        <v>0.2467</v>
      </c>
      <c r="I624" s="25">
        <v>6.3899999999999998E-2</v>
      </c>
      <c r="J624" s="26">
        <v>0.31059999999999999</v>
      </c>
      <c r="K624" s="27" t="s">
        <v>27</v>
      </c>
      <c r="L624" s="28">
        <v>4</v>
      </c>
      <c r="M624" s="27" t="s">
        <v>27</v>
      </c>
      <c r="N624" s="29">
        <v>18896</v>
      </c>
      <c r="O624" s="30">
        <f t="shared" si="45"/>
        <v>18952.687999999998</v>
      </c>
      <c r="P624" s="31">
        <f t="shared" si="46"/>
        <v>1895.2687999999998</v>
      </c>
      <c r="Q624" s="32" t="s">
        <v>513</v>
      </c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6" customHeight="1" x14ac:dyDescent="0.2">
      <c r="A625" s="21" t="s">
        <v>139</v>
      </c>
      <c r="B625" s="22" t="s">
        <v>140</v>
      </c>
      <c r="C625" s="23" t="s">
        <v>996</v>
      </c>
      <c r="D625" s="22" t="s">
        <v>454</v>
      </c>
      <c r="E625" s="24" t="s">
        <v>366</v>
      </c>
      <c r="F625" s="22" t="s">
        <v>367</v>
      </c>
      <c r="G625" s="22" t="s">
        <v>368</v>
      </c>
      <c r="H625" s="25">
        <v>0.26279999999999998</v>
      </c>
      <c r="I625" s="25">
        <v>4.41E-2</v>
      </c>
      <c r="J625" s="26">
        <v>0.30690000000000001</v>
      </c>
      <c r="K625" s="27" t="s">
        <v>38</v>
      </c>
      <c r="L625" s="28">
        <v>4</v>
      </c>
      <c r="M625" s="27" t="s">
        <v>27</v>
      </c>
      <c r="N625" s="29">
        <v>22301</v>
      </c>
      <c r="O625" s="30">
        <f t="shared" si="45"/>
        <v>22367.902999999998</v>
      </c>
      <c r="P625" s="31">
        <f t="shared" si="46"/>
        <v>2236.7903000000001</v>
      </c>
      <c r="Q625" s="32" t="s">
        <v>513</v>
      </c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6" customHeight="1" x14ac:dyDescent="0.2">
      <c r="A626" s="21" t="s">
        <v>106</v>
      </c>
      <c r="B626" s="22" t="s">
        <v>107</v>
      </c>
      <c r="C626" s="23" t="s">
        <v>997</v>
      </c>
      <c r="D626" s="22" t="s">
        <v>90</v>
      </c>
      <c r="E626" s="24" t="s">
        <v>63</v>
      </c>
      <c r="F626" s="22" t="s">
        <v>367</v>
      </c>
      <c r="G626" s="22" t="s">
        <v>26</v>
      </c>
      <c r="H626" s="25">
        <v>0.24490000000000001</v>
      </c>
      <c r="I626" s="25">
        <v>6.1199999999999997E-2</v>
      </c>
      <c r="J626" s="26">
        <v>0.30609999999999998</v>
      </c>
      <c r="K626" s="27" t="s">
        <v>27</v>
      </c>
      <c r="L626" s="28">
        <v>4</v>
      </c>
      <c r="M626" s="27" t="s">
        <v>27</v>
      </c>
      <c r="N626" s="29">
        <v>29275</v>
      </c>
      <c r="O626" s="30">
        <f t="shared" si="45"/>
        <v>29362.825000000001</v>
      </c>
      <c r="P626" s="31">
        <f t="shared" si="46"/>
        <v>2936.2825000000003</v>
      </c>
      <c r="Q626" s="32" t="s">
        <v>513</v>
      </c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6" customHeight="1" x14ac:dyDescent="0.2">
      <c r="A627" s="21" t="s">
        <v>170</v>
      </c>
      <c r="B627" s="22" t="s">
        <v>171</v>
      </c>
      <c r="C627" s="28" t="s">
        <v>998</v>
      </c>
      <c r="D627" s="22" t="s">
        <v>490</v>
      </c>
      <c r="E627" s="24" t="s">
        <v>366</v>
      </c>
      <c r="F627" s="22" t="s">
        <v>367</v>
      </c>
      <c r="G627" s="22" t="s">
        <v>368</v>
      </c>
      <c r="H627" s="25">
        <v>0.29520000000000002</v>
      </c>
      <c r="I627" s="25">
        <v>1.0200000000000001E-2</v>
      </c>
      <c r="J627" s="26">
        <v>0.30530000000000002</v>
      </c>
      <c r="K627" s="27" t="s">
        <v>38</v>
      </c>
      <c r="L627" s="28">
        <v>4</v>
      </c>
      <c r="M627" s="27" t="s">
        <v>27</v>
      </c>
      <c r="N627" s="29">
        <v>10514</v>
      </c>
      <c r="O627" s="30">
        <f t="shared" si="45"/>
        <v>10545.541999999999</v>
      </c>
      <c r="P627" s="31">
        <f t="shared" si="46"/>
        <v>1054.5542</v>
      </c>
      <c r="Q627" s="32" t="s">
        <v>513</v>
      </c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6" customHeight="1" x14ac:dyDescent="0.2">
      <c r="A628" s="21" t="s">
        <v>170</v>
      </c>
      <c r="B628" s="22" t="s">
        <v>171</v>
      </c>
      <c r="C628" s="28" t="s">
        <v>999</v>
      </c>
      <c r="D628" s="22" t="s">
        <v>375</v>
      </c>
      <c r="E628" s="24" t="s">
        <v>366</v>
      </c>
      <c r="F628" s="22" t="s">
        <v>367</v>
      </c>
      <c r="G628" s="22" t="s">
        <v>368</v>
      </c>
      <c r="H628" s="25">
        <v>0.2616</v>
      </c>
      <c r="I628" s="25">
        <v>3.9399999999999998E-2</v>
      </c>
      <c r="J628" s="26">
        <v>0.3009</v>
      </c>
      <c r="K628" s="27" t="s">
        <v>38</v>
      </c>
      <c r="L628" s="28">
        <v>4</v>
      </c>
      <c r="M628" s="27" t="s">
        <v>27</v>
      </c>
      <c r="N628" s="29">
        <v>12057</v>
      </c>
      <c r="O628" s="30">
        <f t="shared" si="45"/>
        <v>12093.171</v>
      </c>
      <c r="P628" s="31">
        <f t="shared" si="46"/>
        <v>1209.3171</v>
      </c>
      <c r="Q628" s="32" t="s">
        <v>513</v>
      </c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6" customHeight="1" x14ac:dyDescent="0.2">
      <c r="A629" s="21" t="s">
        <v>139</v>
      </c>
      <c r="B629" s="22" t="s">
        <v>140</v>
      </c>
      <c r="C629" s="23" t="s">
        <v>1000</v>
      </c>
      <c r="D629" s="22" t="s">
        <v>50</v>
      </c>
      <c r="E629" s="24" t="s">
        <v>31</v>
      </c>
      <c r="F629" s="22" t="s">
        <v>32</v>
      </c>
      <c r="G629" s="22" t="s">
        <v>33</v>
      </c>
      <c r="H629" s="25">
        <v>0.25019999999999998</v>
      </c>
      <c r="I629" s="25">
        <v>5.0200000000000002E-2</v>
      </c>
      <c r="J629" s="26">
        <v>0.30030000000000001</v>
      </c>
      <c r="K629" s="27" t="s">
        <v>38</v>
      </c>
      <c r="L629" s="28">
        <v>4</v>
      </c>
      <c r="M629" s="27" t="s">
        <v>27</v>
      </c>
      <c r="N629" s="29">
        <v>17025</v>
      </c>
      <c r="O629" s="30">
        <f t="shared" si="45"/>
        <v>17076.075000000001</v>
      </c>
      <c r="P629" s="31">
        <f t="shared" si="46"/>
        <v>1707.6075000000001</v>
      </c>
      <c r="Q629" s="32" t="s">
        <v>513</v>
      </c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6" customHeight="1" x14ac:dyDescent="0.2">
      <c r="A630" s="21" t="s">
        <v>730</v>
      </c>
      <c r="B630" s="22" t="s">
        <v>731</v>
      </c>
      <c r="C630" s="23" t="s">
        <v>1001</v>
      </c>
      <c r="D630" s="22" t="s">
        <v>142</v>
      </c>
      <c r="E630" s="24" t="s">
        <v>31</v>
      </c>
      <c r="F630" s="22" t="s">
        <v>32</v>
      </c>
      <c r="G630" s="22" t="s">
        <v>33</v>
      </c>
      <c r="H630" s="25">
        <v>0.2273</v>
      </c>
      <c r="I630" s="25">
        <v>6.0999999999999999E-2</v>
      </c>
      <c r="J630" s="26">
        <v>0.2883</v>
      </c>
      <c r="K630" s="27" t="s">
        <v>27</v>
      </c>
      <c r="L630" s="28">
        <v>4</v>
      </c>
      <c r="M630" s="27" t="s">
        <v>27</v>
      </c>
      <c r="N630" s="29">
        <v>19135</v>
      </c>
      <c r="O630" s="30">
        <f t="shared" si="45"/>
        <v>19192.404999999999</v>
      </c>
      <c r="P630" s="31">
        <f t="shared" si="46"/>
        <v>1919.2404999999999</v>
      </c>
      <c r="Q630" s="32" t="s">
        <v>513</v>
      </c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6" customHeight="1" x14ac:dyDescent="0.2">
      <c r="A631" s="21" t="s">
        <v>139</v>
      </c>
      <c r="B631" s="22" t="s">
        <v>140</v>
      </c>
      <c r="C631" s="23" t="s">
        <v>1002</v>
      </c>
      <c r="D631" s="22" t="s">
        <v>1003</v>
      </c>
      <c r="E631" s="24" t="s">
        <v>31</v>
      </c>
      <c r="F631" s="22" t="s">
        <v>32</v>
      </c>
      <c r="G631" s="22" t="s">
        <v>33</v>
      </c>
      <c r="H631" s="25">
        <v>0.24179999999999999</v>
      </c>
      <c r="I631" s="25">
        <v>4.4499999999999998E-2</v>
      </c>
      <c r="J631" s="26">
        <v>0.2863</v>
      </c>
      <c r="K631" s="27" t="s">
        <v>38</v>
      </c>
      <c r="L631" s="28">
        <v>4</v>
      </c>
      <c r="M631" s="27" t="s">
        <v>27</v>
      </c>
      <c r="N631" s="29">
        <v>28812</v>
      </c>
      <c r="O631" s="30">
        <f t="shared" si="45"/>
        <v>28898.436000000002</v>
      </c>
      <c r="P631" s="31">
        <f t="shared" si="46"/>
        <v>2889.8436000000002</v>
      </c>
      <c r="Q631" s="32" t="s">
        <v>513</v>
      </c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6" customHeight="1" x14ac:dyDescent="0.2">
      <c r="A632" s="21" t="s">
        <v>139</v>
      </c>
      <c r="B632" s="22" t="s">
        <v>140</v>
      </c>
      <c r="C632" s="23" t="s">
        <v>1004</v>
      </c>
      <c r="D632" s="22" t="s">
        <v>88</v>
      </c>
      <c r="E632" s="24" t="s">
        <v>31</v>
      </c>
      <c r="F632" s="22" t="s">
        <v>32</v>
      </c>
      <c r="G632" s="22" t="s">
        <v>33</v>
      </c>
      <c r="H632" s="25">
        <v>0.24310000000000001</v>
      </c>
      <c r="I632" s="25">
        <v>3.6700000000000003E-2</v>
      </c>
      <c r="J632" s="26">
        <v>0.2797</v>
      </c>
      <c r="K632" s="27" t="s">
        <v>38</v>
      </c>
      <c r="L632" s="28">
        <v>4</v>
      </c>
      <c r="M632" s="27" t="s">
        <v>27</v>
      </c>
      <c r="N632" s="29">
        <v>31236</v>
      </c>
      <c r="O632" s="30">
        <f t="shared" si="45"/>
        <v>31329.707999999999</v>
      </c>
      <c r="P632" s="31">
        <f t="shared" si="46"/>
        <v>3132.9708000000001</v>
      </c>
      <c r="Q632" s="32" t="s">
        <v>513</v>
      </c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6" customHeight="1" x14ac:dyDescent="0.2">
      <c r="A633" s="21" t="s">
        <v>139</v>
      </c>
      <c r="B633" s="22" t="s">
        <v>140</v>
      </c>
      <c r="C633" s="23" t="s">
        <v>1005</v>
      </c>
      <c r="D633" s="22" t="s">
        <v>1006</v>
      </c>
      <c r="E633" s="24" t="s">
        <v>24</v>
      </c>
      <c r="F633" s="22" t="s">
        <v>25</v>
      </c>
      <c r="G633" s="22" t="s">
        <v>26</v>
      </c>
      <c r="H633" s="25">
        <v>0.21149999999999999</v>
      </c>
      <c r="I633" s="25">
        <v>5.2200000000000003E-2</v>
      </c>
      <c r="J633" s="26">
        <v>0.26369999999999999</v>
      </c>
      <c r="K633" s="27" t="s">
        <v>38</v>
      </c>
      <c r="L633" s="28">
        <v>4</v>
      </c>
      <c r="M633" s="27" t="s">
        <v>27</v>
      </c>
      <c r="N633" s="29">
        <v>17319</v>
      </c>
      <c r="O633" s="30">
        <f t="shared" si="45"/>
        <v>17370.956999999999</v>
      </c>
      <c r="P633" s="31">
        <f t="shared" si="46"/>
        <v>1737.0956999999999</v>
      </c>
      <c r="Q633" s="32" t="s">
        <v>513</v>
      </c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6" customHeight="1" x14ac:dyDescent="0.2">
      <c r="A634" s="21" t="s">
        <v>103</v>
      </c>
      <c r="B634" s="22" t="s">
        <v>104</v>
      </c>
      <c r="C634" s="23" t="s">
        <v>1007</v>
      </c>
      <c r="D634" s="22" t="s">
        <v>853</v>
      </c>
      <c r="E634" s="24" t="s">
        <v>24</v>
      </c>
      <c r="F634" s="22" t="s">
        <v>25</v>
      </c>
      <c r="G634" s="22" t="s">
        <v>26</v>
      </c>
      <c r="H634" s="25">
        <v>0.2351</v>
      </c>
      <c r="I634" s="25">
        <v>2.7099999999999999E-2</v>
      </c>
      <c r="J634" s="26">
        <v>0.26219999999999999</v>
      </c>
      <c r="K634" s="27" t="s">
        <v>38</v>
      </c>
      <c r="L634" s="28">
        <v>4</v>
      </c>
      <c r="M634" s="27" t="s">
        <v>27</v>
      </c>
      <c r="N634" s="29">
        <v>23631</v>
      </c>
      <c r="O634" s="30">
        <f t="shared" si="45"/>
        <v>23701.893</v>
      </c>
      <c r="P634" s="31">
        <f t="shared" si="46"/>
        <v>2370.1893</v>
      </c>
      <c r="Q634" s="32" t="s">
        <v>513</v>
      </c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6" customHeight="1" x14ac:dyDescent="0.2">
      <c r="A635" s="21" t="s">
        <v>139</v>
      </c>
      <c r="B635" s="22" t="s">
        <v>140</v>
      </c>
      <c r="C635" s="23" t="s">
        <v>1008</v>
      </c>
      <c r="D635" s="22" t="s">
        <v>225</v>
      </c>
      <c r="E635" s="24" t="s">
        <v>24</v>
      </c>
      <c r="F635" s="22" t="s">
        <v>25</v>
      </c>
      <c r="G635" s="22" t="s">
        <v>26</v>
      </c>
      <c r="H635" s="25">
        <v>0.2198</v>
      </c>
      <c r="I635" s="25">
        <v>3.95E-2</v>
      </c>
      <c r="J635" s="26">
        <v>0.25929999999999997</v>
      </c>
      <c r="K635" s="27" t="s">
        <v>38</v>
      </c>
      <c r="L635" s="28">
        <v>4</v>
      </c>
      <c r="M635" s="27" t="s">
        <v>27</v>
      </c>
      <c r="N635" s="29">
        <v>22594</v>
      </c>
      <c r="O635" s="30">
        <f t="shared" si="45"/>
        <v>22661.781999999999</v>
      </c>
      <c r="P635" s="31">
        <f t="shared" si="46"/>
        <v>2266.1781999999998</v>
      </c>
      <c r="Q635" s="32" t="s">
        <v>513</v>
      </c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6" customHeight="1" x14ac:dyDescent="0.2">
      <c r="A636" s="21" t="s">
        <v>139</v>
      </c>
      <c r="B636" s="22" t="s">
        <v>140</v>
      </c>
      <c r="C636" s="23" t="s">
        <v>1009</v>
      </c>
      <c r="D636" s="22" t="s">
        <v>660</v>
      </c>
      <c r="E636" s="24" t="s">
        <v>31</v>
      </c>
      <c r="F636" s="22" t="s">
        <v>32</v>
      </c>
      <c r="G636" s="22" t="s">
        <v>33</v>
      </c>
      <c r="H636" s="25">
        <v>0.2034</v>
      </c>
      <c r="I636" s="25">
        <v>4.5699999999999998E-2</v>
      </c>
      <c r="J636" s="26">
        <v>0.24909999999999999</v>
      </c>
      <c r="K636" s="27" t="s">
        <v>27</v>
      </c>
      <c r="L636" s="28">
        <v>4</v>
      </c>
      <c r="M636" s="27" t="s">
        <v>27</v>
      </c>
      <c r="N636" s="29">
        <v>13888</v>
      </c>
      <c r="O636" s="30">
        <f t="shared" si="45"/>
        <v>13929.664000000001</v>
      </c>
      <c r="P636" s="31">
        <f t="shared" si="46"/>
        <v>1392.9664000000002</v>
      </c>
      <c r="Q636" s="32" t="s">
        <v>513</v>
      </c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6" customHeight="1" x14ac:dyDescent="0.2">
      <c r="A637" s="21" t="s">
        <v>139</v>
      </c>
      <c r="B637" s="22" t="s">
        <v>140</v>
      </c>
      <c r="C637" s="23" t="s">
        <v>1010</v>
      </c>
      <c r="D637" s="22" t="s">
        <v>138</v>
      </c>
      <c r="E637" s="24" t="s">
        <v>366</v>
      </c>
      <c r="F637" s="22" t="s">
        <v>367</v>
      </c>
      <c r="G637" s="22" t="s">
        <v>368</v>
      </c>
      <c r="H637" s="25">
        <v>0.2016</v>
      </c>
      <c r="I637" s="25">
        <v>4.2200000000000001E-2</v>
      </c>
      <c r="J637" s="26">
        <v>0.24379999999999999</v>
      </c>
      <c r="K637" s="27" t="s">
        <v>38</v>
      </c>
      <c r="L637" s="28">
        <v>4</v>
      </c>
      <c r="M637" s="27" t="s">
        <v>27</v>
      </c>
      <c r="N637" s="29">
        <v>13400</v>
      </c>
      <c r="O637" s="30">
        <f t="shared" si="45"/>
        <v>13440.2</v>
      </c>
      <c r="P637" s="31">
        <f t="shared" si="46"/>
        <v>1344.0200000000002</v>
      </c>
      <c r="Q637" s="32" t="s">
        <v>513</v>
      </c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6" customHeight="1" x14ac:dyDescent="0.2">
      <c r="A638" s="21" t="s">
        <v>139</v>
      </c>
      <c r="B638" s="22" t="s">
        <v>140</v>
      </c>
      <c r="C638" s="23" t="s">
        <v>1011</v>
      </c>
      <c r="D638" s="22" t="s">
        <v>126</v>
      </c>
      <c r="E638" s="24" t="s">
        <v>366</v>
      </c>
      <c r="F638" s="22" t="s">
        <v>367</v>
      </c>
      <c r="G638" s="22" t="s">
        <v>368</v>
      </c>
      <c r="H638" s="25">
        <v>0.1888</v>
      </c>
      <c r="I638" s="25">
        <v>4.5900000000000003E-2</v>
      </c>
      <c r="J638" s="26">
        <v>0.23469999999999999</v>
      </c>
      <c r="K638" s="27" t="s">
        <v>38</v>
      </c>
      <c r="L638" s="28">
        <v>4</v>
      </c>
      <c r="M638" s="27" t="s">
        <v>27</v>
      </c>
      <c r="N638" s="29">
        <v>25607</v>
      </c>
      <c r="O638" s="30">
        <f t="shared" si="45"/>
        <v>25683.821</v>
      </c>
      <c r="P638" s="31">
        <f t="shared" si="46"/>
        <v>2568.3821000000003</v>
      </c>
      <c r="Q638" s="32" t="s">
        <v>513</v>
      </c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6" customHeight="1" x14ac:dyDescent="0.2">
      <c r="A639" s="21" t="s">
        <v>106</v>
      </c>
      <c r="B639" s="22" t="s">
        <v>107</v>
      </c>
      <c r="C639" s="23" t="s">
        <v>1012</v>
      </c>
      <c r="D639" s="22" t="s">
        <v>46</v>
      </c>
      <c r="E639" s="24" t="s">
        <v>366</v>
      </c>
      <c r="F639" s="22" t="s">
        <v>64</v>
      </c>
      <c r="G639" s="22" t="s">
        <v>368</v>
      </c>
      <c r="H639" s="25">
        <v>0.2104</v>
      </c>
      <c r="I639" s="25">
        <v>1.52E-2</v>
      </c>
      <c r="J639" s="26">
        <v>0.22559999999999999</v>
      </c>
      <c r="K639" s="27" t="s">
        <v>27</v>
      </c>
      <c r="L639" s="28">
        <v>4</v>
      </c>
      <c r="M639" s="27" t="s">
        <v>27</v>
      </c>
      <c r="N639" s="29">
        <v>40487</v>
      </c>
      <c r="O639" s="30">
        <f t="shared" si="45"/>
        <v>40608.461000000003</v>
      </c>
      <c r="P639" s="31">
        <f t="shared" si="46"/>
        <v>4060.8461000000007</v>
      </c>
      <c r="Q639" s="32" t="s">
        <v>513</v>
      </c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6" customHeight="1" x14ac:dyDescent="0.2">
      <c r="A640" s="21" t="s">
        <v>139</v>
      </c>
      <c r="B640" s="22" t="s">
        <v>140</v>
      </c>
      <c r="C640" s="23" t="s">
        <v>1013</v>
      </c>
      <c r="D640" s="22" t="s">
        <v>894</v>
      </c>
      <c r="E640" s="24" t="s">
        <v>366</v>
      </c>
      <c r="F640" s="22" t="s">
        <v>367</v>
      </c>
      <c r="G640" s="22" t="s">
        <v>368</v>
      </c>
      <c r="H640" s="25">
        <v>0.18859999999999999</v>
      </c>
      <c r="I640" s="25">
        <v>3.49E-2</v>
      </c>
      <c r="J640" s="26">
        <v>0.2235</v>
      </c>
      <c r="K640" s="27" t="s">
        <v>27</v>
      </c>
      <c r="L640" s="28">
        <v>4</v>
      </c>
      <c r="M640" s="27" t="s">
        <v>27</v>
      </c>
      <c r="N640" s="29">
        <v>9540</v>
      </c>
      <c r="O640" s="30">
        <f t="shared" si="45"/>
        <v>9568.6200000000008</v>
      </c>
      <c r="P640" s="31">
        <f t="shared" si="46"/>
        <v>956.86200000000008</v>
      </c>
      <c r="Q640" s="32" t="s">
        <v>513</v>
      </c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6" customHeight="1" x14ac:dyDescent="0.2">
      <c r="A641" s="21" t="s">
        <v>139</v>
      </c>
      <c r="B641" s="22" t="s">
        <v>140</v>
      </c>
      <c r="C641" s="23" t="s">
        <v>1014</v>
      </c>
      <c r="D641" s="22" t="s">
        <v>463</v>
      </c>
      <c r="E641" s="24" t="s">
        <v>24</v>
      </c>
      <c r="F641" s="22" t="s">
        <v>25</v>
      </c>
      <c r="G641" s="22" t="s">
        <v>26</v>
      </c>
      <c r="H641" s="25">
        <v>0.1696</v>
      </c>
      <c r="I641" s="25">
        <v>3.1300000000000001E-2</v>
      </c>
      <c r="J641" s="26">
        <v>0.2009</v>
      </c>
      <c r="K641" s="27" t="s">
        <v>38</v>
      </c>
      <c r="L641" s="28">
        <v>4</v>
      </c>
      <c r="M641" s="27" t="s">
        <v>27</v>
      </c>
      <c r="N641" s="29">
        <v>16415</v>
      </c>
      <c r="O641" s="30">
        <f t="shared" si="45"/>
        <v>16464.244999999999</v>
      </c>
      <c r="P641" s="31">
        <f t="shared" si="46"/>
        <v>1646.4245000000001</v>
      </c>
      <c r="Q641" s="32" t="s">
        <v>513</v>
      </c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6" customHeight="1" x14ac:dyDescent="0.2">
      <c r="A642" s="21" t="s">
        <v>170</v>
      </c>
      <c r="B642" s="22" t="s">
        <v>171</v>
      </c>
      <c r="C642" s="28" t="s">
        <v>1015</v>
      </c>
      <c r="D642" s="22" t="s">
        <v>217</v>
      </c>
      <c r="E642" s="24" t="s">
        <v>366</v>
      </c>
      <c r="F642" s="22" t="s">
        <v>367</v>
      </c>
      <c r="G642" s="22" t="s">
        <v>368</v>
      </c>
      <c r="H642" s="25">
        <v>0.16189999999999999</v>
      </c>
      <c r="I642" s="25">
        <v>3.0700000000000002E-2</v>
      </c>
      <c r="J642" s="26">
        <v>0.19259999999999999</v>
      </c>
      <c r="K642" s="27" t="s">
        <v>38</v>
      </c>
      <c r="L642" s="28">
        <v>4</v>
      </c>
      <c r="M642" s="27" t="s">
        <v>27</v>
      </c>
      <c r="N642" s="29">
        <v>7968</v>
      </c>
      <c r="O642" s="30">
        <f t="shared" si="45"/>
        <v>7991.9040000000005</v>
      </c>
      <c r="P642" s="31">
        <f t="shared" si="46"/>
        <v>799.19040000000007</v>
      </c>
      <c r="Q642" s="32" t="s">
        <v>513</v>
      </c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6" customHeight="1" x14ac:dyDescent="0.2">
      <c r="A643" s="21" t="s">
        <v>139</v>
      </c>
      <c r="B643" s="22" t="s">
        <v>140</v>
      </c>
      <c r="C643" s="23" t="s">
        <v>1016</v>
      </c>
      <c r="D643" s="22" t="s">
        <v>120</v>
      </c>
      <c r="E643" s="24" t="s">
        <v>366</v>
      </c>
      <c r="F643" s="22" t="s">
        <v>367</v>
      </c>
      <c r="G643" s="22" t="s">
        <v>368</v>
      </c>
      <c r="H643" s="25">
        <v>0.14030000000000001</v>
      </c>
      <c r="I643" s="25">
        <v>3.9899999999999998E-2</v>
      </c>
      <c r="J643" s="26">
        <v>0.1802</v>
      </c>
      <c r="K643" s="27" t="s">
        <v>38</v>
      </c>
      <c r="L643" s="28">
        <v>4</v>
      </c>
      <c r="M643" s="27" t="s">
        <v>27</v>
      </c>
      <c r="N643" s="29">
        <v>20448</v>
      </c>
      <c r="O643" s="30">
        <f t="shared" si="45"/>
        <v>20509.344000000001</v>
      </c>
      <c r="P643" s="31">
        <f t="shared" si="46"/>
        <v>2050.9344000000001</v>
      </c>
      <c r="Q643" s="32" t="s">
        <v>513</v>
      </c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6" customHeight="1" x14ac:dyDescent="0.2">
      <c r="A644" s="21" t="s">
        <v>305</v>
      </c>
      <c r="B644" s="22" t="s">
        <v>306</v>
      </c>
      <c r="C644" s="23" t="s">
        <v>1017</v>
      </c>
      <c r="D644" s="22" t="s">
        <v>1018</v>
      </c>
      <c r="E644" s="24" t="s">
        <v>31</v>
      </c>
      <c r="F644" s="22" t="s">
        <v>32</v>
      </c>
      <c r="G644" s="22" t="s">
        <v>33</v>
      </c>
      <c r="H644" s="25">
        <v>0.13020000000000001</v>
      </c>
      <c r="I644" s="25">
        <v>3.9100000000000003E-2</v>
      </c>
      <c r="J644" s="26">
        <v>0.16930000000000001</v>
      </c>
      <c r="K644" s="27" t="s">
        <v>38</v>
      </c>
      <c r="L644" s="28">
        <v>4</v>
      </c>
      <c r="M644" s="27" t="s">
        <v>27</v>
      </c>
      <c r="N644" s="29">
        <v>12224</v>
      </c>
      <c r="O644" s="30">
        <f t="shared" si="45"/>
        <v>12260.672</v>
      </c>
      <c r="P644" s="31">
        <f t="shared" si="46"/>
        <v>1226.0672000000002</v>
      </c>
      <c r="Q644" s="32" t="s">
        <v>513</v>
      </c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6" customHeight="1" x14ac:dyDescent="0.2">
      <c r="A645" s="21" t="s">
        <v>139</v>
      </c>
      <c r="B645" s="22" t="s">
        <v>140</v>
      </c>
      <c r="C645" s="23" t="s">
        <v>1019</v>
      </c>
      <c r="D645" s="22" t="s">
        <v>643</v>
      </c>
      <c r="E645" s="24" t="s">
        <v>366</v>
      </c>
      <c r="F645" s="22" t="s">
        <v>367</v>
      </c>
      <c r="G645" s="22" t="s">
        <v>368</v>
      </c>
      <c r="H645" s="25">
        <v>0.1479</v>
      </c>
      <c r="I645" s="25">
        <v>2.1299999999999999E-2</v>
      </c>
      <c r="J645" s="26">
        <v>0.1691</v>
      </c>
      <c r="K645" s="27" t="s">
        <v>38</v>
      </c>
      <c r="L645" s="28">
        <v>4</v>
      </c>
      <c r="M645" s="27" t="s">
        <v>27</v>
      </c>
      <c r="N645" s="29">
        <v>14514</v>
      </c>
      <c r="O645" s="30">
        <f t="shared" si="45"/>
        <v>14557.541999999999</v>
      </c>
      <c r="P645" s="31">
        <f t="shared" si="46"/>
        <v>1455.7542000000001</v>
      </c>
      <c r="Q645" s="32" t="s">
        <v>513</v>
      </c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6" customHeight="1" x14ac:dyDescent="0.2">
      <c r="A646" s="21" t="s">
        <v>103</v>
      </c>
      <c r="B646" s="22" t="s">
        <v>104</v>
      </c>
      <c r="C646" s="23" t="s">
        <v>1020</v>
      </c>
      <c r="D646" s="22" t="s">
        <v>469</v>
      </c>
      <c r="E646" s="24" t="s">
        <v>24</v>
      </c>
      <c r="F646" s="22" t="s">
        <v>25</v>
      </c>
      <c r="G646" s="22" t="s">
        <v>26</v>
      </c>
      <c r="H646" s="25">
        <v>0.1236</v>
      </c>
      <c r="I646" s="25">
        <v>4.2200000000000001E-2</v>
      </c>
      <c r="J646" s="26">
        <v>0.1658</v>
      </c>
      <c r="K646" s="27" t="s">
        <v>38</v>
      </c>
      <c r="L646" s="28">
        <v>4</v>
      </c>
      <c r="M646" s="27" t="s">
        <v>27</v>
      </c>
      <c r="N646" s="29">
        <v>5372</v>
      </c>
      <c r="O646" s="30">
        <f t="shared" si="45"/>
        <v>5388.116</v>
      </c>
      <c r="P646" s="31">
        <f t="shared" si="46"/>
        <v>538.8116</v>
      </c>
      <c r="Q646" s="32" t="s">
        <v>513</v>
      </c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6" customHeight="1" x14ac:dyDescent="0.2">
      <c r="A647" s="21" t="s">
        <v>139</v>
      </c>
      <c r="B647" s="22" t="s">
        <v>140</v>
      </c>
      <c r="C647" s="23" t="s">
        <v>1021</v>
      </c>
      <c r="D647" s="22" t="s">
        <v>415</v>
      </c>
      <c r="E647" s="24" t="s">
        <v>366</v>
      </c>
      <c r="F647" s="22" t="s">
        <v>367</v>
      </c>
      <c r="G647" s="22" t="s">
        <v>368</v>
      </c>
      <c r="H647" s="25">
        <v>0.11070000000000001</v>
      </c>
      <c r="I647" s="25">
        <v>1.7000000000000001E-2</v>
      </c>
      <c r="J647" s="26">
        <v>0.12770000000000001</v>
      </c>
      <c r="K647" s="27" t="s">
        <v>38</v>
      </c>
      <c r="L647" s="28">
        <v>4</v>
      </c>
      <c r="M647" s="27" t="s">
        <v>27</v>
      </c>
      <c r="N647" s="29">
        <v>5638</v>
      </c>
      <c r="O647" s="30">
        <f t="shared" si="45"/>
        <v>5654.9139999999998</v>
      </c>
      <c r="P647" s="31">
        <f t="shared" si="46"/>
        <v>565.4914</v>
      </c>
      <c r="Q647" s="32" t="s">
        <v>513</v>
      </c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6" customHeight="1" x14ac:dyDescent="0.2">
      <c r="A648" s="21" t="s">
        <v>139</v>
      </c>
      <c r="B648" s="22" t="s">
        <v>140</v>
      </c>
      <c r="C648" s="23" t="s">
        <v>1022</v>
      </c>
      <c r="D648" s="22" t="s">
        <v>83</v>
      </c>
      <c r="E648" s="24" t="s">
        <v>366</v>
      </c>
      <c r="F648" s="22" t="s">
        <v>367</v>
      </c>
      <c r="G648" s="22" t="s">
        <v>368</v>
      </c>
      <c r="H648" s="25">
        <v>0.10349999999999999</v>
      </c>
      <c r="I648" s="25">
        <v>2.2800000000000001E-2</v>
      </c>
      <c r="J648" s="26">
        <v>0.1263</v>
      </c>
      <c r="K648" s="27" t="s">
        <v>27</v>
      </c>
      <c r="L648" s="28">
        <v>4</v>
      </c>
      <c r="M648" s="27" t="s">
        <v>27</v>
      </c>
      <c r="N648" s="29">
        <v>4317</v>
      </c>
      <c r="O648" s="30">
        <f t="shared" si="45"/>
        <v>4329.951</v>
      </c>
      <c r="P648" s="31">
        <f t="shared" si="46"/>
        <v>432.99510000000004</v>
      </c>
      <c r="Q648" s="32" t="s">
        <v>513</v>
      </c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6" customHeight="1" x14ac:dyDescent="0.2">
      <c r="A649" s="21" t="s">
        <v>139</v>
      </c>
      <c r="B649" s="22" t="s">
        <v>140</v>
      </c>
      <c r="C649" s="23" t="s">
        <v>1023</v>
      </c>
      <c r="D649" s="22" t="s">
        <v>227</v>
      </c>
      <c r="E649" s="24" t="s">
        <v>31</v>
      </c>
      <c r="F649" s="22" t="s">
        <v>32</v>
      </c>
      <c r="G649" s="22" t="s">
        <v>33</v>
      </c>
      <c r="H649" s="25">
        <v>0.1027</v>
      </c>
      <c r="I649" s="25">
        <v>1.95E-2</v>
      </c>
      <c r="J649" s="26">
        <v>0.1222</v>
      </c>
      <c r="K649" s="27" t="s">
        <v>27</v>
      </c>
      <c r="L649" s="28">
        <v>4</v>
      </c>
      <c r="M649" s="27" t="s">
        <v>27</v>
      </c>
      <c r="N649" s="29">
        <v>6627</v>
      </c>
      <c r="O649" s="30">
        <f t="shared" si="45"/>
        <v>6646.8810000000003</v>
      </c>
      <c r="P649" s="31">
        <f t="shared" si="46"/>
        <v>664.68810000000008</v>
      </c>
      <c r="Q649" s="32" t="s">
        <v>513</v>
      </c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6" customHeight="1" x14ac:dyDescent="0.2">
      <c r="A650" s="21" t="s">
        <v>139</v>
      </c>
      <c r="B650" s="22" t="s">
        <v>140</v>
      </c>
      <c r="C650" s="23" t="s">
        <v>1024</v>
      </c>
      <c r="D650" s="22" t="s">
        <v>153</v>
      </c>
      <c r="E650" s="24" t="s">
        <v>366</v>
      </c>
      <c r="F650" s="22" t="s">
        <v>367</v>
      </c>
      <c r="G650" s="22" t="s">
        <v>368</v>
      </c>
      <c r="H650" s="25">
        <v>0.1113</v>
      </c>
      <c r="I650" s="25">
        <v>7.9000000000000008E-3</v>
      </c>
      <c r="J650" s="26">
        <v>0.1192</v>
      </c>
      <c r="K650" s="27" t="s">
        <v>27</v>
      </c>
      <c r="L650" s="28">
        <v>4</v>
      </c>
      <c r="M650" s="27" t="s">
        <v>27</v>
      </c>
      <c r="N650" s="29">
        <v>2023</v>
      </c>
      <c r="O650" s="30">
        <f t="shared" si="45"/>
        <v>2029.069</v>
      </c>
      <c r="P650" s="31">
        <f t="shared" si="46"/>
        <v>202.90690000000001</v>
      </c>
      <c r="Q650" s="32" t="s">
        <v>513</v>
      </c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6" customHeight="1" x14ac:dyDescent="0.2">
      <c r="A651" s="21" t="s">
        <v>139</v>
      </c>
      <c r="B651" s="22" t="s">
        <v>140</v>
      </c>
      <c r="C651" s="23" t="s">
        <v>1025</v>
      </c>
      <c r="D651" s="22" t="s">
        <v>674</v>
      </c>
      <c r="E651" s="24" t="s">
        <v>366</v>
      </c>
      <c r="F651" s="22" t="s">
        <v>367</v>
      </c>
      <c r="G651" s="22" t="s">
        <v>368</v>
      </c>
      <c r="H651" s="25">
        <v>9.4600000000000004E-2</v>
      </c>
      <c r="I651" s="25">
        <v>2.4199999999999999E-2</v>
      </c>
      <c r="J651" s="26">
        <v>0.1188</v>
      </c>
      <c r="K651" s="27" t="s">
        <v>27</v>
      </c>
      <c r="L651" s="28">
        <v>4</v>
      </c>
      <c r="M651" s="27" t="s">
        <v>27</v>
      </c>
      <c r="N651" s="29">
        <v>10279</v>
      </c>
      <c r="O651" s="30">
        <f t="shared" si="45"/>
        <v>10309.837</v>
      </c>
      <c r="P651" s="31">
        <f t="shared" si="46"/>
        <v>1030.9837</v>
      </c>
      <c r="Q651" s="32" t="s">
        <v>513</v>
      </c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6" customHeight="1" x14ac:dyDescent="0.2">
      <c r="A652" s="21" t="s">
        <v>139</v>
      </c>
      <c r="B652" s="22" t="s">
        <v>140</v>
      </c>
      <c r="C652" s="23" t="s">
        <v>1026</v>
      </c>
      <c r="D652" s="22" t="s">
        <v>111</v>
      </c>
      <c r="E652" s="24" t="s">
        <v>24</v>
      </c>
      <c r="F652" s="22" t="s">
        <v>25</v>
      </c>
      <c r="G652" s="22" t="s">
        <v>26</v>
      </c>
      <c r="H652" s="25">
        <v>8.7499999999999994E-2</v>
      </c>
      <c r="I652" s="25">
        <v>2.24E-2</v>
      </c>
      <c r="J652" s="26">
        <v>0.1099</v>
      </c>
      <c r="K652" s="27" t="s">
        <v>38</v>
      </c>
      <c r="L652" s="28">
        <v>4</v>
      </c>
      <c r="M652" s="27" t="s">
        <v>27</v>
      </c>
      <c r="N652" s="29">
        <v>8832</v>
      </c>
      <c r="O652" s="30">
        <f t="shared" si="45"/>
        <v>8858.4959999999992</v>
      </c>
      <c r="P652" s="31">
        <f t="shared" si="46"/>
        <v>885.84960000000001</v>
      </c>
      <c r="Q652" s="32" t="s">
        <v>513</v>
      </c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6" customHeight="1" x14ac:dyDescent="0.2">
      <c r="A653" s="21" t="s">
        <v>139</v>
      </c>
      <c r="B653" s="22" t="s">
        <v>140</v>
      </c>
      <c r="C653" s="23" t="s">
        <v>1027</v>
      </c>
      <c r="D653" s="22" t="s">
        <v>684</v>
      </c>
      <c r="E653" s="24" t="s">
        <v>31</v>
      </c>
      <c r="F653" s="22" t="s">
        <v>32</v>
      </c>
      <c r="G653" s="22" t="s">
        <v>33</v>
      </c>
      <c r="H653" s="25">
        <v>9.3799999999999994E-2</v>
      </c>
      <c r="I653" s="25">
        <v>1.47E-2</v>
      </c>
      <c r="J653" s="26">
        <v>0.1086</v>
      </c>
      <c r="K653" s="27" t="s">
        <v>27</v>
      </c>
      <c r="L653" s="28">
        <v>4</v>
      </c>
      <c r="M653" s="27" t="s">
        <v>27</v>
      </c>
      <c r="N653" s="29">
        <v>3732</v>
      </c>
      <c r="O653" s="30">
        <f t="shared" si="45"/>
        <v>3743.1959999999999</v>
      </c>
      <c r="P653" s="31">
        <f t="shared" si="46"/>
        <v>374.31960000000004</v>
      </c>
      <c r="Q653" s="32" t="s">
        <v>513</v>
      </c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6" customHeight="1" x14ac:dyDescent="0.2">
      <c r="A654" s="21" t="s">
        <v>139</v>
      </c>
      <c r="B654" s="22" t="s">
        <v>140</v>
      </c>
      <c r="C654" s="23" t="s">
        <v>1028</v>
      </c>
      <c r="D654" s="22" t="s">
        <v>90</v>
      </c>
      <c r="E654" s="24" t="s">
        <v>366</v>
      </c>
      <c r="F654" s="22" t="s">
        <v>367</v>
      </c>
      <c r="G654" s="22" t="s">
        <v>368</v>
      </c>
      <c r="H654" s="25">
        <v>8.7099999999999997E-2</v>
      </c>
      <c r="I654" s="25">
        <v>1.84E-2</v>
      </c>
      <c r="J654" s="26">
        <v>0.1055</v>
      </c>
      <c r="K654" s="27" t="s">
        <v>27</v>
      </c>
      <c r="L654" s="28">
        <v>4</v>
      </c>
      <c r="M654" s="27" t="s">
        <v>27</v>
      </c>
      <c r="N654" s="29">
        <v>0</v>
      </c>
      <c r="O654" s="30">
        <f t="shared" si="45"/>
        <v>0</v>
      </c>
      <c r="P654" s="31">
        <v>4500</v>
      </c>
      <c r="Q654" s="32" t="s">
        <v>513</v>
      </c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6" customHeight="1" x14ac:dyDescent="0.2">
      <c r="A655" s="21" t="s">
        <v>139</v>
      </c>
      <c r="B655" s="22" t="s">
        <v>140</v>
      </c>
      <c r="C655" s="23" t="s">
        <v>1029</v>
      </c>
      <c r="D655" s="22" t="s">
        <v>234</v>
      </c>
      <c r="E655" s="24" t="s">
        <v>24</v>
      </c>
      <c r="F655" s="22" t="s">
        <v>25</v>
      </c>
      <c r="G655" s="22" t="s">
        <v>26</v>
      </c>
      <c r="H655" s="25">
        <v>8.6199999999999999E-2</v>
      </c>
      <c r="I655" s="25">
        <v>5.7999999999999996E-3</v>
      </c>
      <c r="J655" s="26">
        <v>9.1999999999999998E-2</v>
      </c>
      <c r="K655" s="27" t="s">
        <v>27</v>
      </c>
      <c r="L655" s="28">
        <v>4</v>
      </c>
      <c r="M655" s="27" t="s">
        <v>27</v>
      </c>
      <c r="N655" s="29">
        <v>5294</v>
      </c>
      <c r="O655" s="30">
        <f t="shared" si="45"/>
        <v>5309.8819999999996</v>
      </c>
      <c r="P655" s="31">
        <f t="shared" ref="P655:P675" si="47">O655*0.1</f>
        <v>530.98820000000001</v>
      </c>
      <c r="Q655" s="32" t="s">
        <v>513</v>
      </c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6" customHeight="1" x14ac:dyDescent="0.2">
      <c r="A656" s="21" t="s">
        <v>139</v>
      </c>
      <c r="B656" s="22" t="s">
        <v>140</v>
      </c>
      <c r="C656" s="23" t="s">
        <v>1030</v>
      </c>
      <c r="D656" s="22" t="s">
        <v>641</v>
      </c>
      <c r="E656" s="24" t="s">
        <v>366</v>
      </c>
      <c r="F656" s="22" t="s">
        <v>367</v>
      </c>
      <c r="G656" s="22" t="s">
        <v>368</v>
      </c>
      <c r="H656" s="25">
        <v>4.6300000000000001E-2</v>
      </c>
      <c r="I656" s="25">
        <v>2.1600000000000001E-2</v>
      </c>
      <c r="J656" s="26">
        <v>6.7900000000000002E-2</v>
      </c>
      <c r="K656" s="27" t="s">
        <v>27</v>
      </c>
      <c r="L656" s="28">
        <v>4</v>
      </c>
      <c r="M656" s="27" t="s">
        <v>27</v>
      </c>
      <c r="N656" s="29">
        <v>4142</v>
      </c>
      <c r="O656" s="30">
        <f t="shared" si="45"/>
        <v>4154.4260000000004</v>
      </c>
      <c r="P656" s="31">
        <f t="shared" si="47"/>
        <v>415.44260000000008</v>
      </c>
      <c r="Q656" s="32" t="s">
        <v>513</v>
      </c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6" customHeight="1" x14ac:dyDescent="0.2">
      <c r="A657" s="21" t="s">
        <v>139</v>
      </c>
      <c r="B657" s="22" t="s">
        <v>140</v>
      </c>
      <c r="C657" s="23" t="s">
        <v>1031</v>
      </c>
      <c r="D657" s="22" t="s">
        <v>486</v>
      </c>
      <c r="E657" s="24" t="s">
        <v>366</v>
      </c>
      <c r="F657" s="22" t="s">
        <v>367</v>
      </c>
      <c r="G657" s="22" t="s">
        <v>368</v>
      </c>
      <c r="H657" s="25">
        <v>5.8900000000000001E-2</v>
      </c>
      <c r="I657" s="25">
        <v>6.4000000000000003E-3</v>
      </c>
      <c r="J657" s="26">
        <v>6.5299999999999997E-2</v>
      </c>
      <c r="K657" s="27" t="s">
        <v>27</v>
      </c>
      <c r="L657" s="28">
        <v>4</v>
      </c>
      <c r="M657" s="27" t="s">
        <v>27</v>
      </c>
      <c r="N657" s="29">
        <v>5735</v>
      </c>
      <c r="O657" s="30">
        <f t="shared" si="45"/>
        <v>5752.2049999999999</v>
      </c>
      <c r="P657" s="31">
        <f t="shared" si="47"/>
        <v>575.22050000000002</v>
      </c>
      <c r="Q657" s="32" t="s">
        <v>513</v>
      </c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6" customHeight="1" x14ac:dyDescent="0.2">
      <c r="A658" s="21" t="s">
        <v>139</v>
      </c>
      <c r="B658" s="22" t="s">
        <v>140</v>
      </c>
      <c r="C658" s="23" t="s">
        <v>1032</v>
      </c>
      <c r="D658" s="22" t="s">
        <v>449</v>
      </c>
      <c r="E658" s="24" t="s">
        <v>366</v>
      </c>
      <c r="F658" s="22" t="s">
        <v>367</v>
      </c>
      <c r="G658" s="22" t="s">
        <v>368</v>
      </c>
      <c r="H658" s="25">
        <v>2.7900000000000001E-2</v>
      </c>
      <c r="I658" s="25">
        <v>4.4000000000000003E-3</v>
      </c>
      <c r="J658" s="26">
        <v>3.2300000000000002E-2</v>
      </c>
      <c r="K658" s="27" t="s">
        <v>27</v>
      </c>
      <c r="L658" s="28">
        <v>4</v>
      </c>
      <c r="M658" s="27" t="s">
        <v>27</v>
      </c>
      <c r="N658" s="29">
        <v>801</v>
      </c>
      <c r="O658" s="30">
        <f t="shared" si="45"/>
        <v>803.40300000000002</v>
      </c>
      <c r="P658" s="31">
        <f t="shared" si="47"/>
        <v>80.340300000000013</v>
      </c>
      <c r="Q658" s="32" t="s">
        <v>513</v>
      </c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6" customHeight="1" x14ac:dyDescent="0.2">
      <c r="A659" s="21" t="s">
        <v>41</v>
      </c>
      <c r="B659" s="22" t="s">
        <v>42</v>
      </c>
      <c r="C659" s="23" t="s">
        <v>1033</v>
      </c>
      <c r="D659" s="22" t="s">
        <v>1034</v>
      </c>
      <c r="E659" s="24" t="s">
        <v>99</v>
      </c>
      <c r="F659" s="22" t="s">
        <v>25</v>
      </c>
      <c r="G659" s="22" t="s">
        <v>33</v>
      </c>
      <c r="H659" s="25">
        <v>1</v>
      </c>
      <c r="I659" s="25">
        <v>0</v>
      </c>
      <c r="J659" s="26">
        <v>1</v>
      </c>
      <c r="K659" s="27" t="s">
        <v>27</v>
      </c>
      <c r="L659" s="28">
        <v>5</v>
      </c>
      <c r="M659" s="27" t="s">
        <v>38</v>
      </c>
      <c r="N659" s="29">
        <v>3699</v>
      </c>
      <c r="O659" s="30">
        <f t="shared" si="45"/>
        <v>3710.0970000000002</v>
      </c>
      <c r="P659" s="31">
        <f t="shared" si="47"/>
        <v>371.00970000000007</v>
      </c>
      <c r="Q659" s="32" t="s">
        <v>513</v>
      </c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6" customHeight="1" x14ac:dyDescent="0.2">
      <c r="A660" s="21" t="s">
        <v>41</v>
      </c>
      <c r="B660" s="22" t="s">
        <v>42</v>
      </c>
      <c r="C660" s="23" t="s">
        <v>1035</v>
      </c>
      <c r="D660" s="22" t="s">
        <v>319</v>
      </c>
      <c r="E660" s="24" t="s">
        <v>99</v>
      </c>
      <c r="F660" s="22" t="s">
        <v>32</v>
      </c>
      <c r="G660" s="22" t="s">
        <v>33</v>
      </c>
      <c r="H660" s="25">
        <v>1</v>
      </c>
      <c r="I660" s="25">
        <v>0</v>
      </c>
      <c r="J660" s="26">
        <v>1</v>
      </c>
      <c r="K660" s="27" t="s">
        <v>27</v>
      </c>
      <c r="L660" s="28">
        <v>5</v>
      </c>
      <c r="M660" s="27" t="s">
        <v>38</v>
      </c>
      <c r="N660" s="29">
        <v>6493</v>
      </c>
      <c r="O660" s="30">
        <f t="shared" si="45"/>
        <v>6512.4790000000003</v>
      </c>
      <c r="P660" s="31">
        <f t="shared" si="47"/>
        <v>651.24790000000007</v>
      </c>
      <c r="Q660" s="32" t="s">
        <v>513</v>
      </c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6" customHeight="1" x14ac:dyDescent="0.2">
      <c r="A661" s="21" t="s">
        <v>106</v>
      </c>
      <c r="B661" s="22" t="s">
        <v>107</v>
      </c>
      <c r="C661" s="23" t="s">
        <v>1036</v>
      </c>
      <c r="D661" s="22" t="s">
        <v>30</v>
      </c>
      <c r="E661" s="24" t="s">
        <v>99</v>
      </c>
      <c r="F661" s="22" t="s">
        <v>32</v>
      </c>
      <c r="G661" s="22" t="s">
        <v>33</v>
      </c>
      <c r="H661" s="25">
        <v>0.95899999999999996</v>
      </c>
      <c r="I661" s="25">
        <v>0</v>
      </c>
      <c r="J661" s="26">
        <v>0.95899999999999996</v>
      </c>
      <c r="K661" s="27" t="s">
        <v>27</v>
      </c>
      <c r="L661" s="28">
        <v>5</v>
      </c>
      <c r="M661" s="27" t="s">
        <v>38</v>
      </c>
      <c r="N661" s="29">
        <v>4359</v>
      </c>
      <c r="O661" s="30">
        <f t="shared" si="45"/>
        <v>4372.0770000000002</v>
      </c>
      <c r="P661" s="31">
        <f t="shared" si="47"/>
        <v>437.20770000000005</v>
      </c>
      <c r="Q661" s="32" t="s">
        <v>513</v>
      </c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6" customHeight="1" x14ac:dyDescent="0.2">
      <c r="A662" s="21" t="s">
        <v>127</v>
      </c>
      <c r="B662" s="22" t="s">
        <v>128</v>
      </c>
      <c r="C662" s="23" t="s">
        <v>1037</v>
      </c>
      <c r="D662" s="22" t="s">
        <v>299</v>
      </c>
      <c r="E662" s="24" t="s">
        <v>63</v>
      </c>
      <c r="F662" s="22" t="s">
        <v>367</v>
      </c>
      <c r="G662" s="22" t="s">
        <v>33</v>
      </c>
      <c r="H662" s="25">
        <v>0.91300000000000003</v>
      </c>
      <c r="I662" s="25">
        <v>0</v>
      </c>
      <c r="J662" s="26">
        <v>0.91300000000000003</v>
      </c>
      <c r="K662" s="27" t="s">
        <v>27</v>
      </c>
      <c r="L662" s="28">
        <v>5</v>
      </c>
      <c r="M662" s="27" t="s">
        <v>38</v>
      </c>
      <c r="N662" s="29">
        <v>226</v>
      </c>
      <c r="O662" s="30">
        <f t="shared" si="45"/>
        <v>226.678</v>
      </c>
      <c r="P662" s="31">
        <f t="shared" si="47"/>
        <v>22.6678</v>
      </c>
      <c r="Q662" s="32" t="s">
        <v>513</v>
      </c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6" customHeight="1" x14ac:dyDescent="0.2">
      <c r="A663" s="21" t="s">
        <v>127</v>
      </c>
      <c r="B663" s="22" t="s">
        <v>128</v>
      </c>
      <c r="C663" s="23" t="s">
        <v>1038</v>
      </c>
      <c r="D663" s="22" t="s">
        <v>272</v>
      </c>
      <c r="E663" s="24" t="s">
        <v>63</v>
      </c>
      <c r="F663" s="22" t="s">
        <v>25</v>
      </c>
      <c r="G663" s="22" t="s">
        <v>33</v>
      </c>
      <c r="H663" s="25">
        <v>0.91169999999999995</v>
      </c>
      <c r="I663" s="25">
        <v>0</v>
      </c>
      <c r="J663" s="26">
        <v>0.91169999999999995</v>
      </c>
      <c r="K663" s="27" t="s">
        <v>27</v>
      </c>
      <c r="L663" s="28">
        <v>5</v>
      </c>
      <c r="M663" s="27" t="s">
        <v>38</v>
      </c>
      <c r="N663" s="29">
        <v>3479</v>
      </c>
      <c r="O663" s="30">
        <f t="shared" si="45"/>
        <v>3489.4369999999999</v>
      </c>
      <c r="P663" s="31">
        <f t="shared" si="47"/>
        <v>348.94370000000004</v>
      </c>
      <c r="Q663" s="32" t="s">
        <v>513</v>
      </c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6" customHeight="1" x14ac:dyDescent="0.2">
      <c r="A664" s="21" t="s">
        <v>162</v>
      </c>
      <c r="B664" s="22" t="s">
        <v>163</v>
      </c>
      <c r="C664" s="23" t="s">
        <v>1039</v>
      </c>
      <c r="D664" s="22" t="s">
        <v>23</v>
      </c>
      <c r="E664" s="24" t="s">
        <v>99</v>
      </c>
      <c r="F664" s="22" t="s">
        <v>425</v>
      </c>
      <c r="G664" s="22" t="s">
        <v>33</v>
      </c>
      <c r="H664" s="25">
        <v>0.60319999999999996</v>
      </c>
      <c r="I664" s="25">
        <v>5.5599999999999997E-2</v>
      </c>
      <c r="J664" s="26">
        <v>0.65869999999999995</v>
      </c>
      <c r="K664" s="27" t="s">
        <v>27</v>
      </c>
      <c r="L664" s="28">
        <v>5</v>
      </c>
      <c r="M664" s="27" t="s">
        <v>38</v>
      </c>
      <c r="N664" s="29">
        <v>22900</v>
      </c>
      <c r="O664" s="30">
        <f t="shared" si="45"/>
        <v>22968.7</v>
      </c>
      <c r="P664" s="31">
        <f t="shared" si="47"/>
        <v>2296.8700000000003</v>
      </c>
      <c r="Q664" s="32" t="s">
        <v>513</v>
      </c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6" customHeight="1" x14ac:dyDescent="0.2">
      <c r="A665" s="21" t="s">
        <v>106</v>
      </c>
      <c r="B665" s="22" t="s">
        <v>107</v>
      </c>
      <c r="C665" s="23" t="s">
        <v>1040</v>
      </c>
      <c r="D665" s="22" t="s">
        <v>319</v>
      </c>
      <c r="E665" s="24" t="s">
        <v>63</v>
      </c>
      <c r="F665" s="22" t="s">
        <v>64</v>
      </c>
      <c r="G665" s="22" t="s">
        <v>26</v>
      </c>
      <c r="H665" s="25">
        <v>0.53549999999999998</v>
      </c>
      <c r="I665" s="25">
        <v>7.8E-2</v>
      </c>
      <c r="J665" s="26">
        <v>0.61350000000000005</v>
      </c>
      <c r="K665" s="27" t="s">
        <v>27</v>
      </c>
      <c r="L665" s="28">
        <v>5</v>
      </c>
      <c r="M665" s="27" t="s">
        <v>38</v>
      </c>
      <c r="N665" s="29">
        <v>81136</v>
      </c>
      <c r="O665" s="30">
        <f t="shared" si="45"/>
        <v>81379.407999999996</v>
      </c>
      <c r="P665" s="31">
        <f t="shared" si="47"/>
        <v>8137.9408000000003</v>
      </c>
      <c r="Q665" s="32" t="s">
        <v>513</v>
      </c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6" customHeight="1" x14ac:dyDescent="0.2">
      <c r="A666" s="21" t="s">
        <v>201</v>
      </c>
      <c r="B666" s="22" t="s">
        <v>202</v>
      </c>
      <c r="C666" s="23" t="s">
        <v>1041</v>
      </c>
      <c r="D666" s="22" t="s">
        <v>378</v>
      </c>
      <c r="E666" s="24" t="s">
        <v>31</v>
      </c>
      <c r="F666" s="22" t="s">
        <v>32</v>
      </c>
      <c r="G666" s="22" t="s">
        <v>33</v>
      </c>
      <c r="H666" s="25">
        <v>0.44030000000000002</v>
      </c>
      <c r="I666" s="25">
        <v>0.1149</v>
      </c>
      <c r="J666" s="26">
        <v>0.55520000000000003</v>
      </c>
      <c r="K666" s="27" t="s">
        <v>27</v>
      </c>
      <c r="L666" s="28">
        <v>5</v>
      </c>
      <c r="M666" s="27" t="s">
        <v>38</v>
      </c>
      <c r="N666" s="29">
        <v>40077</v>
      </c>
      <c r="O666" s="30">
        <f t="shared" si="45"/>
        <v>40197.231</v>
      </c>
      <c r="P666" s="31">
        <f t="shared" si="47"/>
        <v>4019.7231000000002</v>
      </c>
      <c r="Q666" s="32" t="s">
        <v>513</v>
      </c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6" customHeight="1" x14ac:dyDescent="0.2">
      <c r="A667" s="21" t="s">
        <v>162</v>
      </c>
      <c r="B667" s="22" t="s">
        <v>163</v>
      </c>
      <c r="C667" s="23" t="s">
        <v>1042</v>
      </c>
      <c r="D667" s="22" t="s">
        <v>449</v>
      </c>
      <c r="E667" s="24" t="s">
        <v>24</v>
      </c>
      <c r="F667" s="22" t="s">
        <v>25</v>
      </c>
      <c r="G667" s="22" t="s">
        <v>26</v>
      </c>
      <c r="H667" s="25">
        <v>0.42770000000000002</v>
      </c>
      <c r="I667" s="25">
        <v>0.112</v>
      </c>
      <c r="J667" s="26">
        <v>0.53969999999999996</v>
      </c>
      <c r="K667" s="27" t="s">
        <v>27</v>
      </c>
      <c r="L667" s="28">
        <v>5</v>
      </c>
      <c r="M667" s="27" t="s">
        <v>38</v>
      </c>
      <c r="N667" s="29">
        <v>45920</v>
      </c>
      <c r="O667" s="30">
        <f t="shared" si="45"/>
        <v>46057.760000000002</v>
      </c>
      <c r="P667" s="31">
        <f t="shared" si="47"/>
        <v>4605.7760000000007</v>
      </c>
      <c r="Q667" s="32" t="s">
        <v>513</v>
      </c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6" customHeight="1" x14ac:dyDescent="0.2">
      <c r="A668" s="21" t="s">
        <v>162</v>
      </c>
      <c r="B668" s="22" t="s">
        <v>163</v>
      </c>
      <c r="C668" s="23" t="s">
        <v>1043</v>
      </c>
      <c r="D668" s="22" t="s">
        <v>1044</v>
      </c>
      <c r="E668" s="24" t="s">
        <v>63</v>
      </c>
      <c r="F668" s="22" t="s">
        <v>425</v>
      </c>
      <c r="G668" s="22" t="s">
        <v>33</v>
      </c>
      <c r="H668" s="25">
        <v>0.46339999999999998</v>
      </c>
      <c r="I668" s="25">
        <v>7.3200000000000001E-2</v>
      </c>
      <c r="J668" s="26">
        <v>0.53659999999999997</v>
      </c>
      <c r="K668" s="27" t="s">
        <v>27</v>
      </c>
      <c r="L668" s="28">
        <v>5</v>
      </c>
      <c r="M668" s="27" t="s">
        <v>38</v>
      </c>
      <c r="N668" s="29">
        <v>6123</v>
      </c>
      <c r="O668" s="30">
        <f t="shared" si="45"/>
        <v>6141.3689999999997</v>
      </c>
      <c r="P668" s="31">
        <f t="shared" si="47"/>
        <v>614.13689999999997</v>
      </c>
      <c r="Q668" s="32" t="s">
        <v>513</v>
      </c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6" customHeight="1" x14ac:dyDescent="0.2">
      <c r="A669" s="21" t="s">
        <v>162</v>
      </c>
      <c r="B669" s="22" t="s">
        <v>163</v>
      </c>
      <c r="C669" s="23" t="s">
        <v>1045</v>
      </c>
      <c r="D669" s="22" t="s">
        <v>1046</v>
      </c>
      <c r="E669" s="24" t="s">
        <v>24</v>
      </c>
      <c r="F669" s="22" t="s">
        <v>25</v>
      </c>
      <c r="G669" s="22" t="s">
        <v>26</v>
      </c>
      <c r="H669" s="25">
        <v>0.43840000000000001</v>
      </c>
      <c r="I669" s="25">
        <v>8.9599999999999999E-2</v>
      </c>
      <c r="J669" s="26">
        <v>0.52790000000000004</v>
      </c>
      <c r="K669" s="27" t="s">
        <v>27</v>
      </c>
      <c r="L669" s="28">
        <v>5</v>
      </c>
      <c r="M669" s="27" t="s">
        <v>38</v>
      </c>
      <c r="N669" s="29">
        <v>62899</v>
      </c>
      <c r="O669" s="30">
        <f t="shared" si="45"/>
        <v>63087.697</v>
      </c>
      <c r="P669" s="31">
        <f t="shared" si="47"/>
        <v>6308.7697000000007</v>
      </c>
      <c r="Q669" s="32" t="s">
        <v>513</v>
      </c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6" customHeight="1" x14ac:dyDescent="0.2">
      <c r="A670" s="21" t="s">
        <v>162</v>
      </c>
      <c r="B670" s="22" t="s">
        <v>163</v>
      </c>
      <c r="C670" s="23" t="s">
        <v>1047</v>
      </c>
      <c r="D670" s="22" t="s">
        <v>319</v>
      </c>
      <c r="E670" s="24" t="s">
        <v>24</v>
      </c>
      <c r="F670" s="22" t="s">
        <v>25</v>
      </c>
      <c r="G670" s="22" t="s">
        <v>26</v>
      </c>
      <c r="H670" s="25">
        <v>0.4027</v>
      </c>
      <c r="I670" s="25">
        <v>0.1226</v>
      </c>
      <c r="J670" s="26">
        <v>0.52529999999999999</v>
      </c>
      <c r="K670" s="27" t="s">
        <v>27</v>
      </c>
      <c r="L670" s="28">
        <v>5</v>
      </c>
      <c r="M670" s="27" t="s">
        <v>38</v>
      </c>
      <c r="N670" s="29">
        <v>60815</v>
      </c>
      <c r="O670" s="30">
        <f t="shared" si="45"/>
        <v>60997.445</v>
      </c>
      <c r="P670" s="31">
        <f t="shared" si="47"/>
        <v>6099.7445000000007</v>
      </c>
      <c r="Q670" s="32" t="s">
        <v>513</v>
      </c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6" customHeight="1" x14ac:dyDescent="0.2">
      <c r="A671" s="21" t="s">
        <v>106</v>
      </c>
      <c r="B671" s="22" t="s">
        <v>107</v>
      </c>
      <c r="C671" s="23" t="s">
        <v>1048</v>
      </c>
      <c r="D671" s="22" t="s">
        <v>507</v>
      </c>
      <c r="E671" s="24" t="s">
        <v>99</v>
      </c>
      <c r="F671" s="22" t="s">
        <v>64</v>
      </c>
      <c r="G671" s="22" t="s">
        <v>33</v>
      </c>
      <c r="H671" s="25">
        <v>0.42980000000000002</v>
      </c>
      <c r="I671" s="25">
        <v>7.4399999999999994E-2</v>
      </c>
      <c r="J671" s="26">
        <v>0.50409999999999999</v>
      </c>
      <c r="K671" s="27" t="s">
        <v>27</v>
      </c>
      <c r="L671" s="28">
        <v>5</v>
      </c>
      <c r="M671" s="27" t="s">
        <v>38</v>
      </c>
      <c r="N671" s="29">
        <v>10199</v>
      </c>
      <c r="O671" s="30">
        <f t="shared" si="45"/>
        <v>10229.597</v>
      </c>
      <c r="P671" s="31">
        <f t="shared" si="47"/>
        <v>1022.9597</v>
      </c>
      <c r="Q671" s="32" t="s">
        <v>513</v>
      </c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6" customHeight="1" x14ac:dyDescent="0.2">
      <c r="A672" s="21" t="s">
        <v>162</v>
      </c>
      <c r="B672" s="22" t="s">
        <v>163</v>
      </c>
      <c r="C672" s="23" t="s">
        <v>1049</v>
      </c>
      <c r="D672" s="22" t="s">
        <v>173</v>
      </c>
      <c r="E672" s="24" t="s">
        <v>31</v>
      </c>
      <c r="F672" s="22" t="s">
        <v>32</v>
      </c>
      <c r="G672" s="22" t="s">
        <v>33</v>
      </c>
      <c r="H672" s="25">
        <v>0.40360000000000001</v>
      </c>
      <c r="I672" s="25">
        <v>9.3799999999999994E-2</v>
      </c>
      <c r="J672" s="26">
        <v>0.49730000000000002</v>
      </c>
      <c r="K672" s="27" t="s">
        <v>27</v>
      </c>
      <c r="L672" s="28">
        <v>5</v>
      </c>
      <c r="M672" s="27" t="s">
        <v>38</v>
      </c>
      <c r="N672" s="29">
        <v>87900</v>
      </c>
      <c r="O672" s="30">
        <f t="shared" si="45"/>
        <v>88163.7</v>
      </c>
      <c r="P672" s="31">
        <f t="shared" si="47"/>
        <v>8816.3700000000008</v>
      </c>
      <c r="Q672" s="32" t="s">
        <v>513</v>
      </c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6" customHeight="1" x14ac:dyDescent="0.2">
      <c r="A673" s="21" t="s">
        <v>808</v>
      </c>
      <c r="B673" s="22" t="s">
        <v>809</v>
      </c>
      <c r="C673" s="23" t="s">
        <v>1050</v>
      </c>
      <c r="D673" s="22" t="s">
        <v>231</v>
      </c>
      <c r="E673" s="24" t="s">
        <v>31</v>
      </c>
      <c r="F673" s="22" t="s">
        <v>32</v>
      </c>
      <c r="G673" s="22" t="s">
        <v>33</v>
      </c>
      <c r="H673" s="25">
        <v>0.4012</v>
      </c>
      <c r="I673" s="25">
        <v>7.4899999999999994E-2</v>
      </c>
      <c r="J673" s="26">
        <v>0.47599999999999998</v>
      </c>
      <c r="K673" s="27" t="s">
        <v>38</v>
      </c>
      <c r="L673" s="28">
        <v>5</v>
      </c>
      <c r="M673" s="27" t="s">
        <v>38</v>
      </c>
      <c r="N673" s="29">
        <v>22396</v>
      </c>
      <c r="O673" s="30">
        <f t="shared" si="45"/>
        <v>22463.187999999998</v>
      </c>
      <c r="P673" s="31">
        <f t="shared" si="47"/>
        <v>2246.3188</v>
      </c>
      <c r="Q673" s="32" t="s">
        <v>513</v>
      </c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6" customHeight="1" x14ac:dyDescent="0.2">
      <c r="A674" s="21" t="s">
        <v>106</v>
      </c>
      <c r="B674" s="22" t="s">
        <v>107</v>
      </c>
      <c r="C674" s="23" t="s">
        <v>1051</v>
      </c>
      <c r="D674" s="22" t="s">
        <v>1052</v>
      </c>
      <c r="E674" s="24" t="s">
        <v>99</v>
      </c>
      <c r="F674" s="22" t="s">
        <v>25</v>
      </c>
      <c r="G674" s="22" t="s">
        <v>26</v>
      </c>
      <c r="H674" s="25">
        <v>0.38979999999999998</v>
      </c>
      <c r="I674" s="25">
        <v>7.0199999999999999E-2</v>
      </c>
      <c r="J674" s="26">
        <v>0.46</v>
      </c>
      <c r="K674" s="27" t="s">
        <v>27</v>
      </c>
      <c r="L674" s="28">
        <v>5</v>
      </c>
      <c r="M674" s="27" t="s">
        <v>38</v>
      </c>
      <c r="N674" s="29">
        <v>17003</v>
      </c>
      <c r="O674" s="30">
        <f t="shared" si="45"/>
        <v>17054.008999999998</v>
      </c>
      <c r="P674" s="31">
        <f t="shared" si="47"/>
        <v>1705.4008999999999</v>
      </c>
      <c r="Q674" s="32" t="s">
        <v>513</v>
      </c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6" customHeight="1" x14ac:dyDescent="0.2">
      <c r="A675" s="21" t="s">
        <v>818</v>
      </c>
      <c r="B675" s="22" t="s">
        <v>819</v>
      </c>
      <c r="C675" s="23" t="s">
        <v>1053</v>
      </c>
      <c r="D675" s="22" t="s">
        <v>54</v>
      </c>
      <c r="E675" s="24" t="s">
        <v>366</v>
      </c>
      <c r="F675" s="22" t="s">
        <v>77</v>
      </c>
      <c r="G675" s="22" t="s">
        <v>368</v>
      </c>
      <c r="H675" s="25">
        <v>0.3362</v>
      </c>
      <c r="I675" s="25">
        <v>0.10829999999999999</v>
      </c>
      <c r="J675" s="26">
        <v>0.44440000000000002</v>
      </c>
      <c r="K675" s="27" t="s">
        <v>27</v>
      </c>
      <c r="L675" s="28">
        <v>5</v>
      </c>
      <c r="M675" s="27" t="s">
        <v>38</v>
      </c>
      <c r="N675" s="29">
        <v>22649</v>
      </c>
      <c r="O675" s="30">
        <f t="shared" si="45"/>
        <v>22716.947</v>
      </c>
      <c r="P675" s="31">
        <f t="shared" si="47"/>
        <v>2271.6947</v>
      </c>
      <c r="Q675" s="32" t="s">
        <v>513</v>
      </c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6" customHeight="1" x14ac:dyDescent="0.2">
      <c r="A676" s="21" t="e">
        <f>VLOOKUP(C676,#REF!,2,FALSE)</f>
        <v>#REF!</v>
      </c>
      <c r="B676" s="22" t="s">
        <v>1054</v>
      </c>
      <c r="C676" s="23" t="s">
        <v>1055</v>
      </c>
      <c r="D676" s="22" t="e">
        <f>VLOOKUP(C676,#REF!,4,FALSE)</f>
        <v>#REF!</v>
      </c>
      <c r="E676" s="24" t="e">
        <f>VLOOKUP(C676,#REF!,5,FALSE)</f>
        <v>#REF!</v>
      </c>
      <c r="F676" s="22" t="e">
        <f>VLOOKUP(C676,#REF!,6,FALSE)</f>
        <v>#REF!</v>
      </c>
      <c r="G676" s="22" t="e">
        <f>VLOOKUP(C676,#REF!,7,FALSE)</f>
        <v>#REF!</v>
      </c>
      <c r="H676" s="25" t="e">
        <f>VLOOKUP(C676,#REF!,10,FALSE)</f>
        <v>#REF!</v>
      </c>
      <c r="I676" s="25" t="e">
        <f>VLOOKUP(C676,#REF!,12,FALSE)</f>
        <v>#REF!</v>
      </c>
      <c r="J676" s="26" t="e">
        <f>VLOOKUP(C676,#REF!,14,FALSE)</f>
        <v>#REF!</v>
      </c>
      <c r="K676" s="27" t="s">
        <v>38</v>
      </c>
      <c r="L676" s="28">
        <v>5</v>
      </c>
      <c r="M676" s="27" t="s">
        <v>38</v>
      </c>
      <c r="N676" s="29">
        <v>7042</v>
      </c>
      <c r="O676" s="29">
        <f>N676+(N676*0.03)</f>
        <v>7253.26</v>
      </c>
      <c r="P676" s="31">
        <f>O676*0.05</f>
        <v>362.66300000000001</v>
      </c>
      <c r="Q676" s="32" t="s">
        <v>513</v>
      </c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6" customHeight="1" x14ac:dyDescent="0.2">
      <c r="A677" s="21" t="s">
        <v>162</v>
      </c>
      <c r="B677" s="22" t="s">
        <v>163</v>
      </c>
      <c r="C677" s="23" t="s">
        <v>1056</v>
      </c>
      <c r="D677" s="22" t="s">
        <v>251</v>
      </c>
      <c r="E677" s="24" t="s">
        <v>31</v>
      </c>
      <c r="F677" s="22" t="s">
        <v>64</v>
      </c>
      <c r="G677" s="22" t="s">
        <v>33</v>
      </c>
      <c r="H677" s="25">
        <v>0.3241</v>
      </c>
      <c r="I677" s="25">
        <v>0.1147</v>
      </c>
      <c r="J677" s="26">
        <v>0.43880000000000002</v>
      </c>
      <c r="K677" s="27" t="s">
        <v>27</v>
      </c>
      <c r="L677" s="28">
        <v>5</v>
      </c>
      <c r="M677" s="27" t="s">
        <v>38</v>
      </c>
      <c r="N677" s="29">
        <v>94817</v>
      </c>
      <c r="O677" s="30">
        <f t="shared" ref="O677:O716" si="48">N677+(N677*0.003)</f>
        <v>95101.451000000001</v>
      </c>
      <c r="P677" s="31">
        <f t="shared" ref="P677:P716" si="49">O677*0.1</f>
        <v>9510.1450999999997</v>
      </c>
      <c r="Q677" s="32" t="s">
        <v>513</v>
      </c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6" customHeight="1" x14ac:dyDescent="0.2">
      <c r="A678" s="21" t="s">
        <v>106</v>
      </c>
      <c r="B678" s="22" t="s">
        <v>107</v>
      </c>
      <c r="C678" s="23" t="s">
        <v>1057</v>
      </c>
      <c r="D678" s="22" t="s">
        <v>23</v>
      </c>
      <c r="E678" s="24" t="s">
        <v>31</v>
      </c>
      <c r="F678" s="22" t="s">
        <v>32</v>
      </c>
      <c r="G678" s="22" t="s">
        <v>33</v>
      </c>
      <c r="H678" s="25">
        <v>0.3886</v>
      </c>
      <c r="I678" s="25">
        <v>4.9299999999999997E-2</v>
      </c>
      <c r="J678" s="26">
        <v>0.43790000000000001</v>
      </c>
      <c r="K678" s="27" t="s">
        <v>27</v>
      </c>
      <c r="L678" s="28">
        <v>5</v>
      </c>
      <c r="M678" s="27" t="s">
        <v>38</v>
      </c>
      <c r="N678" s="29">
        <v>25531</v>
      </c>
      <c r="O678" s="30">
        <f t="shared" si="48"/>
        <v>25607.593000000001</v>
      </c>
      <c r="P678" s="31">
        <f t="shared" si="49"/>
        <v>2560.7593000000002</v>
      </c>
      <c r="Q678" s="32" t="s">
        <v>513</v>
      </c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6" customHeight="1" x14ac:dyDescent="0.2">
      <c r="A679" s="21" t="s">
        <v>818</v>
      </c>
      <c r="B679" s="22" t="s">
        <v>819</v>
      </c>
      <c r="C679" s="23" t="s">
        <v>1058</v>
      </c>
      <c r="D679" s="22" t="s">
        <v>1059</v>
      </c>
      <c r="E679" s="24" t="s">
        <v>24</v>
      </c>
      <c r="F679" s="22" t="s">
        <v>25</v>
      </c>
      <c r="G679" s="22" t="s">
        <v>26</v>
      </c>
      <c r="H679" s="25">
        <v>0.36230000000000001</v>
      </c>
      <c r="I679" s="25">
        <v>7.4899999999999994E-2</v>
      </c>
      <c r="J679" s="26">
        <v>0.43719999999999998</v>
      </c>
      <c r="K679" s="27" t="s">
        <v>27</v>
      </c>
      <c r="L679" s="28">
        <v>5</v>
      </c>
      <c r="M679" s="27" t="s">
        <v>38</v>
      </c>
      <c r="N679" s="29">
        <v>11178</v>
      </c>
      <c r="O679" s="30">
        <f t="shared" si="48"/>
        <v>11211.534</v>
      </c>
      <c r="P679" s="31">
        <f t="shared" si="49"/>
        <v>1121.1533999999999</v>
      </c>
      <c r="Q679" s="32" t="s">
        <v>513</v>
      </c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6" customHeight="1" x14ac:dyDescent="0.2">
      <c r="A680" s="21" t="s">
        <v>665</v>
      </c>
      <c r="B680" s="22" t="s">
        <v>666</v>
      </c>
      <c r="C680" s="23" t="s">
        <v>1060</v>
      </c>
      <c r="D680" s="22" t="s">
        <v>68</v>
      </c>
      <c r="E680" s="24" t="s">
        <v>366</v>
      </c>
      <c r="F680" s="22" t="s">
        <v>64</v>
      </c>
      <c r="G680" s="22" t="s">
        <v>368</v>
      </c>
      <c r="H680" s="25">
        <v>0.35439999999999999</v>
      </c>
      <c r="I680" s="25">
        <v>8.2400000000000001E-2</v>
      </c>
      <c r="J680" s="26">
        <v>0.43680000000000002</v>
      </c>
      <c r="K680" s="27" t="s">
        <v>27</v>
      </c>
      <c r="L680" s="28">
        <v>5</v>
      </c>
      <c r="M680" s="27" t="s">
        <v>38</v>
      </c>
      <c r="N680" s="29">
        <v>20339</v>
      </c>
      <c r="O680" s="30">
        <f t="shared" si="48"/>
        <v>20400.017</v>
      </c>
      <c r="P680" s="31">
        <f t="shared" si="49"/>
        <v>2040.0017</v>
      </c>
      <c r="Q680" s="32" t="s">
        <v>513</v>
      </c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6" customHeight="1" x14ac:dyDescent="0.2">
      <c r="A681" s="21" t="s">
        <v>309</v>
      </c>
      <c r="B681" s="22" t="s">
        <v>310</v>
      </c>
      <c r="C681" s="23" t="s">
        <v>1061</v>
      </c>
      <c r="D681" s="22" t="s">
        <v>1062</v>
      </c>
      <c r="E681" s="24" t="s">
        <v>366</v>
      </c>
      <c r="F681" s="22" t="s">
        <v>64</v>
      </c>
      <c r="G681" s="22" t="s">
        <v>368</v>
      </c>
      <c r="H681" s="25">
        <v>0.37759999999999999</v>
      </c>
      <c r="I681" s="25">
        <v>5.7799999999999997E-2</v>
      </c>
      <c r="J681" s="26">
        <v>0.43540000000000001</v>
      </c>
      <c r="K681" s="27" t="s">
        <v>27</v>
      </c>
      <c r="L681" s="28">
        <v>5</v>
      </c>
      <c r="M681" s="27" t="s">
        <v>38</v>
      </c>
      <c r="N681" s="29">
        <v>13449</v>
      </c>
      <c r="O681" s="30">
        <f t="shared" si="48"/>
        <v>13489.347</v>
      </c>
      <c r="P681" s="31">
        <f t="shared" si="49"/>
        <v>1348.9347</v>
      </c>
      <c r="Q681" s="32" t="s">
        <v>513</v>
      </c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6" customHeight="1" x14ac:dyDescent="0.2">
      <c r="A682" s="21" t="s">
        <v>162</v>
      </c>
      <c r="B682" s="22" t="s">
        <v>163</v>
      </c>
      <c r="C682" s="23" t="s">
        <v>1063</v>
      </c>
      <c r="D682" s="22" t="s">
        <v>490</v>
      </c>
      <c r="E682" s="24" t="s">
        <v>31</v>
      </c>
      <c r="F682" s="22" t="s">
        <v>32</v>
      </c>
      <c r="G682" s="22" t="s">
        <v>33</v>
      </c>
      <c r="H682" s="25">
        <v>0.33600000000000002</v>
      </c>
      <c r="I682" s="25">
        <v>9.9099999999999994E-2</v>
      </c>
      <c r="J682" s="26">
        <v>0.43509999999999999</v>
      </c>
      <c r="K682" s="27" t="s">
        <v>27</v>
      </c>
      <c r="L682" s="28">
        <v>5</v>
      </c>
      <c r="M682" s="27" t="s">
        <v>38</v>
      </c>
      <c r="N682" s="29">
        <v>88295</v>
      </c>
      <c r="O682" s="30">
        <f t="shared" si="48"/>
        <v>88559.884999999995</v>
      </c>
      <c r="P682" s="31">
        <f t="shared" si="49"/>
        <v>8855.9884999999995</v>
      </c>
      <c r="Q682" s="32" t="s">
        <v>513</v>
      </c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6" customHeight="1" x14ac:dyDescent="0.2">
      <c r="A683" s="21" t="s">
        <v>818</v>
      </c>
      <c r="B683" s="22" t="s">
        <v>819</v>
      </c>
      <c r="C683" s="23" t="s">
        <v>1064</v>
      </c>
      <c r="D683" s="22" t="s">
        <v>1065</v>
      </c>
      <c r="E683" s="24" t="s">
        <v>24</v>
      </c>
      <c r="F683" s="22" t="s">
        <v>25</v>
      </c>
      <c r="G683" s="22" t="s">
        <v>26</v>
      </c>
      <c r="H683" s="25">
        <v>0.38179999999999997</v>
      </c>
      <c r="I683" s="25">
        <v>5.2900000000000003E-2</v>
      </c>
      <c r="J683" s="26">
        <v>0.43469999999999998</v>
      </c>
      <c r="K683" s="27" t="s">
        <v>27</v>
      </c>
      <c r="L683" s="28">
        <v>5</v>
      </c>
      <c r="M683" s="27" t="s">
        <v>38</v>
      </c>
      <c r="N683" s="29">
        <v>17837</v>
      </c>
      <c r="O683" s="30">
        <f t="shared" si="48"/>
        <v>17890.510999999999</v>
      </c>
      <c r="P683" s="31">
        <f t="shared" si="49"/>
        <v>1789.0510999999999</v>
      </c>
      <c r="Q683" s="32" t="s">
        <v>513</v>
      </c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6" customHeight="1" x14ac:dyDescent="0.2">
      <c r="A684" s="21" t="s">
        <v>309</v>
      </c>
      <c r="B684" s="22" t="s">
        <v>310</v>
      </c>
      <c r="C684" s="23" t="s">
        <v>1066</v>
      </c>
      <c r="D684" s="22" t="s">
        <v>1067</v>
      </c>
      <c r="E684" s="24" t="s">
        <v>31</v>
      </c>
      <c r="F684" s="22" t="s">
        <v>32</v>
      </c>
      <c r="G684" s="22" t="s">
        <v>33</v>
      </c>
      <c r="H684" s="25">
        <v>0.38100000000000001</v>
      </c>
      <c r="I684" s="25">
        <v>5.28E-2</v>
      </c>
      <c r="J684" s="26">
        <v>0.43380000000000002</v>
      </c>
      <c r="K684" s="27" t="s">
        <v>38</v>
      </c>
      <c r="L684" s="28">
        <v>5</v>
      </c>
      <c r="M684" s="27" t="s">
        <v>38</v>
      </c>
      <c r="N684" s="29">
        <v>50848</v>
      </c>
      <c r="O684" s="30">
        <f t="shared" si="48"/>
        <v>51000.544000000002</v>
      </c>
      <c r="P684" s="31">
        <f t="shared" si="49"/>
        <v>5100.0544000000009</v>
      </c>
      <c r="Q684" s="32" t="s">
        <v>513</v>
      </c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6" customHeight="1" x14ac:dyDescent="0.2">
      <c r="A685" s="21" t="s">
        <v>630</v>
      </c>
      <c r="B685" s="22" t="s">
        <v>631</v>
      </c>
      <c r="C685" s="23" t="s">
        <v>1068</v>
      </c>
      <c r="D685" s="22" t="s">
        <v>1069</v>
      </c>
      <c r="E685" s="24" t="s">
        <v>24</v>
      </c>
      <c r="F685" s="22" t="s">
        <v>25</v>
      </c>
      <c r="G685" s="22" t="s">
        <v>26</v>
      </c>
      <c r="H685" s="25">
        <v>0.37519999999999998</v>
      </c>
      <c r="I685" s="25">
        <v>4.5900000000000003E-2</v>
      </c>
      <c r="J685" s="26">
        <v>0.42109999999999997</v>
      </c>
      <c r="K685" s="27" t="s">
        <v>27</v>
      </c>
      <c r="L685" s="28">
        <v>5</v>
      </c>
      <c r="M685" s="27" t="s">
        <v>38</v>
      </c>
      <c r="N685" s="29">
        <v>23871</v>
      </c>
      <c r="O685" s="30">
        <f t="shared" si="48"/>
        <v>23942.613000000001</v>
      </c>
      <c r="P685" s="31">
        <f t="shared" si="49"/>
        <v>2394.2613000000001</v>
      </c>
      <c r="Q685" s="32" t="s">
        <v>513</v>
      </c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6" customHeight="1" x14ac:dyDescent="0.2">
      <c r="A686" s="21" t="s">
        <v>1070</v>
      </c>
      <c r="B686" s="22" t="s">
        <v>1071</v>
      </c>
      <c r="C686" s="23" t="s">
        <v>1072</v>
      </c>
      <c r="D686" s="22" t="s">
        <v>624</v>
      </c>
      <c r="E686" s="24" t="s">
        <v>366</v>
      </c>
      <c r="F686" s="22" t="s">
        <v>64</v>
      </c>
      <c r="G686" s="22" t="s">
        <v>211</v>
      </c>
      <c r="H686" s="25">
        <v>0.35049999999999998</v>
      </c>
      <c r="I686" s="25">
        <v>7.0099999999999996E-2</v>
      </c>
      <c r="J686" s="26">
        <v>0.42059999999999997</v>
      </c>
      <c r="K686" s="27" t="s">
        <v>27</v>
      </c>
      <c r="L686" s="28">
        <v>5</v>
      </c>
      <c r="M686" s="27" t="s">
        <v>38</v>
      </c>
      <c r="N686" s="29">
        <v>31746</v>
      </c>
      <c r="O686" s="30">
        <f t="shared" si="48"/>
        <v>31841.238000000001</v>
      </c>
      <c r="P686" s="31">
        <f t="shared" si="49"/>
        <v>3184.1238000000003</v>
      </c>
      <c r="Q686" s="32" t="s">
        <v>513</v>
      </c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6" customHeight="1" x14ac:dyDescent="0.2">
      <c r="A687" s="21" t="s">
        <v>818</v>
      </c>
      <c r="B687" s="22" t="s">
        <v>819</v>
      </c>
      <c r="C687" s="23" t="s">
        <v>1073</v>
      </c>
      <c r="D687" s="22" t="s">
        <v>454</v>
      </c>
      <c r="E687" s="24" t="s">
        <v>366</v>
      </c>
      <c r="F687" s="22" t="s">
        <v>64</v>
      </c>
      <c r="G687" s="22" t="s">
        <v>368</v>
      </c>
      <c r="H687" s="25">
        <v>0.34560000000000002</v>
      </c>
      <c r="I687" s="25">
        <v>6.9099999999999995E-2</v>
      </c>
      <c r="J687" s="26">
        <v>0.41470000000000001</v>
      </c>
      <c r="K687" s="27" t="s">
        <v>27</v>
      </c>
      <c r="L687" s="28">
        <v>5</v>
      </c>
      <c r="M687" s="27" t="s">
        <v>38</v>
      </c>
      <c r="N687" s="29">
        <v>8573</v>
      </c>
      <c r="O687" s="30">
        <f t="shared" si="48"/>
        <v>8598.7189999999991</v>
      </c>
      <c r="P687" s="31">
        <f t="shared" si="49"/>
        <v>859.87189999999998</v>
      </c>
      <c r="Q687" s="32" t="s">
        <v>513</v>
      </c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6" customHeight="1" x14ac:dyDescent="0.2">
      <c r="A688" s="21" t="s">
        <v>818</v>
      </c>
      <c r="B688" s="22" t="s">
        <v>819</v>
      </c>
      <c r="C688" s="23" t="s">
        <v>1074</v>
      </c>
      <c r="D688" s="22" t="s">
        <v>380</v>
      </c>
      <c r="E688" s="24" t="s">
        <v>366</v>
      </c>
      <c r="F688" s="22" t="s">
        <v>64</v>
      </c>
      <c r="G688" s="22" t="s">
        <v>368</v>
      </c>
      <c r="H688" s="25">
        <v>0.31419999999999998</v>
      </c>
      <c r="I688" s="25">
        <v>9.1200000000000003E-2</v>
      </c>
      <c r="J688" s="26">
        <v>0.40539999999999998</v>
      </c>
      <c r="K688" s="27" t="s">
        <v>38</v>
      </c>
      <c r="L688" s="28">
        <v>5</v>
      </c>
      <c r="M688" s="27" t="s">
        <v>38</v>
      </c>
      <c r="N688" s="29">
        <v>21592</v>
      </c>
      <c r="O688" s="30">
        <f t="shared" si="48"/>
        <v>21656.776000000002</v>
      </c>
      <c r="P688" s="31">
        <f t="shared" si="49"/>
        <v>2165.6776000000004</v>
      </c>
      <c r="Q688" s="32" t="s">
        <v>513</v>
      </c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6" customHeight="1" x14ac:dyDescent="0.2">
      <c r="A689" s="21" t="s">
        <v>665</v>
      </c>
      <c r="B689" s="22" t="s">
        <v>666</v>
      </c>
      <c r="C689" s="23" t="s">
        <v>1075</v>
      </c>
      <c r="D689" s="22" t="s">
        <v>1076</v>
      </c>
      <c r="E689" s="24" t="s">
        <v>24</v>
      </c>
      <c r="F689" s="22" t="s">
        <v>25</v>
      </c>
      <c r="G689" s="22" t="s">
        <v>26</v>
      </c>
      <c r="H689" s="25">
        <v>0.32840000000000003</v>
      </c>
      <c r="I689" s="25">
        <v>7.6100000000000001E-2</v>
      </c>
      <c r="J689" s="26">
        <v>0.40450000000000003</v>
      </c>
      <c r="K689" s="27" t="s">
        <v>27</v>
      </c>
      <c r="L689" s="28">
        <v>5</v>
      </c>
      <c r="M689" s="27" t="s">
        <v>38</v>
      </c>
      <c r="N689" s="29">
        <v>11911</v>
      </c>
      <c r="O689" s="30">
        <f t="shared" si="48"/>
        <v>11946.733</v>
      </c>
      <c r="P689" s="31">
        <f t="shared" si="49"/>
        <v>1194.6733000000002</v>
      </c>
      <c r="Q689" s="32" t="s">
        <v>513</v>
      </c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6" customHeight="1" x14ac:dyDescent="0.2">
      <c r="A690" s="21" t="s">
        <v>665</v>
      </c>
      <c r="B690" s="22" t="s">
        <v>666</v>
      </c>
      <c r="C690" s="23" t="s">
        <v>1077</v>
      </c>
      <c r="D690" s="22" t="s">
        <v>234</v>
      </c>
      <c r="E690" s="24" t="s">
        <v>366</v>
      </c>
      <c r="F690" s="22" t="s">
        <v>64</v>
      </c>
      <c r="G690" s="22" t="s">
        <v>368</v>
      </c>
      <c r="H690" s="25">
        <v>0.30199999999999999</v>
      </c>
      <c r="I690" s="25">
        <v>7.2300000000000003E-2</v>
      </c>
      <c r="J690" s="26">
        <v>0.37430000000000002</v>
      </c>
      <c r="K690" s="27" t="s">
        <v>38</v>
      </c>
      <c r="L690" s="28">
        <v>5</v>
      </c>
      <c r="M690" s="27" t="s">
        <v>38</v>
      </c>
      <c r="N690" s="29">
        <v>19731</v>
      </c>
      <c r="O690" s="30">
        <f t="shared" si="48"/>
        <v>19790.192999999999</v>
      </c>
      <c r="P690" s="31">
        <f t="shared" si="49"/>
        <v>1979.0192999999999</v>
      </c>
      <c r="Q690" s="32" t="s">
        <v>513</v>
      </c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6" customHeight="1" x14ac:dyDescent="0.2">
      <c r="A691" s="21" t="s">
        <v>592</v>
      </c>
      <c r="B691" s="22" t="s">
        <v>593</v>
      </c>
      <c r="C691" s="23" t="s">
        <v>1078</v>
      </c>
      <c r="D691" s="22" t="s">
        <v>427</v>
      </c>
      <c r="E691" s="24" t="s">
        <v>366</v>
      </c>
      <c r="F691" s="22" t="s">
        <v>64</v>
      </c>
      <c r="G691" s="22" t="s">
        <v>368</v>
      </c>
      <c r="H691" s="25">
        <v>0.32240000000000002</v>
      </c>
      <c r="I691" s="25">
        <v>4.2099999999999999E-2</v>
      </c>
      <c r="J691" s="26">
        <v>0.36449999999999999</v>
      </c>
      <c r="K691" s="27" t="s">
        <v>27</v>
      </c>
      <c r="L691" s="28">
        <v>5</v>
      </c>
      <c r="M691" s="27" t="s">
        <v>38</v>
      </c>
      <c r="N691" s="29">
        <v>4321</v>
      </c>
      <c r="O691" s="30">
        <f t="shared" si="48"/>
        <v>4333.9629999999997</v>
      </c>
      <c r="P691" s="31">
        <f t="shared" si="49"/>
        <v>433.3963</v>
      </c>
      <c r="Q691" s="32" t="s">
        <v>513</v>
      </c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6" customHeight="1" x14ac:dyDescent="0.2">
      <c r="A692" s="21" t="s">
        <v>665</v>
      </c>
      <c r="B692" s="22" t="s">
        <v>666</v>
      </c>
      <c r="C692" s="23" t="s">
        <v>1079</v>
      </c>
      <c r="D692" s="22" t="s">
        <v>458</v>
      </c>
      <c r="E692" s="24" t="s">
        <v>366</v>
      </c>
      <c r="F692" s="22" t="s">
        <v>64</v>
      </c>
      <c r="G692" s="22" t="s">
        <v>368</v>
      </c>
      <c r="H692" s="25">
        <v>0.30409999999999998</v>
      </c>
      <c r="I692" s="25">
        <v>6.0100000000000001E-2</v>
      </c>
      <c r="J692" s="26">
        <v>0.36430000000000001</v>
      </c>
      <c r="K692" s="27" t="s">
        <v>27</v>
      </c>
      <c r="L692" s="28">
        <v>5</v>
      </c>
      <c r="M692" s="27" t="s">
        <v>38</v>
      </c>
      <c r="N692" s="29">
        <v>18684</v>
      </c>
      <c r="O692" s="30">
        <f t="shared" si="48"/>
        <v>18740.052</v>
      </c>
      <c r="P692" s="31">
        <f t="shared" si="49"/>
        <v>1874.0052000000001</v>
      </c>
      <c r="Q692" s="32" t="s">
        <v>513</v>
      </c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6" customHeight="1" x14ac:dyDescent="0.2">
      <c r="A693" s="21" t="s">
        <v>630</v>
      </c>
      <c r="B693" s="22" t="s">
        <v>631</v>
      </c>
      <c r="C693" s="23" t="s">
        <v>1080</v>
      </c>
      <c r="D693" s="22" t="s">
        <v>60</v>
      </c>
      <c r="E693" s="24" t="s">
        <v>366</v>
      </c>
      <c r="F693" s="22" t="s">
        <v>367</v>
      </c>
      <c r="G693" s="22" t="s">
        <v>368</v>
      </c>
      <c r="H693" s="25">
        <v>0.29930000000000001</v>
      </c>
      <c r="I693" s="25">
        <v>5.1999999999999998E-2</v>
      </c>
      <c r="J693" s="26">
        <v>0.3513</v>
      </c>
      <c r="K693" s="27" t="s">
        <v>27</v>
      </c>
      <c r="L693" s="28">
        <v>5</v>
      </c>
      <c r="M693" s="27" t="s">
        <v>38</v>
      </c>
      <c r="N693" s="29">
        <v>27486</v>
      </c>
      <c r="O693" s="30">
        <f t="shared" si="48"/>
        <v>27568.457999999999</v>
      </c>
      <c r="P693" s="31">
        <f t="shared" si="49"/>
        <v>2756.8458000000001</v>
      </c>
      <c r="Q693" s="32" t="s">
        <v>513</v>
      </c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6" customHeight="1" x14ac:dyDescent="0.2">
      <c r="A694" s="21" t="s">
        <v>162</v>
      </c>
      <c r="B694" s="22" t="s">
        <v>163</v>
      </c>
      <c r="C694" s="23" t="s">
        <v>1081</v>
      </c>
      <c r="D694" s="22" t="s">
        <v>217</v>
      </c>
      <c r="E694" s="24" t="s">
        <v>31</v>
      </c>
      <c r="F694" s="22" t="s">
        <v>32</v>
      </c>
      <c r="G694" s="22" t="s">
        <v>33</v>
      </c>
      <c r="H694" s="25">
        <v>0.2757</v>
      </c>
      <c r="I694" s="25">
        <v>7.2900000000000006E-2</v>
      </c>
      <c r="J694" s="26">
        <v>0.34860000000000002</v>
      </c>
      <c r="K694" s="27" t="s">
        <v>27</v>
      </c>
      <c r="L694" s="28">
        <v>5</v>
      </c>
      <c r="M694" s="27" t="s">
        <v>38</v>
      </c>
      <c r="N694" s="29">
        <v>75954</v>
      </c>
      <c r="O694" s="30">
        <f t="shared" si="48"/>
        <v>76181.861999999994</v>
      </c>
      <c r="P694" s="31">
        <f t="shared" si="49"/>
        <v>7618.1862000000001</v>
      </c>
      <c r="Q694" s="32" t="s">
        <v>513</v>
      </c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6" customHeight="1" x14ac:dyDescent="0.2">
      <c r="A695" s="21" t="s">
        <v>630</v>
      </c>
      <c r="B695" s="22" t="s">
        <v>631</v>
      </c>
      <c r="C695" s="23" t="s">
        <v>1082</v>
      </c>
      <c r="D695" s="22" t="s">
        <v>1083</v>
      </c>
      <c r="E695" s="24" t="s">
        <v>31</v>
      </c>
      <c r="F695" s="22" t="s">
        <v>32</v>
      </c>
      <c r="G695" s="22" t="s">
        <v>33</v>
      </c>
      <c r="H695" s="25">
        <v>0.29420000000000002</v>
      </c>
      <c r="I695" s="25">
        <v>4.5499999999999999E-2</v>
      </c>
      <c r="J695" s="26">
        <v>0.3397</v>
      </c>
      <c r="K695" s="27" t="s">
        <v>27</v>
      </c>
      <c r="L695" s="28">
        <v>5</v>
      </c>
      <c r="M695" s="27" t="s">
        <v>38</v>
      </c>
      <c r="N695" s="29">
        <v>15674</v>
      </c>
      <c r="O695" s="30">
        <f t="shared" si="48"/>
        <v>15721.022000000001</v>
      </c>
      <c r="P695" s="31">
        <f t="shared" si="49"/>
        <v>1572.1022000000003</v>
      </c>
      <c r="Q695" s="32" t="s">
        <v>513</v>
      </c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6" customHeight="1" x14ac:dyDescent="0.2">
      <c r="A696" s="21" t="s">
        <v>665</v>
      </c>
      <c r="B696" s="22" t="s">
        <v>666</v>
      </c>
      <c r="C696" s="23" t="s">
        <v>1084</v>
      </c>
      <c r="D696" s="22" t="s">
        <v>90</v>
      </c>
      <c r="E696" s="24" t="s">
        <v>31</v>
      </c>
      <c r="F696" s="22" t="s">
        <v>32</v>
      </c>
      <c r="G696" s="22" t="s">
        <v>33</v>
      </c>
      <c r="H696" s="25">
        <v>0.28620000000000001</v>
      </c>
      <c r="I696" s="25">
        <v>4.8899999999999999E-2</v>
      </c>
      <c r="J696" s="26">
        <v>0.33510000000000001</v>
      </c>
      <c r="K696" s="27" t="s">
        <v>38</v>
      </c>
      <c r="L696" s="28">
        <v>5</v>
      </c>
      <c r="M696" s="27" t="s">
        <v>38</v>
      </c>
      <c r="N696" s="29">
        <v>10847</v>
      </c>
      <c r="O696" s="30">
        <f t="shared" si="48"/>
        <v>10879.540999999999</v>
      </c>
      <c r="P696" s="31">
        <f t="shared" si="49"/>
        <v>1087.9540999999999</v>
      </c>
      <c r="Q696" s="32" t="s">
        <v>513</v>
      </c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6" customHeight="1" x14ac:dyDescent="0.2">
      <c r="A697" s="21" t="s">
        <v>162</v>
      </c>
      <c r="B697" s="22" t="s">
        <v>163</v>
      </c>
      <c r="C697" s="23" t="s">
        <v>1085</v>
      </c>
      <c r="D697" s="22" t="s">
        <v>507</v>
      </c>
      <c r="E697" s="24" t="s">
        <v>31</v>
      </c>
      <c r="F697" s="22" t="s">
        <v>32</v>
      </c>
      <c r="G697" s="22" t="s">
        <v>33</v>
      </c>
      <c r="H697" s="25">
        <v>0.25829999999999997</v>
      </c>
      <c r="I697" s="25">
        <v>6.3899999999999998E-2</v>
      </c>
      <c r="J697" s="26">
        <v>0.32219999999999999</v>
      </c>
      <c r="K697" s="27" t="s">
        <v>27</v>
      </c>
      <c r="L697" s="28">
        <v>5</v>
      </c>
      <c r="M697" s="27" t="s">
        <v>38</v>
      </c>
      <c r="N697" s="29">
        <v>57504</v>
      </c>
      <c r="O697" s="30">
        <f t="shared" si="48"/>
        <v>57676.512000000002</v>
      </c>
      <c r="P697" s="31">
        <f t="shared" si="49"/>
        <v>5767.6512000000002</v>
      </c>
      <c r="Q697" s="32" t="s">
        <v>513</v>
      </c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6" customHeight="1" x14ac:dyDescent="0.2">
      <c r="A698" s="21" t="s">
        <v>592</v>
      </c>
      <c r="B698" s="22" t="s">
        <v>593</v>
      </c>
      <c r="C698" s="23" t="s">
        <v>1086</v>
      </c>
      <c r="D698" s="22" t="s">
        <v>302</v>
      </c>
      <c r="E698" s="24" t="s">
        <v>24</v>
      </c>
      <c r="F698" s="22" t="s">
        <v>25</v>
      </c>
      <c r="G698" s="22" t="s">
        <v>26</v>
      </c>
      <c r="H698" s="25">
        <v>0.25609999999999999</v>
      </c>
      <c r="I698" s="25">
        <v>4.58E-2</v>
      </c>
      <c r="J698" s="26">
        <v>0.3019</v>
      </c>
      <c r="K698" s="27" t="s">
        <v>27</v>
      </c>
      <c r="L698" s="28">
        <v>5</v>
      </c>
      <c r="M698" s="27" t="s">
        <v>38</v>
      </c>
      <c r="N698" s="29">
        <v>7756</v>
      </c>
      <c r="O698" s="30">
        <f t="shared" si="48"/>
        <v>7779.268</v>
      </c>
      <c r="P698" s="31">
        <f t="shared" si="49"/>
        <v>777.92680000000007</v>
      </c>
      <c r="Q698" s="32" t="s">
        <v>513</v>
      </c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6" customHeight="1" x14ac:dyDescent="0.2">
      <c r="A699" s="21" t="s">
        <v>1070</v>
      </c>
      <c r="B699" s="22" t="s">
        <v>1071</v>
      </c>
      <c r="C699" s="23" t="s">
        <v>1087</v>
      </c>
      <c r="D699" s="22" t="s">
        <v>48</v>
      </c>
      <c r="E699" s="24" t="s">
        <v>31</v>
      </c>
      <c r="F699" s="22" t="s">
        <v>26</v>
      </c>
      <c r="G699" s="22" t="s">
        <v>33</v>
      </c>
      <c r="H699" s="25">
        <v>0.25640000000000002</v>
      </c>
      <c r="I699" s="25">
        <v>4.4900000000000002E-2</v>
      </c>
      <c r="J699" s="26">
        <v>0.30130000000000001</v>
      </c>
      <c r="K699" s="27" t="s">
        <v>27</v>
      </c>
      <c r="L699" s="28">
        <v>5</v>
      </c>
      <c r="M699" s="27" t="s">
        <v>38</v>
      </c>
      <c r="N699" s="29">
        <v>11794</v>
      </c>
      <c r="O699" s="30">
        <f t="shared" si="48"/>
        <v>11829.382</v>
      </c>
      <c r="P699" s="31">
        <f t="shared" si="49"/>
        <v>1182.9382000000001</v>
      </c>
      <c r="Q699" s="32" t="s">
        <v>513</v>
      </c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6" customHeight="1" x14ac:dyDescent="0.2">
      <c r="A700" s="21" t="s">
        <v>665</v>
      </c>
      <c r="B700" s="22" t="s">
        <v>666</v>
      </c>
      <c r="C700" s="23" t="s">
        <v>1088</v>
      </c>
      <c r="D700" s="22" t="s">
        <v>492</v>
      </c>
      <c r="E700" s="24" t="s">
        <v>24</v>
      </c>
      <c r="F700" s="22" t="s">
        <v>25</v>
      </c>
      <c r="G700" s="22" t="s">
        <v>26</v>
      </c>
      <c r="H700" s="25">
        <v>0.23630000000000001</v>
      </c>
      <c r="I700" s="25">
        <v>6.2100000000000002E-2</v>
      </c>
      <c r="J700" s="26">
        <v>0.2984</v>
      </c>
      <c r="K700" s="27" t="s">
        <v>27</v>
      </c>
      <c r="L700" s="28">
        <v>5</v>
      </c>
      <c r="M700" s="27" t="s">
        <v>38</v>
      </c>
      <c r="N700" s="29">
        <v>10947</v>
      </c>
      <c r="O700" s="30">
        <f t="shared" si="48"/>
        <v>10979.841</v>
      </c>
      <c r="P700" s="31">
        <f t="shared" si="49"/>
        <v>1097.9841000000001</v>
      </c>
      <c r="Q700" s="32" t="s">
        <v>513</v>
      </c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6" customHeight="1" x14ac:dyDescent="0.2">
      <c r="A701" s="21" t="s">
        <v>665</v>
      </c>
      <c r="B701" s="22" t="s">
        <v>666</v>
      </c>
      <c r="C701" s="23" t="s">
        <v>1089</v>
      </c>
      <c r="D701" s="22" t="s">
        <v>375</v>
      </c>
      <c r="E701" s="24" t="s">
        <v>24</v>
      </c>
      <c r="F701" s="22" t="s">
        <v>25</v>
      </c>
      <c r="G701" s="22" t="s">
        <v>26</v>
      </c>
      <c r="H701" s="25">
        <v>0.2402</v>
      </c>
      <c r="I701" s="25">
        <v>5.0900000000000001E-2</v>
      </c>
      <c r="J701" s="26">
        <v>0.29110000000000003</v>
      </c>
      <c r="K701" s="27" t="s">
        <v>27</v>
      </c>
      <c r="L701" s="28">
        <v>5</v>
      </c>
      <c r="M701" s="27" t="s">
        <v>38</v>
      </c>
      <c r="N701" s="29">
        <v>8059</v>
      </c>
      <c r="O701" s="30">
        <f t="shared" si="48"/>
        <v>8083.1769999999997</v>
      </c>
      <c r="P701" s="31">
        <f t="shared" si="49"/>
        <v>808.31770000000006</v>
      </c>
      <c r="Q701" s="32" t="s">
        <v>513</v>
      </c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6" customHeight="1" x14ac:dyDescent="0.2">
      <c r="A702" s="21" t="s">
        <v>592</v>
      </c>
      <c r="B702" s="22" t="s">
        <v>593</v>
      </c>
      <c r="C702" s="23" t="s">
        <v>1010</v>
      </c>
      <c r="D702" s="22" t="s">
        <v>161</v>
      </c>
      <c r="E702" s="24" t="s">
        <v>366</v>
      </c>
      <c r="F702" s="22" t="s">
        <v>64</v>
      </c>
      <c r="G702" s="22" t="s">
        <v>368</v>
      </c>
      <c r="H702" s="25">
        <v>0.25169999999999998</v>
      </c>
      <c r="I702" s="25">
        <v>3.8199999999999998E-2</v>
      </c>
      <c r="J702" s="26">
        <v>0.28989999999999999</v>
      </c>
      <c r="K702" s="27" t="s">
        <v>27</v>
      </c>
      <c r="L702" s="28">
        <v>5</v>
      </c>
      <c r="M702" s="27" t="s">
        <v>38</v>
      </c>
      <c r="N702" s="29">
        <v>12199</v>
      </c>
      <c r="O702" s="30">
        <f t="shared" si="48"/>
        <v>12235.597</v>
      </c>
      <c r="P702" s="31">
        <f t="shared" si="49"/>
        <v>1223.5597</v>
      </c>
      <c r="Q702" s="32" t="s">
        <v>513</v>
      </c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6" customHeight="1" x14ac:dyDescent="0.2">
      <c r="A703" s="21" t="s">
        <v>592</v>
      </c>
      <c r="B703" s="22" t="s">
        <v>593</v>
      </c>
      <c r="C703" s="23" t="s">
        <v>1090</v>
      </c>
      <c r="D703" s="22" t="s">
        <v>234</v>
      </c>
      <c r="E703" s="24" t="s">
        <v>366</v>
      </c>
      <c r="F703" s="22" t="s">
        <v>64</v>
      </c>
      <c r="G703" s="22" t="s">
        <v>368</v>
      </c>
      <c r="H703" s="25">
        <v>0.253</v>
      </c>
      <c r="I703" s="25">
        <v>3.1600000000000003E-2</v>
      </c>
      <c r="J703" s="26">
        <v>0.28460000000000002</v>
      </c>
      <c r="K703" s="27" t="s">
        <v>27</v>
      </c>
      <c r="L703" s="28">
        <v>5</v>
      </c>
      <c r="M703" s="27" t="s">
        <v>38</v>
      </c>
      <c r="N703" s="29">
        <v>8477</v>
      </c>
      <c r="O703" s="30">
        <f t="shared" si="48"/>
        <v>8502.4310000000005</v>
      </c>
      <c r="P703" s="31">
        <f t="shared" si="49"/>
        <v>850.24310000000014</v>
      </c>
      <c r="Q703" s="32" t="s">
        <v>513</v>
      </c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6" customHeight="1" x14ac:dyDescent="0.2">
      <c r="A704" s="21" t="s">
        <v>592</v>
      </c>
      <c r="B704" s="22" t="s">
        <v>593</v>
      </c>
      <c r="C704" s="23" t="s">
        <v>1091</v>
      </c>
      <c r="D704" s="22" t="s">
        <v>54</v>
      </c>
      <c r="E704" s="24" t="s">
        <v>366</v>
      </c>
      <c r="F704" s="22" t="s">
        <v>64</v>
      </c>
      <c r="G704" s="22" t="s">
        <v>368</v>
      </c>
      <c r="H704" s="25">
        <v>0.24210000000000001</v>
      </c>
      <c r="I704" s="25">
        <v>3.6700000000000003E-2</v>
      </c>
      <c r="J704" s="26">
        <v>0.2787</v>
      </c>
      <c r="K704" s="27" t="s">
        <v>27</v>
      </c>
      <c r="L704" s="28">
        <v>5</v>
      </c>
      <c r="M704" s="27" t="s">
        <v>38</v>
      </c>
      <c r="N704" s="29">
        <v>10698</v>
      </c>
      <c r="O704" s="30">
        <f t="shared" si="48"/>
        <v>10730.093999999999</v>
      </c>
      <c r="P704" s="31">
        <f t="shared" si="49"/>
        <v>1073.0093999999999</v>
      </c>
      <c r="Q704" s="32" t="s">
        <v>513</v>
      </c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6" customHeight="1" x14ac:dyDescent="0.2">
      <c r="A705" s="21" t="s">
        <v>665</v>
      </c>
      <c r="B705" s="22" t="s">
        <v>666</v>
      </c>
      <c r="C705" s="23" t="s">
        <v>1092</v>
      </c>
      <c r="D705" s="22" t="s">
        <v>1093</v>
      </c>
      <c r="E705" s="24" t="s">
        <v>31</v>
      </c>
      <c r="F705" s="22" t="s">
        <v>32</v>
      </c>
      <c r="G705" s="22" t="s">
        <v>33</v>
      </c>
      <c r="H705" s="25">
        <v>0.2165</v>
      </c>
      <c r="I705" s="25">
        <v>4.3299999999999998E-2</v>
      </c>
      <c r="J705" s="26">
        <v>0.25969999999999999</v>
      </c>
      <c r="K705" s="27" t="s">
        <v>27</v>
      </c>
      <c r="L705" s="28">
        <v>5</v>
      </c>
      <c r="M705" s="27" t="s">
        <v>38</v>
      </c>
      <c r="N705" s="29">
        <v>17348</v>
      </c>
      <c r="O705" s="30">
        <f t="shared" si="48"/>
        <v>17400.044000000002</v>
      </c>
      <c r="P705" s="31">
        <f t="shared" si="49"/>
        <v>1740.0044000000003</v>
      </c>
      <c r="Q705" s="32" t="s">
        <v>513</v>
      </c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6" customHeight="1" x14ac:dyDescent="0.2">
      <c r="A706" s="21" t="s">
        <v>592</v>
      </c>
      <c r="B706" s="22" t="s">
        <v>593</v>
      </c>
      <c r="C706" s="23" t="s">
        <v>1004</v>
      </c>
      <c r="D706" s="22" t="s">
        <v>437</v>
      </c>
      <c r="E706" s="24" t="s">
        <v>31</v>
      </c>
      <c r="F706" s="22" t="s">
        <v>32</v>
      </c>
      <c r="G706" s="22" t="s">
        <v>33</v>
      </c>
      <c r="H706" s="25">
        <v>0.21940000000000001</v>
      </c>
      <c r="I706" s="25">
        <v>2.3300000000000001E-2</v>
      </c>
      <c r="J706" s="26">
        <v>0.2427</v>
      </c>
      <c r="K706" s="27" t="s">
        <v>27</v>
      </c>
      <c r="L706" s="28">
        <v>5</v>
      </c>
      <c r="M706" s="27" t="s">
        <v>38</v>
      </c>
      <c r="N706" s="29">
        <v>6368</v>
      </c>
      <c r="O706" s="30">
        <f t="shared" si="48"/>
        <v>6387.1040000000003</v>
      </c>
      <c r="P706" s="31">
        <f t="shared" si="49"/>
        <v>638.71040000000005</v>
      </c>
      <c r="Q706" s="32" t="s">
        <v>513</v>
      </c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6" customHeight="1" x14ac:dyDescent="0.2">
      <c r="A707" s="21" t="s">
        <v>592</v>
      </c>
      <c r="B707" s="22" t="s">
        <v>593</v>
      </c>
      <c r="C707" s="23" t="s">
        <v>1094</v>
      </c>
      <c r="D707" s="22" t="s">
        <v>52</v>
      </c>
      <c r="E707" s="24" t="s">
        <v>366</v>
      </c>
      <c r="F707" s="22" t="s">
        <v>367</v>
      </c>
      <c r="G707" s="22" t="s">
        <v>368</v>
      </c>
      <c r="H707" s="25">
        <v>0.18090000000000001</v>
      </c>
      <c r="I707" s="25">
        <v>5.8000000000000003E-2</v>
      </c>
      <c r="J707" s="26">
        <v>0.2389</v>
      </c>
      <c r="K707" s="27" t="s">
        <v>27</v>
      </c>
      <c r="L707" s="28">
        <v>5</v>
      </c>
      <c r="M707" s="27" t="s">
        <v>38</v>
      </c>
      <c r="N707" s="29">
        <v>4054</v>
      </c>
      <c r="O707" s="30">
        <f t="shared" si="48"/>
        <v>4066.1619999999998</v>
      </c>
      <c r="P707" s="31">
        <f t="shared" si="49"/>
        <v>406.61619999999999</v>
      </c>
      <c r="Q707" s="32" t="s">
        <v>513</v>
      </c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6" customHeight="1" x14ac:dyDescent="0.2">
      <c r="A708" s="21" t="s">
        <v>592</v>
      </c>
      <c r="B708" s="22" t="s">
        <v>593</v>
      </c>
      <c r="C708" s="23" t="s">
        <v>1095</v>
      </c>
      <c r="D708" s="22" t="s">
        <v>56</v>
      </c>
      <c r="E708" s="24" t="s">
        <v>24</v>
      </c>
      <c r="F708" s="22" t="s">
        <v>25</v>
      </c>
      <c r="G708" s="22" t="s">
        <v>26</v>
      </c>
      <c r="H708" s="25">
        <v>0.1971</v>
      </c>
      <c r="I708" s="25">
        <v>3.9699999999999999E-2</v>
      </c>
      <c r="J708" s="26">
        <v>0.23680000000000001</v>
      </c>
      <c r="K708" s="27" t="s">
        <v>27</v>
      </c>
      <c r="L708" s="28">
        <v>5</v>
      </c>
      <c r="M708" s="27" t="s">
        <v>38</v>
      </c>
      <c r="N708" s="29">
        <v>10919</v>
      </c>
      <c r="O708" s="30">
        <f t="shared" si="48"/>
        <v>10951.757</v>
      </c>
      <c r="P708" s="31">
        <f t="shared" si="49"/>
        <v>1095.1757</v>
      </c>
      <c r="Q708" s="32" t="s">
        <v>513</v>
      </c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6" customHeight="1" x14ac:dyDescent="0.2">
      <c r="A709" s="21" t="s">
        <v>665</v>
      </c>
      <c r="B709" s="22" t="s">
        <v>666</v>
      </c>
      <c r="C709" s="23" t="s">
        <v>1096</v>
      </c>
      <c r="D709" s="22" t="s">
        <v>1097</v>
      </c>
      <c r="E709" s="24" t="s">
        <v>366</v>
      </c>
      <c r="F709" s="22" t="s">
        <v>367</v>
      </c>
      <c r="G709" s="22" t="s">
        <v>368</v>
      </c>
      <c r="H709" s="25">
        <v>0.1915</v>
      </c>
      <c r="I709" s="25">
        <v>4.3999999999999997E-2</v>
      </c>
      <c r="J709" s="26">
        <v>0.2354</v>
      </c>
      <c r="K709" s="27" t="s">
        <v>27</v>
      </c>
      <c r="L709" s="28">
        <v>5</v>
      </c>
      <c r="M709" s="27" t="s">
        <v>38</v>
      </c>
      <c r="N709" s="29">
        <v>15360</v>
      </c>
      <c r="O709" s="30">
        <f t="shared" si="48"/>
        <v>15406.08</v>
      </c>
      <c r="P709" s="31">
        <f t="shared" si="49"/>
        <v>1540.6080000000002</v>
      </c>
      <c r="Q709" s="32" t="s">
        <v>513</v>
      </c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6" customHeight="1" x14ac:dyDescent="0.2">
      <c r="A710" s="21" t="s">
        <v>665</v>
      </c>
      <c r="B710" s="22" t="s">
        <v>666</v>
      </c>
      <c r="C710" s="23" t="s">
        <v>1098</v>
      </c>
      <c r="D710" s="22" t="s">
        <v>1099</v>
      </c>
      <c r="E710" s="24" t="s">
        <v>366</v>
      </c>
      <c r="F710" s="22" t="s">
        <v>367</v>
      </c>
      <c r="G710" s="22" t="s">
        <v>368</v>
      </c>
      <c r="H710" s="25">
        <v>0.19689999999999999</v>
      </c>
      <c r="I710" s="25">
        <v>1.5699999999999999E-2</v>
      </c>
      <c r="J710" s="26">
        <v>0.21260000000000001</v>
      </c>
      <c r="K710" s="27" t="s">
        <v>27</v>
      </c>
      <c r="L710" s="28">
        <v>5</v>
      </c>
      <c r="M710" s="27" t="s">
        <v>38</v>
      </c>
      <c r="N710" s="29">
        <v>10790</v>
      </c>
      <c r="O710" s="30">
        <f t="shared" si="48"/>
        <v>10822.37</v>
      </c>
      <c r="P710" s="31">
        <f t="shared" si="49"/>
        <v>1082.2370000000001</v>
      </c>
      <c r="Q710" s="32" t="s">
        <v>513</v>
      </c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6" customHeight="1" x14ac:dyDescent="0.2">
      <c r="A711" s="21" t="s">
        <v>592</v>
      </c>
      <c r="B711" s="22" t="s">
        <v>593</v>
      </c>
      <c r="C711" s="23" t="s">
        <v>1100</v>
      </c>
      <c r="D711" s="22" t="s">
        <v>486</v>
      </c>
      <c r="E711" s="24" t="s">
        <v>31</v>
      </c>
      <c r="F711" s="22" t="s">
        <v>32</v>
      </c>
      <c r="G711" s="22" t="s">
        <v>33</v>
      </c>
      <c r="H711" s="25">
        <v>0.1648</v>
      </c>
      <c r="I711" s="25">
        <v>2.3800000000000002E-2</v>
      </c>
      <c r="J711" s="26">
        <v>0.18859999999999999</v>
      </c>
      <c r="K711" s="27" t="s">
        <v>27</v>
      </c>
      <c r="L711" s="28">
        <v>5</v>
      </c>
      <c r="M711" s="27" t="s">
        <v>38</v>
      </c>
      <c r="N711" s="29">
        <v>8353</v>
      </c>
      <c r="O711" s="30">
        <f t="shared" si="48"/>
        <v>8378.0589999999993</v>
      </c>
      <c r="P711" s="31">
        <f t="shared" si="49"/>
        <v>837.80589999999995</v>
      </c>
      <c r="Q711" s="32" t="s">
        <v>513</v>
      </c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6" customHeight="1" x14ac:dyDescent="0.2">
      <c r="A712" s="21" t="s">
        <v>162</v>
      </c>
      <c r="B712" s="22" t="s">
        <v>163</v>
      </c>
      <c r="C712" s="23" t="s">
        <v>1101</v>
      </c>
      <c r="D712" s="22" t="s">
        <v>1102</v>
      </c>
      <c r="E712" s="24" t="s">
        <v>31</v>
      </c>
      <c r="F712" s="22" t="s">
        <v>64</v>
      </c>
      <c r="G712" s="22" t="s">
        <v>33</v>
      </c>
      <c r="H712" s="25">
        <v>0.1429</v>
      </c>
      <c r="I712" s="25">
        <v>4.1099999999999998E-2</v>
      </c>
      <c r="J712" s="26">
        <v>0.18390000000000001</v>
      </c>
      <c r="K712" s="27" t="s">
        <v>27</v>
      </c>
      <c r="L712" s="28">
        <v>5</v>
      </c>
      <c r="M712" s="27" t="s">
        <v>38</v>
      </c>
      <c r="N712" s="29">
        <v>65591</v>
      </c>
      <c r="O712" s="30">
        <f t="shared" si="48"/>
        <v>65787.773000000001</v>
      </c>
      <c r="P712" s="31">
        <f t="shared" si="49"/>
        <v>6578.7773000000007</v>
      </c>
      <c r="Q712" s="32" t="s">
        <v>513</v>
      </c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6" customHeight="1" x14ac:dyDescent="0.2">
      <c r="A713" s="21" t="s">
        <v>665</v>
      </c>
      <c r="B713" s="22" t="s">
        <v>666</v>
      </c>
      <c r="C713" s="23" t="s">
        <v>1103</v>
      </c>
      <c r="D713" s="22" t="s">
        <v>951</v>
      </c>
      <c r="E713" s="24" t="s">
        <v>31</v>
      </c>
      <c r="F713" s="22" t="s">
        <v>32</v>
      </c>
      <c r="G713" s="22" t="s">
        <v>33</v>
      </c>
      <c r="H713" s="25">
        <v>0.1525</v>
      </c>
      <c r="I713" s="25">
        <v>2.6100000000000002E-2</v>
      </c>
      <c r="J713" s="26">
        <v>0.17849999999999999</v>
      </c>
      <c r="K713" s="27" t="s">
        <v>27</v>
      </c>
      <c r="L713" s="28">
        <v>5</v>
      </c>
      <c r="M713" s="27" t="s">
        <v>38</v>
      </c>
      <c r="N713" s="29">
        <v>8540</v>
      </c>
      <c r="O713" s="30">
        <f t="shared" si="48"/>
        <v>8565.6200000000008</v>
      </c>
      <c r="P713" s="31">
        <f t="shared" si="49"/>
        <v>856.56200000000013</v>
      </c>
      <c r="Q713" s="32" t="s">
        <v>513</v>
      </c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6" customHeight="1" x14ac:dyDescent="0.2">
      <c r="A714" s="21" t="s">
        <v>162</v>
      </c>
      <c r="B714" s="22" t="s">
        <v>163</v>
      </c>
      <c r="C714" s="23" t="s">
        <v>1104</v>
      </c>
      <c r="D714" s="22" t="s">
        <v>238</v>
      </c>
      <c r="E714" s="24" t="s">
        <v>31</v>
      </c>
      <c r="F714" s="22" t="s">
        <v>64</v>
      </c>
      <c r="G714" s="22" t="s">
        <v>33</v>
      </c>
      <c r="H714" s="25">
        <v>9.7699999999999995E-2</v>
      </c>
      <c r="I714" s="25">
        <v>4.1700000000000001E-2</v>
      </c>
      <c r="J714" s="26">
        <v>0.13950000000000001</v>
      </c>
      <c r="K714" s="27" t="s">
        <v>38</v>
      </c>
      <c r="L714" s="28">
        <v>5</v>
      </c>
      <c r="M714" s="27" t="s">
        <v>38</v>
      </c>
      <c r="N714" s="29">
        <v>56313</v>
      </c>
      <c r="O714" s="30">
        <f t="shared" si="48"/>
        <v>56481.938999999998</v>
      </c>
      <c r="P714" s="31">
        <f t="shared" si="49"/>
        <v>5648.1939000000002</v>
      </c>
      <c r="Q714" s="32" t="s">
        <v>513</v>
      </c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6" customHeight="1" x14ac:dyDescent="0.2">
      <c r="A715" s="21" t="s">
        <v>162</v>
      </c>
      <c r="B715" s="22" t="s">
        <v>163</v>
      </c>
      <c r="C715" s="23" t="s">
        <v>1105</v>
      </c>
      <c r="D715" s="22" t="s">
        <v>299</v>
      </c>
      <c r="E715" s="24" t="s">
        <v>31</v>
      </c>
      <c r="F715" s="22" t="s">
        <v>32</v>
      </c>
      <c r="G715" s="22" t="s">
        <v>33</v>
      </c>
      <c r="H715" s="25">
        <v>9.5299999999999996E-2</v>
      </c>
      <c r="I715" s="25">
        <v>2.87E-2</v>
      </c>
      <c r="J715" s="26">
        <v>0.124</v>
      </c>
      <c r="K715" s="27" t="s">
        <v>38</v>
      </c>
      <c r="L715" s="28">
        <v>5</v>
      </c>
      <c r="M715" s="27" t="s">
        <v>38</v>
      </c>
      <c r="N715" s="29">
        <v>8053</v>
      </c>
      <c r="O715" s="30">
        <f t="shared" si="48"/>
        <v>8077.1589999999997</v>
      </c>
      <c r="P715" s="31">
        <f t="shared" si="49"/>
        <v>807.71590000000003</v>
      </c>
      <c r="Q715" s="38" t="s">
        <v>513</v>
      </c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6" customHeight="1" x14ac:dyDescent="0.2">
      <c r="A716" s="21" t="s">
        <v>162</v>
      </c>
      <c r="B716" s="22" t="s">
        <v>163</v>
      </c>
      <c r="C716" s="23" t="s">
        <v>1106</v>
      </c>
      <c r="D716" s="22" t="s">
        <v>153</v>
      </c>
      <c r="E716" s="24" t="s">
        <v>31</v>
      </c>
      <c r="F716" s="22" t="s">
        <v>32</v>
      </c>
      <c r="G716" s="22" t="s">
        <v>33</v>
      </c>
      <c r="H716" s="25">
        <v>8.3199999999999996E-2</v>
      </c>
      <c r="I716" s="25">
        <v>2.5499999999999998E-2</v>
      </c>
      <c r="J716" s="26">
        <v>0.1087</v>
      </c>
      <c r="K716" s="27" t="s">
        <v>38</v>
      </c>
      <c r="L716" s="28">
        <v>5</v>
      </c>
      <c r="M716" s="27" t="s">
        <v>38</v>
      </c>
      <c r="N716" s="29">
        <v>22911</v>
      </c>
      <c r="O716" s="30">
        <f t="shared" si="48"/>
        <v>22979.733</v>
      </c>
      <c r="P716" s="51">
        <f t="shared" si="49"/>
        <v>2297.9733000000001</v>
      </c>
      <c r="Q716" s="52" t="s">
        <v>513</v>
      </c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6.45" customHeight="1" x14ac:dyDescent="0.2">
      <c r="A717" s="65" t="s">
        <v>1107</v>
      </c>
      <c r="B717" s="66" t="s">
        <v>1108</v>
      </c>
      <c r="C717" s="66" t="s">
        <v>1108</v>
      </c>
      <c r="D717" s="66" t="s">
        <v>1108</v>
      </c>
      <c r="E717" s="66" t="s">
        <v>1108</v>
      </c>
      <c r="F717" s="66"/>
      <c r="G717" s="66"/>
      <c r="H717" s="67"/>
      <c r="I717" s="67"/>
      <c r="J717" s="66" t="s">
        <v>1108</v>
      </c>
      <c r="K717" s="66"/>
      <c r="L717" s="66" t="s">
        <v>1108</v>
      </c>
      <c r="M717" s="66"/>
      <c r="N717" s="66" t="s">
        <v>1108</v>
      </c>
      <c r="O717" s="66" t="s">
        <v>1108</v>
      </c>
      <c r="P717" s="68">
        <f>SUM(P8:P716)</f>
        <v>2775575.9577999972</v>
      </c>
      <c r="Q717" s="45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ht="34.5" customHeight="1" x14ac:dyDescent="0.2">
      <c r="A718" s="53" t="s">
        <v>1109</v>
      </c>
      <c r="B718" s="54"/>
      <c r="C718" s="54"/>
      <c r="D718" s="54"/>
      <c r="E718" s="54"/>
      <c r="F718" s="54"/>
      <c r="G718" s="54"/>
      <c r="H718" s="55"/>
      <c r="I718" s="55"/>
      <c r="J718" s="55"/>
      <c r="K718" s="54"/>
      <c r="L718" s="54"/>
      <c r="M718" s="54"/>
      <c r="N718" s="54"/>
      <c r="O718" s="54"/>
      <c r="P718" s="56"/>
      <c r="Q718" s="57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 customHeight="1" x14ac:dyDescent="0.2">
      <c r="A719" s="59" t="s">
        <v>1110</v>
      </c>
      <c r="B719" s="60" t="s">
        <v>1111</v>
      </c>
      <c r="C719" s="61"/>
      <c r="D719" s="61"/>
      <c r="E719" s="61"/>
      <c r="F719" s="61"/>
      <c r="G719" s="61"/>
      <c r="H719" s="62"/>
      <c r="I719" s="62"/>
      <c r="J719" s="62"/>
      <c r="K719" s="61"/>
      <c r="L719" s="61"/>
      <c r="M719" s="61"/>
      <c r="N719" s="61"/>
      <c r="O719" s="61"/>
      <c r="P719" s="63"/>
      <c r="Q719" s="64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x14ac:dyDescent="0.2">
      <c r="A720" s="58">
        <v>1</v>
      </c>
      <c r="B720" s="42" t="s">
        <v>1112</v>
      </c>
      <c r="C720" s="42"/>
      <c r="D720" s="42"/>
      <c r="E720" s="42"/>
      <c r="F720" s="42"/>
      <c r="G720" s="42"/>
      <c r="H720" s="43"/>
      <c r="I720" s="43"/>
      <c r="J720" s="43"/>
      <c r="K720" s="42"/>
      <c r="L720" s="42"/>
      <c r="M720" s="42"/>
      <c r="N720" s="42"/>
      <c r="O720" s="42"/>
      <c r="P720" s="44"/>
      <c r="Q720" s="45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x14ac:dyDescent="0.2">
      <c r="A721" s="50">
        <v>2</v>
      </c>
      <c r="B721" s="46" t="s">
        <v>1113</v>
      </c>
      <c r="C721" s="46"/>
      <c r="D721" s="46"/>
      <c r="E721" s="46"/>
      <c r="F721" s="46"/>
      <c r="G721" s="46"/>
      <c r="H721" s="47"/>
      <c r="I721" s="47"/>
      <c r="J721" s="47"/>
      <c r="K721" s="46"/>
      <c r="L721" s="46"/>
      <c r="M721" s="46"/>
      <c r="N721" s="46"/>
      <c r="O721" s="46"/>
      <c r="P721" s="48"/>
      <c r="Q721" s="49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x14ac:dyDescent="0.2">
      <c r="A722" s="50">
        <v>3</v>
      </c>
      <c r="B722" s="46" t="s">
        <v>1114</v>
      </c>
      <c r="C722" s="46"/>
      <c r="D722" s="46"/>
      <c r="E722" s="46"/>
      <c r="F722" s="46"/>
      <c r="G722" s="46"/>
      <c r="H722" s="47"/>
      <c r="I722" s="47"/>
      <c r="J722" s="47"/>
      <c r="K722" s="46"/>
      <c r="L722" s="46"/>
      <c r="M722" s="71"/>
      <c r="N722" s="72"/>
      <c r="O722" s="72"/>
      <c r="P722" s="72"/>
      <c r="Q722" s="73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x14ac:dyDescent="0.2">
      <c r="A723" s="50">
        <v>4</v>
      </c>
      <c r="B723" s="46" t="s">
        <v>1115</v>
      </c>
      <c r="C723" s="46"/>
      <c r="D723" s="46"/>
      <c r="E723" s="46"/>
      <c r="F723" s="46"/>
      <c r="G723" s="46"/>
      <c r="H723" s="47"/>
      <c r="I723" s="47"/>
      <c r="J723" s="47"/>
      <c r="K723" s="46"/>
      <c r="L723" s="46"/>
      <c r="M723" s="74"/>
      <c r="N723" s="72"/>
      <c r="O723" s="72"/>
      <c r="P723" s="72"/>
      <c r="Q723" s="73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6" customHeight="1" x14ac:dyDescent="0.2">
      <c r="A724" s="50">
        <v>5</v>
      </c>
      <c r="B724" s="46" t="s">
        <v>1116</v>
      </c>
      <c r="C724" s="46"/>
      <c r="D724" s="46"/>
      <c r="E724" s="46"/>
      <c r="F724" s="46"/>
      <c r="G724" s="46"/>
      <c r="H724" s="47"/>
      <c r="I724" s="47"/>
      <c r="J724" s="47"/>
      <c r="K724" s="46"/>
      <c r="L724" s="46"/>
      <c r="M724" s="75"/>
      <c r="N724" s="72"/>
      <c r="O724" s="72"/>
      <c r="P724" s="72"/>
      <c r="Q724" s="73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2.25" customHeight="1" x14ac:dyDescent="0.2">
      <c r="A725" s="1" t="s">
        <v>1117</v>
      </c>
      <c r="B725" s="1"/>
      <c r="C725" s="1"/>
      <c r="D725" s="1"/>
      <c r="E725" s="1"/>
      <c r="F725" s="1"/>
      <c r="G725" s="1"/>
      <c r="H725" s="3"/>
      <c r="I725" s="3"/>
      <c r="J725" s="3"/>
      <c r="K725" s="1"/>
      <c r="L725" s="1"/>
      <c r="M725" s="69"/>
      <c r="N725" s="70"/>
      <c r="O725" s="70"/>
      <c r="P725" s="70"/>
      <c r="Q725" s="70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2.25" customHeight="1" x14ac:dyDescent="0.2">
      <c r="A726" s="40" t="s">
        <v>1118</v>
      </c>
      <c r="B726" s="1"/>
      <c r="C726" s="1"/>
      <c r="D726" s="1"/>
      <c r="E726" s="1"/>
      <c r="F726" s="1"/>
      <c r="G726" s="1"/>
      <c r="H726" s="3"/>
      <c r="I726" s="3"/>
      <c r="J726" s="3"/>
      <c r="K726" s="1"/>
      <c r="L726" s="1"/>
      <c r="M726" s="69"/>
      <c r="N726" s="70"/>
      <c r="O726" s="70"/>
      <c r="P726" s="70"/>
      <c r="Q726" s="70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2.25" hidden="1" customHeight="1" x14ac:dyDescent="0.2">
      <c r="A727" s="1"/>
      <c r="B727" s="1"/>
      <c r="C727" s="1"/>
      <c r="D727" s="1"/>
      <c r="E727" s="1"/>
      <c r="F727" s="1"/>
      <c r="G727" s="1"/>
      <c r="H727" s="3"/>
      <c r="I727" s="3"/>
      <c r="J727" s="3"/>
      <c r="K727" s="1"/>
      <c r="L727" s="1"/>
      <c r="M727" s="69"/>
      <c r="N727" s="70"/>
      <c r="O727" s="70"/>
      <c r="P727" s="70"/>
      <c r="Q727" s="70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2.25" hidden="1" customHeight="1" x14ac:dyDescent="0.2">
      <c r="A728" s="1"/>
      <c r="B728" s="1"/>
      <c r="C728" s="1"/>
      <c r="D728" s="1"/>
      <c r="E728" s="1"/>
      <c r="F728" s="1"/>
      <c r="G728" s="1"/>
      <c r="H728" s="3"/>
      <c r="I728" s="3"/>
      <c r="J728" s="3"/>
      <c r="K728" s="1"/>
      <c r="L728" s="1"/>
      <c r="M728" s="69"/>
      <c r="N728" s="70"/>
      <c r="O728" s="70"/>
      <c r="P728" s="70"/>
      <c r="Q728" s="70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hidden="1" x14ac:dyDescent="0.2">
      <c r="A729" s="1"/>
      <c r="B729" s="1"/>
      <c r="C729" s="1"/>
      <c r="D729" s="1"/>
      <c r="E729" s="1"/>
      <c r="F729" s="1"/>
      <c r="G729" s="1"/>
      <c r="H729" s="3"/>
      <c r="I729" s="3"/>
      <c r="J729" s="3"/>
      <c r="K729" s="1"/>
      <c r="L729" s="1"/>
      <c r="M729" s="69"/>
      <c r="N729" s="70"/>
      <c r="O729" s="70"/>
      <c r="P729" s="70"/>
      <c r="Q729" s="70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hidden="1" x14ac:dyDescent="0.2">
      <c r="A730" s="1"/>
      <c r="B730" s="1"/>
      <c r="C730" s="1"/>
      <c r="D730" s="1"/>
      <c r="E730" s="1"/>
      <c r="F730" s="1"/>
      <c r="G730" s="1"/>
      <c r="H730" s="3"/>
      <c r="I730" s="3"/>
      <c r="J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x14ac:dyDescent="0.2">
      <c r="A731" s="1"/>
      <c r="B731" s="1"/>
      <c r="C731" s="1"/>
      <c r="D731" s="1"/>
      <c r="E731" s="1"/>
      <c r="F731" s="1"/>
      <c r="G731" s="1"/>
      <c r="H731" s="3"/>
      <c r="I731" s="3"/>
      <c r="J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x14ac:dyDescent="0.2">
      <c r="A732" s="1"/>
      <c r="B732" s="1"/>
      <c r="C732" s="1"/>
      <c r="D732" s="1"/>
      <c r="E732" s="1"/>
      <c r="F732" s="1"/>
      <c r="G732" s="1"/>
      <c r="H732" s="3"/>
      <c r="I732" s="3"/>
      <c r="J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x14ac:dyDescent="0.2">
      <c r="A733" s="1"/>
      <c r="B733" s="1"/>
      <c r="C733" s="1"/>
      <c r="D733" s="1"/>
      <c r="E733" s="1"/>
      <c r="F733" s="1"/>
      <c r="G733" s="1"/>
      <c r="H733" s="3"/>
      <c r="I733" s="3"/>
      <c r="J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x14ac:dyDescent="0.2">
      <c r="A734" s="1"/>
      <c r="B734" s="1"/>
      <c r="C734" s="1"/>
      <c r="D734" s="1"/>
      <c r="E734" s="1"/>
      <c r="F734" s="1"/>
      <c r="G734" s="1"/>
      <c r="H734" s="3"/>
      <c r="I734" s="3"/>
      <c r="J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x14ac:dyDescent="0.2">
      <c r="A735" s="1"/>
      <c r="B735" s="1"/>
      <c r="C735" s="1"/>
      <c r="D735" s="1"/>
      <c r="E735" s="1"/>
      <c r="F735" s="1"/>
      <c r="G735" s="1"/>
      <c r="H735" s="3"/>
      <c r="I735" s="3"/>
      <c r="J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x14ac:dyDescent="0.2">
      <c r="A736" s="1"/>
      <c r="B736" s="1"/>
      <c r="C736" s="1"/>
      <c r="D736" s="1"/>
      <c r="E736" s="1"/>
      <c r="F736" s="1"/>
      <c r="G736" s="1"/>
      <c r="H736" s="3"/>
      <c r="I736" s="3"/>
      <c r="J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x14ac:dyDescent="0.2">
      <c r="A737" s="1"/>
      <c r="B737" s="1"/>
      <c r="C737" s="1"/>
      <c r="D737" s="1"/>
      <c r="E737" s="1"/>
      <c r="F737" s="1"/>
      <c r="G737" s="1"/>
      <c r="H737" s="3"/>
      <c r="I737" s="3"/>
      <c r="J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x14ac:dyDescent="0.2">
      <c r="A738" s="1"/>
      <c r="B738" s="1"/>
      <c r="C738" s="1"/>
      <c r="D738" s="1"/>
      <c r="E738" s="1"/>
      <c r="F738" s="1"/>
      <c r="G738" s="1"/>
      <c r="H738" s="3"/>
      <c r="I738" s="3"/>
      <c r="J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x14ac:dyDescent="0.2">
      <c r="A739" s="1"/>
      <c r="B739" s="1"/>
      <c r="C739" s="1"/>
      <c r="D739" s="1"/>
      <c r="E739" s="1"/>
      <c r="F739" s="1"/>
      <c r="G739" s="1"/>
      <c r="H739" s="3"/>
      <c r="I739" s="3"/>
      <c r="J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x14ac:dyDescent="0.2">
      <c r="A740" s="1"/>
      <c r="B740" s="1"/>
      <c r="C740" s="1"/>
      <c r="D740" s="1"/>
      <c r="E740" s="1"/>
      <c r="F740" s="1"/>
      <c r="G740" s="1"/>
      <c r="H740" s="3"/>
      <c r="I740" s="3"/>
      <c r="J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x14ac:dyDescent="0.2">
      <c r="A741" s="1"/>
      <c r="B741" s="1"/>
      <c r="C741" s="1"/>
      <c r="D741" s="1"/>
      <c r="E741" s="1"/>
      <c r="F741" s="1"/>
      <c r="G741" s="1"/>
      <c r="H741" s="3"/>
      <c r="I741" s="3"/>
      <c r="J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x14ac:dyDescent="0.2">
      <c r="A742" s="1"/>
      <c r="B742" s="1"/>
      <c r="C742" s="1"/>
      <c r="D742" s="1"/>
      <c r="E742" s="1"/>
      <c r="F742" s="1"/>
      <c r="G742" s="1"/>
      <c r="H742" s="3"/>
      <c r="I742" s="3"/>
      <c r="J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x14ac:dyDescent="0.2">
      <c r="A743" s="1"/>
      <c r="B743" s="1"/>
      <c r="C743" s="1"/>
      <c r="D743" s="1"/>
      <c r="E743" s="1"/>
      <c r="F743" s="1"/>
      <c r="G743" s="1"/>
      <c r="H743" s="3"/>
      <c r="I743" s="3"/>
      <c r="J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x14ac:dyDescent="0.2">
      <c r="A744" s="1"/>
      <c r="B744" s="1"/>
      <c r="C744" s="1"/>
      <c r="D744" s="1"/>
      <c r="E744" s="1"/>
      <c r="F744" s="1"/>
      <c r="G744" s="1"/>
      <c r="H744" s="3"/>
      <c r="I744" s="3"/>
      <c r="J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x14ac:dyDescent="0.2">
      <c r="A745" s="1"/>
      <c r="B745" s="1"/>
      <c r="C745" s="1"/>
      <c r="D745" s="1"/>
      <c r="E745" s="1"/>
      <c r="F745" s="1"/>
      <c r="G745" s="1"/>
      <c r="H745" s="3"/>
      <c r="I745" s="3"/>
      <c r="J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x14ac:dyDescent="0.2">
      <c r="A746" s="1"/>
      <c r="B746" s="1"/>
      <c r="C746" s="1"/>
      <c r="D746" s="1"/>
      <c r="E746" s="1"/>
      <c r="F746" s="1"/>
      <c r="G746" s="1"/>
      <c r="H746" s="3"/>
      <c r="I746" s="3"/>
      <c r="J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x14ac:dyDescent="0.2">
      <c r="A747" s="1"/>
      <c r="B747" s="1"/>
      <c r="C747" s="1"/>
      <c r="D747" s="1"/>
      <c r="E747" s="1"/>
      <c r="F747" s="1"/>
      <c r="G747" s="1"/>
      <c r="H747" s="3"/>
      <c r="I747" s="3"/>
      <c r="J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x14ac:dyDescent="0.2">
      <c r="A748" s="1"/>
      <c r="B748" s="1"/>
      <c r="C748" s="1"/>
      <c r="D748" s="1"/>
      <c r="E748" s="1"/>
      <c r="F748" s="1"/>
      <c r="G748" s="1"/>
      <c r="H748" s="3"/>
      <c r="I748" s="3"/>
      <c r="J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x14ac:dyDescent="0.2">
      <c r="A749" s="1"/>
      <c r="B749" s="1"/>
      <c r="C749" s="1"/>
      <c r="D749" s="1"/>
      <c r="E749" s="1"/>
      <c r="F749" s="1"/>
      <c r="G749" s="1"/>
      <c r="H749" s="3"/>
      <c r="I749" s="3"/>
      <c r="J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x14ac:dyDescent="0.2">
      <c r="A750" s="1"/>
      <c r="B750" s="1"/>
      <c r="C750" s="1"/>
      <c r="D750" s="1"/>
      <c r="E750" s="1"/>
      <c r="F750" s="1"/>
      <c r="G750" s="1"/>
      <c r="H750" s="3"/>
      <c r="I750" s="3"/>
      <c r="J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x14ac:dyDescent="0.2">
      <c r="A751" s="1"/>
      <c r="B751" s="1"/>
      <c r="C751" s="1"/>
      <c r="D751" s="1"/>
      <c r="E751" s="1"/>
      <c r="F751" s="1"/>
      <c r="G751" s="1"/>
      <c r="H751" s="3"/>
      <c r="I751" s="3"/>
      <c r="J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x14ac:dyDescent="0.2">
      <c r="A752" s="1"/>
      <c r="B752" s="1"/>
      <c r="C752" s="1"/>
      <c r="D752" s="1"/>
      <c r="E752" s="1"/>
      <c r="F752" s="1"/>
      <c r="G752" s="1"/>
      <c r="H752" s="3"/>
      <c r="I752" s="3"/>
      <c r="J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x14ac:dyDescent="0.2">
      <c r="A753" s="1"/>
      <c r="B753" s="1"/>
      <c r="C753" s="1"/>
      <c r="D753" s="1"/>
      <c r="E753" s="1"/>
      <c r="F753" s="1"/>
      <c r="G753" s="1"/>
      <c r="H753" s="3"/>
      <c r="I753" s="3"/>
      <c r="J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x14ac:dyDescent="0.2">
      <c r="A754" s="1"/>
      <c r="B754" s="1"/>
      <c r="C754" s="1"/>
      <c r="D754" s="1"/>
      <c r="E754" s="1"/>
      <c r="F754" s="1"/>
      <c r="G754" s="1"/>
      <c r="H754" s="3"/>
      <c r="I754" s="3"/>
      <c r="J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x14ac:dyDescent="0.2">
      <c r="A755" s="1"/>
      <c r="B755" s="1"/>
      <c r="C755" s="1"/>
      <c r="D755" s="1"/>
      <c r="E755" s="1"/>
      <c r="F755" s="1"/>
      <c r="G755" s="1"/>
      <c r="H755" s="3"/>
      <c r="I755" s="3"/>
      <c r="J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x14ac:dyDescent="0.2">
      <c r="A756" s="1"/>
      <c r="B756" s="1"/>
      <c r="C756" s="1"/>
      <c r="D756" s="1"/>
      <c r="E756" s="1"/>
      <c r="F756" s="1"/>
      <c r="G756" s="1"/>
      <c r="H756" s="3"/>
      <c r="I756" s="3"/>
      <c r="J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x14ac:dyDescent="0.2">
      <c r="A757" s="1"/>
      <c r="B757" s="1"/>
      <c r="C757" s="1"/>
      <c r="D757" s="1"/>
      <c r="E757" s="1"/>
      <c r="F757" s="1"/>
      <c r="G757" s="1"/>
      <c r="H757" s="3"/>
      <c r="I757" s="3"/>
      <c r="J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x14ac:dyDescent="0.2">
      <c r="A758" s="1"/>
      <c r="B758" s="1"/>
      <c r="C758" s="1"/>
      <c r="D758" s="1"/>
      <c r="E758" s="1"/>
      <c r="F758" s="1"/>
      <c r="G758" s="1"/>
      <c r="H758" s="3"/>
      <c r="I758" s="3"/>
      <c r="J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x14ac:dyDescent="0.2">
      <c r="A759" s="1"/>
      <c r="B759" s="1"/>
      <c r="C759" s="1"/>
      <c r="D759" s="1"/>
      <c r="E759" s="1"/>
      <c r="F759" s="1"/>
      <c r="G759" s="1"/>
      <c r="H759" s="3"/>
      <c r="I759" s="3"/>
      <c r="J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x14ac:dyDescent="0.2">
      <c r="A760" s="1"/>
      <c r="B760" s="1"/>
      <c r="C760" s="1"/>
      <c r="D760" s="1"/>
      <c r="E760" s="1"/>
      <c r="F760" s="1"/>
      <c r="G760" s="1"/>
      <c r="H760" s="3"/>
      <c r="I760" s="3"/>
      <c r="J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x14ac:dyDescent="0.2">
      <c r="A761" s="1"/>
      <c r="B761" s="1"/>
      <c r="C761" s="1"/>
      <c r="D761" s="1"/>
      <c r="E761" s="1"/>
      <c r="F761" s="1"/>
      <c r="G761" s="1"/>
      <c r="H761" s="3"/>
      <c r="I761" s="3"/>
      <c r="J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x14ac:dyDescent="0.2">
      <c r="A762" s="1"/>
      <c r="B762" s="1"/>
      <c r="C762" s="1"/>
      <c r="D762" s="1"/>
      <c r="E762" s="1"/>
      <c r="F762" s="1"/>
      <c r="G762" s="1"/>
      <c r="H762" s="3"/>
      <c r="I762" s="3"/>
      <c r="J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x14ac:dyDescent="0.2">
      <c r="A763" s="1"/>
      <c r="B763" s="1"/>
      <c r="C763" s="1"/>
      <c r="D763" s="1"/>
      <c r="E763" s="1"/>
      <c r="F763" s="1"/>
      <c r="G763" s="1"/>
      <c r="H763" s="3"/>
      <c r="I763" s="3"/>
      <c r="J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x14ac:dyDescent="0.2">
      <c r="A764" s="1"/>
      <c r="B764" s="1"/>
      <c r="C764" s="1"/>
      <c r="D764" s="1"/>
      <c r="E764" s="1"/>
      <c r="F764" s="1"/>
      <c r="G764" s="1"/>
      <c r="H764" s="3"/>
      <c r="I764" s="3"/>
      <c r="J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x14ac:dyDescent="0.2">
      <c r="A765" s="1"/>
      <c r="B765" s="1"/>
      <c r="C765" s="1"/>
      <c r="D765" s="1"/>
      <c r="E765" s="1"/>
      <c r="F765" s="1"/>
      <c r="G765" s="1"/>
      <c r="H765" s="3"/>
      <c r="I765" s="3"/>
      <c r="J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x14ac:dyDescent="0.2">
      <c r="A766" s="1"/>
      <c r="B766" s="1"/>
      <c r="C766" s="1"/>
      <c r="D766" s="1"/>
      <c r="E766" s="1"/>
      <c r="F766" s="1"/>
      <c r="G766" s="1"/>
      <c r="H766" s="3"/>
      <c r="I766" s="3"/>
      <c r="J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x14ac:dyDescent="0.2">
      <c r="A767" s="1"/>
      <c r="B767" s="1"/>
      <c r="C767" s="1"/>
      <c r="D767" s="1"/>
      <c r="E767" s="1"/>
      <c r="F767" s="1"/>
      <c r="G767" s="1"/>
      <c r="H767" s="3"/>
      <c r="I767" s="3"/>
      <c r="J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x14ac:dyDescent="0.2">
      <c r="A768" s="1"/>
      <c r="B768" s="1"/>
      <c r="C768" s="1"/>
      <c r="D768" s="1"/>
      <c r="E768" s="1"/>
      <c r="F768" s="1"/>
      <c r="G768" s="1"/>
      <c r="H768" s="3"/>
      <c r="I768" s="3"/>
      <c r="J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x14ac:dyDescent="0.2">
      <c r="A769" s="1"/>
      <c r="B769" s="1"/>
      <c r="C769" s="1"/>
      <c r="D769" s="1"/>
      <c r="E769" s="1"/>
      <c r="F769" s="1"/>
      <c r="G769" s="1"/>
      <c r="H769" s="3"/>
      <c r="I769" s="3"/>
      <c r="J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x14ac:dyDescent="0.2">
      <c r="A770" s="1"/>
      <c r="B770" s="1"/>
      <c r="C770" s="1"/>
      <c r="D770" s="1"/>
      <c r="E770" s="1"/>
      <c r="F770" s="1"/>
      <c r="G770" s="1"/>
      <c r="H770" s="3"/>
      <c r="I770" s="3"/>
      <c r="J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x14ac:dyDescent="0.2">
      <c r="A771" s="1"/>
      <c r="B771" s="1"/>
      <c r="C771" s="1"/>
      <c r="D771" s="1"/>
      <c r="E771" s="1"/>
      <c r="F771" s="1"/>
      <c r="G771" s="1"/>
      <c r="H771" s="3"/>
      <c r="I771" s="3"/>
      <c r="J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x14ac:dyDescent="0.2">
      <c r="A772" s="1"/>
      <c r="B772" s="1"/>
      <c r="C772" s="1"/>
      <c r="D772" s="1"/>
      <c r="E772" s="1"/>
      <c r="F772" s="1"/>
      <c r="G772" s="1"/>
      <c r="H772" s="3"/>
      <c r="I772" s="3"/>
      <c r="J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x14ac:dyDescent="0.2">
      <c r="A773" s="1"/>
      <c r="B773" s="1"/>
      <c r="C773" s="1"/>
      <c r="D773" s="1"/>
      <c r="E773" s="1"/>
      <c r="F773" s="1"/>
      <c r="G773" s="1"/>
      <c r="H773" s="3"/>
      <c r="I773" s="3"/>
      <c r="J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x14ac:dyDescent="0.2">
      <c r="A774" s="1"/>
      <c r="B774" s="1"/>
      <c r="C774" s="1"/>
      <c r="D774" s="1"/>
      <c r="E774" s="1"/>
      <c r="F774" s="1"/>
      <c r="G774" s="1"/>
      <c r="H774" s="3"/>
      <c r="I774" s="3"/>
      <c r="J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x14ac:dyDescent="0.2">
      <c r="A775" s="1"/>
      <c r="B775" s="1"/>
      <c r="C775" s="1"/>
      <c r="D775" s="1"/>
      <c r="E775" s="1"/>
      <c r="F775" s="1"/>
      <c r="G775" s="1"/>
      <c r="H775" s="3"/>
      <c r="I775" s="3"/>
      <c r="J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x14ac:dyDescent="0.2">
      <c r="A776" s="1"/>
      <c r="B776" s="1"/>
      <c r="C776" s="1"/>
      <c r="D776" s="1"/>
      <c r="E776" s="1"/>
      <c r="F776" s="1"/>
      <c r="G776" s="1"/>
      <c r="H776" s="3"/>
      <c r="I776" s="3"/>
      <c r="J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x14ac:dyDescent="0.2">
      <c r="A777" s="1"/>
      <c r="B777" s="1"/>
      <c r="C777" s="1"/>
      <c r="D777" s="1"/>
      <c r="E777" s="1"/>
      <c r="F777" s="1"/>
      <c r="G777" s="1"/>
      <c r="H777" s="3"/>
      <c r="I777" s="3"/>
      <c r="J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x14ac:dyDescent="0.2">
      <c r="A778" s="1"/>
      <c r="B778" s="1"/>
      <c r="C778" s="1"/>
      <c r="D778" s="1"/>
      <c r="E778" s="1"/>
      <c r="F778" s="1"/>
      <c r="G778" s="1"/>
      <c r="H778" s="3"/>
      <c r="I778" s="3"/>
      <c r="J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x14ac:dyDescent="0.2">
      <c r="A779" s="1"/>
      <c r="B779" s="1"/>
      <c r="C779" s="1"/>
      <c r="D779" s="1"/>
      <c r="E779" s="1"/>
      <c r="F779" s="1"/>
      <c r="G779" s="1"/>
      <c r="H779" s="3"/>
      <c r="I779" s="3"/>
      <c r="J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x14ac:dyDescent="0.2">
      <c r="A780" s="1"/>
      <c r="B780" s="1"/>
      <c r="C780" s="1"/>
      <c r="D780" s="1"/>
      <c r="E780" s="1"/>
      <c r="F780" s="1"/>
      <c r="G780" s="1"/>
      <c r="H780" s="3"/>
      <c r="I780" s="3"/>
      <c r="J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x14ac:dyDescent="0.2">
      <c r="A781" s="1"/>
      <c r="B781" s="1"/>
      <c r="C781" s="1"/>
      <c r="D781" s="1"/>
      <c r="E781" s="1"/>
      <c r="F781" s="1"/>
      <c r="G781" s="1"/>
      <c r="H781" s="3"/>
      <c r="I781" s="3"/>
      <c r="J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x14ac:dyDescent="0.2">
      <c r="A782" s="1"/>
      <c r="B782" s="1"/>
      <c r="C782" s="1"/>
      <c r="D782" s="1"/>
      <c r="E782" s="1"/>
      <c r="F782" s="1"/>
      <c r="G782" s="1"/>
      <c r="H782" s="3"/>
      <c r="I782" s="3"/>
      <c r="J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x14ac:dyDescent="0.2">
      <c r="A783" s="1"/>
      <c r="B783" s="1"/>
      <c r="C783" s="1"/>
      <c r="D783" s="1"/>
      <c r="E783" s="1"/>
      <c r="F783" s="1"/>
      <c r="G783" s="1"/>
      <c r="H783" s="3"/>
      <c r="I783" s="3"/>
      <c r="J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x14ac:dyDescent="0.2">
      <c r="A784" s="1"/>
      <c r="B784" s="1"/>
      <c r="C784" s="1"/>
      <c r="D784" s="1"/>
      <c r="E784" s="1"/>
      <c r="F784" s="1"/>
      <c r="G784" s="1"/>
      <c r="H784" s="3"/>
      <c r="I784" s="3"/>
      <c r="J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x14ac:dyDescent="0.2">
      <c r="A785" s="1"/>
      <c r="B785" s="1"/>
      <c r="C785" s="1"/>
      <c r="D785" s="1"/>
      <c r="E785" s="1"/>
      <c r="F785" s="1"/>
      <c r="G785" s="1"/>
      <c r="H785" s="3"/>
      <c r="I785" s="3"/>
      <c r="J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x14ac:dyDescent="0.2">
      <c r="A786" s="1"/>
      <c r="B786" s="1"/>
      <c r="C786" s="1"/>
      <c r="D786" s="1"/>
      <c r="E786" s="1"/>
      <c r="F786" s="1"/>
      <c r="G786" s="1"/>
      <c r="H786" s="3"/>
      <c r="I786" s="3"/>
      <c r="J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x14ac:dyDescent="0.2">
      <c r="A787" s="1"/>
      <c r="B787" s="1"/>
      <c r="C787" s="1"/>
      <c r="D787" s="1"/>
      <c r="E787" s="1"/>
      <c r="F787" s="1"/>
      <c r="G787" s="1"/>
      <c r="H787" s="3"/>
      <c r="I787" s="3"/>
      <c r="J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x14ac:dyDescent="0.2">
      <c r="A788" s="1"/>
      <c r="B788" s="1"/>
      <c r="C788" s="1"/>
      <c r="D788" s="1"/>
      <c r="E788" s="1"/>
      <c r="F788" s="1"/>
      <c r="G788" s="1"/>
      <c r="H788" s="3"/>
      <c r="I788" s="3"/>
      <c r="J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x14ac:dyDescent="0.2">
      <c r="A789" s="1"/>
      <c r="B789" s="1"/>
      <c r="C789" s="1"/>
      <c r="D789" s="1"/>
      <c r="E789" s="1"/>
      <c r="F789" s="1"/>
      <c r="G789" s="1"/>
      <c r="H789" s="3"/>
      <c r="I789" s="3"/>
      <c r="J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x14ac:dyDescent="0.2">
      <c r="A790" s="1"/>
      <c r="B790" s="1"/>
      <c r="C790" s="1"/>
      <c r="D790" s="1"/>
      <c r="E790" s="1"/>
      <c r="F790" s="1"/>
      <c r="G790" s="1"/>
      <c r="H790" s="3"/>
      <c r="I790" s="3"/>
      <c r="J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x14ac:dyDescent="0.2">
      <c r="A791" s="1"/>
      <c r="B791" s="1"/>
      <c r="C791" s="1"/>
      <c r="D791" s="1"/>
      <c r="E791" s="1"/>
      <c r="F791" s="1"/>
      <c r="G791" s="1"/>
      <c r="H791" s="3"/>
      <c r="I791" s="3"/>
      <c r="J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x14ac:dyDescent="0.2">
      <c r="A792" s="1"/>
      <c r="B792" s="1"/>
      <c r="C792" s="1"/>
      <c r="D792" s="1"/>
      <c r="E792" s="1"/>
      <c r="F792" s="1"/>
      <c r="G792" s="1"/>
      <c r="H792" s="3"/>
      <c r="I792" s="3"/>
      <c r="J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x14ac:dyDescent="0.2">
      <c r="A793" s="1"/>
      <c r="B793" s="1"/>
      <c r="C793" s="1"/>
      <c r="D793" s="1"/>
      <c r="E793" s="1"/>
      <c r="F793" s="1"/>
      <c r="G793" s="1"/>
      <c r="H793" s="3"/>
      <c r="I793" s="3"/>
      <c r="J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x14ac:dyDescent="0.2">
      <c r="A794" s="1"/>
      <c r="B794" s="1"/>
      <c r="C794" s="1"/>
      <c r="D794" s="1"/>
      <c r="E794" s="1"/>
      <c r="F794" s="1"/>
      <c r="G794" s="1"/>
      <c r="H794" s="3"/>
      <c r="I794" s="3"/>
      <c r="J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x14ac:dyDescent="0.2">
      <c r="A795" s="1"/>
      <c r="B795" s="1"/>
      <c r="C795" s="1"/>
      <c r="D795" s="1"/>
      <c r="E795" s="1"/>
      <c r="F795" s="1"/>
      <c r="G795" s="1"/>
      <c r="H795" s="3"/>
      <c r="I795" s="3"/>
      <c r="J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x14ac:dyDescent="0.2">
      <c r="A796" s="1"/>
      <c r="B796" s="1"/>
      <c r="C796" s="1"/>
      <c r="D796" s="1"/>
      <c r="E796" s="1"/>
      <c r="F796" s="1"/>
      <c r="G796" s="1"/>
      <c r="H796" s="3"/>
      <c r="I796" s="3"/>
      <c r="J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x14ac:dyDescent="0.2">
      <c r="A797" s="1"/>
      <c r="B797" s="1"/>
      <c r="C797" s="1"/>
      <c r="D797" s="1"/>
      <c r="E797" s="1"/>
      <c r="F797" s="1"/>
      <c r="G797" s="1"/>
      <c r="H797" s="3"/>
      <c r="I797" s="3"/>
      <c r="J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x14ac:dyDescent="0.2">
      <c r="A798" s="1"/>
      <c r="B798" s="1"/>
      <c r="C798" s="1"/>
      <c r="D798" s="1"/>
      <c r="E798" s="1"/>
      <c r="F798" s="1"/>
      <c r="G798" s="1"/>
      <c r="H798" s="3"/>
      <c r="I798" s="3"/>
      <c r="J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x14ac:dyDescent="0.2">
      <c r="A799" s="1"/>
      <c r="B799" s="1"/>
      <c r="C799" s="1"/>
      <c r="D799" s="1"/>
      <c r="E799" s="1"/>
      <c r="F799" s="1"/>
      <c r="G799" s="1"/>
      <c r="H799" s="3"/>
      <c r="I799" s="3"/>
      <c r="J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x14ac:dyDescent="0.2">
      <c r="A800" s="1"/>
      <c r="B800" s="1"/>
      <c r="C800" s="1"/>
      <c r="D800" s="1"/>
      <c r="E800" s="1"/>
      <c r="F800" s="1"/>
      <c r="G800" s="1"/>
      <c r="H800" s="3"/>
      <c r="I800" s="3"/>
      <c r="J800" s="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x14ac:dyDescent="0.2">
      <c r="A801" s="1"/>
      <c r="B801" s="1"/>
      <c r="C801" s="1"/>
      <c r="D801" s="1"/>
      <c r="E801" s="1"/>
      <c r="F801" s="1"/>
      <c r="G801" s="1"/>
      <c r="H801" s="3"/>
      <c r="I801" s="3"/>
      <c r="J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x14ac:dyDescent="0.2">
      <c r="A802" s="1"/>
      <c r="B802" s="1"/>
      <c r="C802" s="1"/>
      <c r="D802" s="1"/>
      <c r="E802" s="1"/>
      <c r="F802" s="1"/>
      <c r="G802" s="1"/>
      <c r="H802" s="3"/>
      <c r="I802" s="3"/>
      <c r="J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x14ac:dyDescent="0.2">
      <c r="A803" s="1"/>
      <c r="B803" s="1"/>
      <c r="C803" s="1"/>
      <c r="D803" s="1"/>
      <c r="E803" s="1"/>
      <c r="F803" s="1"/>
      <c r="G803" s="1"/>
      <c r="H803" s="3"/>
      <c r="I803" s="3"/>
      <c r="J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x14ac:dyDescent="0.2">
      <c r="A804" s="1"/>
      <c r="B804" s="1"/>
      <c r="C804" s="1"/>
      <c r="D804" s="1"/>
      <c r="E804" s="1"/>
      <c r="F804" s="1"/>
      <c r="G804" s="1"/>
      <c r="H804" s="3"/>
      <c r="I804" s="3"/>
      <c r="J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x14ac:dyDescent="0.2">
      <c r="A805" s="1"/>
      <c r="B805" s="1"/>
      <c r="C805" s="1"/>
      <c r="D805" s="1"/>
      <c r="E805" s="1"/>
      <c r="F805" s="1"/>
      <c r="G805" s="1"/>
      <c r="H805" s="3"/>
      <c r="I805" s="3"/>
      <c r="J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x14ac:dyDescent="0.2">
      <c r="A806" s="1"/>
      <c r="B806" s="1"/>
      <c r="C806" s="1"/>
      <c r="D806" s="1"/>
      <c r="E806" s="1"/>
      <c r="F806" s="1"/>
      <c r="G806" s="1"/>
      <c r="H806" s="3"/>
      <c r="I806" s="3"/>
      <c r="J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x14ac:dyDescent="0.2">
      <c r="A807" s="1"/>
      <c r="B807" s="1"/>
      <c r="C807" s="1"/>
      <c r="D807" s="1"/>
      <c r="E807" s="1"/>
      <c r="F807" s="1"/>
      <c r="G807" s="1"/>
      <c r="H807" s="3"/>
      <c r="I807" s="3"/>
      <c r="J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x14ac:dyDescent="0.2">
      <c r="A808" s="1"/>
      <c r="B808" s="1"/>
      <c r="C808" s="1"/>
      <c r="D808" s="1"/>
      <c r="E808" s="1"/>
      <c r="F808" s="1"/>
      <c r="G808" s="1"/>
      <c r="H808" s="3"/>
      <c r="I808" s="3"/>
      <c r="J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x14ac:dyDescent="0.2">
      <c r="A809" s="1"/>
      <c r="B809" s="1"/>
      <c r="C809" s="1"/>
      <c r="D809" s="1"/>
      <c r="E809" s="1"/>
      <c r="F809" s="1"/>
      <c r="G809" s="1"/>
      <c r="H809" s="3"/>
      <c r="I809" s="3"/>
      <c r="J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x14ac:dyDescent="0.2">
      <c r="A810" s="1"/>
      <c r="B810" s="1"/>
      <c r="C810" s="1"/>
      <c r="D810" s="1"/>
      <c r="E810" s="1"/>
      <c r="F810" s="1"/>
      <c r="G810" s="1"/>
      <c r="H810" s="3"/>
      <c r="I810" s="3"/>
      <c r="J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x14ac:dyDescent="0.2">
      <c r="A811" s="1"/>
      <c r="B811" s="1"/>
      <c r="C811" s="1"/>
      <c r="D811" s="1"/>
      <c r="E811" s="1"/>
      <c r="F811" s="1"/>
      <c r="G811" s="1"/>
      <c r="H811" s="3"/>
      <c r="I811" s="3"/>
      <c r="J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x14ac:dyDescent="0.2">
      <c r="A812" s="1"/>
      <c r="B812" s="1"/>
      <c r="C812" s="1"/>
      <c r="D812" s="1"/>
      <c r="E812" s="1"/>
      <c r="F812" s="1"/>
      <c r="G812" s="1"/>
      <c r="H812" s="3"/>
      <c r="I812" s="3"/>
      <c r="J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x14ac:dyDescent="0.2">
      <c r="A813" s="1"/>
      <c r="B813" s="1"/>
      <c r="C813" s="1"/>
      <c r="D813" s="1"/>
      <c r="E813" s="1"/>
      <c r="F813" s="1"/>
      <c r="G813" s="1"/>
      <c r="H813" s="3"/>
      <c r="I813" s="3"/>
      <c r="J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x14ac:dyDescent="0.2">
      <c r="A814" s="1"/>
      <c r="B814" s="1"/>
      <c r="C814" s="1"/>
      <c r="D814" s="1"/>
      <c r="E814" s="1"/>
      <c r="F814" s="1"/>
      <c r="G814" s="1"/>
      <c r="H814" s="3"/>
      <c r="I814" s="3"/>
      <c r="J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x14ac:dyDescent="0.2">
      <c r="A815" s="1"/>
      <c r="B815" s="1"/>
      <c r="C815" s="1"/>
      <c r="D815" s="1"/>
      <c r="E815" s="1"/>
      <c r="F815" s="1"/>
      <c r="G815" s="1"/>
      <c r="H815" s="3"/>
      <c r="I815" s="3"/>
      <c r="J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x14ac:dyDescent="0.2">
      <c r="A816" s="1"/>
      <c r="B816" s="1"/>
      <c r="C816" s="1"/>
      <c r="D816" s="1"/>
      <c r="E816" s="1"/>
      <c r="F816" s="1"/>
      <c r="G816" s="1"/>
      <c r="H816" s="3"/>
      <c r="I816" s="3"/>
      <c r="J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x14ac:dyDescent="0.2">
      <c r="A817" s="1"/>
      <c r="B817" s="1"/>
      <c r="C817" s="1"/>
      <c r="D817" s="1"/>
      <c r="E817" s="1"/>
      <c r="F817" s="1"/>
      <c r="G817" s="1"/>
      <c r="H817" s="3"/>
      <c r="I817" s="3"/>
      <c r="J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x14ac:dyDescent="0.2">
      <c r="A818" s="1"/>
      <c r="B818" s="1"/>
      <c r="C818" s="1"/>
      <c r="D818" s="1"/>
      <c r="E818" s="1"/>
      <c r="F818" s="1"/>
      <c r="G818" s="1"/>
      <c r="H818" s="3"/>
      <c r="I818" s="3"/>
      <c r="J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x14ac:dyDescent="0.2">
      <c r="A819" s="1"/>
      <c r="B819" s="1"/>
      <c r="C819" s="1"/>
      <c r="D819" s="1"/>
      <c r="E819" s="1"/>
      <c r="F819" s="1"/>
      <c r="G819" s="1"/>
      <c r="H819" s="3"/>
      <c r="I819" s="3"/>
      <c r="J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x14ac:dyDescent="0.2">
      <c r="A820" s="1"/>
      <c r="B820" s="1"/>
      <c r="C820" s="1"/>
      <c r="D820" s="1"/>
      <c r="E820" s="1"/>
      <c r="F820" s="1"/>
      <c r="G820" s="1"/>
      <c r="H820" s="3"/>
      <c r="I820" s="3"/>
      <c r="J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x14ac:dyDescent="0.2">
      <c r="A821" s="1"/>
      <c r="B821" s="1"/>
      <c r="C821" s="1"/>
      <c r="D821" s="1"/>
      <c r="E821" s="1"/>
      <c r="F821" s="1"/>
      <c r="G821" s="1"/>
      <c r="H821" s="3"/>
      <c r="I821" s="3"/>
      <c r="J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x14ac:dyDescent="0.2">
      <c r="A822" s="1"/>
      <c r="B822" s="1"/>
      <c r="C822" s="1"/>
      <c r="D822" s="1"/>
      <c r="E822" s="1"/>
      <c r="F822" s="1"/>
      <c r="G822" s="1"/>
      <c r="H822" s="3"/>
      <c r="I822" s="3"/>
      <c r="J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x14ac:dyDescent="0.2">
      <c r="A823" s="1"/>
      <c r="B823" s="1"/>
      <c r="C823" s="1"/>
      <c r="D823" s="1"/>
      <c r="E823" s="1"/>
      <c r="F823" s="1"/>
      <c r="G823" s="1"/>
      <c r="H823" s="3"/>
      <c r="I823" s="3"/>
      <c r="J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x14ac:dyDescent="0.2">
      <c r="A824" s="1"/>
      <c r="B824" s="1"/>
      <c r="C824" s="1"/>
      <c r="D824" s="1"/>
      <c r="E824" s="1"/>
      <c r="F824" s="1"/>
      <c r="G824" s="1"/>
      <c r="H824" s="3"/>
      <c r="I824" s="3"/>
      <c r="J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x14ac:dyDescent="0.2">
      <c r="A825" s="1"/>
      <c r="B825" s="1"/>
      <c r="C825" s="1"/>
      <c r="D825" s="1"/>
      <c r="E825" s="1"/>
      <c r="F825" s="1"/>
      <c r="G825" s="1"/>
      <c r="H825" s="3"/>
      <c r="I825" s="3"/>
      <c r="J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x14ac:dyDescent="0.2">
      <c r="A826" s="1"/>
      <c r="B826" s="1"/>
      <c r="C826" s="1"/>
      <c r="D826" s="1"/>
      <c r="E826" s="1"/>
      <c r="F826" s="1"/>
      <c r="G826" s="1"/>
      <c r="H826" s="3"/>
      <c r="I826" s="3"/>
      <c r="J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x14ac:dyDescent="0.2">
      <c r="A827" s="1"/>
      <c r="B827" s="1"/>
      <c r="C827" s="1"/>
      <c r="D827" s="1"/>
      <c r="E827" s="1"/>
      <c r="F827" s="1"/>
      <c r="G827" s="1"/>
      <c r="H827" s="3"/>
      <c r="I827" s="3"/>
      <c r="J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x14ac:dyDescent="0.2">
      <c r="A828" s="1"/>
      <c r="B828" s="1"/>
      <c r="C828" s="1"/>
      <c r="D828" s="1"/>
      <c r="E828" s="1"/>
      <c r="F828" s="1"/>
      <c r="G828" s="1"/>
      <c r="H828" s="3"/>
      <c r="I828" s="3"/>
      <c r="J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x14ac:dyDescent="0.2">
      <c r="A829" s="1"/>
      <c r="B829" s="1"/>
      <c r="C829" s="1"/>
      <c r="D829" s="1"/>
      <c r="E829" s="1"/>
      <c r="F829" s="1"/>
      <c r="G829" s="1"/>
      <c r="H829" s="3"/>
      <c r="I829" s="3"/>
      <c r="J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x14ac:dyDescent="0.2">
      <c r="A830" s="1"/>
      <c r="B830" s="1"/>
      <c r="C830" s="1"/>
      <c r="D830" s="1"/>
      <c r="E830" s="1"/>
      <c r="F830" s="1"/>
      <c r="G830" s="1"/>
      <c r="H830" s="3"/>
      <c r="I830" s="3"/>
      <c r="J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x14ac:dyDescent="0.2">
      <c r="A831" s="1"/>
      <c r="B831" s="1"/>
      <c r="C831" s="1"/>
      <c r="D831" s="1"/>
      <c r="E831" s="1"/>
      <c r="F831" s="1"/>
      <c r="G831" s="1"/>
      <c r="H831" s="3"/>
      <c r="I831" s="3"/>
      <c r="J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x14ac:dyDescent="0.2">
      <c r="A832" s="1"/>
      <c r="B832" s="1"/>
      <c r="C832" s="1"/>
      <c r="D832" s="1"/>
      <c r="E832" s="1"/>
      <c r="F832" s="1"/>
      <c r="G832" s="1"/>
      <c r="H832" s="3"/>
      <c r="I832" s="3"/>
      <c r="J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x14ac:dyDescent="0.2">
      <c r="A833" s="1"/>
      <c r="B833" s="1"/>
      <c r="C833" s="1"/>
      <c r="D833" s="1"/>
      <c r="E833" s="1"/>
      <c r="F833" s="1"/>
      <c r="G833" s="1"/>
      <c r="H833" s="3"/>
      <c r="I833" s="3"/>
      <c r="J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x14ac:dyDescent="0.2">
      <c r="A834" s="1"/>
      <c r="B834" s="1"/>
      <c r="C834" s="1"/>
      <c r="D834" s="1"/>
      <c r="E834" s="1"/>
      <c r="F834" s="1"/>
      <c r="G834" s="1"/>
      <c r="H834" s="3"/>
      <c r="I834" s="3"/>
      <c r="J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x14ac:dyDescent="0.2">
      <c r="A835" s="1"/>
      <c r="B835" s="1"/>
      <c r="C835" s="1"/>
      <c r="D835" s="1"/>
      <c r="E835" s="1"/>
      <c r="F835" s="1"/>
      <c r="G835" s="1"/>
      <c r="H835" s="3"/>
      <c r="I835" s="3"/>
      <c r="J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x14ac:dyDescent="0.2">
      <c r="A836" s="1"/>
      <c r="B836" s="1"/>
      <c r="C836" s="1"/>
      <c r="D836" s="1"/>
      <c r="E836" s="1"/>
      <c r="F836" s="1"/>
      <c r="G836" s="1"/>
      <c r="H836" s="3"/>
      <c r="I836" s="3"/>
      <c r="J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x14ac:dyDescent="0.2">
      <c r="A837" s="1"/>
      <c r="B837" s="1"/>
      <c r="C837" s="1"/>
      <c r="D837" s="1"/>
      <c r="E837" s="1"/>
      <c r="F837" s="1"/>
      <c r="G837" s="1"/>
      <c r="H837" s="3"/>
      <c r="I837" s="3"/>
      <c r="J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x14ac:dyDescent="0.2">
      <c r="A838" s="1"/>
      <c r="B838" s="1"/>
      <c r="C838" s="1"/>
      <c r="D838" s="1"/>
      <c r="E838" s="1"/>
      <c r="F838" s="1"/>
      <c r="G838" s="1"/>
      <c r="H838" s="3"/>
      <c r="I838" s="3"/>
      <c r="J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x14ac:dyDescent="0.2">
      <c r="A839" s="1"/>
      <c r="B839" s="1"/>
      <c r="C839" s="1"/>
      <c r="D839" s="1"/>
      <c r="E839" s="1"/>
      <c r="F839" s="1"/>
      <c r="G839" s="1"/>
      <c r="H839" s="3"/>
      <c r="I839" s="3"/>
      <c r="J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x14ac:dyDescent="0.2">
      <c r="A840" s="1"/>
      <c r="B840" s="1"/>
      <c r="C840" s="1"/>
      <c r="D840" s="1"/>
      <c r="E840" s="1"/>
      <c r="F840" s="1"/>
      <c r="G840" s="1"/>
      <c r="H840" s="3"/>
      <c r="I840" s="3"/>
      <c r="J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x14ac:dyDescent="0.2">
      <c r="A841" s="1"/>
      <c r="B841" s="1"/>
      <c r="C841" s="1"/>
      <c r="D841" s="1"/>
      <c r="E841" s="1"/>
      <c r="F841" s="1"/>
      <c r="G841" s="1"/>
      <c r="H841" s="3"/>
      <c r="I841" s="3"/>
      <c r="J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x14ac:dyDescent="0.2">
      <c r="A842" s="1"/>
      <c r="B842" s="1"/>
      <c r="C842" s="1"/>
      <c r="D842" s="1"/>
      <c r="E842" s="1"/>
      <c r="F842" s="1"/>
      <c r="G842" s="1"/>
      <c r="H842" s="3"/>
      <c r="I842" s="3"/>
      <c r="J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x14ac:dyDescent="0.2">
      <c r="A843" s="1"/>
      <c r="B843" s="1"/>
      <c r="C843" s="1"/>
      <c r="D843" s="1"/>
      <c r="E843" s="1"/>
      <c r="F843" s="1"/>
      <c r="G843" s="1"/>
      <c r="H843" s="3"/>
      <c r="I843" s="3"/>
      <c r="J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x14ac:dyDescent="0.2">
      <c r="A844" s="1"/>
      <c r="B844" s="1"/>
      <c r="C844" s="1"/>
      <c r="D844" s="1"/>
      <c r="E844" s="1"/>
      <c r="F844" s="1"/>
      <c r="G844" s="1"/>
      <c r="H844" s="3"/>
      <c r="I844" s="3"/>
      <c r="J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x14ac:dyDescent="0.2">
      <c r="A845" s="1"/>
      <c r="B845" s="1"/>
      <c r="C845" s="1"/>
      <c r="D845" s="1"/>
      <c r="E845" s="1"/>
      <c r="F845" s="1"/>
      <c r="G845" s="1"/>
      <c r="H845" s="3"/>
      <c r="I845" s="3"/>
      <c r="J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x14ac:dyDescent="0.2">
      <c r="A846" s="1"/>
      <c r="B846" s="1"/>
      <c r="C846" s="1"/>
      <c r="D846" s="1"/>
      <c r="E846" s="1"/>
      <c r="F846" s="1"/>
      <c r="G846" s="1"/>
      <c r="H846" s="3"/>
      <c r="I846" s="3"/>
      <c r="J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x14ac:dyDescent="0.2">
      <c r="A847" s="1"/>
      <c r="B847" s="1"/>
      <c r="C847" s="1"/>
      <c r="D847" s="1"/>
      <c r="E847" s="1"/>
      <c r="F847" s="1"/>
      <c r="G847" s="1"/>
      <c r="H847" s="3"/>
      <c r="I847" s="3"/>
      <c r="J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x14ac:dyDescent="0.2">
      <c r="A848" s="1"/>
      <c r="B848" s="1"/>
      <c r="C848" s="1"/>
      <c r="D848" s="1"/>
      <c r="E848" s="1"/>
      <c r="F848" s="1"/>
      <c r="G848" s="1"/>
      <c r="H848" s="3"/>
      <c r="I848" s="3"/>
      <c r="J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x14ac:dyDescent="0.2">
      <c r="A849" s="1"/>
      <c r="B849" s="1"/>
      <c r="C849" s="1"/>
      <c r="D849" s="1"/>
      <c r="E849" s="1"/>
      <c r="F849" s="1"/>
      <c r="G849" s="1"/>
      <c r="H849" s="3"/>
      <c r="I849" s="3"/>
      <c r="J849" s="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x14ac:dyDescent="0.2">
      <c r="A850" s="1"/>
      <c r="B850" s="1"/>
      <c r="C850" s="1"/>
      <c r="D850" s="1"/>
      <c r="E850" s="1"/>
      <c r="F850" s="1"/>
      <c r="G850" s="1"/>
      <c r="H850" s="3"/>
      <c r="I850" s="3"/>
      <c r="J850" s="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x14ac:dyDescent="0.2">
      <c r="A851" s="1"/>
      <c r="B851" s="1"/>
      <c r="C851" s="1"/>
      <c r="D851" s="1"/>
      <c r="E851" s="1"/>
      <c r="F851" s="1"/>
      <c r="G851" s="1"/>
      <c r="H851" s="3"/>
      <c r="I851" s="3"/>
      <c r="J851" s="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x14ac:dyDescent="0.2">
      <c r="A852" s="1"/>
      <c r="B852" s="1"/>
      <c r="C852" s="1"/>
      <c r="D852" s="1"/>
      <c r="E852" s="1"/>
      <c r="F852" s="1"/>
      <c r="G852" s="1"/>
      <c r="H852" s="3"/>
      <c r="I852" s="3"/>
      <c r="J852" s="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x14ac:dyDescent="0.2">
      <c r="A853" s="1"/>
      <c r="B853" s="1"/>
      <c r="C853" s="1"/>
      <c r="D853" s="1"/>
      <c r="E853" s="1"/>
      <c r="F853" s="1"/>
      <c r="G853" s="1"/>
      <c r="H853" s="3"/>
      <c r="I853" s="3"/>
      <c r="J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x14ac:dyDescent="0.2">
      <c r="A854" s="1"/>
      <c r="B854" s="1"/>
      <c r="C854" s="1"/>
      <c r="D854" s="1"/>
      <c r="E854" s="1"/>
      <c r="F854" s="1"/>
      <c r="G854" s="1"/>
      <c r="H854" s="3"/>
      <c r="I854" s="3"/>
      <c r="J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x14ac:dyDescent="0.2">
      <c r="A855" s="1"/>
      <c r="B855" s="1"/>
      <c r="C855" s="1"/>
      <c r="D855" s="1"/>
      <c r="E855" s="1"/>
      <c r="F855" s="1"/>
      <c r="G855" s="1"/>
      <c r="H855" s="3"/>
      <c r="I855" s="3"/>
      <c r="J855" s="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x14ac:dyDescent="0.2">
      <c r="A856" s="1"/>
      <c r="B856" s="1"/>
      <c r="C856" s="1"/>
      <c r="D856" s="1"/>
      <c r="E856" s="1"/>
      <c r="F856" s="1"/>
      <c r="G856" s="1"/>
      <c r="H856" s="3"/>
      <c r="I856" s="3"/>
      <c r="J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x14ac:dyDescent="0.2">
      <c r="A857" s="1"/>
      <c r="B857" s="1"/>
      <c r="C857" s="1"/>
      <c r="D857" s="1"/>
      <c r="E857" s="1"/>
      <c r="F857" s="1"/>
      <c r="G857" s="1"/>
      <c r="H857" s="3"/>
      <c r="I857" s="3"/>
      <c r="J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x14ac:dyDescent="0.2">
      <c r="A858" s="1"/>
      <c r="B858" s="1"/>
      <c r="C858" s="1"/>
      <c r="D858" s="1"/>
      <c r="E858" s="1"/>
      <c r="F858" s="1"/>
      <c r="G858" s="1"/>
      <c r="H858" s="3"/>
      <c r="I858" s="3"/>
      <c r="J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x14ac:dyDescent="0.2">
      <c r="A859" s="1"/>
      <c r="B859" s="1"/>
      <c r="C859" s="1"/>
      <c r="D859" s="1"/>
      <c r="E859" s="1"/>
      <c r="F859" s="1"/>
      <c r="G859" s="1"/>
      <c r="H859" s="3"/>
      <c r="I859" s="3"/>
      <c r="J859" s="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x14ac:dyDescent="0.2">
      <c r="A860" s="1"/>
      <c r="B860" s="1"/>
      <c r="C860" s="1"/>
      <c r="D860" s="1"/>
      <c r="E860" s="1"/>
      <c r="F860" s="1"/>
      <c r="G860" s="1"/>
      <c r="H860" s="3"/>
      <c r="I860" s="3"/>
      <c r="J860" s="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x14ac:dyDescent="0.2">
      <c r="A861" s="1"/>
      <c r="B861" s="1"/>
      <c r="C861" s="1"/>
      <c r="D861" s="1"/>
      <c r="E861" s="1"/>
      <c r="F861" s="1"/>
      <c r="G861" s="1"/>
      <c r="H861" s="3"/>
      <c r="I861" s="3"/>
      <c r="J861" s="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x14ac:dyDescent="0.2">
      <c r="A862" s="1"/>
      <c r="B862" s="1"/>
      <c r="C862" s="1"/>
      <c r="D862" s="1"/>
      <c r="E862" s="1"/>
      <c r="F862" s="1"/>
      <c r="G862" s="1"/>
      <c r="H862" s="3"/>
      <c r="I862" s="3"/>
      <c r="J862" s="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x14ac:dyDescent="0.2">
      <c r="A863" s="1"/>
      <c r="B863" s="1"/>
      <c r="C863" s="1"/>
      <c r="D863" s="1"/>
      <c r="E863" s="1"/>
      <c r="F863" s="1"/>
      <c r="G863" s="1"/>
      <c r="H863" s="3"/>
      <c r="I863" s="3"/>
      <c r="J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x14ac:dyDescent="0.2">
      <c r="A864" s="1"/>
      <c r="B864" s="1"/>
      <c r="C864" s="1"/>
      <c r="D864" s="1"/>
      <c r="E864" s="1"/>
      <c r="F864" s="1"/>
      <c r="G864" s="1"/>
      <c r="H864" s="3"/>
      <c r="I864" s="3"/>
      <c r="J864" s="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x14ac:dyDescent="0.2">
      <c r="A865" s="1"/>
      <c r="B865" s="1"/>
      <c r="C865" s="1"/>
      <c r="D865" s="1"/>
      <c r="E865" s="1"/>
      <c r="F865" s="1"/>
      <c r="G865" s="1"/>
      <c r="H865" s="3"/>
      <c r="I865" s="3"/>
      <c r="J865" s="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x14ac:dyDescent="0.2">
      <c r="A866" s="1"/>
      <c r="B866" s="1"/>
      <c r="C866" s="1"/>
      <c r="D866" s="1"/>
      <c r="E866" s="1"/>
      <c r="F866" s="1"/>
      <c r="G866" s="1"/>
      <c r="H866" s="3"/>
      <c r="I866" s="3"/>
      <c r="J866" s="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x14ac:dyDescent="0.2">
      <c r="A867" s="1"/>
      <c r="B867" s="1"/>
      <c r="C867" s="1"/>
      <c r="D867" s="1"/>
      <c r="E867" s="1"/>
      <c r="F867" s="1"/>
      <c r="G867" s="1"/>
      <c r="H867" s="3"/>
      <c r="I867" s="3"/>
      <c r="J867" s="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x14ac:dyDescent="0.2">
      <c r="A868" s="1"/>
      <c r="B868" s="1"/>
      <c r="C868" s="1"/>
      <c r="D868" s="1"/>
      <c r="E868" s="1"/>
      <c r="F868" s="1"/>
      <c r="G868" s="1"/>
      <c r="H868" s="3"/>
      <c r="I868" s="3"/>
      <c r="J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x14ac:dyDescent="0.2">
      <c r="A869" s="1"/>
      <c r="B869" s="1"/>
      <c r="C869" s="1"/>
      <c r="D869" s="1"/>
      <c r="E869" s="1"/>
      <c r="F869" s="1"/>
      <c r="G869" s="1"/>
      <c r="H869" s="3"/>
      <c r="I869" s="3"/>
      <c r="J869" s="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x14ac:dyDescent="0.2">
      <c r="A870" s="1"/>
      <c r="B870" s="1"/>
      <c r="C870" s="1"/>
      <c r="D870" s="1"/>
      <c r="E870" s="1"/>
      <c r="F870" s="1"/>
      <c r="G870" s="1"/>
      <c r="H870" s="3"/>
      <c r="I870" s="3"/>
      <c r="J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x14ac:dyDescent="0.2">
      <c r="A871" s="1"/>
      <c r="B871" s="1"/>
      <c r="C871" s="1"/>
      <c r="D871" s="1"/>
      <c r="E871" s="1"/>
      <c r="F871" s="1"/>
      <c r="G871" s="1"/>
      <c r="H871" s="3"/>
      <c r="I871" s="3"/>
      <c r="J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x14ac:dyDescent="0.2">
      <c r="A872" s="1"/>
      <c r="B872" s="1"/>
      <c r="C872" s="1"/>
      <c r="D872" s="1"/>
      <c r="E872" s="1"/>
      <c r="F872" s="1"/>
      <c r="G872" s="1"/>
      <c r="H872" s="3"/>
      <c r="I872" s="3"/>
      <c r="J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x14ac:dyDescent="0.2">
      <c r="A873" s="1"/>
      <c r="B873" s="1"/>
      <c r="C873" s="1"/>
      <c r="D873" s="1"/>
      <c r="E873" s="1"/>
      <c r="F873" s="1"/>
      <c r="G873" s="1"/>
      <c r="H873" s="3"/>
      <c r="I873" s="3"/>
      <c r="J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x14ac:dyDescent="0.2">
      <c r="A874" s="1"/>
      <c r="B874" s="1"/>
      <c r="C874" s="1"/>
      <c r="D874" s="1"/>
      <c r="E874" s="1"/>
      <c r="F874" s="1"/>
      <c r="G874" s="1"/>
      <c r="H874" s="3"/>
      <c r="I874" s="3"/>
      <c r="J874" s="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x14ac:dyDescent="0.2">
      <c r="A875" s="1"/>
      <c r="B875" s="1"/>
      <c r="C875" s="1"/>
      <c r="D875" s="1"/>
      <c r="E875" s="1"/>
      <c r="F875" s="1"/>
      <c r="G875" s="1"/>
      <c r="H875" s="3"/>
      <c r="I875" s="3"/>
      <c r="J875" s="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x14ac:dyDescent="0.2">
      <c r="A876" s="1"/>
      <c r="B876" s="1"/>
      <c r="C876" s="1"/>
      <c r="D876" s="1"/>
      <c r="E876" s="1"/>
      <c r="F876" s="1"/>
      <c r="G876" s="1"/>
      <c r="H876" s="3"/>
      <c r="I876" s="3"/>
      <c r="J876" s="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x14ac:dyDescent="0.2">
      <c r="A877" s="1"/>
      <c r="B877" s="1"/>
      <c r="C877" s="1"/>
      <c r="D877" s="1"/>
      <c r="E877" s="1"/>
      <c r="F877" s="1"/>
      <c r="G877" s="1"/>
      <c r="H877" s="3"/>
      <c r="I877" s="3"/>
      <c r="J877" s="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x14ac:dyDescent="0.2">
      <c r="A878" s="1"/>
      <c r="B878" s="1"/>
      <c r="C878" s="1"/>
      <c r="D878" s="1"/>
      <c r="E878" s="1"/>
      <c r="F878" s="1"/>
      <c r="G878" s="1"/>
      <c r="H878" s="3"/>
      <c r="I878" s="3"/>
      <c r="J878" s="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x14ac:dyDescent="0.2">
      <c r="A879" s="1"/>
      <c r="B879" s="1"/>
      <c r="C879" s="1"/>
      <c r="D879" s="1"/>
      <c r="E879" s="1"/>
      <c r="F879" s="1"/>
      <c r="G879" s="1"/>
      <c r="H879" s="3"/>
      <c r="I879" s="3"/>
      <c r="J879" s="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x14ac:dyDescent="0.2">
      <c r="A880" s="1"/>
      <c r="B880" s="1"/>
      <c r="C880" s="1"/>
      <c r="D880" s="1"/>
      <c r="E880" s="1"/>
      <c r="F880" s="1"/>
      <c r="G880" s="1"/>
      <c r="H880" s="3"/>
      <c r="I880" s="3"/>
      <c r="J880" s="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x14ac:dyDescent="0.2">
      <c r="A881" s="1"/>
      <c r="B881" s="1"/>
      <c r="C881" s="1"/>
      <c r="D881" s="1"/>
      <c r="E881" s="1"/>
      <c r="F881" s="1"/>
      <c r="G881" s="1"/>
      <c r="H881" s="3"/>
      <c r="I881" s="3"/>
      <c r="J881" s="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x14ac:dyDescent="0.2">
      <c r="A882" s="1"/>
      <c r="B882" s="1"/>
      <c r="C882" s="1"/>
      <c r="D882" s="1"/>
      <c r="E882" s="1"/>
      <c r="F882" s="1"/>
      <c r="G882" s="1"/>
      <c r="H882" s="3"/>
      <c r="I882" s="3"/>
      <c r="J882" s="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x14ac:dyDescent="0.2">
      <c r="A883" s="1"/>
      <c r="B883" s="1"/>
      <c r="C883" s="1"/>
      <c r="D883" s="1"/>
      <c r="E883" s="1"/>
      <c r="F883" s="1"/>
      <c r="G883" s="1"/>
      <c r="H883" s="3"/>
      <c r="I883" s="3"/>
      <c r="J883" s="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x14ac:dyDescent="0.2">
      <c r="A884" s="1"/>
      <c r="B884" s="1"/>
      <c r="C884" s="1"/>
      <c r="D884" s="1"/>
      <c r="E884" s="1"/>
      <c r="F884" s="1"/>
      <c r="G884" s="1"/>
      <c r="H884" s="3"/>
      <c r="I884" s="3"/>
      <c r="J884" s="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x14ac:dyDescent="0.2">
      <c r="A885" s="1"/>
      <c r="B885" s="1"/>
      <c r="C885" s="1"/>
      <c r="D885" s="1"/>
      <c r="E885" s="1"/>
      <c r="F885" s="1"/>
      <c r="G885" s="1"/>
      <c r="H885" s="3"/>
      <c r="I885" s="3"/>
      <c r="J885" s="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x14ac:dyDescent="0.2">
      <c r="A886" s="1"/>
      <c r="B886" s="1"/>
      <c r="C886" s="1"/>
      <c r="D886" s="1"/>
      <c r="E886" s="1"/>
      <c r="F886" s="1"/>
      <c r="G886" s="1"/>
      <c r="H886" s="3"/>
      <c r="I886" s="3"/>
      <c r="J886" s="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x14ac:dyDescent="0.2">
      <c r="A887" s="1"/>
      <c r="B887" s="1"/>
      <c r="C887" s="1"/>
      <c r="D887" s="1"/>
      <c r="E887" s="1"/>
      <c r="F887" s="1"/>
      <c r="G887" s="1"/>
      <c r="H887" s="3"/>
      <c r="I887" s="3"/>
      <c r="J887" s="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x14ac:dyDescent="0.2">
      <c r="A888" s="1"/>
      <c r="B888" s="1"/>
      <c r="C888" s="1"/>
      <c r="D888" s="1"/>
      <c r="E888" s="1"/>
      <c r="F888" s="1"/>
      <c r="G888" s="1"/>
      <c r="H888" s="3"/>
      <c r="I888" s="3"/>
      <c r="J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x14ac:dyDescent="0.2">
      <c r="A889" s="1"/>
      <c r="B889" s="1"/>
      <c r="C889" s="1"/>
      <c r="D889" s="1"/>
      <c r="E889" s="1"/>
      <c r="F889" s="1"/>
      <c r="G889" s="1"/>
      <c r="H889" s="3"/>
      <c r="I889" s="3"/>
      <c r="J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x14ac:dyDescent="0.2">
      <c r="A890" s="1"/>
      <c r="B890" s="1"/>
      <c r="C890" s="1"/>
      <c r="D890" s="1"/>
      <c r="E890" s="1"/>
      <c r="F890" s="1"/>
      <c r="G890" s="1"/>
      <c r="H890" s="3"/>
      <c r="I890" s="3"/>
      <c r="J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x14ac:dyDescent="0.2">
      <c r="A891" s="1"/>
      <c r="B891" s="1"/>
      <c r="C891" s="1"/>
      <c r="D891" s="1"/>
      <c r="E891" s="1"/>
      <c r="F891" s="1"/>
      <c r="G891" s="1"/>
      <c r="H891" s="3"/>
      <c r="I891" s="3"/>
      <c r="J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x14ac:dyDescent="0.2">
      <c r="A892" s="1"/>
      <c r="B892" s="1"/>
      <c r="C892" s="1"/>
      <c r="D892" s="1"/>
      <c r="E892" s="1"/>
      <c r="F892" s="1"/>
      <c r="G892" s="1"/>
      <c r="H892" s="3"/>
      <c r="I892" s="3"/>
      <c r="J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x14ac:dyDescent="0.2">
      <c r="A893" s="1"/>
      <c r="B893" s="1"/>
      <c r="C893" s="1"/>
      <c r="D893" s="1"/>
      <c r="E893" s="1"/>
      <c r="F893" s="1"/>
      <c r="G893" s="1"/>
      <c r="H893" s="3"/>
      <c r="I893" s="3"/>
      <c r="J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x14ac:dyDescent="0.2">
      <c r="A894" s="1"/>
      <c r="B894" s="1"/>
      <c r="C894" s="1"/>
      <c r="D894" s="1"/>
      <c r="E894" s="1"/>
      <c r="F894" s="1"/>
      <c r="G894" s="1"/>
      <c r="H894" s="3"/>
      <c r="I894" s="3"/>
      <c r="J894" s="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x14ac:dyDescent="0.2">
      <c r="A895" s="1"/>
      <c r="B895" s="1"/>
      <c r="C895" s="1"/>
      <c r="D895" s="1"/>
      <c r="E895" s="1"/>
      <c r="F895" s="1"/>
      <c r="G895" s="1"/>
      <c r="H895" s="3"/>
      <c r="I895" s="3"/>
      <c r="J895" s="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x14ac:dyDescent="0.2">
      <c r="A896" s="1"/>
      <c r="B896" s="1"/>
      <c r="C896" s="1"/>
      <c r="D896" s="1"/>
      <c r="E896" s="1"/>
      <c r="F896" s="1"/>
      <c r="G896" s="1"/>
      <c r="H896" s="3"/>
      <c r="I896" s="3"/>
      <c r="J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x14ac:dyDescent="0.2">
      <c r="A897" s="1"/>
      <c r="B897" s="1"/>
      <c r="C897" s="1"/>
      <c r="D897" s="1"/>
      <c r="E897" s="1"/>
      <c r="F897" s="1"/>
      <c r="G897" s="1"/>
      <c r="H897" s="3"/>
      <c r="I897" s="3"/>
      <c r="J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x14ac:dyDescent="0.2">
      <c r="A898" s="1"/>
      <c r="B898" s="1"/>
      <c r="C898" s="1"/>
      <c r="D898" s="1"/>
      <c r="E898" s="1"/>
      <c r="F898" s="1"/>
      <c r="G898" s="1"/>
      <c r="H898" s="3"/>
      <c r="I898" s="3"/>
      <c r="J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x14ac:dyDescent="0.2">
      <c r="A899" s="1"/>
      <c r="B899" s="1"/>
      <c r="C899" s="1"/>
      <c r="D899" s="1"/>
      <c r="E899" s="1"/>
      <c r="F899" s="1"/>
      <c r="G899" s="1"/>
      <c r="H899" s="3"/>
      <c r="I899" s="3"/>
      <c r="J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x14ac:dyDescent="0.2">
      <c r="A900" s="1"/>
      <c r="B900" s="1"/>
      <c r="C900" s="1"/>
      <c r="D900" s="1"/>
      <c r="E900" s="1"/>
      <c r="F900" s="1"/>
      <c r="G900" s="1"/>
      <c r="H900" s="3"/>
      <c r="I900" s="3"/>
      <c r="J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x14ac:dyDescent="0.2">
      <c r="A901" s="1"/>
      <c r="B901" s="1"/>
      <c r="C901" s="1"/>
      <c r="D901" s="1"/>
      <c r="E901" s="1"/>
      <c r="F901" s="1"/>
      <c r="G901" s="1"/>
      <c r="H901" s="3"/>
      <c r="I901" s="3"/>
      <c r="J901" s="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x14ac:dyDescent="0.2">
      <c r="A902" s="1"/>
      <c r="B902" s="1"/>
      <c r="C902" s="1"/>
      <c r="D902" s="1"/>
      <c r="E902" s="1"/>
      <c r="F902" s="1"/>
      <c r="G902" s="1"/>
      <c r="H902" s="3"/>
      <c r="I902" s="3"/>
      <c r="J902" s="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x14ac:dyDescent="0.2">
      <c r="A903" s="1"/>
      <c r="B903" s="1"/>
      <c r="C903" s="1"/>
      <c r="D903" s="1"/>
      <c r="E903" s="1"/>
      <c r="F903" s="1"/>
      <c r="G903" s="1"/>
      <c r="H903" s="3"/>
      <c r="I903" s="3"/>
      <c r="J903" s="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x14ac:dyDescent="0.2">
      <c r="A904" s="1"/>
      <c r="B904" s="1"/>
      <c r="C904" s="1"/>
      <c r="D904" s="1"/>
      <c r="E904" s="1"/>
      <c r="F904" s="1"/>
      <c r="G904" s="1"/>
      <c r="H904" s="3"/>
      <c r="I904" s="3"/>
      <c r="J904" s="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x14ac:dyDescent="0.2">
      <c r="A905" s="1"/>
      <c r="B905" s="1"/>
      <c r="C905" s="1"/>
      <c r="D905" s="1"/>
      <c r="E905" s="1"/>
      <c r="F905" s="1"/>
      <c r="G905" s="1"/>
      <c r="H905" s="3"/>
      <c r="I905" s="3"/>
      <c r="J905" s="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x14ac:dyDescent="0.2">
      <c r="A906" s="1"/>
      <c r="B906" s="1"/>
      <c r="C906" s="1"/>
      <c r="D906" s="1"/>
      <c r="E906" s="1"/>
      <c r="F906" s="1"/>
      <c r="G906" s="1"/>
      <c r="H906" s="3"/>
      <c r="I906" s="3"/>
      <c r="J906" s="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x14ac:dyDescent="0.2">
      <c r="A907" s="1"/>
      <c r="B907" s="1"/>
      <c r="C907" s="1"/>
      <c r="D907" s="1"/>
      <c r="E907" s="1"/>
      <c r="F907" s="1"/>
      <c r="G907" s="1"/>
      <c r="H907" s="3"/>
      <c r="I907" s="3"/>
      <c r="J907" s="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x14ac:dyDescent="0.2">
      <c r="A908" s="1"/>
      <c r="B908" s="1"/>
      <c r="C908" s="1"/>
      <c r="D908" s="1"/>
      <c r="E908" s="1"/>
      <c r="F908" s="1"/>
      <c r="G908" s="1"/>
      <c r="H908" s="3"/>
      <c r="I908" s="3"/>
      <c r="J908" s="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x14ac:dyDescent="0.2">
      <c r="A909" s="1"/>
      <c r="B909" s="1"/>
      <c r="C909" s="1"/>
      <c r="D909" s="1"/>
      <c r="E909" s="1"/>
      <c r="F909" s="1"/>
      <c r="G909" s="1"/>
      <c r="H909" s="3"/>
      <c r="I909" s="3"/>
      <c r="J909" s="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x14ac:dyDescent="0.2">
      <c r="A910" s="1"/>
      <c r="B910" s="1"/>
      <c r="C910" s="1"/>
      <c r="D910" s="1"/>
      <c r="E910" s="1"/>
      <c r="F910" s="1"/>
      <c r="G910" s="1"/>
      <c r="H910" s="3"/>
      <c r="I910" s="3"/>
      <c r="J910" s="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x14ac:dyDescent="0.2">
      <c r="A911" s="1"/>
      <c r="B911" s="1"/>
      <c r="C911" s="1"/>
      <c r="D911" s="1"/>
      <c r="E911" s="1"/>
      <c r="F911" s="1"/>
      <c r="G911" s="1"/>
      <c r="H911" s="3"/>
      <c r="I911" s="3"/>
      <c r="J911" s="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x14ac:dyDescent="0.2">
      <c r="A912" s="1"/>
      <c r="B912" s="1"/>
      <c r="C912" s="1"/>
      <c r="D912" s="1"/>
      <c r="E912" s="1"/>
      <c r="F912" s="1"/>
      <c r="G912" s="1"/>
      <c r="H912" s="3"/>
      <c r="I912" s="3"/>
      <c r="J912" s="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x14ac:dyDescent="0.2">
      <c r="A913" s="1"/>
      <c r="B913" s="1"/>
      <c r="C913" s="1"/>
      <c r="D913" s="1"/>
      <c r="E913" s="1"/>
      <c r="F913" s="1"/>
      <c r="G913" s="1"/>
      <c r="H913" s="3"/>
      <c r="I913" s="3"/>
      <c r="J913" s="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x14ac:dyDescent="0.2">
      <c r="A914" s="1"/>
      <c r="B914" s="1"/>
      <c r="C914" s="1"/>
      <c r="D914" s="1"/>
      <c r="E914" s="1"/>
      <c r="F914" s="1"/>
      <c r="G914" s="1"/>
      <c r="H914" s="3"/>
      <c r="I914" s="3"/>
      <c r="J914" s="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x14ac:dyDescent="0.2">
      <c r="A915" s="1"/>
      <c r="B915" s="1"/>
      <c r="C915" s="1"/>
      <c r="D915" s="1"/>
      <c r="E915" s="1"/>
      <c r="F915" s="1"/>
      <c r="G915" s="1"/>
      <c r="H915" s="3"/>
      <c r="I915" s="3"/>
      <c r="J915" s="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x14ac:dyDescent="0.2">
      <c r="A916" s="1"/>
      <c r="B916" s="1"/>
      <c r="C916" s="1"/>
      <c r="D916" s="1"/>
      <c r="E916" s="1"/>
      <c r="F916" s="1"/>
      <c r="G916" s="1"/>
      <c r="H916" s="3"/>
      <c r="I916" s="3"/>
      <c r="J916" s="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x14ac:dyDescent="0.2">
      <c r="A917" s="1"/>
      <c r="B917" s="1"/>
      <c r="C917" s="1"/>
      <c r="D917" s="1"/>
      <c r="E917" s="1"/>
      <c r="F917" s="1"/>
      <c r="G917" s="1"/>
      <c r="H917" s="3"/>
      <c r="I917" s="3"/>
      <c r="J917" s="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x14ac:dyDescent="0.2">
      <c r="A918" s="1"/>
      <c r="B918" s="1"/>
      <c r="C918" s="1"/>
      <c r="D918" s="1"/>
      <c r="E918" s="1"/>
      <c r="F918" s="1"/>
      <c r="G918" s="1"/>
      <c r="H918" s="3"/>
      <c r="I918" s="3"/>
      <c r="J918" s="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x14ac:dyDescent="0.2">
      <c r="A919" s="1"/>
      <c r="B919" s="1"/>
      <c r="C919" s="1"/>
      <c r="D919" s="1"/>
      <c r="E919" s="1"/>
      <c r="F919" s="1"/>
      <c r="G919" s="1"/>
      <c r="H919" s="3"/>
      <c r="I919" s="3"/>
      <c r="J919" s="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x14ac:dyDescent="0.2">
      <c r="A920" s="1"/>
      <c r="B920" s="1"/>
      <c r="C920" s="1"/>
      <c r="D920" s="1"/>
      <c r="E920" s="1"/>
      <c r="F920" s="1"/>
      <c r="G920" s="1"/>
      <c r="H920" s="3"/>
      <c r="I920" s="3"/>
      <c r="J920" s="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x14ac:dyDescent="0.2">
      <c r="A921" s="1"/>
      <c r="B921" s="1"/>
      <c r="C921" s="1"/>
      <c r="D921" s="1"/>
      <c r="E921" s="1"/>
      <c r="F921" s="1"/>
      <c r="G921" s="1"/>
      <c r="H921" s="3"/>
      <c r="I921" s="3"/>
      <c r="J921" s="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x14ac:dyDescent="0.2">
      <c r="A922" s="1"/>
      <c r="B922" s="1"/>
      <c r="C922" s="1"/>
      <c r="D922" s="1"/>
      <c r="E922" s="1"/>
      <c r="F922" s="1"/>
      <c r="G922" s="1"/>
      <c r="H922" s="3"/>
      <c r="I922" s="3"/>
      <c r="J922" s="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x14ac:dyDescent="0.2">
      <c r="A923" s="1"/>
      <c r="B923" s="1"/>
      <c r="C923" s="1"/>
      <c r="D923" s="1"/>
      <c r="E923" s="1"/>
      <c r="F923" s="1"/>
      <c r="G923" s="1"/>
      <c r="H923" s="3"/>
      <c r="I923" s="3"/>
      <c r="J923" s="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x14ac:dyDescent="0.2">
      <c r="A924" s="1"/>
      <c r="B924" s="1"/>
      <c r="C924" s="1"/>
      <c r="D924" s="1"/>
      <c r="E924" s="1"/>
      <c r="F924" s="1"/>
      <c r="G924" s="1"/>
      <c r="H924" s="3"/>
      <c r="I924" s="3"/>
      <c r="J924" s="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x14ac:dyDescent="0.2">
      <c r="A925" s="1"/>
      <c r="B925" s="1"/>
      <c r="C925" s="1"/>
      <c r="D925" s="1"/>
      <c r="E925" s="1"/>
      <c r="F925" s="1"/>
      <c r="G925" s="1"/>
      <c r="H925" s="3"/>
      <c r="I925" s="3"/>
      <c r="J925" s="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x14ac:dyDescent="0.2">
      <c r="A926" s="1"/>
      <c r="B926" s="1"/>
      <c r="C926" s="1"/>
      <c r="D926" s="1"/>
      <c r="E926" s="1"/>
      <c r="F926" s="1"/>
      <c r="G926" s="1"/>
      <c r="H926" s="3"/>
      <c r="I926" s="3"/>
      <c r="J926" s="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x14ac:dyDescent="0.2">
      <c r="A927" s="1"/>
      <c r="B927" s="1"/>
      <c r="C927" s="1"/>
      <c r="D927" s="1"/>
      <c r="E927" s="1"/>
      <c r="F927" s="1"/>
      <c r="G927" s="1"/>
      <c r="H927" s="3"/>
      <c r="I927" s="3"/>
      <c r="J927" s="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x14ac:dyDescent="0.2">
      <c r="A928" s="1"/>
      <c r="B928" s="1"/>
      <c r="C928" s="1"/>
      <c r="D928" s="1"/>
      <c r="E928" s="1"/>
      <c r="F928" s="1"/>
      <c r="G928" s="1"/>
      <c r="H928" s="3"/>
      <c r="I928" s="3"/>
      <c r="J928" s="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x14ac:dyDescent="0.2">
      <c r="A929" s="1"/>
      <c r="B929" s="1"/>
      <c r="C929" s="1"/>
      <c r="D929" s="1"/>
      <c r="E929" s="1"/>
      <c r="F929" s="1"/>
      <c r="G929" s="1"/>
      <c r="H929" s="3"/>
      <c r="I929" s="3"/>
      <c r="J929" s="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x14ac:dyDescent="0.2">
      <c r="A930" s="1"/>
      <c r="B930" s="1"/>
      <c r="C930" s="1"/>
      <c r="D930" s="1"/>
      <c r="E930" s="1"/>
      <c r="F930" s="1"/>
      <c r="G930" s="1"/>
      <c r="H930" s="3"/>
      <c r="I930" s="3"/>
      <c r="J930" s="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x14ac:dyDescent="0.2">
      <c r="A931" s="1"/>
      <c r="B931" s="1"/>
      <c r="C931" s="1"/>
      <c r="D931" s="1"/>
      <c r="E931" s="1"/>
      <c r="F931" s="1"/>
      <c r="G931" s="1"/>
      <c r="H931" s="3"/>
      <c r="I931" s="3"/>
      <c r="J931" s="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x14ac:dyDescent="0.2">
      <c r="A932" s="1"/>
      <c r="B932" s="1"/>
      <c r="C932" s="1"/>
      <c r="D932" s="1"/>
      <c r="E932" s="1"/>
      <c r="F932" s="1"/>
      <c r="G932" s="1"/>
      <c r="H932" s="3"/>
      <c r="I932" s="3"/>
      <c r="J932" s="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x14ac:dyDescent="0.2">
      <c r="A933" s="1"/>
      <c r="B933" s="1"/>
      <c r="C933" s="1"/>
      <c r="D933" s="1"/>
      <c r="E933" s="1"/>
      <c r="F933" s="1"/>
      <c r="G933" s="1"/>
      <c r="H933" s="3"/>
      <c r="I933" s="3"/>
      <c r="J933" s="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x14ac:dyDescent="0.2">
      <c r="A934" s="1"/>
      <c r="B934" s="1"/>
      <c r="C934" s="1"/>
      <c r="D934" s="1"/>
      <c r="E934" s="1"/>
      <c r="F934" s="1"/>
      <c r="G934" s="1"/>
      <c r="H934" s="3"/>
      <c r="I934" s="3"/>
      <c r="J934" s="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x14ac:dyDescent="0.2">
      <c r="A935" s="1"/>
      <c r="B935" s="1"/>
      <c r="C935" s="1"/>
      <c r="D935" s="1"/>
      <c r="E935" s="1"/>
      <c r="F935" s="1"/>
      <c r="G935" s="1"/>
      <c r="H935" s="3"/>
      <c r="I935" s="3"/>
      <c r="J935" s="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x14ac:dyDescent="0.2">
      <c r="A936" s="1"/>
      <c r="B936" s="1"/>
      <c r="C936" s="1"/>
      <c r="D936" s="1"/>
      <c r="E936" s="1"/>
      <c r="F936" s="1"/>
      <c r="G936" s="1"/>
      <c r="H936" s="3"/>
      <c r="I936" s="3"/>
      <c r="J936" s="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x14ac:dyDescent="0.2">
      <c r="A937" s="1"/>
      <c r="B937" s="1"/>
      <c r="C937" s="1"/>
      <c r="D937" s="1"/>
      <c r="E937" s="1"/>
      <c r="F937" s="1"/>
      <c r="G937" s="1"/>
      <c r="H937" s="3"/>
      <c r="I937" s="3"/>
      <c r="J937" s="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x14ac:dyDescent="0.2">
      <c r="A938" s="1"/>
      <c r="B938" s="1"/>
      <c r="C938" s="1"/>
      <c r="D938" s="1"/>
      <c r="E938" s="1"/>
      <c r="F938" s="1"/>
      <c r="G938" s="1"/>
      <c r="H938" s="3"/>
      <c r="I938" s="3"/>
      <c r="J938" s="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x14ac:dyDescent="0.2">
      <c r="A939" s="1"/>
      <c r="B939" s="1"/>
      <c r="C939" s="1"/>
      <c r="D939" s="1"/>
      <c r="E939" s="1"/>
      <c r="F939" s="1"/>
      <c r="G939" s="1"/>
      <c r="H939" s="3"/>
      <c r="I939" s="3"/>
      <c r="J939" s="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x14ac:dyDescent="0.2">
      <c r="A940" s="1"/>
      <c r="B940" s="1"/>
      <c r="C940" s="1"/>
      <c r="D940" s="1"/>
      <c r="E940" s="1"/>
      <c r="F940" s="1"/>
      <c r="G940" s="1"/>
      <c r="H940" s="3"/>
      <c r="I940" s="3"/>
      <c r="J940" s="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x14ac:dyDescent="0.2">
      <c r="A941" s="1"/>
      <c r="B941" s="1"/>
      <c r="C941" s="1"/>
      <c r="D941" s="1"/>
      <c r="E941" s="1"/>
      <c r="F941" s="1"/>
      <c r="G941" s="1"/>
      <c r="H941" s="3"/>
      <c r="I941" s="3"/>
      <c r="J941" s="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x14ac:dyDescent="0.2">
      <c r="A942" s="1"/>
      <c r="B942" s="1"/>
      <c r="C942" s="1"/>
      <c r="D942" s="1"/>
      <c r="E942" s="1"/>
      <c r="F942" s="1"/>
      <c r="G942" s="1"/>
      <c r="H942" s="3"/>
      <c r="I942" s="3"/>
      <c r="J942" s="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x14ac:dyDescent="0.2">
      <c r="A943" s="1"/>
      <c r="B943" s="1"/>
      <c r="C943" s="1"/>
      <c r="D943" s="1"/>
      <c r="E943" s="1"/>
      <c r="F943" s="1"/>
      <c r="G943" s="1"/>
      <c r="H943" s="3"/>
      <c r="I943" s="3"/>
      <c r="J943" s="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x14ac:dyDescent="0.2">
      <c r="A944" s="1"/>
      <c r="B944" s="1"/>
      <c r="C944" s="1"/>
      <c r="D944" s="1"/>
      <c r="E944" s="1"/>
      <c r="F944" s="1"/>
      <c r="G944" s="1"/>
      <c r="H944" s="3"/>
      <c r="I944" s="3"/>
      <c r="J944" s="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x14ac:dyDescent="0.2">
      <c r="A945" s="1"/>
      <c r="B945" s="1"/>
      <c r="C945" s="1"/>
      <c r="D945" s="1"/>
      <c r="E945" s="1"/>
      <c r="F945" s="1"/>
      <c r="G945" s="1"/>
      <c r="H945" s="3"/>
      <c r="I945" s="3"/>
      <c r="J945" s="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x14ac:dyDescent="0.2">
      <c r="A946" s="1"/>
      <c r="B946" s="1"/>
      <c r="C946" s="1"/>
      <c r="D946" s="1"/>
      <c r="E946" s="1"/>
      <c r="F946" s="1"/>
      <c r="G946" s="1"/>
      <c r="H946" s="3"/>
      <c r="I946" s="3"/>
      <c r="J946" s="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x14ac:dyDescent="0.2">
      <c r="A947" s="1"/>
      <c r="B947" s="1"/>
      <c r="C947" s="1"/>
      <c r="D947" s="1"/>
      <c r="E947" s="1"/>
      <c r="F947" s="1"/>
      <c r="G947" s="1"/>
      <c r="H947" s="3"/>
      <c r="I947" s="3"/>
      <c r="J947" s="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x14ac:dyDescent="0.2">
      <c r="A948" s="1"/>
      <c r="B948" s="1"/>
      <c r="C948" s="1"/>
      <c r="D948" s="1"/>
      <c r="E948" s="1"/>
      <c r="F948" s="1"/>
      <c r="G948" s="1"/>
      <c r="H948" s="3"/>
      <c r="I948" s="3"/>
      <c r="J948" s="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x14ac:dyDescent="0.2">
      <c r="A949" s="1"/>
      <c r="B949" s="1"/>
      <c r="C949" s="1"/>
      <c r="D949" s="1"/>
      <c r="E949" s="1"/>
      <c r="F949" s="1"/>
      <c r="G949" s="1"/>
      <c r="H949" s="3"/>
      <c r="I949" s="3"/>
      <c r="J949" s="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x14ac:dyDescent="0.2">
      <c r="A950" s="1"/>
      <c r="B950" s="1"/>
      <c r="C950" s="1"/>
      <c r="D950" s="1"/>
      <c r="E950" s="1"/>
      <c r="F950" s="1"/>
      <c r="G950" s="1"/>
      <c r="H950" s="3"/>
      <c r="I950" s="3"/>
      <c r="J950" s="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x14ac:dyDescent="0.2">
      <c r="A951" s="1"/>
      <c r="B951" s="1"/>
      <c r="C951" s="1"/>
      <c r="D951" s="1"/>
      <c r="E951" s="1"/>
      <c r="F951" s="1"/>
      <c r="G951" s="1"/>
      <c r="H951" s="3"/>
      <c r="I951" s="3"/>
      <c r="J951" s="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x14ac:dyDescent="0.2">
      <c r="A952" s="1"/>
      <c r="B952" s="1"/>
      <c r="C952" s="1"/>
      <c r="D952" s="1"/>
      <c r="E952" s="1"/>
      <c r="F952" s="1"/>
      <c r="G952" s="1"/>
      <c r="H952" s="3"/>
      <c r="I952" s="3"/>
      <c r="J952" s="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x14ac:dyDescent="0.2">
      <c r="A953" s="1"/>
      <c r="B953" s="1"/>
      <c r="C953" s="1"/>
      <c r="D953" s="1"/>
      <c r="E953" s="1"/>
      <c r="F953" s="1"/>
      <c r="G953" s="1"/>
      <c r="H953" s="3"/>
      <c r="I953" s="3"/>
      <c r="J953" s="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x14ac:dyDescent="0.2">
      <c r="A954" s="1"/>
      <c r="B954" s="1"/>
      <c r="C954" s="1"/>
      <c r="D954" s="1"/>
      <c r="E954" s="1"/>
      <c r="F954" s="1"/>
      <c r="G954" s="1"/>
      <c r="H954" s="3"/>
      <c r="I954" s="3"/>
      <c r="J954" s="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x14ac:dyDescent="0.2">
      <c r="A955" s="1"/>
      <c r="B955" s="1"/>
      <c r="C955" s="1"/>
      <c r="D955" s="1"/>
      <c r="E955" s="1"/>
      <c r="F955" s="1"/>
      <c r="G955" s="1"/>
      <c r="H955" s="3"/>
      <c r="I955" s="3"/>
      <c r="J955" s="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x14ac:dyDescent="0.2">
      <c r="A956" s="1"/>
      <c r="B956" s="1"/>
      <c r="C956" s="1"/>
      <c r="D956" s="1"/>
      <c r="E956" s="1"/>
      <c r="F956" s="1"/>
      <c r="G956" s="1"/>
      <c r="H956" s="3"/>
      <c r="I956" s="3"/>
      <c r="J956" s="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x14ac:dyDescent="0.2">
      <c r="A957" s="1"/>
      <c r="B957" s="1"/>
      <c r="C957" s="1"/>
      <c r="D957" s="1"/>
      <c r="E957" s="1"/>
      <c r="F957" s="1"/>
      <c r="G957" s="1"/>
      <c r="H957" s="3"/>
      <c r="I957" s="3"/>
      <c r="J957" s="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x14ac:dyDescent="0.2">
      <c r="A958" s="1"/>
      <c r="B958" s="1"/>
      <c r="C958" s="1"/>
      <c r="D958" s="1"/>
      <c r="E958" s="1"/>
      <c r="F958" s="1"/>
      <c r="G958" s="1"/>
      <c r="H958" s="3"/>
      <c r="I958" s="3"/>
      <c r="J958" s="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x14ac:dyDescent="0.2">
      <c r="A959" s="1"/>
      <c r="B959" s="1"/>
      <c r="C959" s="1"/>
      <c r="D959" s="1"/>
      <c r="E959" s="1"/>
      <c r="F959" s="1"/>
      <c r="G959" s="1"/>
      <c r="H959" s="3"/>
      <c r="I959" s="3"/>
      <c r="J959" s="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x14ac:dyDescent="0.2">
      <c r="A960" s="1"/>
      <c r="B960" s="1"/>
      <c r="C960" s="1"/>
      <c r="D960" s="1"/>
      <c r="E960" s="1"/>
      <c r="F960" s="1"/>
      <c r="G960" s="1"/>
      <c r="H960" s="3"/>
      <c r="I960" s="3"/>
      <c r="J960" s="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x14ac:dyDescent="0.2">
      <c r="A961" s="1"/>
      <c r="B961" s="1"/>
      <c r="C961" s="1"/>
      <c r="D961" s="1"/>
      <c r="E961" s="1"/>
      <c r="F961" s="1"/>
      <c r="G961" s="1"/>
      <c r="H961" s="3"/>
      <c r="I961" s="3"/>
      <c r="J961" s="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x14ac:dyDescent="0.2">
      <c r="A962" s="1"/>
      <c r="B962" s="1"/>
      <c r="C962" s="1"/>
      <c r="D962" s="1"/>
      <c r="E962" s="1"/>
      <c r="F962" s="1"/>
      <c r="G962" s="1"/>
      <c r="H962" s="3"/>
      <c r="I962" s="3"/>
      <c r="J962" s="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x14ac:dyDescent="0.2">
      <c r="A963" s="1"/>
      <c r="B963" s="1"/>
      <c r="C963" s="1"/>
      <c r="D963" s="1"/>
      <c r="E963" s="1"/>
      <c r="F963" s="1"/>
      <c r="G963" s="1"/>
      <c r="H963" s="3"/>
      <c r="I963" s="3"/>
      <c r="J963" s="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x14ac:dyDescent="0.2">
      <c r="A964" s="1"/>
      <c r="B964" s="1"/>
      <c r="C964" s="1"/>
      <c r="D964" s="1"/>
      <c r="E964" s="1"/>
      <c r="F964" s="1"/>
      <c r="G964" s="1"/>
      <c r="H964" s="3"/>
      <c r="I964" s="3"/>
      <c r="J964" s="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x14ac:dyDescent="0.2">
      <c r="A965" s="1"/>
      <c r="B965" s="1"/>
      <c r="C965" s="1"/>
      <c r="D965" s="1"/>
      <c r="E965" s="1"/>
      <c r="F965" s="1"/>
      <c r="G965" s="1"/>
      <c r="H965" s="3"/>
      <c r="I965" s="3"/>
      <c r="J965" s="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x14ac:dyDescent="0.2">
      <c r="A966" s="1"/>
      <c r="B966" s="1"/>
      <c r="C966" s="1"/>
      <c r="D966" s="1"/>
      <c r="E966" s="1"/>
      <c r="F966" s="1"/>
      <c r="G966" s="1"/>
      <c r="H966" s="3"/>
      <c r="I966" s="3"/>
      <c r="J966" s="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x14ac:dyDescent="0.2">
      <c r="A967" s="1"/>
      <c r="B967" s="1"/>
      <c r="C967" s="1"/>
      <c r="D967" s="1"/>
      <c r="E967" s="1"/>
      <c r="F967" s="1"/>
      <c r="G967" s="1"/>
      <c r="H967" s="3"/>
      <c r="I967" s="3"/>
      <c r="J967" s="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x14ac:dyDescent="0.2">
      <c r="A968" s="1"/>
      <c r="B968" s="1"/>
      <c r="C968" s="1"/>
      <c r="D968" s="1"/>
      <c r="E968" s="1"/>
      <c r="F968" s="1"/>
      <c r="G968" s="1"/>
      <c r="H968" s="3"/>
      <c r="I968" s="3"/>
      <c r="J968" s="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x14ac:dyDescent="0.2">
      <c r="A969" s="1"/>
      <c r="B969" s="1"/>
      <c r="C969" s="1"/>
      <c r="D969" s="1"/>
      <c r="E969" s="1"/>
      <c r="F969" s="1"/>
      <c r="G969" s="1"/>
      <c r="H969" s="3"/>
      <c r="I969" s="3"/>
      <c r="J969" s="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x14ac:dyDescent="0.2">
      <c r="A970" s="1"/>
      <c r="B970" s="1"/>
      <c r="C970" s="1"/>
      <c r="D970" s="1"/>
      <c r="E970" s="1"/>
      <c r="F970" s="1"/>
      <c r="G970" s="1"/>
      <c r="H970" s="3"/>
      <c r="I970" s="3"/>
      <c r="J970" s="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x14ac:dyDescent="0.2">
      <c r="A971" s="1"/>
      <c r="B971" s="1"/>
      <c r="C971" s="1"/>
      <c r="D971" s="1"/>
      <c r="E971" s="1"/>
      <c r="F971" s="1"/>
      <c r="G971" s="1"/>
      <c r="H971" s="3"/>
      <c r="I971" s="3"/>
      <c r="J971" s="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x14ac:dyDescent="0.2">
      <c r="A972" s="1"/>
      <c r="B972" s="1"/>
      <c r="C972" s="1"/>
      <c r="D972" s="1"/>
      <c r="E972" s="1"/>
      <c r="F972" s="1"/>
      <c r="G972" s="1"/>
      <c r="H972" s="3"/>
      <c r="I972" s="3"/>
      <c r="J972" s="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x14ac:dyDescent="0.2">
      <c r="A973" s="1"/>
      <c r="B973" s="1"/>
      <c r="C973" s="1"/>
      <c r="D973" s="1"/>
      <c r="E973" s="1"/>
      <c r="F973" s="1"/>
      <c r="G973" s="1"/>
      <c r="H973" s="3"/>
      <c r="I973" s="3"/>
      <c r="J973" s="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x14ac:dyDescent="0.2">
      <c r="A974" s="1"/>
      <c r="B974" s="1"/>
      <c r="C974" s="1"/>
      <c r="D974" s="1"/>
      <c r="E974" s="1"/>
      <c r="F974" s="1"/>
      <c r="G974" s="1"/>
      <c r="H974" s="3"/>
      <c r="I974" s="3"/>
      <c r="J974" s="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x14ac:dyDescent="0.2">
      <c r="A975" s="1"/>
      <c r="B975" s="1"/>
      <c r="C975" s="1"/>
      <c r="D975" s="1"/>
      <c r="E975" s="1"/>
      <c r="F975" s="1"/>
      <c r="G975" s="1"/>
      <c r="H975" s="3"/>
      <c r="I975" s="3"/>
      <c r="J975" s="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x14ac:dyDescent="0.2">
      <c r="A976" s="1"/>
      <c r="B976" s="1"/>
      <c r="C976" s="1"/>
      <c r="D976" s="1"/>
      <c r="E976" s="1"/>
      <c r="F976" s="1"/>
      <c r="G976" s="1"/>
      <c r="H976" s="3"/>
      <c r="I976" s="3"/>
      <c r="J976" s="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x14ac:dyDescent="0.2">
      <c r="A977" s="1"/>
      <c r="B977" s="1"/>
      <c r="C977" s="1"/>
      <c r="D977" s="1"/>
      <c r="E977" s="1"/>
      <c r="F977" s="1"/>
      <c r="G977" s="1"/>
      <c r="H977" s="3"/>
      <c r="I977" s="3"/>
      <c r="J977" s="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x14ac:dyDescent="0.2">
      <c r="A978" s="1"/>
      <c r="B978" s="1"/>
      <c r="C978" s="1"/>
      <c r="D978" s="1"/>
      <c r="E978" s="1"/>
      <c r="F978" s="1"/>
      <c r="G978" s="1"/>
      <c r="H978" s="3"/>
      <c r="I978" s="3"/>
      <c r="J978" s="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x14ac:dyDescent="0.2">
      <c r="A979" s="1"/>
      <c r="B979" s="1"/>
      <c r="C979" s="1"/>
      <c r="D979" s="1"/>
      <c r="E979" s="1"/>
      <c r="F979" s="1"/>
      <c r="G979" s="1"/>
      <c r="H979" s="3"/>
      <c r="I979" s="3"/>
      <c r="J979" s="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x14ac:dyDescent="0.2">
      <c r="A980" s="1"/>
      <c r="B980" s="1"/>
      <c r="C980" s="1"/>
      <c r="D980" s="1"/>
      <c r="E980" s="1"/>
      <c r="F980" s="1"/>
      <c r="G980" s="1"/>
      <c r="H980" s="3"/>
      <c r="I980" s="3"/>
      <c r="J980" s="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x14ac:dyDescent="0.2">
      <c r="A981" s="1"/>
      <c r="B981" s="1"/>
      <c r="C981" s="1"/>
      <c r="D981" s="1"/>
      <c r="E981" s="1"/>
      <c r="F981" s="1"/>
      <c r="G981" s="1"/>
      <c r="H981" s="3"/>
      <c r="I981" s="3"/>
      <c r="J981" s="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x14ac:dyDescent="0.2">
      <c r="A982" s="1"/>
      <c r="B982" s="1"/>
      <c r="C982" s="1"/>
      <c r="D982" s="1"/>
      <c r="E982" s="1"/>
      <c r="F982" s="1"/>
      <c r="G982" s="1"/>
      <c r="H982" s="3"/>
      <c r="I982" s="3"/>
      <c r="J982" s="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x14ac:dyDescent="0.2">
      <c r="A983" s="1"/>
      <c r="B983" s="1"/>
      <c r="C983" s="1"/>
      <c r="D983" s="1"/>
      <c r="E983" s="1"/>
      <c r="F983" s="1"/>
      <c r="G983" s="1"/>
      <c r="H983" s="3"/>
      <c r="I983" s="3"/>
      <c r="J983" s="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x14ac:dyDescent="0.2">
      <c r="A984" s="1"/>
      <c r="B984" s="1"/>
      <c r="C984" s="1"/>
      <c r="D984" s="1"/>
      <c r="E984" s="1"/>
      <c r="F984" s="1"/>
      <c r="G984" s="1"/>
      <c r="H984" s="3"/>
      <c r="I984" s="3"/>
      <c r="J984" s="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x14ac:dyDescent="0.2">
      <c r="A985" s="1"/>
      <c r="B985" s="1"/>
      <c r="C985" s="1"/>
      <c r="D985" s="1"/>
      <c r="E985" s="1"/>
      <c r="F985" s="1"/>
      <c r="G985" s="1"/>
      <c r="H985" s="3"/>
      <c r="I985" s="3"/>
      <c r="J985" s="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x14ac:dyDescent="0.2">
      <c r="A986" s="1"/>
      <c r="B986" s="1"/>
      <c r="C986" s="1"/>
      <c r="D986" s="1"/>
      <c r="E986" s="1"/>
      <c r="F986" s="1"/>
      <c r="G986" s="1"/>
      <c r="H986" s="3"/>
      <c r="I986" s="3"/>
      <c r="J986" s="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x14ac:dyDescent="0.2">
      <c r="A987" s="1"/>
      <c r="B987" s="1"/>
      <c r="C987" s="1"/>
      <c r="D987" s="1"/>
      <c r="E987" s="1"/>
      <c r="F987" s="1"/>
      <c r="G987" s="1"/>
      <c r="H987" s="3"/>
      <c r="I987" s="3"/>
      <c r="J987" s="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x14ac:dyDescent="0.2">
      <c r="A988" s="1"/>
      <c r="B988" s="1"/>
      <c r="C988" s="1"/>
      <c r="D988" s="1"/>
      <c r="E988" s="1"/>
      <c r="F988" s="1"/>
      <c r="G988" s="1"/>
      <c r="H988" s="3"/>
      <c r="I988" s="3"/>
      <c r="J988" s="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x14ac:dyDescent="0.2">
      <c r="A989" s="1"/>
      <c r="B989" s="1"/>
      <c r="C989" s="1"/>
      <c r="D989" s="1"/>
      <c r="E989" s="1"/>
      <c r="F989" s="1"/>
      <c r="G989" s="1"/>
      <c r="H989" s="3"/>
      <c r="I989" s="3"/>
      <c r="J989" s="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x14ac:dyDescent="0.2">
      <c r="A990" s="1"/>
      <c r="B990" s="1"/>
      <c r="C990" s="1"/>
      <c r="D990" s="1"/>
      <c r="E990" s="1"/>
      <c r="F990" s="1"/>
      <c r="G990" s="1"/>
      <c r="H990" s="3"/>
      <c r="I990" s="3"/>
      <c r="J990" s="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x14ac:dyDescent="0.2">
      <c r="A991" s="1"/>
      <c r="B991" s="1"/>
      <c r="C991" s="1"/>
      <c r="D991" s="1"/>
      <c r="E991" s="1"/>
      <c r="F991" s="1"/>
      <c r="G991" s="1"/>
      <c r="H991" s="3"/>
      <c r="I991" s="3"/>
      <c r="J991" s="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x14ac:dyDescent="0.2">
      <c r="A992" s="1"/>
      <c r="B992" s="1"/>
      <c r="C992" s="1"/>
      <c r="D992" s="1"/>
      <c r="E992" s="1"/>
      <c r="F992" s="1"/>
      <c r="G992" s="1"/>
      <c r="H992" s="3"/>
      <c r="I992" s="3"/>
      <c r="J992" s="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x14ac:dyDescent="0.2">
      <c r="A993" s="1"/>
      <c r="B993" s="1"/>
      <c r="C993" s="1"/>
      <c r="D993" s="1"/>
      <c r="E993" s="1"/>
      <c r="F993" s="1"/>
      <c r="G993" s="1"/>
      <c r="H993" s="3"/>
      <c r="I993" s="3"/>
      <c r="J993" s="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x14ac:dyDescent="0.2">
      <c r="A994" s="1"/>
      <c r="B994" s="1"/>
      <c r="C994" s="1"/>
      <c r="D994" s="1"/>
      <c r="E994" s="1"/>
      <c r="F994" s="1"/>
      <c r="G994" s="1"/>
      <c r="H994" s="3"/>
      <c r="I994" s="3"/>
      <c r="J994" s="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x14ac:dyDescent="0.2">
      <c r="A995" s="1"/>
      <c r="B995" s="1"/>
      <c r="C995" s="1"/>
      <c r="D995" s="1"/>
      <c r="E995" s="1"/>
      <c r="F995" s="1"/>
      <c r="G995" s="1"/>
      <c r="H995" s="3"/>
      <c r="I995" s="3"/>
      <c r="J995" s="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x14ac:dyDescent="0.2">
      <c r="A996" s="1"/>
      <c r="B996" s="1"/>
      <c r="C996" s="1"/>
      <c r="D996" s="1"/>
      <c r="E996" s="1"/>
      <c r="F996" s="1"/>
      <c r="G996" s="1"/>
      <c r="H996" s="3"/>
      <c r="I996" s="3"/>
      <c r="J996" s="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x14ac:dyDescent="0.2">
      <c r="A997" s="1"/>
      <c r="B997" s="1"/>
      <c r="C997" s="1"/>
      <c r="D997" s="1"/>
      <c r="E997" s="1"/>
      <c r="F997" s="1"/>
      <c r="G997" s="1"/>
      <c r="H997" s="3"/>
      <c r="I997" s="3"/>
      <c r="J997" s="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x14ac:dyDescent="0.2">
      <c r="A998" s="1"/>
      <c r="B998" s="1"/>
      <c r="C998" s="1"/>
      <c r="D998" s="1"/>
      <c r="E998" s="1"/>
      <c r="F998" s="1"/>
      <c r="G998" s="1"/>
      <c r="H998" s="3"/>
      <c r="I998" s="3"/>
      <c r="J998" s="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x14ac:dyDescent="0.2">
      <c r="A999" s="1"/>
      <c r="B999" s="1"/>
      <c r="C999" s="1"/>
      <c r="D999" s="1"/>
      <c r="E999" s="1"/>
      <c r="F999" s="1"/>
      <c r="G999" s="1"/>
      <c r="H999" s="3"/>
      <c r="I999" s="3"/>
      <c r="J999" s="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x14ac:dyDescent="0.2">
      <c r="A1000" s="1"/>
      <c r="B1000" s="1"/>
      <c r="C1000" s="1"/>
      <c r="D1000" s="1"/>
      <c r="E1000" s="1"/>
      <c r="F1000" s="1"/>
      <c r="G1000" s="1"/>
      <c r="H1000" s="3"/>
      <c r="I1000" s="3"/>
      <c r="J1000" s="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x14ac:dyDescent="0.2">
      <c r="A1001" s="1"/>
      <c r="B1001" s="1"/>
      <c r="C1001" s="1"/>
      <c r="D1001" s="1"/>
      <c r="E1001" s="1"/>
      <c r="F1001" s="1"/>
      <c r="G1001" s="1"/>
      <c r="H1001" s="3"/>
      <c r="I1001" s="3"/>
      <c r="J1001" s="3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autoFilter ref="A7:Q726"/>
  <mergeCells count="11">
    <mergeCell ref="A3:Q3"/>
    <mergeCell ref="A2:Q2"/>
    <mergeCell ref="A1:Q1"/>
    <mergeCell ref="M727:Q727"/>
    <mergeCell ref="M728:Q728"/>
    <mergeCell ref="M729:Q729"/>
    <mergeCell ref="M722:Q722"/>
    <mergeCell ref="M723:Q723"/>
    <mergeCell ref="M724:Q724"/>
    <mergeCell ref="M725:Q725"/>
    <mergeCell ref="M726:Q726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2020-2021 BaB Funding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 Nutrition</dc:creator>
  <cp:lastModifiedBy>VITA Program</cp:lastModifiedBy>
  <cp:lastPrinted>2021-03-17T12:09:37Z</cp:lastPrinted>
  <dcterms:created xsi:type="dcterms:W3CDTF">2019-09-13T20:03:59Z</dcterms:created>
  <dcterms:modified xsi:type="dcterms:W3CDTF">2021-03-17T12:11:51Z</dcterms:modified>
</cp:coreProperties>
</file>