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SESS\FINANCE\Virginia's Annual Plan\FFY2024\Interactive Spreadsheet-Budget Files\"/>
    </mc:Choice>
  </mc:AlternateContent>
  <xr:revisionPtr revIDLastSave="0" documentId="14_{6CE28DE2-187C-4522-BC08-0681403B2493}" xr6:coauthVersionLast="47" xr6:coauthVersionMax="47" xr10:uidLastSave="{00000000-0000-0000-0000-000000000000}"/>
  <bookViews>
    <workbookView xWindow="18825" yWindow="-16320" windowWidth="29040" windowHeight="15720" xr2:uid="{00000000-000D-0000-FFFF-FFFF00000000}"/>
  </bookViews>
  <sheets>
    <sheet name="Sheet1" sheetId="1" r:id="rId1"/>
  </sheets>
  <definedNames>
    <definedName name="_xlnm.Print_Area" localSheetId="0">Sheet1!$A$1:$E$18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H8" i="1"/>
  <c r="H9" i="1"/>
  <c r="H10" i="1"/>
  <c r="H11" i="1"/>
  <c r="H12" i="1"/>
  <c r="H13" i="1"/>
  <c r="H14" i="1"/>
  <c r="H15" i="1"/>
  <c r="H16" i="1"/>
  <c r="H17" i="1"/>
  <c r="H7" i="1"/>
  <c r="H5" i="1"/>
  <c r="H4" i="1"/>
  <c r="E17" i="1" l="1"/>
  <c r="E16" i="1"/>
  <c r="E15" i="1"/>
  <c r="E14" i="1"/>
  <c r="E13" i="1"/>
  <c r="E12" i="1"/>
  <c r="E11" i="1"/>
  <c r="E10" i="1"/>
  <c r="E9" i="1"/>
  <c r="E8" i="1"/>
  <c r="E7" i="1"/>
  <c r="E5" i="1"/>
  <c r="G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18" i="1" l="1"/>
  <c r="F19" i="1" s="1"/>
  <c r="B18" i="1" l="1"/>
  <c r="E18" i="1" l="1"/>
  <c r="D18" i="1"/>
  <c r="H18" i="1" s="1"/>
</calcChain>
</file>

<file path=xl/sharedStrings.xml><?xml version="1.0" encoding="utf-8"?>
<sst xmlns="http://schemas.openxmlformats.org/spreadsheetml/2006/main" count="24" uniqueCount="24">
  <si>
    <t>Line</t>
  </si>
  <si>
    <t>h. monitoring, enforcement, complaints</t>
  </si>
  <si>
    <t>i. mediation process</t>
  </si>
  <si>
    <t>Required</t>
  </si>
  <si>
    <t>Optional</t>
  </si>
  <si>
    <t>j.   Support, direct svc, TA, PD</t>
  </si>
  <si>
    <t>k. Assist LEA PBI, mental health</t>
  </si>
  <si>
    <t>l. Assist LEA personnel shortage</t>
  </si>
  <si>
    <t>m. Support capacity building, improve results</t>
  </si>
  <si>
    <t>n. Paperwork reduction, IEP process</t>
  </si>
  <si>
    <t>o. Enhance use of technology to enhance learning</t>
  </si>
  <si>
    <t>p.  Support use of technology, assistive technology</t>
  </si>
  <si>
    <t>q. Transition programs</t>
  </si>
  <si>
    <t>r. Alternative programming, SOP, Jails, etc.,</t>
  </si>
  <si>
    <t>s. Support dvmt of accommodations, alt. assmt.</t>
  </si>
  <si>
    <t>t. Technical assist described under 1003A ESEA, etc.</t>
  </si>
  <si>
    <t>Total</t>
  </si>
  <si>
    <t>Flat Rate</t>
  </si>
  <si>
    <t>FFY 2023 Projected  Increases
5% and Flat Amounts</t>
  </si>
  <si>
    <t>10% Shift trigger Pre-Approval</t>
  </si>
  <si>
    <t>FFY2024 Interactive Spreadsheet Year-to-Year Comparison-State Set Aside</t>
  </si>
  <si>
    <t>FFY2023 Current</t>
  </si>
  <si>
    <t>FFY2024 Proposed</t>
  </si>
  <si>
    <t>Change
23 vs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</si>
</sst>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/>
    <xf numFmtId="0" fontId="4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0" fillId="0" borderId="12" xfId="1" applyNumberFormat="1" applyFont="1" applyBorder="1" applyAlignment="1">
      <alignment horizontal="right"/>
    </xf>
    <xf numFmtId="164" fontId="0" fillId="4" borderId="13" xfId="0" applyNumberFormat="1" applyFill="1" applyBorder="1"/>
    <xf numFmtId="0" fontId="3" fillId="3" borderId="11" xfId="0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right"/>
    </xf>
    <xf numFmtId="164" fontId="0" fillId="4" borderId="13" xfId="1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164" fontId="0" fillId="0" borderId="13" xfId="1" applyNumberFormat="1" applyFont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164" fontId="2" fillId="3" borderId="18" xfId="0" applyNumberFormat="1" applyFont="1" applyFill="1" applyBorder="1"/>
    <xf numFmtId="164" fontId="2" fillId="4" borderId="19" xfId="0" applyNumberFormat="1" applyFont="1" applyFill="1" applyBorder="1"/>
    <xf numFmtId="43" fontId="0" fillId="5" borderId="23" xfId="1" applyFont="1" applyFill="1" applyBorder="1"/>
    <xf numFmtId="43" fontId="0" fillId="5" borderId="27" xfId="1" applyFont="1" applyFill="1" applyBorder="1"/>
    <xf numFmtId="164" fontId="0" fillId="5" borderId="27" xfId="0" applyNumberFormat="1" applyFill="1" applyBorder="1"/>
    <xf numFmtId="0" fontId="4" fillId="6" borderId="3" xfId="0" applyFont="1" applyFill="1" applyBorder="1" applyAlignment="1">
      <alignment horizontal="center" wrapText="1"/>
    </xf>
    <xf numFmtId="164" fontId="0" fillId="6" borderId="14" xfId="1" applyNumberFormat="1" applyFont="1" applyFill="1" applyBorder="1" applyAlignment="1">
      <alignment horizontal="right"/>
    </xf>
    <xf numFmtId="164" fontId="0" fillId="6" borderId="15" xfId="0" applyNumberFormat="1" applyFill="1" applyBorder="1"/>
    <xf numFmtId="164" fontId="2" fillId="6" borderId="21" xfId="0" applyNumberFormat="1" applyFont="1" applyFill="1" applyBorder="1"/>
    <xf numFmtId="0" fontId="2" fillId="7" borderId="10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9" fontId="2" fillId="8" borderId="2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2" fillId="6" borderId="24" xfId="0" applyNumberFormat="1" applyFont="1" applyFill="1" applyBorder="1"/>
    <xf numFmtId="164" fontId="2" fillId="6" borderId="28" xfId="0" applyNumberFormat="1" applyFont="1" applyFill="1" applyBorder="1"/>
    <xf numFmtId="0" fontId="5" fillId="0" borderId="0" xfId="0" applyFont="1"/>
    <xf numFmtId="164" fontId="0" fillId="7" borderId="14" xfId="1" applyNumberFormat="1" applyFont="1" applyFill="1" applyBorder="1" applyAlignment="1">
      <alignment horizontal="right"/>
    </xf>
    <xf numFmtId="164" fontId="0" fillId="7" borderId="15" xfId="1" applyNumberFormat="1" applyFont="1" applyFill="1" applyBorder="1" applyAlignment="1">
      <alignment horizontal="right"/>
    </xf>
    <xf numFmtId="164" fontId="2" fillId="6" borderId="20" xfId="0" applyNumberFormat="1" applyFont="1" applyFill="1" applyBorder="1"/>
    <xf numFmtId="44" fontId="0" fillId="0" borderId="0" xfId="2" applyFont="1"/>
    <xf numFmtId="44" fontId="2" fillId="0" borderId="0" xfId="2" applyFont="1" applyAlignment="1">
      <alignment horizontal="center" wrapText="1"/>
    </xf>
    <xf numFmtId="164" fontId="0" fillId="7" borderId="29" xfId="1" applyNumberFormat="1" applyFont="1" applyFill="1" applyBorder="1" applyAlignment="1">
      <alignment horizontal="right"/>
    </xf>
    <xf numFmtId="44" fontId="0" fillId="0" borderId="30" xfId="2" applyFont="1" applyBorder="1"/>
    <xf numFmtId="44" fontId="0" fillId="0" borderId="31" xfId="2" applyFont="1" applyBorder="1"/>
    <xf numFmtId="44" fontId="0" fillId="0" borderId="32" xfId="2" applyFont="1" applyBorder="1"/>
    <xf numFmtId="44" fontId="0" fillId="0" borderId="33" xfId="2" applyFont="1" applyBorder="1"/>
    <xf numFmtId="44" fontId="0" fillId="0" borderId="34" xfId="2" applyFont="1" applyBorder="1"/>
    <xf numFmtId="0" fontId="0" fillId="0" borderId="35" xfId="0" applyBorder="1"/>
    <xf numFmtId="0" fontId="4" fillId="5" borderId="6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164" fontId="0" fillId="6" borderId="5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D18" sqref="D18"/>
    </sheetView>
  </sheetViews>
  <sheetFormatPr defaultRowHeight="14.5" x14ac:dyDescent="0.35"/>
  <cols>
    <col min="1" max="1" width="47.1796875" style="1" bestFit="1" customWidth="1"/>
    <col min="2" max="2" width="13.26953125" customWidth="1"/>
    <col min="3" max="3" width="1.81640625" customWidth="1"/>
    <col min="4" max="4" width="17.26953125" customWidth="1"/>
    <col min="5" max="5" width="13.81640625" customWidth="1"/>
    <col min="6" max="6" width="11.1796875" hidden="1" customWidth="1"/>
    <col min="7" max="7" width="12.54296875" hidden="1" customWidth="1"/>
    <col min="8" max="8" width="13.6328125" style="40" hidden="1" customWidth="1"/>
  </cols>
  <sheetData>
    <row r="1" spans="1:9" ht="21.5" thickBot="1" x14ac:dyDescent="0.55000000000000004">
      <c r="A1" s="36" t="s">
        <v>20</v>
      </c>
      <c r="B1" s="36"/>
      <c r="C1" s="36"/>
      <c r="D1" s="36"/>
      <c r="E1" s="36"/>
      <c r="F1" s="6"/>
      <c r="G1" s="6"/>
    </row>
    <row r="2" spans="1:9" ht="74.150000000000006" customHeight="1" x14ac:dyDescent="0.45">
      <c r="A2" s="2" t="s">
        <v>0</v>
      </c>
      <c r="B2" s="5" t="s">
        <v>21</v>
      </c>
      <c r="C2" s="4"/>
      <c r="D2" s="26" t="s">
        <v>22</v>
      </c>
      <c r="E2" s="26" t="s">
        <v>23</v>
      </c>
      <c r="F2" s="49" t="s">
        <v>18</v>
      </c>
      <c r="G2" s="50"/>
      <c r="H2" s="41" t="s">
        <v>19</v>
      </c>
    </row>
    <row r="3" spans="1:9" ht="15.5" x14ac:dyDescent="0.35">
      <c r="A3" s="9" t="s">
        <v>3</v>
      </c>
      <c r="B3" s="10"/>
      <c r="C3" s="11"/>
      <c r="D3" s="30"/>
      <c r="E3" s="30"/>
      <c r="F3" s="32">
        <v>0.05</v>
      </c>
      <c r="G3" s="31" t="s">
        <v>17</v>
      </c>
      <c r="H3" s="38"/>
    </row>
    <row r="4" spans="1:9" x14ac:dyDescent="0.35">
      <c r="A4" s="12" t="s">
        <v>1</v>
      </c>
      <c r="B4" s="13">
        <v>2898000</v>
      </c>
      <c r="C4" s="14"/>
      <c r="D4" s="27">
        <v>3492000</v>
      </c>
      <c r="E4" s="28">
        <f>+D4-B4</f>
        <v>594000</v>
      </c>
      <c r="F4" s="23" t="e">
        <f>+#REF!*0.05</f>
        <v>#REF!</v>
      </c>
      <c r="G4" s="24">
        <v>100000</v>
      </c>
      <c r="H4" s="46">
        <f>+D4*0.1</f>
        <v>349200</v>
      </c>
    </row>
    <row r="5" spans="1:9" x14ac:dyDescent="0.35">
      <c r="A5" s="12" t="s">
        <v>2</v>
      </c>
      <c r="B5" s="13">
        <v>515000</v>
      </c>
      <c r="C5" s="14"/>
      <c r="D5" s="27">
        <v>514346</v>
      </c>
      <c r="E5" s="28">
        <f>+D5-B5</f>
        <v>-654</v>
      </c>
      <c r="F5" s="23" t="e">
        <f>+#REF!*0.05</f>
        <v>#REF!</v>
      </c>
      <c r="G5" s="24">
        <v>37346.050000000003</v>
      </c>
      <c r="H5" s="47">
        <f>+D5*0.1</f>
        <v>51434.600000000006</v>
      </c>
    </row>
    <row r="6" spans="1:9" ht="15.5" x14ac:dyDescent="0.35">
      <c r="A6" s="15" t="s">
        <v>4</v>
      </c>
      <c r="B6" s="16"/>
      <c r="C6" s="17"/>
      <c r="D6" s="37"/>
      <c r="E6" s="38"/>
      <c r="F6" s="23"/>
      <c r="G6" s="24"/>
      <c r="H6" s="42"/>
    </row>
    <row r="7" spans="1:9" x14ac:dyDescent="0.35">
      <c r="A7" s="12" t="s">
        <v>5</v>
      </c>
      <c r="B7" s="13">
        <v>19040959</v>
      </c>
      <c r="C7" s="14"/>
      <c r="D7" s="27">
        <v>18871990</v>
      </c>
      <c r="E7" s="28">
        <f t="shared" ref="E7:E17" si="0">+D7-B7</f>
        <v>-168969</v>
      </c>
      <c r="F7" s="23" t="e">
        <f>+#REF!*0.05</f>
        <v>#REF!</v>
      </c>
      <c r="G7" s="24">
        <v>100000</v>
      </c>
      <c r="H7" s="43">
        <f>+D7*0.1</f>
        <v>1887199</v>
      </c>
    </row>
    <row r="8" spans="1:9" x14ac:dyDescent="0.35">
      <c r="A8" s="12" t="s">
        <v>6</v>
      </c>
      <c r="B8" s="13">
        <v>98773</v>
      </c>
      <c r="C8" s="14"/>
      <c r="D8" s="27">
        <v>795000</v>
      </c>
      <c r="E8" s="28">
        <f t="shared" si="0"/>
        <v>696227</v>
      </c>
      <c r="F8" s="23" t="e">
        <f>+#REF!*0.05</f>
        <v>#REF!</v>
      </c>
      <c r="G8" s="24"/>
      <c r="H8" s="44">
        <f t="shared" ref="H8:H18" si="1">+D8*0.1</f>
        <v>79500</v>
      </c>
      <c r="I8" s="48"/>
    </row>
    <row r="9" spans="1:9" x14ac:dyDescent="0.35">
      <c r="A9" s="12" t="s">
        <v>7</v>
      </c>
      <c r="B9" s="13">
        <v>2128643</v>
      </c>
      <c r="C9" s="14"/>
      <c r="D9" s="27">
        <v>1353946</v>
      </c>
      <c r="E9" s="28">
        <f t="shared" si="0"/>
        <v>-774697</v>
      </c>
      <c r="F9" s="23" t="e">
        <f>+#REF!*0.05</f>
        <v>#REF!</v>
      </c>
      <c r="G9" s="24"/>
      <c r="H9" s="44">
        <f t="shared" si="1"/>
        <v>135394.6</v>
      </c>
    </row>
    <row r="10" spans="1:9" x14ac:dyDescent="0.35">
      <c r="A10" s="18" t="s">
        <v>8</v>
      </c>
      <c r="B10" s="19">
        <v>2190298</v>
      </c>
      <c r="C10" s="14"/>
      <c r="D10" s="27">
        <v>3174000</v>
      </c>
      <c r="E10" s="28">
        <f t="shared" si="0"/>
        <v>983702</v>
      </c>
      <c r="F10" s="23" t="e">
        <f>+#REF!*0.05</f>
        <v>#REF!</v>
      </c>
      <c r="G10" s="24">
        <v>100000</v>
      </c>
      <c r="H10" s="44">
        <f t="shared" si="1"/>
        <v>317400</v>
      </c>
    </row>
    <row r="11" spans="1:9" x14ac:dyDescent="0.35">
      <c r="A11" s="12" t="s">
        <v>9</v>
      </c>
      <c r="B11" s="13">
        <v>1751000</v>
      </c>
      <c r="C11" s="14"/>
      <c r="D11" s="27">
        <v>1955000</v>
      </c>
      <c r="E11" s="28">
        <f t="shared" si="0"/>
        <v>204000</v>
      </c>
      <c r="F11" s="23" t="e">
        <f>+#REF!*0.05</f>
        <v>#REF!</v>
      </c>
      <c r="G11" s="24">
        <v>100000</v>
      </c>
      <c r="H11" s="44">
        <f t="shared" si="1"/>
        <v>195500</v>
      </c>
    </row>
    <row r="12" spans="1:9" x14ac:dyDescent="0.35">
      <c r="A12" s="12" t="s">
        <v>10</v>
      </c>
      <c r="B12" s="13">
        <v>168000</v>
      </c>
      <c r="C12" s="14"/>
      <c r="D12" s="27">
        <v>84800</v>
      </c>
      <c r="E12" s="28">
        <f t="shared" si="0"/>
        <v>-83200</v>
      </c>
      <c r="F12" s="23" t="e">
        <f>+#REF!*0.05</f>
        <v>#REF!</v>
      </c>
      <c r="G12" s="25"/>
      <c r="H12" s="44">
        <f t="shared" si="1"/>
        <v>8480</v>
      </c>
    </row>
    <row r="13" spans="1:9" x14ac:dyDescent="0.35">
      <c r="A13" s="12" t="s">
        <v>11</v>
      </c>
      <c r="B13" s="13">
        <v>215351</v>
      </c>
      <c r="C13" s="14"/>
      <c r="D13" s="27">
        <v>759462</v>
      </c>
      <c r="E13" s="28">
        <f t="shared" si="0"/>
        <v>544111</v>
      </c>
      <c r="F13" s="23" t="e">
        <f>+#REF!*0.05</f>
        <v>#REF!</v>
      </c>
      <c r="G13" s="25"/>
      <c r="H13" s="44">
        <f t="shared" si="1"/>
        <v>75946.2</v>
      </c>
    </row>
    <row r="14" spans="1:9" x14ac:dyDescent="0.35">
      <c r="A14" s="12" t="s">
        <v>12</v>
      </c>
      <c r="B14" s="13">
        <v>3112868</v>
      </c>
      <c r="C14" s="14"/>
      <c r="D14" s="27">
        <v>2968000</v>
      </c>
      <c r="E14" s="28">
        <f t="shared" si="0"/>
        <v>-144868</v>
      </c>
      <c r="F14" s="23" t="e">
        <f>+#REF!*0.05</f>
        <v>#REF!</v>
      </c>
      <c r="G14" s="25"/>
      <c r="H14" s="44">
        <f t="shared" si="1"/>
        <v>296800</v>
      </c>
    </row>
    <row r="15" spans="1:9" x14ac:dyDescent="0.35">
      <c r="A15" s="12" t="s">
        <v>13</v>
      </c>
      <c r="B15" s="13">
        <v>4000</v>
      </c>
      <c r="C15" s="14"/>
      <c r="D15" s="27">
        <v>509330</v>
      </c>
      <c r="E15" s="28">
        <f t="shared" si="0"/>
        <v>505330</v>
      </c>
      <c r="F15" s="23" t="e">
        <f>+#REF!*0.05</f>
        <v>#REF!</v>
      </c>
      <c r="G15" s="25"/>
      <c r="H15" s="44">
        <f t="shared" si="1"/>
        <v>50933</v>
      </c>
    </row>
    <row r="16" spans="1:9" x14ac:dyDescent="0.35">
      <c r="A16" s="12" t="s">
        <v>14</v>
      </c>
      <c r="B16" s="13">
        <v>2550000</v>
      </c>
      <c r="C16" s="14"/>
      <c r="D16" s="27">
        <v>2968000</v>
      </c>
      <c r="E16" s="28">
        <f t="shared" si="0"/>
        <v>418000</v>
      </c>
      <c r="F16" s="23" t="e">
        <f>+#REF!*0.05</f>
        <v>#REF!</v>
      </c>
      <c r="G16" s="25"/>
      <c r="H16" s="44">
        <f t="shared" si="1"/>
        <v>296800</v>
      </c>
    </row>
    <row r="17" spans="1:8" x14ac:dyDescent="0.35">
      <c r="A17" s="12" t="s">
        <v>15</v>
      </c>
      <c r="B17" s="13">
        <v>150000</v>
      </c>
      <c r="C17" s="14"/>
      <c r="D17" s="27">
        <v>74200</v>
      </c>
      <c r="E17" s="28">
        <f t="shared" si="0"/>
        <v>-75800</v>
      </c>
      <c r="F17" s="23" t="e">
        <f>+#REF!*0.05</f>
        <v>#REF!</v>
      </c>
      <c r="G17" s="25"/>
      <c r="H17" s="44">
        <f t="shared" si="1"/>
        <v>7420</v>
      </c>
    </row>
    <row r="18" spans="1:8" ht="15" thickBot="1" x14ac:dyDescent="0.4">
      <c r="A18" s="20" t="s">
        <v>16</v>
      </c>
      <c r="B18" s="21">
        <f>SUM(B4:B17)</f>
        <v>34822892</v>
      </c>
      <c r="C18" s="22"/>
      <c r="D18" s="39">
        <f>SUM(D4:D17)</f>
        <v>37520074</v>
      </c>
      <c r="E18" s="29">
        <f>SUM(E4:E17)</f>
        <v>2697182</v>
      </c>
      <c r="F18" s="34" t="e">
        <f>SUM(F4:F17)</f>
        <v>#REF!</v>
      </c>
      <c r="G18" s="35">
        <f>SUM(G4:G17)</f>
        <v>437346.05</v>
      </c>
      <c r="H18" s="45">
        <f t="shared" si="1"/>
        <v>3752007.4000000004</v>
      </c>
    </row>
    <row r="19" spans="1:8" x14ac:dyDescent="0.35">
      <c r="F19" s="51" t="e">
        <f>+F18+G18</f>
        <v>#REF!</v>
      </c>
      <c r="G19" s="51"/>
    </row>
    <row r="20" spans="1:8" x14ac:dyDescent="0.35">
      <c r="B20" s="7"/>
    </row>
    <row r="21" spans="1:8" x14ac:dyDescent="0.35">
      <c r="B21" s="33"/>
      <c r="E21" s="8"/>
      <c r="F21" s="8"/>
      <c r="G21" s="8"/>
    </row>
    <row r="36" spans="5:7" x14ac:dyDescent="0.35">
      <c r="E36" s="3"/>
      <c r="F36" s="3"/>
      <c r="G36" s="3"/>
    </row>
  </sheetData>
  <mergeCells count="2">
    <mergeCell ref="F2:G2"/>
    <mergeCell ref="F19:G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Coleman, Tracie (DOE)</cp:lastModifiedBy>
  <cp:lastPrinted>2021-04-29T20:22:49Z</cp:lastPrinted>
  <dcterms:created xsi:type="dcterms:W3CDTF">2020-03-09T17:15:52Z</dcterms:created>
  <dcterms:modified xsi:type="dcterms:W3CDTF">2024-05-17T20:40:42Z</dcterms:modified>
</cp:coreProperties>
</file>