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S:\DIRECT AID\Tax Credit Scholarships\FY25\"/>
    </mc:Choice>
  </mc:AlternateContent>
  <xr:revisionPtr revIDLastSave="0" documentId="13_ncr:1_{B7A89764-D57D-46F4-B8BF-601D32C9D506}" xr6:coauthVersionLast="47" xr6:coauthVersionMax="47" xr10:uidLastSave="{00000000-0000-0000-0000-000000000000}"/>
  <bookViews>
    <workbookView xWindow="-57720" yWindow="1290" windowWidth="29040" windowHeight="15720" xr2:uid="{00000000-000D-0000-FFFF-FFFF00000000}"/>
  </bookViews>
  <sheets>
    <sheet name="Tax Credit Program" sheetId="1" r:id="rId1"/>
    <sheet name="FY25 Chpt 2 DABS-Dist Sum" sheetId="3" r:id="rId2"/>
  </sheets>
  <externalReferences>
    <externalReference r:id="rId3"/>
    <externalReference r:id="rId4"/>
    <externalReference r:id="rId5"/>
    <externalReference r:id="rId6"/>
  </externalReferences>
  <definedNames>
    <definedName name="_Order1" hidden="1">255</definedName>
    <definedName name="Comparison" hidden="1">{"'do017lst'!$A$1:$D$267"}</definedName>
    <definedName name="Div_Name">'[1]Contact Information'!$B$5</definedName>
    <definedName name="Division_Number">'[1]Contact Information'!$F$5</definedName>
    <definedName name="Elem_Instr_Inp">'[1]Elementary 61100'!$C$10:$G$13,'[1]Elementary 61100'!$C$16:$G$24,'[1]Elementary 61100'!$C$26:$G$29,'[1]Elementary 61100'!$C$31:$G$31,'[1]Elementary 61100'!$C$34:$G$36,'[1]Elementary 61100'!$C$38:$G$40,'[1]Elementary 61100'!$C$42:$G$42</definedName>
    <definedName name="ExternalData1" localSheetId="1">#REF!</definedName>
    <definedName name="ExternalData1" localSheetId="0">#REF!</definedName>
    <definedName name="ExternalData1">#REF!</definedName>
    <definedName name="FED_Spec_Ed">[1]Revenues!$F$147+[1]Revenues!$F$150+[1]Revenues!$F$157+[1]Revenues!$F$167+[1]Revenues!$F$168</definedName>
    <definedName name="FREADY" localSheetId="1">#REF!</definedName>
    <definedName name="FREADY" localSheetId="0">#REF!</definedName>
    <definedName name="FREADY">#REF!</definedName>
    <definedName name="HTML_Cntrl" hidden="1">{"'do017lst'!$A$1:$D$267"}</definedName>
    <definedName name="HTML_CodePage" hidden="1">1252</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hidden="1">{"'do017lst'!$A$1:$D$267"}</definedName>
    <definedName name="Num_Inp_Box">"Button 3"</definedName>
    <definedName name="Num_Inp_Cancel">"Button 3"</definedName>
    <definedName name="Num_Inp_OK">"Button 3"</definedName>
    <definedName name="OCCTtl">[1]Revenues!$F$234</definedName>
    <definedName name="_xlnm.Print_Area" localSheetId="0">'Tax Credit Program'!$A$1:$H$143</definedName>
    <definedName name="Print_Area_MI" localSheetId="1">#REF!</definedName>
    <definedName name="Print_Area_MI" localSheetId="0">#REF!</definedName>
    <definedName name="Print_Area_MI">#REF!</definedName>
    <definedName name="_xlnm.Print_Titles" localSheetId="0">'Tax Credit Program'!$1:$8</definedName>
    <definedName name="Query_from__Oracle_1" localSheetId="1">#REF!</definedName>
    <definedName name="Query_from__Oracle_1" localSheetId="0">#REF!</definedName>
    <definedName name="Query_from__Oracle_1">#REF!</definedName>
    <definedName name="Query_from_Oracle_Production" localSheetId="1">#REF!</definedName>
    <definedName name="Query_from_Oracle_Production" localSheetId="0">#REF!</definedName>
    <definedName name="Query_from_Oracle_Production">#REF!</definedName>
    <definedName name="Schedule_F_Revenue">[1]Revenues!$F$233</definedName>
    <definedName name="SOQ_Spec_Ed">[1]Revenues!$F$9+[1]Revenues!$F$64+[1]Revenues!$F$74+[1]Revenues!$F$77</definedName>
    <definedName name="Tot_Exp_Admin_Attend_Health">SUM('[1]District 62100'!$K$48+'[1]District 62200'!$G$45)</definedName>
    <definedName name="Tot_Exp_Instr_Class">'[1]Elementary 61100'!$H$49+'[1]Secondary 61100'!$H$49+'[1]District 61100'!$G$50</definedName>
    <definedName name="Tot_Exp_Instr_Guidance">'[1]Elementary 61210'!$H$50+'[1]Secondary 61210'!$H$50</definedName>
    <definedName name="Tot_Exp_Instr_Home">'[1]Elementary 61230'!$H$48+'[1]Secondary 61230'!$H$48</definedName>
    <definedName name="Tot_Exp_Instr_Improve">SUM('[1]Elementary 61310'!$H$47+'[1]Secondary 61310'!$H$47+'[1]District 61310'!$G$47)</definedName>
    <definedName name="Tot_Exp_Instr_Media">'[1]Elementary 61320'!$H$50+'[1]Secondary 61320'!$H$50</definedName>
    <definedName name="Tot_Exp_Instr_Principal">'[1]Elementary 61410'!$H$46+'[1]Secondary 61410'!$H$46</definedName>
    <definedName name="Tot_Exp_Instr_Soc_Wrk">'[1]Elementary 61220'!$H$47+'[1]Secondary 61220'!$H$47</definedName>
    <definedName name="Total_Expenditures">[2]Recapitulation!$F$18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45" i="3" l="1"/>
  <c r="U145" i="3"/>
  <c r="T145" i="3"/>
  <c r="S145" i="3"/>
  <c r="R145" i="3"/>
  <c r="V142" i="3"/>
  <c r="U142" i="3"/>
  <c r="T142" i="3"/>
  <c r="S142" i="3"/>
  <c r="R142" i="3"/>
  <c r="V141" i="3"/>
  <c r="U141" i="3"/>
  <c r="T141" i="3"/>
  <c r="S141" i="3"/>
  <c r="R141" i="3"/>
  <c r="V140" i="3"/>
  <c r="U140" i="3"/>
  <c r="T140" i="3"/>
  <c r="S140" i="3"/>
  <c r="R140" i="3"/>
  <c r="V139" i="3"/>
  <c r="U139" i="3"/>
  <c r="T139" i="3"/>
  <c r="S139" i="3"/>
  <c r="R139" i="3"/>
  <c r="V138" i="3"/>
  <c r="U138" i="3"/>
  <c r="T138" i="3"/>
  <c r="S138" i="3"/>
  <c r="R138" i="3"/>
  <c r="V137" i="3"/>
  <c r="U137" i="3"/>
  <c r="T137" i="3"/>
  <c r="S137" i="3"/>
  <c r="R137" i="3"/>
  <c r="V136" i="3"/>
  <c r="U136" i="3"/>
  <c r="T136" i="3"/>
  <c r="S136" i="3"/>
  <c r="R136" i="3"/>
  <c r="V135" i="3"/>
  <c r="U135" i="3"/>
  <c r="T135" i="3"/>
  <c r="S135" i="3"/>
  <c r="R135" i="3"/>
  <c r="V134" i="3"/>
  <c r="U134" i="3"/>
  <c r="T134" i="3"/>
  <c r="S134" i="3"/>
  <c r="R134" i="3"/>
  <c r="V133" i="3"/>
  <c r="U133" i="3"/>
  <c r="T133" i="3"/>
  <c r="S133" i="3"/>
  <c r="R133" i="3"/>
  <c r="V132" i="3"/>
  <c r="U132" i="3"/>
  <c r="T132" i="3"/>
  <c r="S132" i="3"/>
  <c r="R132" i="3"/>
  <c r="V131" i="3"/>
  <c r="U131" i="3"/>
  <c r="T131" i="3"/>
  <c r="S131" i="3"/>
  <c r="R131" i="3"/>
  <c r="V130" i="3"/>
  <c r="U130" i="3"/>
  <c r="T130" i="3"/>
  <c r="S130" i="3"/>
  <c r="R130" i="3"/>
  <c r="V129" i="3"/>
  <c r="U129" i="3"/>
  <c r="T129" i="3"/>
  <c r="S129" i="3"/>
  <c r="R129" i="3"/>
  <c r="V128" i="3"/>
  <c r="U128" i="3"/>
  <c r="T128" i="3"/>
  <c r="S128" i="3"/>
  <c r="R128" i="3"/>
  <c r="V127" i="3"/>
  <c r="U127" i="3"/>
  <c r="T127" i="3"/>
  <c r="S127" i="3"/>
  <c r="R127" i="3"/>
  <c r="V126" i="3"/>
  <c r="U126" i="3"/>
  <c r="T126" i="3"/>
  <c r="S126" i="3"/>
  <c r="R126" i="3"/>
  <c r="V125" i="3"/>
  <c r="U125" i="3"/>
  <c r="T125" i="3"/>
  <c r="S125" i="3"/>
  <c r="R125" i="3"/>
  <c r="V124" i="3"/>
  <c r="U124" i="3"/>
  <c r="T124" i="3"/>
  <c r="S124" i="3"/>
  <c r="R124" i="3"/>
  <c r="V123" i="3"/>
  <c r="U123" i="3"/>
  <c r="T123" i="3"/>
  <c r="S123" i="3"/>
  <c r="R123" i="3"/>
  <c r="V122" i="3"/>
  <c r="U122" i="3"/>
  <c r="T122" i="3"/>
  <c r="S122" i="3"/>
  <c r="R122" i="3"/>
  <c r="V121" i="3"/>
  <c r="U121" i="3"/>
  <c r="T121" i="3"/>
  <c r="S121" i="3"/>
  <c r="R121" i="3"/>
  <c r="V120" i="3"/>
  <c r="U120" i="3"/>
  <c r="T120" i="3"/>
  <c r="S120" i="3"/>
  <c r="R120" i="3"/>
  <c r="V119" i="3"/>
  <c r="U119" i="3"/>
  <c r="T119" i="3"/>
  <c r="S119" i="3"/>
  <c r="R119" i="3"/>
  <c r="V118" i="3"/>
  <c r="U118" i="3"/>
  <c r="T118" i="3"/>
  <c r="S118" i="3"/>
  <c r="R118" i="3"/>
  <c r="V117" i="3"/>
  <c r="U117" i="3"/>
  <c r="T117" i="3"/>
  <c r="S117" i="3"/>
  <c r="R117" i="3"/>
  <c r="V116" i="3"/>
  <c r="U116" i="3"/>
  <c r="T116" i="3"/>
  <c r="S116" i="3"/>
  <c r="R116" i="3"/>
  <c r="V115" i="3"/>
  <c r="U115" i="3"/>
  <c r="T115" i="3"/>
  <c r="S115" i="3"/>
  <c r="R115" i="3"/>
  <c r="V114" i="3"/>
  <c r="U114" i="3"/>
  <c r="T114" i="3"/>
  <c r="S114" i="3"/>
  <c r="R114" i="3"/>
  <c r="V113" i="3"/>
  <c r="U113" i="3"/>
  <c r="T113" i="3"/>
  <c r="S113" i="3"/>
  <c r="R113" i="3"/>
  <c r="V112" i="3"/>
  <c r="U112" i="3"/>
  <c r="T112" i="3"/>
  <c r="S112" i="3"/>
  <c r="R112" i="3"/>
  <c r="V111" i="3"/>
  <c r="U111" i="3"/>
  <c r="T111" i="3"/>
  <c r="S111" i="3"/>
  <c r="R111" i="3"/>
  <c r="V110" i="3"/>
  <c r="U110" i="3"/>
  <c r="T110" i="3"/>
  <c r="S110" i="3"/>
  <c r="R110" i="3"/>
  <c r="V109" i="3"/>
  <c r="U109" i="3"/>
  <c r="T109" i="3"/>
  <c r="S109" i="3"/>
  <c r="R109" i="3"/>
  <c r="V108" i="3"/>
  <c r="U108" i="3"/>
  <c r="T108" i="3"/>
  <c r="S108" i="3"/>
  <c r="R108" i="3"/>
  <c r="V107" i="3"/>
  <c r="U107" i="3"/>
  <c r="T107" i="3"/>
  <c r="S107" i="3"/>
  <c r="R107" i="3"/>
  <c r="V106" i="3"/>
  <c r="U106" i="3"/>
  <c r="T106" i="3"/>
  <c r="S106" i="3"/>
  <c r="R106" i="3"/>
  <c r="V105" i="3"/>
  <c r="U105" i="3"/>
  <c r="T105" i="3"/>
  <c r="S105" i="3"/>
  <c r="R105" i="3"/>
  <c r="V104" i="3"/>
  <c r="U104" i="3"/>
  <c r="T104" i="3"/>
  <c r="S104" i="3"/>
  <c r="R104" i="3"/>
  <c r="V103" i="3"/>
  <c r="U103" i="3"/>
  <c r="T103" i="3"/>
  <c r="S103" i="3"/>
  <c r="R103" i="3"/>
  <c r="V102" i="3"/>
  <c r="U102" i="3"/>
  <c r="T102" i="3"/>
  <c r="S102" i="3"/>
  <c r="R102" i="3"/>
  <c r="V101" i="3"/>
  <c r="U101" i="3"/>
  <c r="T101" i="3"/>
  <c r="S101" i="3"/>
  <c r="R101" i="3"/>
  <c r="V100" i="3"/>
  <c r="U100" i="3"/>
  <c r="T100" i="3"/>
  <c r="S100" i="3"/>
  <c r="R100" i="3"/>
  <c r="V99" i="3"/>
  <c r="U99" i="3"/>
  <c r="T99" i="3"/>
  <c r="S99" i="3"/>
  <c r="R99" i="3"/>
  <c r="V98" i="3"/>
  <c r="U98" i="3"/>
  <c r="T98" i="3"/>
  <c r="S98" i="3"/>
  <c r="R98" i="3"/>
  <c r="V97" i="3"/>
  <c r="U97" i="3"/>
  <c r="T97" i="3"/>
  <c r="S97" i="3"/>
  <c r="R97" i="3"/>
  <c r="V96" i="3"/>
  <c r="U96" i="3"/>
  <c r="T96" i="3"/>
  <c r="S96" i="3"/>
  <c r="R96" i="3"/>
  <c r="V95" i="3"/>
  <c r="U95" i="3"/>
  <c r="T95" i="3"/>
  <c r="S95" i="3"/>
  <c r="R95" i="3"/>
  <c r="V94" i="3"/>
  <c r="U94" i="3"/>
  <c r="T94" i="3"/>
  <c r="S94" i="3"/>
  <c r="R94" i="3"/>
  <c r="V93" i="3"/>
  <c r="U93" i="3"/>
  <c r="T93" i="3"/>
  <c r="S93" i="3"/>
  <c r="R93" i="3"/>
  <c r="V92" i="3"/>
  <c r="U92" i="3"/>
  <c r="T92" i="3"/>
  <c r="S92" i="3"/>
  <c r="R92" i="3"/>
  <c r="V91" i="3"/>
  <c r="U91" i="3"/>
  <c r="T91" i="3"/>
  <c r="S91" i="3"/>
  <c r="R91" i="3"/>
  <c r="V90" i="3"/>
  <c r="U90" i="3"/>
  <c r="T90" i="3"/>
  <c r="S90" i="3"/>
  <c r="R90" i="3"/>
  <c r="V89" i="3"/>
  <c r="U89" i="3"/>
  <c r="T89" i="3"/>
  <c r="S89" i="3"/>
  <c r="R89" i="3"/>
  <c r="V88" i="3"/>
  <c r="U88" i="3"/>
  <c r="T88" i="3"/>
  <c r="S88" i="3"/>
  <c r="R88" i="3"/>
  <c r="V87" i="3"/>
  <c r="U87" i="3"/>
  <c r="T87" i="3"/>
  <c r="S87" i="3"/>
  <c r="R87" i="3"/>
  <c r="V86" i="3"/>
  <c r="U86" i="3"/>
  <c r="T86" i="3"/>
  <c r="S86" i="3"/>
  <c r="R86" i="3"/>
  <c r="V85" i="3"/>
  <c r="U85" i="3"/>
  <c r="T85" i="3"/>
  <c r="S85" i="3"/>
  <c r="R85" i="3"/>
  <c r="V84" i="3"/>
  <c r="U84" i="3"/>
  <c r="T84" i="3"/>
  <c r="S84" i="3"/>
  <c r="R84" i="3"/>
  <c r="V83" i="3"/>
  <c r="U83" i="3"/>
  <c r="T83" i="3"/>
  <c r="S83" i="3"/>
  <c r="R83" i="3"/>
  <c r="V82" i="3"/>
  <c r="U82" i="3"/>
  <c r="T82" i="3"/>
  <c r="S82" i="3"/>
  <c r="R82" i="3"/>
  <c r="V81" i="3"/>
  <c r="U81" i="3"/>
  <c r="T81" i="3"/>
  <c r="S81" i="3"/>
  <c r="R81" i="3"/>
  <c r="V80" i="3"/>
  <c r="U80" i="3"/>
  <c r="T80" i="3"/>
  <c r="S80" i="3"/>
  <c r="R80" i="3"/>
  <c r="V79" i="3"/>
  <c r="U79" i="3"/>
  <c r="T79" i="3"/>
  <c r="S79" i="3"/>
  <c r="R79" i="3"/>
  <c r="V78" i="3"/>
  <c r="U78" i="3"/>
  <c r="T78" i="3"/>
  <c r="S78" i="3"/>
  <c r="R78" i="3"/>
  <c r="V77" i="3"/>
  <c r="U77" i="3"/>
  <c r="T77" i="3"/>
  <c r="S77" i="3"/>
  <c r="R77" i="3"/>
  <c r="V76" i="3"/>
  <c r="U76" i="3"/>
  <c r="T76" i="3"/>
  <c r="S76" i="3"/>
  <c r="R76" i="3"/>
  <c r="V75" i="3"/>
  <c r="U75" i="3"/>
  <c r="T75" i="3"/>
  <c r="S75" i="3"/>
  <c r="R75" i="3"/>
  <c r="V74" i="3"/>
  <c r="U74" i="3"/>
  <c r="T74" i="3"/>
  <c r="S74" i="3"/>
  <c r="R74" i="3"/>
  <c r="V73" i="3"/>
  <c r="U73" i="3"/>
  <c r="T73" i="3"/>
  <c r="S73" i="3"/>
  <c r="R73" i="3"/>
  <c r="V72" i="3"/>
  <c r="U72" i="3"/>
  <c r="T72" i="3"/>
  <c r="S72" i="3"/>
  <c r="R72" i="3"/>
  <c r="V71" i="3"/>
  <c r="U71" i="3"/>
  <c r="T71" i="3"/>
  <c r="S71" i="3"/>
  <c r="R71" i="3"/>
  <c r="V70" i="3"/>
  <c r="U70" i="3"/>
  <c r="T70" i="3"/>
  <c r="S70" i="3"/>
  <c r="R70" i="3"/>
  <c r="V69" i="3"/>
  <c r="U69" i="3"/>
  <c r="T69" i="3"/>
  <c r="S69" i="3"/>
  <c r="R69" i="3"/>
  <c r="V68" i="3"/>
  <c r="U68" i="3"/>
  <c r="T68" i="3"/>
  <c r="S68" i="3"/>
  <c r="R68" i="3"/>
  <c r="V67" i="3"/>
  <c r="U67" i="3"/>
  <c r="T67" i="3"/>
  <c r="S67" i="3"/>
  <c r="R67" i="3"/>
  <c r="V66" i="3"/>
  <c r="U66" i="3"/>
  <c r="T66" i="3"/>
  <c r="S66" i="3"/>
  <c r="R66" i="3"/>
  <c r="V65" i="3"/>
  <c r="U65" i="3"/>
  <c r="T65" i="3"/>
  <c r="S65" i="3"/>
  <c r="R65" i="3"/>
  <c r="V64" i="3"/>
  <c r="U64" i="3"/>
  <c r="T64" i="3"/>
  <c r="S64" i="3"/>
  <c r="R64" i="3"/>
  <c r="V63" i="3"/>
  <c r="U63" i="3"/>
  <c r="T63" i="3"/>
  <c r="S63" i="3"/>
  <c r="R63" i="3"/>
  <c r="V62" i="3"/>
  <c r="U62" i="3"/>
  <c r="T62" i="3"/>
  <c r="S62" i="3"/>
  <c r="R62" i="3"/>
  <c r="V61" i="3"/>
  <c r="U61" i="3"/>
  <c r="T61" i="3"/>
  <c r="S61" i="3"/>
  <c r="R61" i="3"/>
  <c r="V60" i="3"/>
  <c r="U60" i="3"/>
  <c r="T60" i="3"/>
  <c r="S60" i="3"/>
  <c r="R60" i="3"/>
  <c r="V59" i="3"/>
  <c r="U59" i="3"/>
  <c r="T59" i="3"/>
  <c r="S59" i="3"/>
  <c r="R59" i="3"/>
  <c r="V58" i="3"/>
  <c r="U58" i="3"/>
  <c r="T58" i="3"/>
  <c r="S58" i="3"/>
  <c r="R58" i="3"/>
  <c r="V57" i="3"/>
  <c r="U57" i="3"/>
  <c r="T57" i="3"/>
  <c r="S57" i="3"/>
  <c r="R57" i="3"/>
  <c r="V56" i="3"/>
  <c r="U56" i="3"/>
  <c r="T56" i="3"/>
  <c r="S56" i="3"/>
  <c r="R56" i="3"/>
  <c r="V55" i="3"/>
  <c r="U55" i="3"/>
  <c r="T55" i="3"/>
  <c r="S55" i="3"/>
  <c r="R55" i="3"/>
  <c r="V54" i="3"/>
  <c r="U54" i="3"/>
  <c r="T54" i="3"/>
  <c r="S54" i="3"/>
  <c r="R54" i="3"/>
  <c r="V53" i="3"/>
  <c r="U53" i="3"/>
  <c r="T53" i="3"/>
  <c r="S53" i="3"/>
  <c r="R53" i="3"/>
  <c r="V52" i="3"/>
  <c r="U52" i="3"/>
  <c r="T52" i="3"/>
  <c r="S52" i="3"/>
  <c r="R52" i="3"/>
  <c r="V51" i="3"/>
  <c r="U51" i="3"/>
  <c r="T51" i="3"/>
  <c r="S51" i="3"/>
  <c r="R51" i="3"/>
  <c r="V50" i="3"/>
  <c r="U50" i="3"/>
  <c r="T50" i="3"/>
  <c r="S50" i="3"/>
  <c r="R50" i="3"/>
  <c r="V49" i="3"/>
  <c r="U49" i="3"/>
  <c r="T49" i="3"/>
  <c r="S49" i="3"/>
  <c r="R49" i="3"/>
  <c r="V48" i="3"/>
  <c r="U48" i="3"/>
  <c r="T48" i="3"/>
  <c r="S48" i="3"/>
  <c r="R48" i="3"/>
  <c r="V47" i="3"/>
  <c r="U47" i="3"/>
  <c r="T47" i="3"/>
  <c r="S47" i="3"/>
  <c r="R47" i="3"/>
  <c r="V46" i="3"/>
  <c r="U46" i="3"/>
  <c r="T46" i="3"/>
  <c r="S46" i="3"/>
  <c r="R46" i="3"/>
  <c r="V45" i="3"/>
  <c r="U45" i="3"/>
  <c r="T45" i="3"/>
  <c r="S45" i="3"/>
  <c r="R45" i="3"/>
  <c r="V44" i="3"/>
  <c r="U44" i="3"/>
  <c r="T44" i="3"/>
  <c r="S44" i="3"/>
  <c r="R44" i="3"/>
  <c r="V43" i="3"/>
  <c r="U43" i="3"/>
  <c r="T43" i="3"/>
  <c r="S43" i="3"/>
  <c r="R43" i="3"/>
  <c r="V42" i="3"/>
  <c r="U42" i="3"/>
  <c r="T42" i="3"/>
  <c r="S42" i="3"/>
  <c r="R42" i="3"/>
  <c r="V41" i="3"/>
  <c r="U41" i="3"/>
  <c r="T41" i="3"/>
  <c r="S41" i="3"/>
  <c r="R41" i="3"/>
  <c r="V40" i="3"/>
  <c r="U40" i="3"/>
  <c r="T40" i="3"/>
  <c r="S40" i="3"/>
  <c r="R40" i="3"/>
  <c r="V39" i="3"/>
  <c r="U39" i="3"/>
  <c r="T39" i="3"/>
  <c r="S39" i="3"/>
  <c r="R39" i="3"/>
  <c r="V38" i="3"/>
  <c r="U38" i="3"/>
  <c r="T38" i="3"/>
  <c r="S38" i="3"/>
  <c r="R38" i="3"/>
  <c r="V37" i="3"/>
  <c r="U37" i="3"/>
  <c r="T37" i="3"/>
  <c r="S37" i="3"/>
  <c r="R37" i="3"/>
  <c r="V36" i="3"/>
  <c r="U36" i="3"/>
  <c r="T36" i="3"/>
  <c r="S36" i="3"/>
  <c r="R36" i="3"/>
  <c r="V35" i="3"/>
  <c r="U35" i="3"/>
  <c r="T35" i="3"/>
  <c r="S35" i="3"/>
  <c r="R35" i="3"/>
  <c r="V34" i="3"/>
  <c r="U34" i="3"/>
  <c r="T34" i="3"/>
  <c r="S34" i="3"/>
  <c r="R34" i="3"/>
  <c r="V33" i="3"/>
  <c r="U33" i="3"/>
  <c r="T33" i="3"/>
  <c r="S33" i="3"/>
  <c r="R33" i="3"/>
  <c r="V32" i="3"/>
  <c r="U32" i="3"/>
  <c r="T32" i="3"/>
  <c r="S32" i="3"/>
  <c r="R32" i="3"/>
  <c r="V31" i="3"/>
  <c r="U31" i="3"/>
  <c r="T31" i="3"/>
  <c r="S31" i="3"/>
  <c r="R31" i="3"/>
  <c r="V30" i="3"/>
  <c r="U30" i="3"/>
  <c r="T30" i="3"/>
  <c r="S30" i="3"/>
  <c r="R30" i="3"/>
  <c r="V29" i="3"/>
  <c r="U29" i="3"/>
  <c r="T29" i="3"/>
  <c r="S29" i="3"/>
  <c r="R29" i="3"/>
  <c r="V28" i="3"/>
  <c r="U28" i="3"/>
  <c r="T28" i="3"/>
  <c r="S28" i="3"/>
  <c r="R28" i="3"/>
  <c r="V27" i="3"/>
  <c r="U27" i="3"/>
  <c r="T27" i="3"/>
  <c r="S27" i="3"/>
  <c r="R27" i="3"/>
  <c r="V26" i="3"/>
  <c r="U26" i="3"/>
  <c r="T26" i="3"/>
  <c r="S26" i="3"/>
  <c r="R26" i="3"/>
  <c r="V25" i="3"/>
  <c r="U25" i="3"/>
  <c r="T25" i="3"/>
  <c r="S25" i="3"/>
  <c r="R25" i="3"/>
  <c r="V24" i="3"/>
  <c r="U24" i="3"/>
  <c r="T24" i="3"/>
  <c r="S24" i="3"/>
  <c r="R24" i="3"/>
  <c r="V23" i="3"/>
  <c r="U23" i="3"/>
  <c r="T23" i="3"/>
  <c r="S23" i="3"/>
  <c r="R23" i="3"/>
  <c r="V22" i="3"/>
  <c r="U22" i="3"/>
  <c r="T22" i="3"/>
  <c r="S22" i="3"/>
  <c r="R22" i="3"/>
  <c r="V21" i="3"/>
  <c r="U21" i="3"/>
  <c r="T21" i="3"/>
  <c r="S21" i="3"/>
  <c r="R21" i="3"/>
  <c r="V20" i="3"/>
  <c r="U20" i="3"/>
  <c r="T20" i="3"/>
  <c r="S20" i="3"/>
  <c r="R20" i="3"/>
  <c r="V19" i="3"/>
  <c r="U19" i="3"/>
  <c r="T19" i="3"/>
  <c r="S19" i="3"/>
  <c r="R19" i="3"/>
  <c r="V18" i="3"/>
  <c r="U18" i="3"/>
  <c r="T18" i="3"/>
  <c r="S18" i="3"/>
  <c r="R18" i="3"/>
  <c r="V17" i="3"/>
  <c r="U17" i="3"/>
  <c r="T17" i="3"/>
  <c r="S17" i="3"/>
  <c r="R17" i="3"/>
  <c r="V16" i="3"/>
  <c r="U16" i="3"/>
  <c r="T16" i="3"/>
  <c r="S16" i="3"/>
  <c r="R16" i="3"/>
  <c r="V15" i="3"/>
  <c r="U15" i="3"/>
  <c r="T15" i="3"/>
  <c r="S15" i="3"/>
  <c r="R15" i="3"/>
  <c r="V14" i="3"/>
  <c r="U14" i="3"/>
  <c r="T14" i="3"/>
  <c r="S14" i="3"/>
  <c r="R14" i="3"/>
  <c r="V13" i="3"/>
  <c r="U13" i="3"/>
  <c r="T13" i="3"/>
  <c r="S13" i="3"/>
  <c r="R13" i="3"/>
  <c r="V12" i="3"/>
  <c r="U12" i="3"/>
  <c r="T12" i="3"/>
  <c r="S12" i="3"/>
  <c r="R12" i="3"/>
  <c r="V11" i="3"/>
  <c r="U11" i="3"/>
  <c r="T11" i="3"/>
  <c r="S11" i="3"/>
  <c r="R11" i="3"/>
  <c r="V10" i="3"/>
  <c r="U10" i="3"/>
  <c r="T10" i="3"/>
  <c r="S10" i="3"/>
  <c r="R10" i="3"/>
  <c r="V9" i="3"/>
  <c r="U9" i="3"/>
  <c r="T9" i="3"/>
  <c r="S9" i="3"/>
  <c r="R9" i="3"/>
  <c r="V8" i="3"/>
  <c r="U8" i="3"/>
  <c r="T8" i="3"/>
  <c r="S8" i="3"/>
  <c r="R8" i="3"/>
  <c r="V7" i="3"/>
  <c r="U7" i="3"/>
  <c r="T7" i="3"/>
  <c r="S7" i="3"/>
  <c r="R7" i="3"/>
  <c r="Q145" i="3"/>
  <c r="P145" i="3"/>
  <c r="Q142" i="3"/>
  <c r="P142" i="3"/>
  <c r="Q141" i="3"/>
  <c r="P141" i="3"/>
  <c r="Q140" i="3"/>
  <c r="P140" i="3"/>
  <c r="Q139" i="3"/>
  <c r="P139" i="3"/>
  <c r="Q138" i="3"/>
  <c r="P138" i="3"/>
  <c r="Q137" i="3"/>
  <c r="P137" i="3"/>
  <c r="Q136" i="3"/>
  <c r="P136" i="3"/>
  <c r="Q135" i="3"/>
  <c r="P135" i="3"/>
  <c r="Q134" i="3"/>
  <c r="P134" i="3"/>
  <c r="Q133" i="3"/>
  <c r="P133" i="3"/>
  <c r="Q132" i="3"/>
  <c r="P132" i="3"/>
  <c r="Q131" i="3"/>
  <c r="P131" i="3"/>
  <c r="Q130" i="3"/>
  <c r="P130" i="3"/>
  <c r="Q129" i="3"/>
  <c r="P129" i="3"/>
  <c r="Q128" i="3"/>
  <c r="P128" i="3"/>
  <c r="Q127" i="3"/>
  <c r="P127" i="3"/>
  <c r="Q126" i="3"/>
  <c r="P126" i="3"/>
  <c r="Q125" i="3"/>
  <c r="P125" i="3"/>
  <c r="Q124" i="3"/>
  <c r="P124" i="3"/>
  <c r="Q123" i="3"/>
  <c r="P123" i="3"/>
  <c r="Q122" i="3"/>
  <c r="P122" i="3"/>
  <c r="Q121" i="3"/>
  <c r="P121" i="3"/>
  <c r="Q120" i="3"/>
  <c r="P120" i="3"/>
  <c r="Q119" i="3"/>
  <c r="P119" i="3"/>
  <c r="Q118" i="3"/>
  <c r="P118" i="3"/>
  <c r="Q117" i="3"/>
  <c r="P117" i="3"/>
  <c r="Q116" i="3"/>
  <c r="P116" i="3"/>
  <c r="Q115" i="3"/>
  <c r="P115" i="3"/>
  <c r="Q114" i="3"/>
  <c r="P114" i="3"/>
  <c r="Q113" i="3"/>
  <c r="P113" i="3"/>
  <c r="Q112" i="3"/>
  <c r="P112" i="3"/>
  <c r="Q111" i="3"/>
  <c r="P111" i="3"/>
  <c r="Q110" i="3"/>
  <c r="P110" i="3"/>
  <c r="Q109" i="3"/>
  <c r="P109" i="3"/>
  <c r="Q108" i="3"/>
  <c r="P108" i="3"/>
  <c r="Q107" i="3"/>
  <c r="P107" i="3"/>
  <c r="Q106" i="3"/>
  <c r="P106" i="3"/>
  <c r="Q105" i="3"/>
  <c r="P105" i="3"/>
  <c r="Q104" i="3"/>
  <c r="P104" i="3"/>
  <c r="Q103" i="3"/>
  <c r="P103" i="3"/>
  <c r="Q102" i="3"/>
  <c r="P102" i="3"/>
  <c r="Q101" i="3"/>
  <c r="P101" i="3"/>
  <c r="Q100" i="3"/>
  <c r="P100" i="3"/>
  <c r="Q99" i="3"/>
  <c r="P99" i="3"/>
  <c r="Q98" i="3"/>
  <c r="P98" i="3"/>
  <c r="Q97" i="3"/>
  <c r="P97" i="3"/>
  <c r="Q96" i="3"/>
  <c r="P96" i="3"/>
  <c r="Q95" i="3"/>
  <c r="P95" i="3"/>
  <c r="Q94" i="3"/>
  <c r="P94" i="3"/>
  <c r="Q93" i="3"/>
  <c r="P93" i="3"/>
  <c r="Q92" i="3"/>
  <c r="P92" i="3"/>
  <c r="Q91" i="3"/>
  <c r="P91" i="3"/>
  <c r="Q90" i="3"/>
  <c r="P90" i="3"/>
  <c r="Q89" i="3"/>
  <c r="P89" i="3"/>
  <c r="Q88" i="3"/>
  <c r="P88" i="3"/>
  <c r="Q87" i="3"/>
  <c r="P87" i="3"/>
  <c r="Q86" i="3"/>
  <c r="P86" i="3"/>
  <c r="Q85" i="3"/>
  <c r="P85" i="3"/>
  <c r="Q84" i="3"/>
  <c r="P84" i="3"/>
  <c r="Q83" i="3"/>
  <c r="P83" i="3"/>
  <c r="Q82" i="3"/>
  <c r="P82" i="3"/>
  <c r="Q81" i="3"/>
  <c r="P81" i="3"/>
  <c r="Q80" i="3"/>
  <c r="P80" i="3"/>
  <c r="Q79" i="3"/>
  <c r="P79" i="3"/>
  <c r="Q78" i="3"/>
  <c r="P78" i="3"/>
  <c r="Q77" i="3"/>
  <c r="P77" i="3"/>
  <c r="Q76" i="3"/>
  <c r="P76" i="3"/>
  <c r="Q75" i="3"/>
  <c r="P75" i="3"/>
  <c r="Q74" i="3"/>
  <c r="P74" i="3"/>
  <c r="Q73" i="3"/>
  <c r="P73" i="3"/>
  <c r="Q72" i="3"/>
  <c r="P72" i="3"/>
  <c r="Q71" i="3"/>
  <c r="P71" i="3"/>
  <c r="Q70" i="3"/>
  <c r="P70" i="3"/>
  <c r="Q69" i="3"/>
  <c r="P69" i="3"/>
  <c r="Q68" i="3"/>
  <c r="P68" i="3"/>
  <c r="Q67" i="3"/>
  <c r="P67" i="3"/>
  <c r="Q66" i="3"/>
  <c r="P66" i="3"/>
  <c r="Q65" i="3"/>
  <c r="P65" i="3"/>
  <c r="Q64" i="3"/>
  <c r="P64" i="3"/>
  <c r="Q63" i="3"/>
  <c r="P63" i="3"/>
  <c r="Q62" i="3"/>
  <c r="P62" i="3"/>
  <c r="Q61" i="3"/>
  <c r="P61" i="3"/>
  <c r="Q60" i="3"/>
  <c r="P60" i="3"/>
  <c r="Q59" i="3"/>
  <c r="P59" i="3"/>
  <c r="Q58" i="3"/>
  <c r="P58" i="3"/>
  <c r="Q57" i="3"/>
  <c r="P57" i="3"/>
  <c r="Q56" i="3"/>
  <c r="P56" i="3"/>
  <c r="Q55" i="3"/>
  <c r="P55" i="3"/>
  <c r="Q54" i="3"/>
  <c r="P54" i="3"/>
  <c r="Q53" i="3"/>
  <c r="P53" i="3"/>
  <c r="Q52" i="3"/>
  <c r="P52" i="3"/>
  <c r="Q51" i="3"/>
  <c r="P51" i="3"/>
  <c r="Q50" i="3"/>
  <c r="P50" i="3"/>
  <c r="Q49" i="3"/>
  <c r="P49" i="3"/>
  <c r="Q48" i="3"/>
  <c r="P48" i="3"/>
  <c r="Q47" i="3"/>
  <c r="P47" i="3"/>
  <c r="Q46" i="3"/>
  <c r="P46" i="3"/>
  <c r="Q45" i="3"/>
  <c r="P45" i="3"/>
  <c r="Q44" i="3"/>
  <c r="P44" i="3"/>
  <c r="Q43" i="3"/>
  <c r="P43" i="3"/>
  <c r="Q42" i="3"/>
  <c r="P42" i="3"/>
  <c r="Q41" i="3"/>
  <c r="P41" i="3"/>
  <c r="Q40" i="3"/>
  <c r="P40" i="3"/>
  <c r="Q39" i="3"/>
  <c r="P39" i="3"/>
  <c r="Q38" i="3"/>
  <c r="P38" i="3"/>
  <c r="Q37" i="3"/>
  <c r="P37" i="3"/>
  <c r="Q36" i="3"/>
  <c r="P36" i="3"/>
  <c r="Q35" i="3"/>
  <c r="P35" i="3"/>
  <c r="Q34" i="3"/>
  <c r="P34" i="3"/>
  <c r="Q33" i="3"/>
  <c r="P33" i="3"/>
  <c r="Q32" i="3"/>
  <c r="P32" i="3"/>
  <c r="Q31" i="3"/>
  <c r="P31" i="3"/>
  <c r="Q30" i="3"/>
  <c r="P30" i="3"/>
  <c r="Q29" i="3"/>
  <c r="P29" i="3"/>
  <c r="Q28" i="3"/>
  <c r="P28" i="3"/>
  <c r="Q27" i="3"/>
  <c r="P27" i="3"/>
  <c r="Q26" i="3"/>
  <c r="P26" i="3"/>
  <c r="Q25" i="3"/>
  <c r="P25" i="3"/>
  <c r="Q24" i="3"/>
  <c r="P24" i="3"/>
  <c r="Q23" i="3"/>
  <c r="P23" i="3"/>
  <c r="Q22" i="3"/>
  <c r="P22" i="3"/>
  <c r="Q21" i="3"/>
  <c r="P21" i="3"/>
  <c r="Q20" i="3"/>
  <c r="P20" i="3"/>
  <c r="Q19" i="3"/>
  <c r="P19" i="3"/>
  <c r="Q18" i="3"/>
  <c r="P18" i="3"/>
  <c r="Q17" i="3"/>
  <c r="P17" i="3"/>
  <c r="Q16" i="3"/>
  <c r="P16" i="3"/>
  <c r="Q15" i="3"/>
  <c r="P15" i="3"/>
  <c r="Q14" i="3"/>
  <c r="P14" i="3"/>
  <c r="Q13" i="3"/>
  <c r="P13" i="3"/>
  <c r="Q12" i="3"/>
  <c r="P12" i="3"/>
  <c r="Q11" i="3"/>
  <c r="P11" i="3"/>
  <c r="Q10" i="3"/>
  <c r="P10" i="3"/>
  <c r="Q9" i="3"/>
  <c r="P9" i="3"/>
  <c r="Q8" i="3"/>
  <c r="P8" i="3"/>
  <c r="Q7" i="3"/>
  <c r="P7" i="3"/>
  <c r="D145" i="3"/>
  <c r="E145" i="3"/>
  <c r="F145" i="3"/>
  <c r="G145" i="3"/>
  <c r="H145" i="3"/>
  <c r="I145" i="3"/>
  <c r="J145" i="3"/>
  <c r="K145" i="3"/>
  <c r="L145" i="3"/>
  <c r="M145" i="3"/>
  <c r="N145" i="3"/>
  <c r="C145" i="3"/>
  <c r="N142" i="3"/>
  <c r="M142" i="3"/>
  <c r="L142" i="3"/>
  <c r="K142" i="3"/>
  <c r="J142" i="3"/>
  <c r="I142" i="3"/>
  <c r="H142" i="3"/>
  <c r="G142" i="3"/>
  <c r="F142" i="3"/>
  <c r="E142" i="3"/>
  <c r="D142" i="3"/>
  <c r="C142" i="3"/>
  <c r="N141" i="3"/>
  <c r="M141" i="3"/>
  <c r="L141" i="3"/>
  <c r="K141" i="3"/>
  <c r="J141" i="3"/>
  <c r="I141" i="3"/>
  <c r="H141" i="3"/>
  <c r="G141" i="3"/>
  <c r="F141" i="3"/>
  <c r="E141" i="3"/>
  <c r="D141" i="3"/>
  <c r="C141" i="3"/>
  <c r="N140" i="3"/>
  <c r="M140" i="3"/>
  <c r="L140" i="3"/>
  <c r="K140" i="3"/>
  <c r="J140" i="3"/>
  <c r="I140" i="3"/>
  <c r="H140" i="3"/>
  <c r="G140" i="3"/>
  <c r="F140" i="3"/>
  <c r="E140" i="3"/>
  <c r="D140" i="3"/>
  <c r="C140" i="3"/>
  <c r="N139" i="3"/>
  <c r="M139" i="3"/>
  <c r="L139" i="3"/>
  <c r="K139" i="3"/>
  <c r="J139" i="3"/>
  <c r="I139" i="3"/>
  <c r="H139" i="3"/>
  <c r="G139" i="3"/>
  <c r="F139" i="3"/>
  <c r="E139" i="3"/>
  <c r="D139" i="3"/>
  <c r="C139" i="3"/>
  <c r="N138" i="3"/>
  <c r="M138" i="3"/>
  <c r="L138" i="3"/>
  <c r="K138" i="3"/>
  <c r="J138" i="3"/>
  <c r="I138" i="3"/>
  <c r="H138" i="3"/>
  <c r="G138" i="3"/>
  <c r="F138" i="3"/>
  <c r="E138" i="3"/>
  <c r="D138" i="3"/>
  <c r="C138" i="3"/>
  <c r="N137" i="3"/>
  <c r="M137" i="3"/>
  <c r="L137" i="3"/>
  <c r="K137" i="3"/>
  <c r="J137" i="3"/>
  <c r="I137" i="3"/>
  <c r="H137" i="3"/>
  <c r="G137" i="3"/>
  <c r="F137" i="3"/>
  <c r="E137" i="3"/>
  <c r="D137" i="3"/>
  <c r="C137" i="3"/>
  <c r="N136" i="3"/>
  <c r="M136" i="3"/>
  <c r="L136" i="3"/>
  <c r="K136" i="3"/>
  <c r="J136" i="3"/>
  <c r="I136" i="3"/>
  <c r="H136" i="3"/>
  <c r="G136" i="3"/>
  <c r="F136" i="3"/>
  <c r="E136" i="3"/>
  <c r="D136" i="3"/>
  <c r="C136" i="3"/>
  <c r="N135" i="3"/>
  <c r="M135" i="3"/>
  <c r="L135" i="3"/>
  <c r="K135" i="3"/>
  <c r="J135" i="3"/>
  <c r="I135" i="3"/>
  <c r="H135" i="3"/>
  <c r="G135" i="3"/>
  <c r="F135" i="3"/>
  <c r="E135" i="3"/>
  <c r="D135" i="3"/>
  <c r="C135" i="3"/>
  <c r="N134" i="3"/>
  <c r="M134" i="3"/>
  <c r="L134" i="3"/>
  <c r="K134" i="3"/>
  <c r="J134" i="3"/>
  <c r="I134" i="3"/>
  <c r="H134" i="3"/>
  <c r="G134" i="3"/>
  <c r="F134" i="3"/>
  <c r="E134" i="3"/>
  <c r="D134" i="3"/>
  <c r="C134" i="3"/>
  <c r="N133" i="3"/>
  <c r="M133" i="3"/>
  <c r="L133" i="3"/>
  <c r="K133" i="3"/>
  <c r="J133" i="3"/>
  <c r="I133" i="3"/>
  <c r="H133" i="3"/>
  <c r="G133" i="3"/>
  <c r="F133" i="3"/>
  <c r="E133" i="3"/>
  <c r="D133" i="3"/>
  <c r="C133" i="3"/>
  <c r="N132" i="3"/>
  <c r="M132" i="3"/>
  <c r="L132" i="3"/>
  <c r="K132" i="3"/>
  <c r="J132" i="3"/>
  <c r="I132" i="3"/>
  <c r="H132" i="3"/>
  <c r="G132" i="3"/>
  <c r="F132" i="3"/>
  <c r="E132" i="3"/>
  <c r="D132" i="3"/>
  <c r="C132" i="3"/>
  <c r="N131" i="3"/>
  <c r="M131" i="3"/>
  <c r="L131" i="3"/>
  <c r="K131" i="3"/>
  <c r="J131" i="3"/>
  <c r="I131" i="3"/>
  <c r="H131" i="3"/>
  <c r="G131" i="3"/>
  <c r="F131" i="3"/>
  <c r="E131" i="3"/>
  <c r="D131" i="3"/>
  <c r="C131" i="3"/>
  <c r="N130" i="3"/>
  <c r="M130" i="3"/>
  <c r="L130" i="3"/>
  <c r="K130" i="3"/>
  <c r="J130" i="3"/>
  <c r="I130" i="3"/>
  <c r="H130" i="3"/>
  <c r="G130" i="3"/>
  <c r="F130" i="3"/>
  <c r="E130" i="3"/>
  <c r="D130" i="3"/>
  <c r="C130" i="3"/>
  <c r="N129" i="3"/>
  <c r="M129" i="3"/>
  <c r="L129" i="3"/>
  <c r="K129" i="3"/>
  <c r="J129" i="3"/>
  <c r="I129" i="3"/>
  <c r="H129" i="3"/>
  <c r="G129" i="3"/>
  <c r="F129" i="3"/>
  <c r="E129" i="3"/>
  <c r="D129" i="3"/>
  <c r="C129" i="3"/>
  <c r="N128" i="3"/>
  <c r="M128" i="3"/>
  <c r="L128" i="3"/>
  <c r="K128" i="3"/>
  <c r="J128" i="3"/>
  <c r="I128" i="3"/>
  <c r="H128" i="3"/>
  <c r="G128" i="3"/>
  <c r="F128" i="3"/>
  <c r="E128" i="3"/>
  <c r="D128" i="3"/>
  <c r="C128" i="3"/>
  <c r="N127" i="3"/>
  <c r="M127" i="3"/>
  <c r="L127" i="3"/>
  <c r="K127" i="3"/>
  <c r="J127" i="3"/>
  <c r="I127" i="3"/>
  <c r="H127" i="3"/>
  <c r="G127" i="3"/>
  <c r="F127" i="3"/>
  <c r="E127" i="3"/>
  <c r="D127" i="3"/>
  <c r="C127" i="3"/>
  <c r="N126" i="3"/>
  <c r="M126" i="3"/>
  <c r="L126" i="3"/>
  <c r="K126" i="3"/>
  <c r="J126" i="3"/>
  <c r="I126" i="3"/>
  <c r="H126" i="3"/>
  <c r="G126" i="3"/>
  <c r="F126" i="3"/>
  <c r="E126" i="3"/>
  <c r="D126" i="3"/>
  <c r="C126" i="3"/>
  <c r="N125" i="3"/>
  <c r="M125" i="3"/>
  <c r="L125" i="3"/>
  <c r="K125" i="3"/>
  <c r="J125" i="3"/>
  <c r="I125" i="3"/>
  <c r="H125" i="3"/>
  <c r="G125" i="3"/>
  <c r="F125" i="3"/>
  <c r="E125" i="3"/>
  <c r="D125" i="3"/>
  <c r="C125" i="3"/>
  <c r="N124" i="3"/>
  <c r="M124" i="3"/>
  <c r="L124" i="3"/>
  <c r="K124" i="3"/>
  <c r="J124" i="3"/>
  <c r="I124" i="3"/>
  <c r="H124" i="3"/>
  <c r="G124" i="3"/>
  <c r="F124" i="3"/>
  <c r="E124" i="3"/>
  <c r="D124" i="3"/>
  <c r="C124" i="3"/>
  <c r="N123" i="3"/>
  <c r="M123" i="3"/>
  <c r="L123" i="3"/>
  <c r="K123" i="3"/>
  <c r="J123" i="3"/>
  <c r="I123" i="3"/>
  <c r="H123" i="3"/>
  <c r="G123" i="3"/>
  <c r="F123" i="3"/>
  <c r="E123" i="3"/>
  <c r="D123" i="3"/>
  <c r="C123" i="3"/>
  <c r="N122" i="3"/>
  <c r="M122" i="3"/>
  <c r="L122" i="3"/>
  <c r="K122" i="3"/>
  <c r="J122" i="3"/>
  <c r="I122" i="3"/>
  <c r="H122" i="3"/>
  <c r="G122" i="3"/>
  <c r="F122" i="3"/>
  <c r="E122" i="3"/>
  <c r="D122" i="3"/>
  <c r="C122" i="3"/>
  <c r="N121" i="3"/>
  <c r="M121" i="3"/>
  <c r="L121" i="3"/>
  <c r="K121" i="3"/>
  <c r="J121" i="3"/>
  <c r="I121" i="3"/>
  <c r="H121" i="3"/>
  <c r="G121" i="3"/>
  <c r="F121" i="3"/>
  <c r="E121" i="3"/>
  <c r="D121" i="3"/>
  <c r="C121" i="3"/>
  <c r="N120" i="3"/>
  <c r="M120" i="3"/>
  <c r="L120" i="3"/>
  <c r="K120" i="3"/>
  <c r="J120" i="3"/>
  <c r="I120" i="3"/>
  <c r="H120" i="3"/>
  <c r="G120" i="3"/>
  <c r="F120" i="3"/>
  <c r="E120" i="3"/>
  <c r="D120" i="3"/>
  <c r="C120" i="3"/>
  <c r="N119" i="3"/>
  <c r="M119" i="3"/>
  <c r="L119" i="3"/>
  <c r="K119" i="3"/>
  <c r="J119" i="3"/>
  <c r="I119" i="3"/>
  <c r="H119" i="3"/>
  <c r="G119" i="3"/>
  <c r="F119" i="3"/>
  <c r="E119" i="3"/>
  <c r="D119" i="3"/>
  <c r="C119" i="3"/>
  <c r="N118" i="3"/>
  <c r="M118" i="3"/>
  <c r="L118" i="3"/>
  <c r="K118" i="3"/>
  <c r="J118" i="3"/>
  <c r="I118" i="3"/>
  <c r="H118" i="3"/>
  <c r="G118" i="3"/>
  <c r="F118" i="3"/>
  <c r="E118" i="3"/>
  <c r="D118" i="3"/>
  <c r="C118" i="3"/>
  <c r="N117" i="3"/>
  <c r="M117" i="3"/>
  <c r="L117" i="3"/>
  <c r="K117" i="3"/>
  <c r="J117" i="3"/>
  <c r="I117" i="3"/>
  <c r="H117" i="3"/>
  <c r="G117" i="3"/>
  <c r="F117" i="3"/>
  <c r="E117" i="3"/>
  <c r="D117" i="3"/>
  <c r="C117" i="3"/>
  <c r="N116" i="3"/>
  <c r="M116" i="3"/>
  <c r="L116" i="3"/>
  <c r="K116" i="3"/>
  <c r="J116" i="3"/>
  <c r="I116" i="3"/>
  <c r="H116" i="3"/>
  <c r="G116" i="3"/>
  <c r="F116" i="3"/>
  <c r="E116" i="3"/>
  <c r="D116" i="3"/>
  <c r="C116" i="3"/>
  <c r="N115" i="3"/>
  <c r="M115" i="3"/>
  <c r="L115" i="3"/>
  <c r="K115" i="3"/>
  <c r="J115" i="3"/>
  <c r="I115" i="3"/>
  <c r="H115" i="3"/>
  <c r="G115" i="3"/>
  <c r="F115" i="3"/>
  <c r="E115" i="3"/>
  <c r="D115" i="3"/>
  <c r="C115" i="3"/>
  <c r="N114" i="3"/>
  <c r="M114" i="3"/>
  <c r="L114" i="3"/>
  <c r="K114" i="3"/>
  <c r="J114" i="3"/>
  <c r="I114" i="3"/>
  <c r="H114" i="3"/>
  <c r="G114" i="3"/>
  <c r="F114" i="3"/>
  <c r="E114" i="3"/>
  <c r="D114" i="3"/>
  <c r="C114" i="3"/>
  <c r="N113" i="3"/>
  <c r="M113" i="3"/>
  <c r="L113" i="3"/>
  <c r="K113" i="3"/>
  <c r="J113" i="3"/>
  <c r="I113" i="3"/>
  <c r="H113" i="3"/>
  <c r="G113" i="3"/>
  <c r="F113" i="3"/>
  <c r="E113" i="3"/>
  <c r="D113" i="3"/>
  <c r="C113" i="3"/>
  <c r="N112" i="3"/>
  <c r="M112" i="3"/>
  <c r="L112" i="3"/>
  <c r="K112" i="3"/>
  <c r="J112" i="3"/>
  <c r="I112" i="3"/>
  <c r="H112" i="3"/>
  <c r="G112" i="3"/>
  <c r="F112" i="3"/>
  <c r="E112" i="3"/>
  <c r="D112" i="3"/>
  <c r="C112" i="3"/>
  <c r="N111" i="3"/>
  <c r="M111" i="3"/>
  <c r="L111" i="3"/>
  <c r="K111" i="3"/>
  <c r="J111" i="3"/>
  <c r="I111" i="3"/>
  <c r="H111" i="3"/>
  <c r="G111" i="3"/>
  <c r="F111" i="3"/>
  <c r="E111" i="3"/>
  <c r="D111" i="3"/>
  <c r="C111" i="3"/>
  <c r="N110" i="3"/>
  <c r="M110" i="3"/>
  <c r="L110" i="3"/>
  <c r="K110" i="3"/>
  <c r="J110" i="3"/>
  <c r="I110" i="3"/>
  <c r="H110" i="3"/>
  <c r="G110" i="3"/>
  <c r="F110" i="3"/>
  <c r="E110" i="3"/>
  <c r="D110" i="3"/>
  <c r="C110" i="3"/>
  <c r="N109" i="3"/>
  <c r="M109" i="3"/>
  <c r="L109" i="3"/>
  <c r="K109" i="3"/>
  <c r="J109" i="3"/>
  <c r="I109" i="3"/>
  <c r="H109" i="3"/>
  <c r="G109" i="3"/>
  <c r="F109" i="3"/>
  <c r="E109" i="3"/>
  <c r="D109" i="3"/>
  <c r="C109" i="3"/>
  <c r="N108" i="3"/>
  <c r="M108" i="3"/>
  <c r="L108" i="3"/>
  <c r="K108" i="3"/>
  <c r="J108" i="3"/>
  <c r="I108" i="3"/>
  <c r="H108" i="3"/>
  <c r="G108" i="3"/>
  <c r="F108" i="3"/>
  <c r="E108" i="3"/>
  <c r="D108" i="3"/>
  <c r="C108" i="3"/>
  <c r="N107" i="3"/>
  <c r="M107" i="3"/>
  <c r="L107" i="3"/>
  <c r="K107" i="3"/>
  <c r="J107" i="3"/>
  <c r="I107" i="3"/>
  <c r="H107" i="3"/>
  <c r="G107" i="3"/>
  <c r="F107" i="3"/>
  <c r="E107" i="3"/>
  <c r="D107" i="3"/>
  <c r="C107" i="3"/>
  <c r="N106" i="3"/>
  <c r="M106" i="3"/>
  <c r="L106" i="3"/>
  <c r="K106" i="3"/>
  <c r="J106" i="3"/>
  <c r="I106" i="3"/>
  <c r="H106" i="3"/>
  <c r="G106" i="3"/>
  <c r="F106" i="3"/>
  <c r="E106" i="3"/>
  <c r="D106" i="3"/>
  <c r="C106" i="3"/>
  <c r="N105" i="3"/>
  <c r="M105" i="3"/>
  <c r="L105" i="3"/>
  <c r="K105" i="3"/>
  <c r="J105" i="3"/>
  <c r="I105" i="3"/>
  <c r="H105" i="3"/>
  <c r="G105" i="3"/>
  <c r="F105" i="3"/>
  <c r="E105" i="3"/>
  <c r="D105" i="3"/>
  <c r="C105" i="3"/>
  <c r="N104" i="3"/>
  <c r="M104" i="3"/>
  <c r="L104" i="3"/>
  <c r="K104" i="3"/>
  <c r="J104" i="3"/>
  <c r="I104" i="3"/>
  <c r="H104" i="3"/>
  <c r="G104" i="3"/>
  <c r="F104" i="3"/>
  <c r="E104" i="3"/>
  <c r="D104" i="3"/>
  <c r="C104" i="3"/>
  <c r="N103" i="3"/>
  <c r="M103" i="3"/>
  <c r="L103" i="3"/>
  <c r="K103" i="3"/>
  <c r="J103" i="3"/>
  <c r="I103" i="3"/>
  <c r="H103" i="3"/>
  <c r="G103" i="3"/>
  <c r="F103" i="3"/>
  <c r="E103" i="3"/>
  <c r="D103" i="3"/>
  <c r="C103" i="3"/>
  <c r="N102" i="3"/>
  <c r="M102" i="3"/>
  <c r="L102" i="3"/>
  <c r="K102" i="3"/>
  <c r="J102" i="3"/>
  <c r="I102" i="3"/>
  <c r="H102" i="3"/>
  <c r="G102" i="3"/>
  <c r="F102" i="3"/>
  <c r="E102" i="3"/>
  <c r="D102" i="3"/>
  <c r="C102" i="3"/>
  <c r="N101" i="3"/>
  <c r="M101" i="3"/>
  <c r="L101" i="3"/>
  <c r="K101" i="3"/>
  <c r="J101" i="3"/>
  <c r="I101" i="3"/>
  <c r="H101" i="3"/>
  <c r="G101" i="3"/>
  <c r="F101" i="3"/>
  <c r="E101" i="3"/>
  <c r="D101" i="3"/>
  <c r="C101" i="3"/>
  <c r="N100" i="3"/>
  <c r="M100" i="3"/>
  <c r="L100" i="3"/>
  <c r="K100" i="3"/>
  <c r="J100" i="3"/>
  <c r="I100" i="3"/>
  <c r="H100" i="3"/>
  <c r="G100" i="3"/>
  <c r="F100" i="3"/>
  <c r="E100" i="3"/>
  <c r="D100" i="3"/>
  <c r="C100" i="3"/>
  <c r="N99" i="3"/>
  <c r="M99" i="3"/>
  <c r="L99" i="3"/>
  <c r="K99" i="3"/>
  <c r="J99" i="3"/>
  <c r="I99" i="3"/>
  <c r="H99" i="3"/>
  <c r="G99" i="3"/>
  <c r="F99" i="3"/>
  <c r="E99" i="3"/>
  <c r="D99" i="3"/>
  <c r="C99" i="3"/>
  <c r="N98" i="3"/>
  <c r="M98" i="3"/>
  <c r="L98" i="3"/>
  <c r="K98" i="3"/>
  <c r="J98" i="3"/>
  <c r="I98" i="3"/>
  <c r="H98" i="3"/>
  <c r="G98" i="3"/>
  <c r="F98" i="3"/>
  <c r="E98" i="3"/>
  <c r="D98" i="3"/>
  <c r="C98" i="3"/>
  <c r="N97" i="3"/>
  <c r="M97" i="3"/>
  <c r="L97" i="3"/>
  <c r="K97" i="3"/>
  <c r="J97" i="3"/>
  <c r="I97" i="3"/>
  <c r="H97" i="3"/>
  <c r="G97" i="3"/>
  <c r="F97" i="3"/>
  <c r="E97" i="3"/>
  <c r="D97" i="3"/>
  <c r="C97" i="3"/>
  <c r="N96" i="3"/>
  <c r="M96" i="3"/>
  <c r="L96" i="3"/>
  <c r="K96" i="3"/>
  <c r="J96" i="3"/>
  <c r="I96" i="3"/>
  <c r="H96" i="3"/>
  <c r="G96" i="3"/>
  <c r="F96" i="3"/>
  <c r="E96" i="3"/>
  <c r="D96" i="3"/>
  <c r="C96" i="3"/>
  <c r="N95" i="3"/>
  <c r="M95" i="3"/>
  <c r="L95" i="3"/>
  <c r="K95" i="3"/>
  <c r="J95" i="3"/>
  <c r="I95" i="3"/>
  <c r="H95" i="3"/>
  <c r="G95" i="3"/>
  <c r="F95" i="3"/>
  <c r="E95" i="3"/>
  <c r="D95" i="3"/>
  <c r="C95" i="3"/>
  <c r="N94" i="3"/>
  <c r="M94" i="3"/>
  <c r="L94" i="3"/>
  <c r="K94" i="3"/>
  <c r="J94" i="3"/>
  <c r="I94" i="3"/>
  <c r="H94" i="3"/>
  <c r="G94" i="3"/>
  <c r="F94" i="3"/>
  <c r="E94" i="3"/>
  <c r="D94" i="3"/>
  <c r="C94" i="3"/>
  <c r="N93" i="3"/>
  <c r="M93" i="3"/>
  <c r="L93" i="3"/>
  <c r="K93" i="3"/>
  <c r="J93" i="3"/>
  <c r="I93" i="3"/>
  <c r="H93" i="3"/>
  <c r="G93" i="3"/>
  <c r="F93" i="3"/>
  <c r="E93" i="3"/>
  <c r="D93" i="3"/>
  <c r="C93" i="3"/>
  <c r="N92" i="3"/>
  <c r="M92" i="3"/>
  <c r="L92" i="3"/>
  <c r="K92" i="3"/>
  <c r="J92" i="3"/>
  <c r="I92" i="3"/>
  <c r="H92" i="3"/>
  <c r="G92" i="3"/>
  <c r="F92" i="3"/>
  <c r="E92" i="3"/>
  <c r="D92" i="3"/>
  <c r="C92" i="3"/>
  <c r="N91" i="3"/>
  <c r="M91" i="3"/>
  <c r="L91" i="3"/>
  <c r="K91" i="3"/>
  <c r="J91" i="3"/>
  <c r="I91" i="3"/>
  <c r="H91" i="3"/>
  <c r="G91" i="3"/>
  <c r="F91" i="3"/>
  <c r="E91" i="3"/>
  <c r="D91" i="3"/>
  <c r="C91" i="3"/>
  <c r="N90" i="3"/>
  <c r="M90" i="3"/>
  <c r="L90" i="3"/>
  <c r="K90" i="3"/>
  <c r="J90" i="3"/>
  <c r="I90" i="3"/>
  <c r="H90" i="3"/>
  <c r="G90" i="3"/>
  <c r="F90" i="3"/>
  <c r="E90" i="3"/>
  <c r="D90" i="3"/>
  <c r="C90" i="3"/>
  <c r="N89" i="3"/>
  <c r="M89" i="3"/>
  <c r="L89" i="3"/>
  <c r="K89" i="3"/>
  <c r="J89" i="3"/>
  <c r="I89" i="3"/>
  <c r="H89" i="3"/>
  <c r="G89" i="3"/>
  <c r="F89" i="3"/>
  <c r="E89" i="3"/>
  <c r="D89" i="3"/>
  <c r="C89" i="3"/>
  <c r="N88" i="3"/>
  <c r="M88" i="3"/>
  <c r="L88" i="3"/>
  <c r="K88" i="3"/>
  <c r="J88" i="3"/>
  <c r="I88" i="3"/>
  <c r="H88" i="3"/>
  <c r="G88" i="3"/>
  <c r="F88" i="3"/>
  <c r="E88" i="3"/>
  <c r="D88" i="3"/>
  <c r="C88" i="3"/>
  <c r="N87" i="3"/>
  <c r="M87" i="3"/>
  <c r="L87" i="3"/>
  <c r="K87" i="3"/>
  <c r="J87" i="3"/>
  <c r="I87" i="3"/>
  <c r="H87" i="3"/>
  <c r="G87" i="3"/>
  <c r="F87" i="3"/>
  <c r="E87" i="3"/>
  <c r="D87" i="3"/>
  <c r="C87" i="3"/>
  <c r="N86" i="3"/>
  <c r="M86" i="3"/>
  <c r="L86" i="3"/>
  <c r="K86" i="3"/>
  <c r="J86" i="3"/>
  <c r="I86" i="3"/>
  <c r="H86" i="3"/>
  <c r="G86" i="3"/>
  <c r="F86" i="3"/>
  <c r="E86" i="3"/>
  <c r="D86" i="3"/>
  <c r="C86" i="3"/>
  <c r="N85" i="3"/>
  <c r="M85" i="3"/>
  <c r="L85" i="3"/>
  <c r="K85" i="3"/>
  <c r="J85" i="3"/>
  <c r="I85" i="3"/>
  <c r="H85" i="3"/>
  <c r="G85" i="3"/>
  <c r="F85" i="3"/>
  <c r="E85" i="3"/>
  <c r="D85" i="3"/>
  <c r="C85" i="3"/>
  <c r="N84" i="3"/>
  <c r="M84" i="3"/>
  <c r="L84" i="3"/>
  <c r="K84" i="3"/>
  <c r="J84" i="3"/>
  <c r="I84" i="3"/>
  <c r="H84" i="3"/>
  <c r="G84" i="3"/>
  <c r="F84" i="3"/>
  <c r="E84" i="3"/>
  <c r="D84" i="3"/>
  <c r="C84" i="3"/>
  <c r="N83" i="3"/>
  <c r="M83" i="3"/>
  <c r="L83" i="3"/>
  <c r="K83" i="3"/>
  <c r="J83" i="3"/>
  <c r="I83" i="3"/>
  <c r="H83" i="3"/>
  <c r="G83" i="3"/>
  <c r="F83" i="3"/>
  <c r="E83" i="3"/>
  <c r="D83" i="3"/>
  <c r="C83" i="3"/>
  <c r="N82" i="3"/>
  <c r="M82" i="3"/>
  <c r="L82" i="3"/>
  <c r="K82" i="3"/>
  <c r="J82" i="3"/>
  <c r="I82" i="3"/>
  <c r="H82" i="3"/>
  <c r="G82" i="3"/>
  <c r="F82" i="3"/>
  <c r="E82" i="3"/>
  <c r="D82" i="3"/>
  <c r="C82" i="3"/>
  <c r="N81" i="3"/>
  <c r="M81" i="3"/>
  <c r="L81" i="3"/>
  <c r="K81" i="3"/>
  <c r="J81" i="3"/>
  <c r="I81" i="3"/>
  <c r="H81" i="3"/>
  <c r="G81" i="3"/>
  <c r="F81" i="3"/>
  <c r="E81" i="3"/>
  <c r="D81" i="3"/>
  <c r="C81" i="3"/>
  <c r="N80" i="3"/>
  <c r="M80" i="3"/>
  <c r="L80" i="3"/>
  <c r="K80" i="3"/>
  <c r="J80" i="3"/>
  <c r="I80" i="3"/>
  <c r="H80" i="3"/>
  <c r="G80" i="3"/>
  <c r="F80" i="3"/>
  <c r="E80" i="3"/>
  <c r="D80" i="3"/>
  <c r="C80" i="3"/>
  <c r="N79" i="3"/>
  <c r="M79" i="3"/>
  <c r="L79" i="3"/>
  <c r="K79" i="3"/>
  <c r="J79" i="3"/>
  <c r="I79" i="3"/>
  <c r="H79" i="3"/>
  <c r="G79" i="3"/>
  <c r="F79" i="3"/>
  <c r="E79" i="3"/>
  <c r="D79" i="3"/>
  <c r="C79" i="3"/>
  <c r="N78" i="3"/>
  <c r="M78" i="3"/>
  <c r="L78" i="3"/>
  <c r="K78" i="3"/>
  <c r="J78" i="3"/>
  <c r="I78" i="3"/>
  <c r="H78" i="3"/>
  <c r="G78" i="3"/>
  <c r="F78" i="3"/>
  <c r="E78" i="3"/>
  <c r="D78" i="3"/>
  <c r="C78" i="3"/>
  <c r="N77" i="3"/>
  <c r="M77" i="3"/>
  <c r="L77" i="3"/>
  <c r="K77" i="3"/>
  <c r="J77" i="3"/>
  <c r="I77" i="3"/>
  <c r="H77" i="3"/>
  <c r="G77" i="3"/>
  <c r="F77" i="3"/>
  <c r="E77" i="3"/>
  <c r="D77" i="3"/>
  <c r="C77" i="3"/>
  <c r="N76" i="3"/>
  <c r="M76" i="3"/>
  <c r="L76" i="3"/>
  <c r="K76" i="3"/>
  <c r="J76" i="3"/>
  <c r="I76" i="3"/>
  <c r="H76" i="3"/>
  <c r="G76" i="3"/>
  <c r="F76" i="3"/>
  <c r="E76" i="3"/>
  <c r="D76" i="3"/>
  <c r="C76" i="3"/>
  <c r="N75" i="3"/>
  <c r="M75" i="3"/>
  <c r="L75" i="3"/>
  <c r="K75" i="3"/>
  <c r="J75" i="3"/>
  <c r="I75" i="3"/>
  <c r="H75" i="3"/>
  <c r="G75" i="3"/>
  <c r="F75" i="3"/>
  <c r="E75" i="3"/>
  <c r="D75" i="3"/>
  <c r="C75" i="3"/>
  <c r="N74" i="3"/>
  <c r="M74" i="3"/>
  <c r="L74" i="3"/>
  <c r="K74" i="3"/>
  <c r="J74" i="3"/>
  <c r="I74" i="3"/>
  <c r="H74" i="3"/>
  <c r="G74" i="3"/>
  <c r="F74" i="3"/>
  <c r="E74" i="3"/>
  <c r="D74" i="3"/>
  <c r="C74" i="3"/>
  <c r="N73" i="3"/>
  <c r="M73" i="3"/>
  <c r="L73" i="3"/>
  <c r="K73" i="3"/>
  <c r="J73" i="3"/>
  <c r="I73" i="3"/>
  <c r="H73" i="3"/>
  <c r="G73" i="3"/>
  <c r="F73" i="3"/>
  <c r="E73" i="3"/>
  <c r="D73" i="3"/>
  <c r="C73" i="3"/>
  <c r="N72" i="3"/>
  <c r="M72" i="3"/>
  <c r="L72" i="3"/>
  <c r="K72" i="3"/>
  <c r="J72" i="3"/>
  <c r="I72" i="3"/>
  <c r="H72" i="3"/>
  <c r="G72" i="3"/>
  <c r="F72" i="3"/>
  <c r="E72" i="3"/>
  <c r="D72" i="3"/>
  <c r="C72" i="3"/>
  <c r="N71" i="3"/>
  <c r="M71" i="3"/>
  <c r="L71" i="3"/>
  <c r="K71" i="3"/>
  <c r="J71" i="3"/>
  <c r="I71" i="3"/>
  <c r="H71" i="3"/>
  <c r="G71" i="3"/>
  <c r="F71" i="3"/>
  <c r="E71" i="3"/>
  <c r="D71" i="3"/>
  <c r="C71" i="3"/>
  <c r="N70" i="3"/>
  <c r="M70" i="3"/>
  <c r="L70" i="3"/>
  <c r="K70" i="3"/>
  <c r="J70" i="3"/>
  <c r="I70" i="3"/>
  <c r="H70" i="3"/>
  <c r="G70" i="3"/>
  <c r="F70" i="3"/>
  <c r="E70" i="3"/>
  <c r="D70" i="3"/>
  <c r="C70" i="3"/>
  <c r="N69" i="3"/>
  <c r="M69" i="3"/>
  <c r="L69" i="3"/>
  <c r="K69" i="3"/>
  <c r="J69" i="3"/>
  <c r="I69" i="3"/>
  <c r="H69" i="3"/>
  <c r="G69" i="3"/>
  <c r="F69" i="3"/>
  <c r="E69" i="3"/>
  <c r="D69" i="3"/>
  <c r="C69" i="3"/>
  <c r="N68" i="3"/>
  <c r="M68" i="3"/>
  <c r="L68" i="3"/>
  <c r="K68" i="3"/>
  <c r="J68" i="3"/>
  <c r="I68" i="3"/>
  <c r="H68" i="3"/>
  <c r="G68" i="3"/>
  <c r="F68" i="3"/>
  <c r="E68" i="3"/>
  <c r="D68" i="3"/>
  <c r="C68" i="3"/>
  <c r="N67" i="3"/>
  <c r="M67" i="3"/>
  <c r="L67" i="3"/>
  <c r="K67" i="3"/>
  <c r="J67" i="3"/>
  <c r="I67" i="3"/>
  <c r="H67" i="3"/>
  <c r="G67" i="3"/>
  <c r="F67" i="3"/>
  <c r="E67" i="3"/>
  <c r="D67" i="3"/>
  <c r="C67" i="3"/>
  <c r="N66" i="3"/>
  <c r="M66" i="3"/>
  <c r="L66" i="3"/>
  <c r="K66" i="3"/>
  <c r="J66" i="3"/>
  <c r="I66" i="3"/>
  <c r="H66" i="3"/>
  <c r="G66" i="3"/>
  <c r="F66" i="3"/>
  <c r="E66" i="3"/>
  <c r="D66" i="3"/>
  <c r="C66" i="3"/>
  <c r="N65" i="3"/>
  <c r="M65" i="3"/>
  <c r="L65" i="3"/>
  <c r="K65" i="3"/>
  <c r="J65" i="3"/>
  <c r="I65" i="3"/>
  <c r="H65" i="3"/>
  <c r="G65" i="3"/>
  <c r="F65" i="3"/>
  <c r="E65" i="3"/>
  <c r="D65" i="3"/>
  <c r="C65" i="3"/>
  <c r="N64" i="3"/>
  <c r="M64" i="3"/>
  <c r="L64" i="3"/>
  <c r="K64" i="3"/>
  <c r="J64" i="3"/>
  <c r="I64" i="3"/>
  <c r="H64" i="3"/>
  <c r="G64" i="3"/>
  <c r="F64" i="3"/>
  <c r="E64" i="3"/>
  <c r="D64" i="3"/>
  <c r="C64" i="3"/>
  <c r="N63" i="3"/>
  <c r="M63" i="3"/>
  <c r="L63" i="3"/>
  <c r="K63" i="3"/>
  <c r="J63" i="3"/>
  <c r="I63" i="3"/>
  <c r="H63" i="3"/>
  <c r="G63" i="3"/>
  <c r="F63" i="3"/>
  <c r="E63" i="3"/>
  <c r="D63" i="3"/>
  <c r="C63" i="3"/>
  <c r="N62" i="3"/>
  <c r="M62" i="3"/>
  <c r="L62" i="3"/>
  <c r="K62" i="3"/>
  <c r="J62" i="3"/>
  <c r="I62" i="3"/>
  <c r="H62" i="3"/>
  <c r="G62" i="3"/>
  <c r="F62" i="3"/>
  <c r="E62" i="3"/>
  <c r="D62" i="3"/>
  <c r="C62" i="3"/>
  <c r="N61" i="3"/>
  <c r="M61" i="3"/>
  <c r="L61" i="3"/>
  <c r="K61" i="3"/>
  <c r="J61" i="3"/>
  <c r="I61" i="3"/>
  <c r="H61" i="3"/>
  <c r="G61" i="3"/>
  <c r="F61" i="3"/>
  <c r="E61" i="3"/>
  <c r="D61" i="3"/>
  <c r="C61" i="3"/>
  <c r="N60" i="3"/>
  <c r="M60" i="3"/>
  <c r="L60" i="3"/>
  <c r="K60" i="3"/>
  <c r="J60" i="3"/>
  <c r="I60" i="3"/>
  <c r="H60" i="3"/>
  <c r="G60" i="3"/>
  <c r="F60" i="3"/>
  <c r="E60" i="3"/>
  <c r="D60" i="3"/>
  <c r="C60" i="3"/>
  <c r="N59" i="3"/>
  <c r="M59" i="3"/>
  <c r="L59" i="3"/>
  <c r="K59" i="3"/>
  <c r="J59" i="3"/>
  <c r="I59" i="3"/>
  <c r="H59" i="3"/>
  <c r="G59" i="3"/>
  <c r="F59" i="3"/>
  <c r="E59" i="3"/>
  <c r="D59" i="3"/>
  <c r="C59" i="3"/>
  <c r="N58" i="3"/>
  <c r="M58" i="3"/>
  <c r="L58" i="3"/>
  <c r="K58" i="3"/>
  <c r="J58" i="3"/>
  <c r="I58" i="3"/>
  <c r="H58" i="3"/>
  <c r="G58" i="3"/>
  <c r="F58" i="3"/>
  <c r="E58" i="3"/>
  <c r="D58" i="3"/>
  <c r="C58" i="3"/>
  <c r="N57" i="3"/>
  <c r="M57" i="3"/>
  <c r="L57" i="3"/>
  <c r="K57" i="3"/>
  <c r="J57" i="3"/>
  <c r="I57" i="3"/>
  <c r="H57" i="3"/>
  <c r="G57" i="3"/>
  <c r="F57" i="3"/>
  <c r="E57" i="3"/>
  <c r="D57" i="3"/>
  <c r="C57" i="3"/>
  <c r="N56" i="3"/>
  <c r="M56" i="3"/>
  <c r="L56" i="3"/>
  <c r="K56" i="3"/>
  <c r="J56" i="3"/>
  <c r="I56" i="3"/>
  <c r="H56" i="3"/>
  <c r="G56" i="3"/>
  <c r="F56" i="3"/>
  <c r="E56" i="3"/>
  <c r="D56" i="3"/>
  <c r="C56" i="3"/>
  <c r="N55" i="3"/>
  <c r="M55" i="3"/>
  <c r="L55" i="3"/>
  <c r="K55" i="3"/>
  <c r="J55" i="3"/>
  <c r="I55" i="3"/>
  <c r="H55" i="3"/>
  <c r="G55" i="3"/>
  <c r="F55" i="3"/>
  <c r="E55" i="3"/>
  <c r="D55" i="3"/>
  <c r="C55" i="3"/>
  <c r="N54" i="3"/>
  <c r="M54" i="3"/>
  <c r="L54" i="3"/>
  <c r="K54" i="3"/>
  <c r="J54" i="3"/>
  <c r="I54" i="3"/>
  <c r="H54" i="3"/>
  <c r="G54" i="3"/>
  <c r="F54" i="3"/>
  <c r="E54" i="3"/>
  <c r="D54" i="3"/>
  <c r="C54" i="3"/>
  <c r="N53" i="3"/>
  <c r="M53" i="3"/>
  <c r="L53" i="3"/>
  <c r="K53" i="3"/>
  <c r="J53" i="3"/>
  <c r="I53" i="3"/>
  <c r="H53" i="3"/>
  <c r="G53" i="3"/>
  <c r="F53" i="3"/>
  <c r="E53" i="3"/>
  <c r="D53" i="3"/>
  <c r="C53" i="3"/>
  <c r="N52" i="3"/>
  <c r="M52" i="3"/>
  <c r="L52" i="3"/>
  <c r="K52" i="3"/>
  <c r="J52" i="3"/>
  <c r="I52" i="3"/>
  <c r="H52" i="3"/>
  <c r="G52" i="3"/>
  <c r="F52" i="3"/>
  <c r="E52" i="3"/>
  <c r="D52" i="3"/>
  <c r="C52" i="3"/>
  <c r="N51" i="3"/>
  <c r="M51" i="3"/>
  <c r="L51" i="3"/>
  <c r="K51" i="3"/>
  <c r="J51" i="3"/>
  <c r="I51" i="3"/>
  <c r="H51" i="3"/>
  <c r="G51" i="3"/>
  <c r="F51" i="3"/>
  <c r="E51" i="3"/>
  <c r="D51" i="3"/>
  <c r="C51" i="3"/>
  <c r="N50" i="3"/>
  <c r="M50" i="3"/>
  <c r="L50" i="3"/>
  <c r="K50" i="3"/>
  <c r="J50" i="3"/>
  <c r="I50" i="3"/>
  <c r="H50" i="3"/>
  <c r="G50" i="3"/>
  <c r="F50" i="3"/>
  <c r="E50" i="3"/>
  <c r="D50" i="3"/>
  <c r="C50" i="3"/>
  <c r="N49" i="3"/>
  <c r="M49" i="3"/>
  <c r="L49" i="3"/>
  <c r="K49" i="3"/>
  <c r="J49" i="3"/>
  <c r="I49" i="3"/>
  <c r="H49" i="3"/>
  <c r="G49" i="3"/>
  <c r="F49" i="3"/>
  <c r="E49" i="3"/>
  <c r="D49" i="3"/>
  <c r="C49" i="3"/>
  <c r="N48" i="3"/>
  <c r="M48" i="3"/>
  <c r="L48" i="3"/>
  <c r="K48" i="3"/>
  <c r="J48" i="3"/>
  <c r="I48" i="3"/>
  <c r="H48" i="3"/>
  <c r="G48" i="3"/>
  <c r="F48" i="3"/>
  <c r="E48" i="3"/>
  <c r="D48" i="3"/>
  <c r="C48" i="3"/>
  <c r="N47" i="3"/>
  <c r="M47" i="3"/>
  <c r="L47" i="3"/>
  <c r="K47" i="3"/>
  <c r="J47" i="3"/>
  <c r="I47" i="3"/>
  <c r="H47" i="3"/>
  <c r="G47" i="3"/>
  <c r="F47" i="3"/>
  <c r="E47" i="3"/>
  <c r="D47" i="3"/>
  <c r="C47" i="3"/>
  <c r="N46" i="3"/>
  <c r="M46" i="3"/>
  <c r="L46" i="3"/>
  <c r="K46" i="3"/>
  <c r="J46" i="3"/>
  <c r="I46" i="3"/>
  <c r="H46" i="3"/>
  <c r="G46" i="3"/>
  <c r="F46" i="3"/>
  <c r="E46" i="3"/>
  <c r="D46" i="3"/>
  <c r="C46" i="3"/>
  <c r="N45" i="3"/>
  <c r="M45" i="3"/>
  <c r="L45" i="3"/>
  <c r="K45" i="3"/>
  <c r="J45" i="3"/>
  <c r="I45" i="3"/>
  <c r="H45" i="3"/>
  <c r="G45" i="3"/>
  <c r="F45" i="3"/>
  <c r="E45" i="3"/>
  <c r="D45" i="3"/>
  <c r="C45" i="3"/>
  <c r="N44" i="3"/>
  <c r="M44" i="3"/>
  <c r="L44" i="3"/>
  <c r="K44" i="3"/>
  <c r="J44" i="3"/>
  <c r="I44" i="3"/>
  <c r="H44" i="3"/>
  <c r="G44" i="3"/>
  <c r="F44" i="3"/>
  <c r="E44" i="3"/>
  <c r="D44" i="3"/>
  <c r="C44" i="3"/>
  <c r="N43" i="3"/>
  <c r="M43" i="3"/>
  <c r="L43" i="3"/>
  <c r="K43" i="3"/>
  <c r="J43" i="3"/>
  <c r="I43" i="3"/>
  <c r="H43" i="3"/>
  <c r="G43" i="3"/>
  <c r="F43" i="3"/>
  <c r="E43" i="3"/>
  <c r="D43" i="3"/>
  <c r="C43" i="3"/>
  <c r="N42" i="3"/>
  <c r="M42" i="3"/>
  <c r="L42" i="3"/>
  <c r="K42" i="3"/>
  <c r="J42" i="3"/>
  <c r="I42" i="3"/>
  <c r="H42" i="3"/>
  <c r="G42" i="3"/>
  <c r="F42" i="3"/>
  <c r="E42" i="3"/>
  <c r="D42" i="3"/>
  <c r="C42" i="3"/>
  <c r="N41" i="3"/>
  <c r="M41" i="3"/>
  <c r="L41" i="3"/>
  <c r="K41" i="3"/>
  <c r="J41" i="3"/>
  <c r="I41" i="3"/>
  <c r="H41" i="3"/>
  <c r="G41" i="3"/>
  <c r="F41" i="3"/>
  <c r="E41" i="3"/>
  <c r="D41" i="3"/>
  <c r="C41" i="3"/>
  <c r="N40" i="3"/>
  <c r="M40" i="3"/>
  <c r="L40" i="3"/>
  <c r="K40" i="3"/>
  <c r="J40" i="3"/>
  <c r="I40" i="3"/>
  <c r="H40" i="3"/>
  <c r="G40" i="3"/>
  <c r="F40" i="3"/>
  <c r="E40" i="3"/>
  <c r="D40" i="3"/>
  <c r="C40" i="3"/>
  <c r="N39" i="3"/>
  <c r="M39" i="3"/>
  <c r="L39" i="3"/>
  <c r="K39" i="3"/>
  <c r="J39" i="3"/>
  <c r="I39" i="3"/>
  <c r="H39" i="3"/>
  <c r="G39" i="3"/>
  <c r="F39" i="3"/>
  <c r="E39" i="3"/>
  <c r="D39" i="3"/>
  <c r="C39" i="3"/>
  <c r="N38" i="3"/>
  <c r="M38" i="3"/>
  <c r="L38" i="3"/>
  <c r="K38" i="3"/>
  <c r="J38" i="3"/>
  <c r="I38" i="3"/>
  <c r="H38" i="3"/>
  <c r="G38" i="3"/>
  <c r="F38" i="3"/>
  <c r="E38" i="3"/>
  <c r="D38" i="3"/>
  <c r="C38" i="3"/>
  <c r="N37" i="3"/>
  <c r="M37" i="3"/>
  <c r="L37" i="3"/>
  <c r="K37" i="3"/>
  <c r="J37" i="3"/>
  <c r="I37" i="3"/>
  <c r="H37" i="3"/>
  <c r="G37" i="3"/>
  <c r="F37" i="3"/>
  <c r="E37" i="3"/>
  <c r="D37" i="3"/>
  <c r="C37" i="3"/>
  <c r="N36" i="3"/>
  <c r="M36" i="3"/>
  <c r="L36" i="3"/>
  <c r="K36" i="3"/>
  <c r="J36" i="3"/>
  <c r="I36" i="3"/>
  <c r="H36" i="3"/>
  <c r="G36" i="3"/>
  <c r="F36" i="3"/>
  <c r="E36" i="3"/>
  <c r="D36" i="3"/>
  <c r="C36" i="3"/>
  <c r="N35" i="3"/>
  <c r="M35" i="3"/>
  <c r="L35" i="3"/>
  <c r="K35" i="3"/>
  <c r="J35" i="3"/>
  <c r="I35" i="3"/>
  <c r="H35" i="3"/>
  <c r="G35" i="3"/>
  <c r="F35" i="3"/>
  <c r="E35" i="3"/>
  <c r="D35" i="3"/>
  <c r="C35" i="3"/>
  <c r="N34" i="3"/>
  <c r="M34" i="3"/>
  <c r="L34" i="3"/>
  <c r="K34" i="3"/>
  <c r="J34" i="3"/>
  <c r="I34" i="3"/>
  <c r="H34" i="3"/>
  <c r="G34" i="3"/>
  <c r="F34" i="3"/>
  <c r="E34" i="3"/>
  <c r="D34" i="3"/>
  <c r="C34" i="3"/>
  <c r="N33" i="3"/>
  <c r="M33" i="3"/>
  <c r="L33" i="3"/>
  <c r="K33" i="3"/>
  <c r="J33" i="3"/>
  <c r="I33" i="3"/>
  <c r="H33" i="3"/>
  <c r="G33" i="3"/>
  <c r="F33" i="3"/>
  <c r="E33" i="3"/>
  <c r="D33" i="3"/>
  <c r="C33" i="3"/>
  <c r="N32" i="3"/>
  <c r="M32" i="3"/>
  <c r="L32" i="3"/>
  <c r="K32" i="3"/>
  <c r="J32" i="3"/>
  <c r="I32" i="3"/>
  <c r="H32" i="3"/>
  <c r="G32" i="3"/>
  <c r="F32" i="3"/>
  <c r="E32" i="3"/>
  <c r="D32" i="3"/>
  <c r="C32" i="3"/>
  <c r="N31" i="3"/>
  <c r="M31" i="3"/>
  <c r="L31" i="3"/>
  <c r="K31" i="3"/>
  <c r="J31" i="3"/>
  <c r="I31" i="3"/>
  <c r="H31" i="3"/>
  <c r="G31" i="3"/>
  <c r="F31" i="3"/>
  <c r="E31" i="3"/>
  <c r="D31" i="3"/>
  <c r="C31" i="3"/>
  <c r="N30" i="3"/>
  <c r="M30" i="3"/>
  <c r="L30" i="3"/>
  <c r="K30" i="3"/>
  <c r="J30" i="3"/>
  <c r="I30" i="3"/>
  <c r="H30" i="3"/>
  <c r="G30" i="3"/>
  <c r="F30" i="3"/>
  <c r="E30" i="3"/>
  <c r="D30" i="3"/>
  <c r="C30" i="3"/>
  <c r="N29" i="3"/>
  <c r="M29" i="3"/>
  <c r="L29" i="3"/>
  <c r="K29" i="3"/>
  <c r="J29" i="3"/>
  <c r="I29" i="3"/>
  <c r="H29" i="3"/>
  <c r="G29" i="3"/>
  <c r="F29" i="3"/>
  <c r="E29" i="3"/>
  <c r="D29" i="3"/>
  <c r="C29" i="3"/>
  <c r="N28" i="3"/>
  <c r="M28" i="3"/>
  <c r="L28" i="3"/>
  <c r="K28" i="3"/>
  <c r="J28" i="3"/>
  <c r="I28" i="3"/>
  <c r="H28" i="3"/>
  <c r="G28" i="3"/>
  <c r="F28" i="3"/>
  <c r="E28" i="3"/>
  <c r="D28" i="3"/>
  <c r="C28" i="3"/>
  <c r="N27" i="3"/>
  <c r="M27" i="3"/>
  <c r="L27" i="3"/>
  <c r="K27" i="3"/>
  <c r="J27" i="3"/>
  <c r="I27" i="3"/>
  <c r="H27" i="3"/>
  <c r="G27" i="3"/>
  <c r="F27" i="3"/>
  <c r="E27" i="3"/>
  <c r="D27" i="3"/>
  <c r="C27" i="3"/>
  <c r="N26" i="3"/>
  <c r="M26" i="3"/>
  <c r="L26" i="3"/>
  <c r="K26" i="3"/>
  <c r="J26" i="3"/>
  <c r="I26" i="3"/>
  <c r="H26" i="3"/>
  <c r="G26" i="3"/>
  <c r="F26" i="3"/>
  <c r="E26" i="3"/>
  <c r="D26" i="3"/>
  <c r="C26" i="3"/>
  <c r="N25" i="3"/>
  <c r="M25" i="3"/>
  <c r="L25" i="3"/>
  <c r="K25" i="3"/>
  <c r="J25" i="3"/>
  <c r="I25" i="3"/>
  <c r="H25" i="3"/>
  <c r="G25" i="3"/>
  <c r="F25" i="3"/>
  <c r="E25" i="3"/>
  <c r="D25" i="3"/>
  <c r="C25" i="3"/>
  <c r="N24" i="3"/>
  <c r="M24" i="3"/>
  <c r="L24" i="3"/>
  <c r="K24" i="3"/>
  <c r="J24" i="3"/>
  <c r="I24" i="3"/>
  <c r="H24" i="3"/>
  <c r="G24" i="3"/>
  <c r="F24" i="3"/>
  <c r="E24" i="3"/>
  <c r="D24" i="3"/>
  <c r="C24" i="3"/>
  <c r="N23" i="3"/>
  <c r="M23" i="3"/>
  <c r="L23" i="3"/>
  <c r="K23" i="3"/>
  <c r="J23" i="3"/>
  <c r="I23" i="3"/>
  <c r="H23" i="3"/>
  <c r="G23" i="3"/>
  <c r="F23" i="3"/>
  <c r="E23" i="3"/>
  <c r="D23" i="3"/>
  <c r="C23" i="3"/>
  <c r="N22" i="3"/>
  <c r="M22" i="3"/>
  <c r="L22" i="3"/>
  <c r="K22" i="3"/>
  <c r="J22" i="3"/>
  <c r="I22" i="3"/>
  <c r="H22" i="3"/>
  <c r="G22" i="3"/>
  <c r="F22" i="3"/>
  <c r="E22" i="3"/>
  <c r="D22" i="3"/>
  <c r="C22" i="3"/>
  <c r="N21" i="3"/>
  <c r="M21" i="3"/>
  <c r="L21" i="3"/>
  <c r="K21" i="3"/>
  <c r="J21" i="3"/>
  <c r="I21" i="3"/>
  <c r="H21" i="3"/>
  <c r="G21" i="3"/>
  <c r="F21" i="3"/>
  <c r="E21" i="3"/>
  <c r="D21" i="3"/>
  <c r="C21" i="3"/>
  <c r="N20" i="3"/>
  <c r="M20" i="3"/>
  <c r="L20" i="3"/>
  <c r="K20" i="3"/>
  <c r="J20" i="3"/>
  <c r="I20" i="3"/>
  <c r="H20" i="3"/>
  <c r="G20" i="3"/>
  <c r="F20" i="3"/>
  <c r="E20" i="3"/>
  <c r="D20" i="3"/>
  <c r="C20" i="3"/>
  <c r="N19" i="3"/>
  <c r="M19" i="3"/>
  <c r="L19" i="3"/>
  <c r="K19" i="3"/>
  <c r="J19" i="3"/>
  <c r="I19" i="3"/>
  <c r="H19" i="3"/>
  <c r="G19" i="3"/>
  <c r="F19" i="3"/>
  <c r="E19" i="3"/>
  <c r="D19" i="3"/>
  <c r="C19" i="3"/>
  <c r="N18" i="3"/>
  <c r="M18" i="3"/>
  <c r="L18" i="3"/>
  <c r="K18" i="3"/>
  <c r="J18" i="3"/>
  <c r="I18" i="3"/>
  <c r="H18" i="3"/>
  <c r="G18" i="3"/>
  <c r="F18" i="3"/>
  <c r="E18" i="3"/>
  <c r="D18" i="3"/>
  <c r="C18" i="3"/>
  <c r="N17" i="3"/>
  <c r="M17" i="3"/>
  <c r="L17" i="3"/>
  <c r="K17" i="3"/>
  <c r="J17" i="3"/>
  <c r="I17" i="3"/>
  <c r="H17" i="3"/>
  <c r="G17" i="3"/>
  <c r="F17" i="3"/>
  <c r="E17" i="3"/>
  <c r="D17" i="3"/>
  <c r="C17" i="3"/>
  <c r="N16" i="3"/>
  <c r="M16" i="3"/>
  <c r="L16" i="3"/>
  <c r="K16" i="3"/>
  <c r="J16" i="3"/>
  <c r="I16" i="3"/>
  <c r="H16" i="3"/>
  <c r="G16" i="3"/>
  <c r="F16" i="3"/>
  <c r="E16" i="3"/>
  <c r="D16" i="3"/>
  <c r="C16" i="3"/>
  <c r="N15" i="3"/>
  <c r="M15" i="3"/>
  <c r="L15" i="3"/>
  <c r="K15" i="3"/>
  <c r="J15" i="3"/>
  <c r="I15" i="3"/>
  <c r="H15" i="3"/>
  <c r="G15" i="3"/>
  <c r="F15" i="3"/>
  <c r="E15" i="3"/>
  <c r="D15" i="3"/>
  <c r="C15" i="3"/>
  <c r="N14" i="3"/>
  <c r="M14" i="3"/>
  <c r="L14" i="3"/>
  <c r="K14" i="3"/>
  <c r="J14" i="3"/>
  <c r="I14" i="3"/>
  <c r="H14" i="3"/>
  <c r="G14" i="3"/>
  <c r="F14" i="3"/>
  <c r="E14" i="3"/>
  <c r="D14" i="3"/>
  <c r="C14" i="3"/>
  <c r="N13" i="3"/>
  <c r="M13" i="3"/>
  <c r="L13" i="3"/>
  <c r="K13" i="3"/>
  <c r="J13" i="3"/>
  <c r="I13" i="3"/>
  <c r="H13" i="3"/>
  <c r="G13" i="3"/>
  <c r="F13" i="3"/>
  <c r="E13" i="3"/>
  <c r="D13" i="3"/>
  <c r="C13" i="3"/>
  <c r="N12" i="3"/>
  <c r="M12" i="3"/>
  <c r="L12" i="3"/>
  <c r="K12" i="3"/>
  <c r="J12" i="3"/>
  <c r="I12" i="3"/>
  <c r="H12" i="3"/>
  <c r="G12" i="3"/>
  <c r="F12" i="3"/>
  <c r="E12" i="3"/>
  <c r="D12" i="3"/>
  <c r="C12" i="3"/>
  <c r="N11" i="3"/>
  <c r="M11" i="3"/>
  <c r="L11" i="3"/>
  <c r="K11" i="3"/>
  <c r="J11" i="3"/>
  <c r="I11" i="3"/>
  <c r="H11" i="3"/>
  <c r="G11" i="3"/>
  <c r="F11" i="3"/>
  <c r="E11" i="3"/>
  <c r="D11" i="3"/>
  <c r="C11" i="3"/>
  <c r="N10" i="3"/>
  <c r="M10" i="3"/>
  <c r="L10" i="3"/>
  <c r="K10" i="3"/>
  <c r="J10" i="3"/>
  <c r="I10" i="3"/>
  <c r="H10" i="3"/>
  <c r="G10" i="3"/>
  <c r="F10" i="3"/>
  <c r="E10" i="3"/>
  <c r="D10" i="3"/>
  <c r="C10" i="3"/>
  <c r="N9" i="3"/>
  <c r="M9" i="3"/>
  <c r="L9" i="3"/>
  <c r="K9" i="3"/>
  <c r="J9" i="3"/>
  <c r="I9" i="3"/>
  <c r="H9" i="3"/>
  <c r="G9" i="3"/>
  <c r="F9" i="3"/>
  <c r="E9" i="3"/>
  <c r="D9" i="3"/>
  <c r="C9" i="3"/>
  <c r="N8" i="3"/>
  <c r="M8" i="3"/>
  <c r="L8" i="3"/>
  <c r="K8" i="3"/>
  <c r="J8" i="3"/>
  <c r="I8" i="3"/>
  <c r="H8" i="3"/>
  <c r="G8" i="3"/>
  <c r="F8" i="3"/>
  <c r="E8" i="3"/>
  <c r="D8" i="3"/>
  <c r="C8" i="3"/>
  <c r="N7" i="3"/>
  <c r="M7" i="3"/>
  <c r="L7" i="3"/>
  <c r="K7" i="3"/>
  <c r="J7" i="3"/>
  <c r="I7" i="3"/>
  <c r="H7" i="3"/>
  <c r="G7" i="3"/>
  <c r="F7" i="3"/>
  <c r="E7" i="3"/>
  <c r="D7" i="3"/>
  <c r="C7" i="3"/>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AB46" i="3" l="1"/>
  <c r="AB87" i="3"/>
  <c r="P144" i="3"/>
  <c r="P146" i="3" s="1"/>
  <c r="Q144" i="3"/>
  <c r="Q146" i="3" s="1"/>
  <c r="U144" i="3"/>
  <c r="U146" i="3" s="1"/>
  <c r="T144" i="3"/>
  <c r="S144" i="3"/>
  <c r="S146" i="3" s="1"/>
  <c r="Y8" i="3"/>
  <c r="Y14" i="3"/>
  <c r="Y22" i="3"/>
  <c r="Y24" i="3"/>
  <c r="Y30" i="3"/>
  <c r="Y38" i="3"/>
  <c r="Y40" i="3"/>
  <c r="Y46" i="3"/>
  <c r="Y54" i="3"/>
  <c r="Y56" i="3"/>
  <c r="Y62" i="3"/>
  <c r="Y68" i="3"/>
  <c r="Y70" i="3"/>
  <c r="Y72" i="3"/>
  <c r="Y82" i="3"/>
  <c r="Y84" i="3"/>
  <c r="Y90" i="3"/>
  <c r="Y92" i="3"/>
  <c r="Y98" i="3"/>
  <c r="Y100" i="3"/>
  <c r="Y106" i="3"/>
  <c r="Y108" i="3"/>
  <c r="Y114" i="3"/>
  <c r="Y142" i="3"/>
  <c r="M144" i="3"/>
  <c r="M146" i="3" s="1"/>
  <c r="X10" i="3"/>
  <c r="X12" i="3"/>
  <c r="AB12" i="3" s="1"/>
  <c r="X18" i="3"/>
  <c r="X20" i="3"/>
  <c r="X26" i="3"/>
  <c r="X28" i="3"/>
  <c r="AB28" i="3" s="1"/>
  <c r="X34" i="3"/>
  <c r="X36" i="3"/>
  <c r="AB36" i="3" s="1"/>
  <c r="X42" i="3"/>
  <c r="X44" i="3"/>
  <c r="AB44" i="3" s="1"/>
  <c r="X50" i="3"/>
  <c r="X52" i="3"/>
  <c r="X58" i="3"/>
  <c r="X60" i="3"/>
  <c r="AB60" i="3" s="1"/>
  <c r="X66" i="3"/>
  <c r="AB66" i="3" s="1"/>
  <c r="X72" i="3"/>
  <c r="X74" i="3"/>
  <c r="X78" i="3"/>
  <c r="X86" i="3"/>
  <c r="X88" i="3"/>
  <c r="X92" i="3"/>
  <c r="X94" i="3"/>
  <c r="AB94" i="3" s="1"/>
  <c r="X96" i="3"/>
  <c r="X100" i="3"/>
  <c r="X102" i="3"/>
  <c r="AB102" i="3" s="1"/>
  <c r="X110" i="3"/>
  <c r="AB110" i="3" s="1"/>
  <c r="X116" i="3"/>
  <c r="X120" i="3"/>
  <c r="X124" i="3"/>
  <c r="X126" i="3"/>
  <c r="AB126" i="3" s="1"/>
  <c r="X128" i="3"/>
  <c r="X130" i="3"/>
  <c r="AB130" i="3" s="1"/>
  <c r="X132" i="3"/>
  <c r="X136" i="3"/>
  <c r="X140" i="3"/>
  <c r="X142" i="3"/>
  <c r="L144" i="3"/>
  <c r="L146" i="3" s="1"/>
  <c r="K144" i="3"/>
  <c r="K146" i="3" s="1"/>
  <c r="J144" i="3"/>
  <c r="J146" i="3" s="1"/>
  <c r="Z8" i="3"/>
  <c r="Z10" i="3"/>
  <c r="Z14" i="3"/>
  <c r="Z16" i="3"/>
  <c r="Z18" i="3"/>
  <c r="Z22" i="3"/>
  <c r="Z24" i="3"/>
  <c r="Z26" i="3"/>
  <c r="Z30" i="3"/>
  <c r="Z32" i="3"/>
  <c r="Z34" i="3"/>
  <c r="Z38" i="3"/>
  <c r="Z40" i="3"/>
  <c r="Z42" i="3"/>
  <c r="Z46" i="3"/>
  <c r="Z48" i="3"/>
  <c r="Z50" i="3"/>
  <c r="Z54" i="3"/>
  <c r="Z56" i="3"/>
  <c r="Z58" i="3"/>
  <c r="Z62" i="3"/>
  <c r="Z64" i="3"/>
  <c r="Z66" i="3"/>
  <c r="Z70" i="3"/>
  <c r="Z74" i="3"/>
  <c r="Z76" i="3"/>
  <c r="Z80" i="3"/>
  <c r="Z82" i="3"/>
  <c r="Z84" i="3"/>
  <c r="Z86" i="3"/>
  <c r="Z90" i="3"/>
  <c r="Z94" i="3"/>
  <c r="Z98" i="3"/>
  <c r="Z102" i="3"/>
  <c r="Z104" i="3"/>
  <c r="Z106" i="3"/>
  <c r="Z108" i="3"/>
  <c r="Z110" i="3"/>
  <c r="Z112" i="3"/>
  <c r="Z114" i="3"/>
  <c r="Z116" i="3"/>
  <c r="Z118" i="3"/>
  <c r="Z122" i="3"/>
  <c r="Z126" i="3"/>
  <c r="Z134" i="3"/>
  <c r="Z138" i="3"/>
  <c r="AB143" i="3"/>
  <c r="Z142" i="3"/>
  <c r="Z141" i="3"/>
  <c r="X141" i="3"/>
  <c r="Y141" i="3"/>
  <c r="Y140" i="3"/>
  <c r="Z140" i="3"/>
  <c r="Z139" i="3"/>
  <c r="X139" i="3"/>
  <c r="AB139" i="3" s="1"/>
  <c r="Y139" i="3"/>
  <c r="Y138" i="3"/>
  <c r="Z137" i="3"/>
  <c r="X137" i="3"/>
  <c r="Y137" i="3"/>
  <c r="Y136" i="3"/>
  <c r="Z136" i="3"/>
  <c r="Z135" i="3"/>
  <c r="X135" i="3"/>
  <c r="Y135" i="3"/>
  <c r="Y134" i="3"/>
  <c r="Z133" i="3"/>
  <c r="X133" i="3"/>
  <c r="Y133" i="3"/>
  <c r="Y132" i="3"/>
  <c r="Z132" i="3"/>
  <c r="Z131" i="3"/>
  <c r="X131" i="3"/>
  <c r="Y131" i="3"/>
  <c r="Y130" i="3"/>
  <c r="Z129" i="3"/>
  <c r="X129" i="3"/>
  <c r="Y129" i="3"/>
  <c r="Y128" i="3"/>
  <c r="Z128" i="3"/>
  <c r="Z127" i="3"/>
  <c r="X127" i="3"/>
  <c r="Y127" i="3"/>
  <c r="Y126" i="3"/>
  <c r="Z125" i="3"/>
  <c r="X125" i="3"/>
  <c r="Y125" i="3"/>
  <c r="Y124" i="3"/>
  <c r="Z124" i="3"/>
  <c r="Z123" i="3"/>
  <c r="X123" i="3"/>
  <c r="AB123" i="3" s="1"/>
  <c r="Y123" i="3"/>
  <c r="Y122" i="3"/>
  <c r="Z121" i="3"/>
  <c r="X121" i="3"/>
  <c r="Y121" i="3"/>
  <c r="Y120" i="3"/>
  <c r="Z120" i="3"/>
  <c r="Z119" i="3"/>
  <c r="X119" i="3"/>
  <c r="Y119" i="3"/>
  <c r="Y118" i="3"/>
  <c r="Z117" i="3"/>
  <c r="X117" i="3"/>
  <c r="Y117" i="3"/>
  <c r="Y116" i="3"/>
  <c r="Z115" i="3"/>
  <c r="X115" i="3"/>
  <c r="Y115" i="3"/>
  <c r="X114" i="3"/>
  <c r="Z113" i="3"/>
  <c r="X113" i="3"/>
  <c r="Y113" i="3"/>
  <c r="Y112" i="3"/>
  <c r="Z111" i="3"/>
  <c r="X111" i="3"/>
  <c r="Y111" i="3"/>
  <c r="Y110" i="3"/>
  <c r="Z109" i="3"/>
  <c r="X109" i="3"/>
  <c r="Y109" i="3"/>
  <c r="Z107" i="3"/>
  <c r="X107" i="3"/>
  <c r="AB107" i="3" s="1"/>
  <c r="Y107" i="3"/>
  <c r="X106" i="3"/>
  <c r="Z105" i="3"/>
  <c r="X105" i="3"/>
  <c r="Y105" i="3"/>
  <c r="Y104" i="3"/>
  <c r="Z103" i="3"/>
  <c r="X103" i="3"/>
  <c r="AB103" i="3" s="1"/>
  <c r="Y103" i="3"/>
  <c r="Y102" i="3"/>
  <c r="Z101" i="3"/>
  <c r="X101" i="3"/>
  <c r="Y101" i="3"/>
  <c r="Z99" i="3"/>
  <c r="X99" i="3"/>
  <c r="Y99" i="3"/>
  <c r="X98" i="3"/>
  <c r="Z97" i="3"/>
  <c r="X97" i="3"/>
  <c r="Y97" i="3"/>
  <c r="Y96" i="3"/>
  <c r="Z95" i="3"/>
  <c r="X95" i="3"/>
  <c r="Y95" i="3"/>
  <c r="Y94" i="3"/>
  <c r="Z93" i="3"/>
  <c r="X93" i="3"/>
  <c r="Y93" i="3"/>
  <c r="Z91" i="3"/>
  <c r="X91" i="3"/>
  <c r="Y91" i="3"/>
  <c r="AB91" i="3" s="1"/>
  <c r="X90" i="3"/>
  <c r="AB90" i="3" s="1"/>
  <c r="Z89" i="3"/>
  <c r="X89" i="3"/>
  <c r="Y89" i="3"/>
  <c r="Y88" i="3"/>
  <c r="Z87" i="3"/>
  <c r="X87" i="3"/>
  <c r="Y87" i="3"/>
  <c r="Y86" i="3"/>
  <c r="Z85" i="3"/>
  <c r="X85" i="3"/>
  <c r="AB85" i="3" s="1"/>
  <c r="Y85" i="3"/>
  <c r="Z83" i="3"/>
  <c r="X83" i="3"/>
  <c r="Y83" i="3"/>
  <c r="X82" i="3"/>
  <c r="AB82" i="3" s="1"/>
  <c r="Z81" i="3"/>
  <c r="X81" i="3"/>
  <c r="Y81" i="3"/>
  <c r="Y80" i="3"/>
  <c r="Z79" i="3"/>
  <c r="X79" i="3"/>
  <c r="Y79" i="3"/>
  <c r="AB79" i="3" s="1"/>
  <c r="Y78" i="3"/>
  <c r="Z78" i="3"/>
  <c r="Z77" i="3"/>
  <c r="X77" i="3"/>
  <c r="Y77" i="3"/>
  <c r="AB77" i="3" s="1"/>
  <c r="Y76" i="3"/>
  <c r="Z75" i="3"/>
  <c r="X75" i="3"/>
  <c r="Y75" i="3"/>
  <c r="Y74" i="3"/>
  <c r="Z73" i="3"/>
  <c r="X73" i="3"/>
  <c r="Y73" i="3"/>
  <c r="Z71" i="3"/>
  <c r="X71" i="3"/>
  <c r="AB71" i="3" s="1"/>
  <c r="Y71" i="3"/>
  <c r="X70" i="3"/>
  <c r="AB70" i="3" s="1"/>
  <c r="Z69" i="3"/>
  <c r="X69" i="3"/>
  <c r="Y69" i="3"/>
  <c r="X68" i="3"/>
  <c r="Z68" i="3"/>
  <c r="Y67" i="3"/>
  <c r="Z67" i="3"/>
  <c r="Y66" i="3"/>
  <c r="Y65" i="3"/>
  <c r="X65" i="3"/>
  <c r="X64" i="3"/>
  <c r="Y64" i="3"/>
  <c r="Y63" i="3"/>
  <c r="Z63" i="3"/>
  <c r="X62" i="3"/>
  <c r="Y61" i="3"/>
  <c r="X61" i="3"/>
  <c r="AB61" i="3" s="1"/>
  <c r="Z60" i="3"/>
  <c r="Y60" i="3"/>
  <c r="Y59" i="3"/>
  <c r="Z59" i="3"/>
  <c r="Y58" i="3"/>
  <c r="Y57" i="3"/>
  <c r="X57" i="3"/>
  <c r="X56" i="3"/>
  <c r="Y55" i="3"/>
  <c r="Z55" i="3"/>
  <c r="X54" i="3"/>
  <c r="Y53" i="3"/>
  <c r="X53" i="3"/>
  <c r="Z52" i="3"/>
  <c r="Y52" i="3"/>
  <c r="Y51" i="3"/>
  <c r="Z51" i="3"/>
  <c r="Y50" i="3"/>
  <c r="Y49" i="3"/>
  <c r="X49" i="3"/>
  <c r="X48" i="3"/>
  <c r="Y48" i="3"/>
  <c r="Y47" i="3"/>
  <c r="Z47" i="3"/>
  <c r="X46" i="3"/>
  <c r="Y45" i="3"/>
  <c r="X45" i="3"/>
  <c r="Z44" i="3"/>
  <c r="Y44" i="3"/>
  <c r="Y43" i="3"/>
  <c r="Z43" i="3"/>
  <c r="Y42" i="3"/>
  <c r="Y41" i="3"/>
  <c r="X41" i="3"/>
  <c r="X40" i="3"/>
  <c r="Y39" i="3"/>
  <c r="Z39" i="3"/>
  <c r="X38" i="3"/>
  <c r="Y37" i="3"/>
  <c r="X37" i="3"/>
  <c r="Z36" i="3"/>
  <c r="Y36" i="3"/>
  <c r="Y35" i="3"/>
  <c r="Z35" i="3"/>
  <c r="Y34" i="3"/>
  <c r="Y33" i="3"/>
  <c r="X33" i="3"/>
  <c r="X32" i="3"/>
  <c r="Y32" i="3"/>
  <c r="Y31" i="3"/>
  <c r="Z31" i="3"/>
  <c r="X30" i="3"/>
  <c r="AB30" i="3" s="1"/>
  <c r="Y29" i="3"/>
  <c r="X29" i="3"/>
  <c r="AB29" i="3" s="1"/>
  <c r="Z28" i="3"/>
  <c r="Y28" i="3"/>
  <c r="Y27" i="3"/>
  <c r="Z27" i="3"/>
  <c r="Y26" i="3"/>
  <c r="Y25" i="3"/>
  <c r="X25" i="3"/>
  <c r="X24" i="3"/>
  <c r="Y23" i="3"/>
  <c r="Z23" i="3"/>
  <c r="X22" i="3"/>
  <c r="Y21" i="3"/>
  <c r="X21" i="3"/>
  <c r="Z20" i="3"/>
  <c r="Y20" i="3"/>
  <c r="Y19" i="3"/>
  <c r="Z19" i="3"/>
  <c r="Y18" i="3"/>
  <c r="Y17" i="3"/>
  <c r="X17" i="3"/>
  <c r="X16" i="3"/>
  <c r="Y16" i="3"/>
  <c r="Y15" i="3"/>
  <c r="Z15" i="3"/>
  <c r="X14" i="3"/>
  <c r="Y13" i="3"/>
  <c r="AB13" i="3" s="1"/>
  <c r="X13" i="3"/>
  <c r="Z12" i="3"/>
  <c r="Y12" i="3"/>
  <c r="Y11" i="3"/>
  <c r="Z11" i="3"/>
  <c r="Y10" i="3"/>
  <c r="Y9" i="3"/>
  <c r="X9" i="3"/>
  <c r="X8" i="3"/>
  <c r="Y7" i="3"/>
  <c r="V144" i="3"/>
  <c r="V146" i="3" s="1"/>
  <c r="R144" i="3"/>
  <c r="R146" i="3" s="1"/>
  <c r="H138" i="1"/>
  <c r="E144" i="3"/>
  <c r="E146" i="3" s="1"/>
  <c r="X7" i="3"/>
  <c r="T146" i="3"/>
  <c r="Z7" i="3"/>
  <c r="Z9" i="3"/>
  <c r="X11" i="3"/>
  <c r="Z13" i="3"/>
  <c r="X15" i="3"/>
  <c r="Z17" i="3"/>
  <c r="X19" i="3"/>
  <c r="AB19" i="3" s="1"/>
  <c r="Z21" i="3"/>
  <c r="X23" i="3"/>
  <c r="Z25" i="3"/>
  <c r="X27" i="3"/>
  <c r="AB27" i="3" s="1"/>
  <c r="Z29" i="3"/>
  <c r="X31" i="3"/>
  <c r="AB31" i="3" s="1"/>
  <c r="Z33" i="3"/>
  <c r="X35" i="3"/>
  <c r="AB35" i="3" s="1"/>
  <c r="Z37" i="3"/>
  <c r="X39" i="3"/>
  <c r="Z41" i="3"/>
  <c r="X43" i="3"/>
  <c r="Z45" i="3"/>
  <c r="X47" i="3"/>
  <c r="Z49" i="3"/>
  <c r="X51" i="3"/>
  <c r="Z53" i="3"/>
  <c r="X55" i="3"/>
  <c r="Z57" i="3"/>
  <c r="X59" i="3"/>
  <c r="Z61" i="3"/>
  <c r="X63" i="3"/>
  <c r="Z65" i="3"/>
  <c r="X67" i="3"/>
  <c r="AB67" i="3" s="1"/>
  <c r="N144" i="3"/>
  <c r="Z72" i="3"/>
  <c r="X76" i="3"/>
  <c r="X80" i="3"/>
  <c r="X84" i="3"/>
  <c r="Z88" i="3"/>
  <c r="Z92" i="3"/>
  <c r="Z96" i="3"/>
  <c r="Z100" i="3"/>
  <c r="X104" i="3"/>
  <c r="X108" i="3"/>
  <c r="X112" i="3"/>
  <c r="X118" i="3"/>
  <c r="X122" i="3"/>
  <c r="Z130" i="3"/>
  <c r="X134" i="3"/>
  <c r="AB134" i="3" s="1"/>
  <c r="X138" i="3"/>
  <c r="AB138" i="3" s="1"/>
  <c r="AB51" i="3" l="1"/>
  <c r="AB95" i="3"/>
  <c r="AB74" i="3"/>
  <c r="AB100" i="3"/>
  <c r="AB141" i="3"/>
  <c r="AB42" i="3"/>
  <c r="F44" i="1" s="1"/>
  <c r="H44" i="1" s="1"/>
  <c r="AB122" i="3"/>
  <c r="AB63" i="3"/>
  <c r="F65" i="1" s="1"/>
  <c r="H65" i="1" s="1"/>
  <c r="AB47" i="3"/>
  <c r="AB15" i="3"/>
  <c r="AB48" i="3"/>
  <c r="AB53" i="3"/>
  <c r="AB83" i="3"/>
  <c r="AB109" i="3"/>
  <c r="F110" i="1" s="1"/>
  <c r="H110" i="1" s="1"/>
  <c r="AB117" i="3"/>
  <c r="F118" i="1" s="1"/>
  <c r="H118" i="1" s="1"/>
  <c r="AB135" i="3"/>
  <c r="F136" i="1" s="1"/>
  <c r="H136" i="1" s="1"/>
  <c r="AB34" i="3"/>
  <c r="AB78" i="3"/>
  <c r="AB14" i="3"/>
  <c r="AB127" i="3"/>
  <c r="AB62" i="3"/>
  <c r="AB80" i="3"/>
  <c r="F82" i="1" s="1"/>
  <c r="H82" i="1" s="1"/>
  <c r="AB11" i="3"/>
  <c r="F13" i="1" s="1"/>
  <c r="H13" i="1" s="1"/>
  <c r="AB16" i="3"/>
  <c r="F18" i="1" s="1"/>
  <c r="H18" i="1" s="1"/>
  <c r="AB21" i="3"/>
  <c r="AB40" i="3"/>
  <c r="AB45" i="3"/>
  <c r="AB54" i="3"/>
  <c r="AB68" i="3"/>
  <c r="AB93" i="3"/>
  <c r="F95" i="1" s="1"/>
  <c r="H95" i="1" s="1"/>
  <c r="AB97" i="3"/>
  <c r="F99" i="1" s="1"/>
  <c r="H99" i="1" s="1"/>
  <c r="AB101" i="3"/>
  <c r="AB114" i="3"/>
  <c r="AB118" i="3"/>
  <c r="AB125" i="3"/>
  <c r="AB132" i="3"/>
  <c r="AB124" i="3"/>
  <c r="AB92" i="3"/>
  <c r="AB58" i="3"/>
  <c r="AB26" i="3"/>
  <c r="AB38" i="3"/>
  <c r="AB99" i="3"/>
  <c r="AB112" i="3"/>
  <c r="AB43" i="3"/>
  <c r="AB76" i="3"/>
  <c r="AB17" i="3"/>
  <c r="F19" i="1" s="1"/>
  <c r="H19" i="1" s="1"/>
  <c r="AB55" i="3"/>
  <c r="F57" i="1" s="1"/>
  <c r="H57" i="1" s="1"/>
  <c r="AB84" i="3"/>
  <c r="F86" i="1" s="1"/>
  <c r="H86" i="1" s="1"/>
  <c r="AB142" i="3"/>
  <c r="AB120" i="3"/>
  <c r="AB88" i="3"/>
  <c r="AB52" i="3"/>
  <c r="AB20" i="3"/>
  <c r="AB37" i="3"/>
  <c r="F39" i="1" s="1"/>
  <c r="H39" i="1" s="1"/>
  <c r="AB10" i="3"/>
  <c r="F12" i="1" s="1"/>
  <c r="H12" i="1" s="1"/>
  <c r="AB75" i="3"/>
  <c r="F77" i="1" s="1"/>
  <c r="H77" i="1" s="1"/>
  <c r="AB59" i="3"/>
  <c r="AB104" i="3"/>
  <c r="AB39" i="3"/>
  <c r="AB23" i="3"/>
  <c r="AB8" i="3"/>
  <c r="AB22" i="3"/>
  <c r="F24" i="1" s="1"/>
  <c r="H24" i="1" s="1"/>
  <c r="AB69" i="3"/>
  <c r="F71" i="1" s="1"/>
  <c r="H71" i="1" s="1"/>
  <c r="AB98" i="3"/>
  <c r="F100" i="1" s="1"/>
  <c r="H100" i="1" s="1"/>
  <c r="AB111" i="3"/>
  <c r="AB115" i="3"/>
  <c r="AB119" i="3"/>
  <c r="AB133" i="3"/>
  <c r="AB140" i="3"/>
  <c r="AB116" i="3"/>
  <c r="F117" i="1" s="1"/>
  <c r="H117" i="1" s="1"/>
  <c r="AB86" i="3"/>
  <c r="F88" i="1" s="1"/>
  <c r="H88" i="1" s="1"/>
  <c r="AB50" i="3"/>
  <c r="F52" i="1" s="1"/>
  <c r="H52" i="1" s="1"/>
  <c r="AB18" i="3"/>
  <c r="AB7" i="3"/>
  <c r="AB129" i="3"/>
  <c r="AB65" i="3"/>
  <c r="AB81" i="3"/>
  <c r="AB9" i="3"/>
  <c r="F11" i="1" s="1"/>
  <c r="AB32" i="3"/>
  <c r="F34" i="1" s="1"/>
  <c r="H34" i="1" s="1"/>
  <c r="AB56" i="3"/>
  <c r="F58" i="1" s="1"/>
  <c r="H58" i="1" s="1"/>
  <c r="AB137" i="3"/>
  <c r="F138" i="1" s="1"/>
  <c r="AB136" i="3"/>
  <c r="F137" i="1" s="1"/>
  <c r="H137" i="1" s="1"/>
  <c r="AB108" i="3"/>
  <c r="F109" i="1" s="1"/>
  <c r="H109" i="1" s="1"/>
  <c r="AB41" i="3"/>
  <c r="F127" i="1"/>
  <c r="H127" i="1" s="1"/>
  <c r="AB33" i="3"/>
  <c r="F35" i="1" s="1"/>
  <c r="H35" i="1" s="1"/>
  <c r="AB57" i="3"/>
  <c r="F59" i="1" s="1"/>
  <c r="H59" i="1" s="1"/>
  <c r="AB24" i="3"/>
  <c r="F26" i="1" s="1"/>
  <c r="H26" i="1" s="1"/>
  <c r="F40" i="1"/>
  <c r="H40" i="1" s="1"/>
  <c r="AB72" i="3"/>
  <c r="F74" i="1" s="1"/>
  <c r="H74" i="1" s="1"/>
  <c r="AB131" i="3"/>
  <c r="F132" i="1" s="1"/>
  <c r="H132" i="1" s="1"/>
  <c r="AB64" i="3"/>
  <c r="AB89" i="3"/>
  <c r="F91" i="1" s="1"/>
  <c r="H91" i="1" s="1"/>
  <c r="AB113" i="3"/>
  <c r="F114" i="1" s="1"/>
  <c r="H114" i="1" s="1"/>
  <c r="AB128" i="3"/>
  <c r="F129" i="1" s="1"/>
  <c r="H129" i="1" s="1"/>
  <c r="AB96" i="3"/>
  <c r="F98" i="1" s="1"/>
  <c r="H98" i="1" s="1"/>
  <c r="AB73" i="3"/>
  <c r="F75" i="1" s="1"/>
  <c r="H75" i="1" s="1"/>
  <c r="AB25" i="3"/>
  <c r="F27" i="1" s="1"/>
  <c r="H27" i="1" s="1"/>
  <c r="F119" i="1"/>
  <c r="AB49" i="3"/>
  <c r="AB105" i="3"/>
  <c r="F107" i="1" s="1"/>
  <c r="H107" i="1" s="1"/>
  <c r="AB121" i="3"/>
  <c r="F122" i="1" s="1"/>
  <c r="H122" i="1" s="1"/>
  <c r="AB106" i="3"/>
  <c r="F108" i="1" s="1"/>
  <c r="H108" i="1" s="1"/>
  <c r="F115" i="1"/>
  <c r="H115" i="1" s="1"/>
  <c r="F10" i="1"/>
  <c r="F48" i="1"/>
  <c r="H48" i="1" s="1"/>
  <c r="F139" i="1"/>
  <c r="H139" i="1" s="1"/>
  <c r="F63" i="1"/>
  <c r="H63" i="1" s="1"/>
  <c r="F92" i="1"/>
  <c r="H92" i="1" s="1"/>
  <c r="F105" i="1"/>
  <c r="H105" i="1" s="1"/>
  <c r="F124" i="1"/>
  <c r="H124" i="1" s="1"/>
  <c r="F111" i="1"/>
  <c r="H111" i="1" s="1"/>
  <c r="F14" i="1"/>
  <c r="H14" i="1" s="1"/>
  <c r="F135" i="1"/>
  <c r="H135" i="1" s="1"/>
  <c r="F72" i="1"/>
  <c r="H72" i="1" s="1"/>
  <c r="F84" i="1"/>
  <c r="H84" i="1" s="1"/>
  <c r="F17" i="1"/>
  <c r="H17" i="1" s="1"/>
  <c r="F60" i="1"/>
  <c r="H60" i="1" s="1"/>
  <c r="F73" i="1"/>
  <c r="H73" i="1" s="1"/>
  <c r="F81" i="1"/>
  <c r="H81" i="1" s="1"/>
  <c r="F85" i="1"/>
  <c r="H85" i="1" s="1"/>
  <c r="F125" i="1"/>
  <c r="H125" i="1" s="1"/>
  <c r="F123" i="1"/>
  <c r="H123" i="1" s="1"/>
  <c r="F33" i="1"/>
  <c r="H33" i="1" s="1"/>
  <c r="F50" i="1"/>
  <c r="H50" i="1" s="1"/>
  <c r="F32" i="1"/>
  <c r="H32" i="1" s="1"/>
  <c r="F45" i="1"/>
  <c r="H45" i="1" s="1"/>
  <c r="F29" i="1"/>
  <c r="H29" i="1" s="1"/>
  <c r="F42" i="1"/>
  <c r="H42" i="1" s="1"/>
  <c r="F47" i="1"/>
  <c r="H47" i="1" s="1"/>
  <c r="F56" i="1"/>
  <c r="H56" i="1" s="1"/>
  <c r="F70" i="1"/>
  <c r="H70" i="1" s="1"/>
  <c r="F69" i="1"/>
  <c r="H69" i="1" s="1"/>
  <c r="F53" i="1"/>
  <c r="H53" i="1" s="1"/>
  <c r="F37" i="1"/>
  <c r="H37" i="1" s="1"/>
  <c r="F21" i="1"/>
  <c r="H21" i="1" s="1"/>
  <c r="F9" i="1"/>
  <c r="H9" i="1" s="1"/>
  <c r="F16" i="1"/>
  <c r="H16" i="1" s="1"/>
  <c r="F97" i="1"/>
  <c r="H97" i="1" s="1"/>
  <c r="F101" i="1"/>
  <c r="H101" i="1" s="1"/>
  <c r="F128" i="1"/>
  <c r="H128" i="1" s="1"/>
  <c r="F142" i="1"/>
  <c r="H142" i="1" s="1"/>
  <c r="F133" i="1"/>
  <c r="H133" i="1" s="1"/>
  <c r="F104" i="1"/>
  <c r="H104" i="1" s="1"/>
  <c r="F76" i="1"/>
  <c r="H76" i="1" s="1"/>
  <c r="F94" i="1"/>
  <c r="H94" i="1" s="1"/>
  <c r="F80" i="1"/>
  <c r="H80" i="1" s="1"/>
  <c r="F46" i="1"/>
  <c r="H46" i="1" s="1"/>
  <c r="F31" i="1"/>
  <c r="H31" i="1" s="1"/>
  <c r="F64" i="1"/>
  <c r="H64" i="1" s="1"/>
  <c r="F89" i="1"/>
  <c r="H89" i="1" s="1"/>
  <c r="F93" i="1"/>
  <c r="H93" i="1" s="1"/>
  <c r="F131" i="1"/>
  <c r="H131" i="1" s="1"/>
  <c r="F102" i="1"/>
  <c r="H102" i="1" s="1"/>
  <c r="F38" i="1"/>
  <c r="H38" i="1" s="1"/>
  <c r="F68" i="1"/>
  <c r="H68" i="1" s="1"/>
  <c r="F49" i="1"/>
  <c r="H49" i="1" s="1"/>
  <c r="F36" i="1"/>
  <c r="H36" i="1" s="1"/>
  <c r="F51" i="1"/>
  <c r="H51" i="1" s="1"/>
  <c r="F103" i="1"/>
  <c r="H103" i="1" s="1"/>
  <c r="F140" i="1"/>
  <c r="H140" i="1" s="1"/>
  <c r="F62" i="1"/>
  <c r="H62" i="1" s="1"/>
  <c r="F30" i="1"/>
  <c r="H30" i="1" s="1"/>
  <c r="F55" i="1"/>
  <c r="H55" i="1" s="1"/>
  <c r="F23" i="1"/>
  <c r="H23" i="1" s="1"/>
  <c r="F126" i="1"/>
  <c r="H126" i="1" s="1"/>
  <c r="F28" i="1"/>
  <c r="H28" i="1" s="1"/>
  <c r="F43" i="1"/>
  <c r="H43" i="1" s="1"/>
  <c r="F66" i="1"/>
  <c r="H66" i="1" s="1"/>
  <c r="F79" i="1"/>
  <c r="H79" i="1" s="1"/>
  <c r="F87" i="1"/>
  <c r="H87" i="1" s="1"/>
  <c r="F130" i="1"/>
  <c r="H130" i="1" s="1"/>
  <c r="F143" i="1"/>
  <c r="H143" i="1" s="1"/>
  <c r="F121" i="1"/>
  <c r="H121" i="1" s="1"/>
  <c r="F90" i="1"/>
  <c r="H90" i="1" s="1"/>
  <c r="F54" i="1"/>
  <c r="H54" i="1" s="1"/>
  <c r="F22" i="1"/>
  <c r="H22" i="1" s="1"/>
  <c r="F106" i="1"/>
  <c r="H106" i="1" s="1"/>
  <c r="F41" i="1"/>
  <c r="H41" i="1" s="1"/>
  <c r="F25" i="1"/>
  <c r="H25" i="1" s="1"/>
  <c r="F15" i="1"/>
  <c r="H15" i="1" s="1"/>
  <c r="F67" i="1"/>
  <c r="H67" i="1" s="1"/>
  <c r="F83" i="1"/>
  <c r="H83" i="1" s="1"/>
  <c r="F112" i="1"/>
  <c r="H112" i="1" s="1"/>
  <c r="F116" i="1"/>
  <c r="H116" i="1" s="1"/>
  <c r="F120" i="1"/>
  <c r="H120" i="1" s="1"/>
  <c r="F134" i="1"/>
  <c r="H134" i="1" s="1"/>
  <c r="F141" i="1"/>
  <c r="H141" i="1" s="1"/>
  <c r="F20" i="1"/>
  <c r="H20" i="1" s="1"/>
  <c r="F96" i="1"/>
  <c r="H96" i="1" s="1"/>
  <c r="F61" i="1"/>
  <c r="H61" i="1" s="1"/>
  <c r="F113" i="1"/>
  <c r="H113" i="1" s="1"/>
  <c r="F78" i="1"/>
  <c r="H78" i="1" s="1"/>
  <c r="H10" i="1"/>
  <c r="X145" i="3"/>
  <c r="G145" i="1"/>
  <c r="H119" i="1"/>
  <c r="Z145" i="3"/>
  <c r="D144" i="3"/>
  <c r="D146" i="3" s="1"/>
  <c r="F144" i="3"/>
  <c r="F146" i="3" s="1"/>
  <c r="G144" i="3"/>
  <c r="G146" i="3" s="1"/>
  <c r="H144" i="3"/>
  <c r="H146" i="3" s="1"/>
  <c r="I144" i="3"/>
  <c r="I146" i="3" s="1"/>
  <c r="N146" i="3"/>
  <c r="C144" i="3"/>
  <c r="C146" i="3" s="1"/>
  <c r="Y145" i="3"/>
  <c r="AB145" i="3" l="1"/>
  <c r="AB147" i="3" s="1"/>
  <c r="H11" i="1" l="1"/>
  <c r="F145" i="1"/>
  <c r="F147" i="1" s="1"/>
</calcChain>
</file>

<file path=xl/sharedStrings.xml><?xml version="1.0" encoding="utf-8"?>
<sst xmlns="http://schemas.openxmlformats.org/spreadsheetml/2006/main" count="334" uniqueCount="189">
  <si>
    <t>WEST POINT</t>
  </si>
  <si>
    <t>COLONIAL BEACH</t>
  </si>
  <si>
    <t>MANASSAS PARK</t>
  </si>
  <si>
    <t>MANASSAS CITY</t>
  </si>
  <si>
    <t>POQUOSON</t>
  </si>
  <si>
    <t>BEDFORD CITY</t>
  </si>
  <si>
    <t>SALEM</t>
  </si>
  <si>
    <t>EMPORIA</t>
  </si>
  <si>
    <t>LEXINGTON</t>
  </si>
  <si>
    <t>CHESAPEAKE CITY</t>
  </si>
  <si>
    <t>FRANKLIN CITY</t>
  </si>
  <si>
    <t>FAIRFAX CITY</t>
  </si>
  <si>
    <t>WINCHESTER</t>
  </si>
  <si>
    <t>WILLIAMSBURG</t>
  </si>
  <si>
    <t>WAYNESBORO</t>
  </si>
  <si>
    <t>VIRGINIA BEACH</t>
  </si>
  <si>
    <t>SUFFOLK</t>
  </si>
  <si>
    <t>STAUNTON</t>
  </si>
  <si>
    <t>ROANOKE CITY</t>
  </si>
  <si>
    <t>RICHMOND CITY</t>
  </si>
  <si>
    <t>RADFORD</t>
  </si>
  <si>
    <t>PORTSMOUTH</t>
  </si>
  <si>
    <t>PETERSBURG</t>
  </si>
  <si>
    <t>NORTON</t>
  </si>
  <si>
    <t>NORFOLK</t>
  </si>
  <si>
    <t>NEWPORT NEWS</t>
  </si>
  <si>
    <t>MARTINSVILLE</t>
  </si>
  <si>
    <t>LYNCHBURG</t>
  </si>
  <si>
    <t>HOPEWELL</t>
  </si>
  <si>
    <t>HARRISONBURG</t>
  </si>
  <si>
    <t>HAMPTON</t>
  </si>
  <si>
    <t>GALAX</t>
  </si>
  <si>
    <t>FREDERICKSBURG</t>
  </si>
  <si>
    <t>FALLS CHURCH</t>
  </si>
  <si>
    <t>DANVILLE</t>
  </si>
  <si>
    <t>COVINGTON</t>
  </si>
  <si>
    <t>COLONIAL HEIGHTS</t>
  </si>
  <si>
    <t>CHARLOTTESVILLE</t>
  </si>
  <si>
    <t>BUENA VISTA</t>
  </si>
  <si>
    <t>BRISTOL</t>
  </si>
  <si>
    <t>ALEXANDRIA</t>
  </si>
  <si>
    <t>YORK</t>
  </si>
  <si>
    <t>WYTHE</t>
  </si>
  <si>
    <t>WISE</t>
  </si>
  <si>
    <t>WESTMORELAND</t>
  </si>
  <si>
    <t>WASHINGTON</t>
  </si>
  <si>
    <t>WARREN</t>
  </si>
  <si>
    <t>TAZEWELL</t>
  </si>
  <si>
    <t>SUSSEX</t>
  </si>
  <si>
    <t>SURRY</t>
  </si>
  <si>
    <t>STAFFORD</t>
  </si>
  <si>
    <t>SPOTSYLVANIA</t>
  </si>
  <si>
    <t>SOUTHAMPTON</t>
  </si>
  <si>
    <t>SMYTH</t>
  </si>
  <si>
    <t>SHENANDOAH</t>
  </si>
  <si>
    <t>SCOTT</t>
  </si>
  <si>
    <t>RUSSELL</t>
  </si>
  <si>
    <t>ROCKINGHAM</t>
  </si>
  <si>
    <t>ROCKBRIDGE</t>
  </si>
  <si>
    <t>ROANOKE</t>
  </si>
  <si>
    <t>RICHMOND</t>
  </si>
  <si>
    <t>RAPPAHANNOCK</t>
  </si>
  <si>
    <t>PULASKI</t>
  </si>
  <si>
    <t>PRINCE WILLIAM</t>
  </si>
  <si>
    <t>PRINCE GEORGE</t>
  </si>
  <si>
    <t>PRINCE EDWARD</t>
  </si>
  <si>
    <t>POWHATAN</t>
  </si>
  <si>
    <t>PITTSYLVANIA</t>
  </si>
  <si>
    <t>PATRICK</t>
  </si>
  <si>
    <t>PAGE</t>
  </si>
  <si>
    <t>ORANGE</t>
  </si>
  <si>
    <t>NOTTOWAY</t>
  </si>
  <si>
    <t>NORTHUMBERLAND</t>
  </si>
  <si>
    <t>NORTHAMPTON</t>
  </si>
  <si>
    <t>NEW KENT</t>
  </si>
  <si>
    <t>NELSON</t>
  </si>
  <si>
    <t>MONTGOMERY</t>
  </si>
  <si>
    <t>MIDDLESEX</t>
  </si>
  <si>
    <t>MECKLENBURG</t>
  </si>
  <si>
    <t>MATHEWS</t>
  </si>
  <si>
    <t>MADISON</t>
  </si>
  <si>
    <t>LUNENBURG</t>
  </si>
  <si>
    <t>LOUISA</t>
  </si>
  <si>
    <t>LOUDOUN</t>
  </si>
  <si>
    <t>LEE</t>
  </si>
  <si>
    <t>LANCASTER</t>
  </si>
  <si>
    <t>KING WILLIAM</t>
  </si>
  <si>
    <t>KING QUEEN</t>
  </si>
  <si>
    <t>KING GEORGE</t>
  </si>
  <si>
    <t>JAMES CITY</t>
  </si>
  <si>
    <t>ISLE OF WIGHT</t>
  </si>
  <si>
    <t>HIGHLAND</t>
  </si>
  <si>
    <t>HENRY</t>
  </si>
  <si>
    <t>HENRICO</t>
  </si>
  <si>
    <t>HANOVER</t>
  </si>
  <si>
    <t>HALIFAX</t>
  </si>
  <si>
    <t>GREENSVILLE</t>
  </si>
  <si>
    <t>GREENE</t>
  </si>
  <si>
    <t>GRAYSON</t>
  </si>
  <si>
    <t>GOOCHLAND</t>
  </si>
  <si>
    <t>GLOUCESTER</t>
  </si>
  <si>
    <t>GILES</t>
  </si>
  <si>
    <t>FREDERICK</t>
  </si>
  <si>
    <t>FRANKLIN</t>
  </si>
  <si>
    <t>FLUVANNA</t>
  </si>
  <si>
    <t>FLOYD</t>
  </si>
  <si>
    <t>FAUQUIER</t>
  </si>
  <si>
    <t>FAIRFAX</t>
  </si>
  <si>
    <t>ESSEX</t>
  </si>
  <si>
    <t>DINWIDDIE</t>
  </si>
  <si>
    <t>DICKENSON</t>
  </si>
  <si>
    <t>CUMBERLAND</t>
  </si>
  <si>
    <t>CULPEPER</t>
  </si>
  <si>
    <t>CRAIG</t>
  </si>
  <si>
    <t>CLARKE</t>
  </si>
  <si>
    <t>CHESTERFIELD</t>
  </si>
  <si>
    <t>CHARLOTTE</t>
  </si>
  <si>
    <t>CHARLES CITY</t>
  </si>
  <si>
    <t>CARROLL</t>
  </si>
  <si>
    <t>CAROLINE</t>
  </si>
  <si>
    <t>CAMPBELL</t>
  </si>
  <si>
    <t>BUCKINGHAM</t>
  </si>
  <si>
    <t>BUCHANAN</t>
  </si>
  <si>
    <t>BRUNSWICK</t>
  </si>
  <si>
    <t>BOTETOURT</t>
  </si>
  <si>
    <t>BLAND</t>
  </si>
  <si>
    <t>BEDFORD</t>
  </si>
  <si>
    <t>BATH</t>
  </si>
  <si>
    <t>AUGUSTA</t>
  </si>
  <si>
    <t>ARLINGTON</t>
  </si>
  <si>
    <t>APPOMATTOX</t>
  </si>
  <si>
    <t>AMHERST</t>
  </si>
  <si>
    <t>AMELIA</t>
  </si>
  <si>
    <t>ALBEMARLE</t>
  </si>
  <si>
    <t>ACCOMACK</t>
  </si>
  <si>
    <t>Adjusted</t>
  </si>
  <si>
    <t>Unadjusted</t>
  </si>
  <si>
    <t>Div. Num.</t>
  </si>
  <si>
    <t>MARCH 31 ADM</t>
  </si>
  <si>
    <t>Lottery Portion</t>
  </si>
  <si>
    <t>General Fund Portion</t>
  </si>
  <si>
    <t>REMEDIAL</t>
  </si>
  <si>
    <t>ESL</t>
  </si>
  <si>
    <t>SUM SCHOOL</t>
  </si>
  <si>
    <t>TEXTBOOKS</t>
  </si>
  <si>
    <t>TOTAL STATE</t>
  </si>
  <si>
    <t>SHARE OF SOQ</t>
  </si>
  <si>
    <r>
      <t>TOTAL</t>
    </r>
    <r>
      <rPr>
        <b/>
        <sz val="10"/>
        <color indexed="8"/>
        <rFont val="Arial"/>
        <family val="2"/>
      </rPr>
      <t>:  General Fund + Lottery</t>
    </r>
  </si>
  <si>
    <t>Reconciliation Check</t>
  </si>
  <si>
    <t>School Division</t>
  </si>
  <si>
    <t>2012-2014 Comp. Index</t>
  </si>
  <si>
    <t>100% State Share of SOQ Funding Per Pupil*</t>
  </si>
  <si>
    <t>"The aggregate amount of scholarships provided to each student for any single school year by all eligible scholarship foundations from eligible donations shall not exceed the lesser of (i) the actual qualified educational expenses of the student or (ii) 100 percent of the per-pupil amount distributed to the local school division (in which the student resides) as the state's share of the standards of quality costs using the composite index of ability to pay as defined in the general appropriation act."</t>
  </si>
  <si>
    <r>
      <t>*</t>
    </r>
    <r>
      <rPr>
        <b/>
        <u/>
        <sz val="10"/>
        <color indexed="8"/>
        <rFont val="Arial"/>
        <family val="2"/>
      </rPr>
      <t>Note 2</t>
    </r>
    <r>
      <rPr>
        <b/>
        <sz val="10"/>
        <color indexed="8"/>
        <rFont val="Arial"/>
        <family val="2"/>
      </rPr>
      <t xml:space="preserve">:  Section 58.1-439.28 E., </t>
    </r>
    <r>
      <rPr>
        <b/>
        <i/>
        <sz val="10"/>
        <color indexed="8"/>
        <rFont val="Arial"/>
        <family val="2"/>
      </rPr>
      <t>Code of Virginia</t>
    </r>
    <r>
      <rPr>
        <b/>
        <sz val="10"/>
        <color indexed="8"/>
        <rFont val="Arial"/>
        <family val="2"/>
      </rPr>
      <t>, reads:</t>
    </r>
  </si>
  <si>
    <t>EARLY READING</t>
  </si>
  <si>
    <t>INTERVENTION</t>
  </si>
  <si>
    <t>SOL ALGEBRA</t>
  </si>
  <si>
    <t>READINESS</t>
  </si>
  <si>
    <t>Difference from FY 15</t>
  </si>
  <si>
    <t>DIV</t>
  </si>
  <si>
    <t>GF portion of</t>
  </si>
  <si>
    <t>VOCATIONAL</t>
  </si>
  <si>
    <t>GIFTED</t>
  </si>
  <si>
    <t>SPECIAL</t>
  </si>
  <si>
    <t>VRS</t>
  </si>
  <si>
    <t>SOCIAL</t>
  </si>
  <si>
    <t>Lottery portion of</t>
  </si>
  <si>
    <t>NUM</t>
  </si>
  <si>
    <t>DIVISION</t>
  </si>
  <si>
    <t xml:space="preserve">BASIC AID </t>
  </si>
  <si>
    <t>SALES TAX</t>
  </si>
  <si>
    <t>EDUCATION</t>
  </si>
  <si>
    <t>PIR</t>
  </si>
  <si>
    <t>RETIREMENT</t>
  </si>
  <si>
    <t>SECURITY</t>
  </si>
  <si>
    <t>GROUP LIFE</t>
  </si>
  <si>
    <t>State Totals:</t>
  </si>
  <si>
    <r>
      <t>*</t>
    </r>
    <r>
      <rPr>
        <b/>
        <u/>
        <sz val="10"/>
        <color indexed="8"/>
        <rFont val="Arial"/>
        <family val="2"/>
      </rPr>
      <t>Note 1</t>
    </r>
    <r>
      <rPr>
        <b/>
        <sz val="10"/>
        <color indexed="8"/>
        <rFont val="Arial"/>
        <family val="2"/>
      </rPr>
      <t>:  Program Year 2020-2021 state share of Standards of Quality (SOQ) funding and Projected Average Daily Membership (ADM) below based on Chapter 1289, 2020 Acts of Assembly, the 2020-2022 Appropriation Act.</t>
    </r>
  </si>
  <si>
    <t>Incentive Portion</t>
  </si>
  <si>
    <t>Supplemental</t>
  </si>
  <si>
    <t>GF</t>
  </si>
  <si>
    <t>ALLEGHANY HIGHLANDS</t>
  </si>
  <si>
    <t>FISCAL YEAR 2024</t>
  </si>
  <si>
    <t>Education Improvement Scholarships Tax Credits Program - Estimated Program Year 2024-2025 per Student Scholarship Limit Based on 100% of SOQ State Share Funding Per Pupil By Division</t>
  </si>
  <si>
    <r>
      <t>*</t>
    </r>
    <r>
      <rPr>
        <b/>
        <u/>
        <sz val="10"/>
        <color indexed="8"/>
        <rFont val="Arial"/>
        <family val="2"/>
      </rPr>
      <t>Note 1</t>
    </r>
    <r>
      <rPr>
        <b/>
        <sz val="10"/>
        <color indexed="8"/>
        <rFont val="Arial"/>
        <family val="2"/>
      </rPr>
      <t>:  Program Year 2024-2025 state share of Standards of Quality (SOQ) funding and Projected Average Daily Membership (ADM) below based on Chapter 2, 2024 Acts of Assembly, the 2024-2026 Appropriation Act.</t>
    </r>
  </si>
  <si>
    <t>Estimated Program Year 2024-2025 Scholarship Limit Based on:</t>
  </si>
  <si>
    <t>Program Year 2024-2025 State Share of SOQ Funding*</t>
  </si>
  <si>
    <t>Projected Program Year 2024-2025 ADM*</t>
  </si>
  <si>
    <t xml:space="preserve">*Fiscal Year 2025 State share of SOQ funding below based on Chapter 2, 2024-2026 Appropriation 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</si>
</sst>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 #,##0_);_(* \(#,##0\);_(* &quot;-&quot;??_);_(@_)"/>
    <numFmt numFmtId="165" formatCode="0.0000_)"/>
    <numFmt numFmtId="166" formatCode="000"/>
  </numFmts>
  <fonts count="16" x14ac:knownFonts="1">
    <font>
      <sz val="11"/>
      <color theme="1"/>
      <name val="Calibri"/>
      <family val="2"/>
      <scheme val="minor"/>
    </font>
    <font>
      <sz val="11"/>
      <color indexed="8"/>
      <name val="Calibri"/>
      <family val="2"/>
    </font>
    <font>
      <sz val="10"/>
      <color indexed="8"/>
      <name val="Arial"/>
      <family val="2"/>
    </font>
    <font>
      <b/>
      <sz val="10"/>
      <color indexed="8"/>
      <name val="Arial"/>
      <family val="2"/>
    </font>
    <font>
      <sz val="10"/>
      <name val="Arial"/>
      <family val="2"/>
    </font>
    <font>
      <b/>
      <sz val="10"/>
      <name val="Arial"/>
      <family val="2"/>
    </font>
    <font>
      <b/>
      <sz val="10"/>
      <color indexed="10"/>
      <name val="Arial"/>
      <family val="2"/>
    </font>
    <font>
      <b/>
      <sz val="14"/>
      <color indexed="8"/>
      <name val="Arial"/>
      <family val="2"/>
    </font>
    <font>
      <sz val="12"/>
      <name val="Arial"/>
      <family val="2"/>
    </font>
    <font>
      <sz val="8"/>
      <name val="Calibri"/>
      <family val="2"/>
    </font>
    <font>
      <sz val="11"/>
      <color indexed="8"/>
      <name val="Calibri"/>
      <family val="2"/>
    </font>
    <font>
      <sz val="10"/>
      <color indexed="10"/>
      <name val="Arial"/>
      <family val="2"/>
    </font>
    <font>
      <b/>
      <u/>
      <sz val="10"/>
      <color indexed="8"/>
      <name val="Arial"/>
      <family val="2"/>
    </font>
    <font>
      <b/>
      <i/>
      <sz val="14"/>
      <color indexed="8"/>
      <name val="Arial"/>
      <family val="2"/>
    </font>
    <font>
      <b/>
      <i/>
      <sz val="10"/>
      <color indexed="8"/>
      <name val="Arial"/>
      <family val="2"/>
    </font>
    <font>
      <sz val="11"/>
      <color theme="1"/>
      <name val="Calibri"/>
      <family val="2"/>
      <scheme val="minor"/>
    </font>
  </fonts>
  <fills count="12">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9" fontId="8" fillId="0" borderId="0" applyFont="0" applyFill="0" applyBorder="0" applyAlignment="0" applyProtection="0"/>
    <xf numFmtId="9" fontId="15" fillId="0" borderId="0" applyFont="0" applyFill="0" applyBorder="0" applyAlignment="0" applyProtection="0"/>
  </cellStyleXfs>
  <cellXfs count="81">
    <xf numFmtId="0" fontId="0" fillId="0" borderId="0" xfId="0"/>
    <xf numFmtId="0" fontId="2" fillId="0" borderId="0" xfId="0" applyFont="1"/>
    <xf numFmtId="37" fontId="4" fillId="0" borderId="1" xfId="0" applyNumberFormat="1" applyFont="1" applyBorder="1" applyAlignment="1">
      <alignment wrapText="1"/>
    </xf>
    <xf numFmtId="0" fontId="4" fillId="0" borderId="1" xfId="0" applyFont="1" applyBorder="1" applyAlignment="1">
      <alignment wrapText="1"/>
    </xf>
    <xf numFmtId="166" fontId="4" fillId="0" borderId="2" xfId="0" applyNumberFormat="1" applyFont="1" applyBorder="1" applyAlignment="1">
      <alignment horizontal="center" wrapText="1"/>
    </xf>
    <xf numFmtId="37" fontId="4" fillId="0" borderId="3" xfId="0" applyNumberFormat="1" applyFont="1" applyBorder="1" applyAlignment="1">
      <alignment wrapText="1"/>
    </xf>
    <xf numFmtId="0" fontId="4" fillId="0" borderId="3" xfId="0" applyFont="1" applyBorder="1" applyAlignment="1">
      <alignment wrapText="1"/>
    </xf>
    <xf numFmtId="166" fontId="4" fillId="0" borderId="4" xfId="0" applyNumberFormat="1" applyFont="1" applyBorder="1" applyAlignment="1">
      <alignment horizontal="center" wrapText="1"/>
    </xf>
    <xf numFmtId="37" fontId="4" fillId="0" borderId="5" xfId="0" applyNumberFormat="1" applyFont="1" applyBorder="1" applyAlignment="1">
      <alignment wrapText="1"/>
    </xf>
    <xf numFmtId="0" fontId="4" fillId="0" borderId="5" xfId="0" applyFont="1" applyBorder="1" applyAlignment="1">
      <alignment wrapText="1"/>
    </xf>
    <xf numFmtId="166" fontId="4" fillId="0" borderId="6" xfId="0" applyNumberFormat="1" applyFont="1" applyBorder="1" applyAlignment="1">
      <alignment horizontal="center" wrapText="1"/>
    </xf>
    <xf numFmtId="0" fontId="2" fillId="0" borderId="0" xfId="0" applyFont="1" applyAlignment="1">
      <alignment horizontal="right"/>
    </xf>
    <xf numFmtId="165" fontId="4" fillId="0" borderId="3" xfId="0" applyNumberFormat="1" applyFont="1" applyBorder="1" applyAlignment="1">
      <alignment wrapText="1"/>
    </xf>
    <xf numFmtId="165" fontId="4" fillId="0" borderId="5" xfId="0" applyNumberFormat="1" applyFont="1" applyBorder="1" applyAlignment="1">
      <alignment wrapText="1"/>
    </xf>
    <xf numFmtId="165" fontId="4" fillId="0" borderId="1" xfId="0" applyNumberFormat="1" applyFont="1" applyBorder="1" applyAlignment="1">
      <alignment wrapText="1"/>
    </xf>
    <xf numFmtId="0" fontId="2" fillId="2" borderId="0" xfId="0" applyFont="1" applyFill="1"/>
    <xf numFmtId="3" fontId="4" fillId="0" borderId="0" xfId="0" applyNumberFormat="1" applyFont="1"/>
    <xf numFmtId="3" fontId="2" fillId="0" borderId="0" xfId="0" applyNumberFormat="1" applyFont="1"/>
    <xf numFmtId="166" fontId="2" fillId="0" borderId="0" xfId="0" applyNumberFormat="1" applyFont="1"/>
    <xf numFmtId="166" fontId="5" fillId="0" borderId="0" xfId="0" applyNumberFormat="1" applyFont="1"/>
    <xf numFmtId="0" fontId="5" fillId="0" borderId="0" xfId="0" applyFont="1"/>
    <xf numFmtId="3" fontId="5" fillId="0" borderId="0" xfId="0" applyNumberFormat="1" applyFont="1"/>
    <xf numFmtId="0" fontId="6" fillId="0" borderId="7" xfId="0" applyFont="1" applyBorder="1" applyAlignment="1">
      <alignment horizontal="center"/>
    </xf>
    <xf numFmtId="0" fontId="11" fillId="2" borderId="0" xfId="0" applyFont="1" applyFill="1"/>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5" fillId="4" borderId="7" xfId="0" applyFont="1" applyFill="1" applyBorder="1" applyAlignment="1">
      <alignment horizontal="center"/>
    </xf>
    <xf numFmtId="0" fontId="5" fillId="4" borderId="9" xfId="0" applyFont="1" applyFill="1" applyBorder="1" applyAlignment="1">
      <alignment horizontal="center"/>
    </xf>
    <xf numFmtId="0" fontId="3" fillId="3" borderId="3" xfId="0" applyFont="1" applyFill="1" applyBorder="1"/>
    <xf numFmtId="44" fontId="3" fillId="3" borderId="3" xfId="3" applyFont="1" applyFill="1" applyBorder="1"/>
    <xf numFmtId="164" fontId="3" fillId="0" borderId="0" xfId="0" applyNumberFormat="1" applyFont="1"/>
    <xf numFmtId="0" fontId="3" fillId="0" borderId="0" xfId="0" applyFont="1"/>
    <xf numFmtId="0" fontId="5" fillId="3" borderId="13" xfId="0" applyFont="1" applyFill="1" applyBorder="1" applyAlignment="1">
      <alignment horizontal="center" wrapText="1"/>
    </xf>
    <xf numFmtId="0" fontId="5" fillId="5" borderId="14" xfId="0" applyFont="1" applyFill="1" applyBorder="1" applyAlignment="1">
      <alignment horizontal="center" wrapText="1"/>
    </xf>
    <xf numFmtId="0" fontId="5" fillId="5" borderId="0" xfId="0" applyFont="1" applyFill="1" applyAlignment="1">
      <alignment horizontal="center"/>
    </xf>
    <xf numFmtId="0" fontId="5" fillId="5" borderId="13" xfId="0" applyFont="1" applyFill="1" applyBorder="1" applyAlignment="1">
      <alignment horizontal="center" wrapText="1"/>
    </xf>
    <xf numFmtId="0" fontId="2" fillId="0" borderId="0" xfId="0" applyFont="1" applyAlignment="1">
      <alignment horizontal="center" vertical="center"/>
    </xf>
    <xf numFmtId="0" fontId="5" fillId="3" borderId="15" xfId="0" applyFont="1" applyFill="1" applyBorder="1" applyAlignment="1">
      <alignment horizontal="center" wrapText="1"/>
    </xf>
    <xf numFmtId="0" fontId="2" fillId="6" borderId="0" xfId="0" applyFont="1" applyFill="1"/>
    <xf numFmtId="0" fontId="5" fillId="6" borderId="0" xfId="0" applyFont="1" applyFill="1" applyAlignment="1">
      <alignment horizontal="right" wrapText="1"/>
    </xf>
    <xf numFmtId="0" fontId="5" fillId="6" borderId="16" xfId="0" applyFont="1" applyFill="1" applyBorder="1" applyAlignment="1">
      <alignment horizontal="right"/>
    </xf>
    <xf numFmtId="0" fontId="5" fillId="6" borderId="17" xfId="0" applyFont="1" applyFill="1" applyBorder="1" applyAlignment="1">
      <alignment horizontal="right"/>
    </xf>
    <xf numFmtId="0" fontId="3" fillId="6" borderId="0" xfId="0" applyFont="1" applyFill="1" applyAlignment="1">
      <alignment horizontal="center" wrapText="1"/>
    </xf>
    <xf numFmtId="0" fontId="3" fillId="6" borderId="0" xfId="0" applyFont="1" applyFill="1"/>
    <xf numFmtId="0" fontId="6" fillId="6" borderId="0" xfId="0" applyFont="1" applyFill="1" applyAlignment="1">
      <alignment horizontal="center" wrapText="1"/>
    </xf>
    <xf numFmtId="0" fontId="2" fillId="7" borderId="0" xfId="0" applyFont="1" applyFill="1"/>
    <xf numFmtId="0" fontId="2" fillId="7" borderId="0" xfId="0" applyFont="1" applyFill="1" applyAlignment="1">
      <alignment horizontal="center" vertical="center"/>
    </xf>
    <xf numFmtId="0" fontId="2" fillId="7" borderId="0" xfId="0" applyFont="1" applyFill="1" applyAlignment="1">
      <alignment horizontal="right"/>
    </xf>
    <xf numFmtId="164" fontId="2" fillId="7" borderId="0" xfId="0" applyNumberFormat="1" applyFont="1" applyFill="1"/>
    <xf numFmtId="0" fontId="3" fillId="7" borderId="0" xfId="0" applyFont="1" applyFill="1"/>
    <xf numFmtId="43" fontId="2" fillId="7" borderId="0" xfId="0" applyNumberFormat="1" applyFont="1" applyFill="1"/>
    <xf numFmtId="5" fontId="2" fillId="0" borderId="0" xfId="0" applyNumberFormat="1" applyFont="1"/>
    <xf numFmtId="166" fontId="3" fillId="0" borderId="0" xfId="0" applyNumberFormat="1" applyFont="1" applyAlignment="1">
      <alignment horizontal="center"/>
    </xf>
    <xf numFmtId="0" fontId="6" fillId="10" borderId="7" xfId="0" applyFont="1" applyFill="1" applyBorder="1" applyAlignment="1">
      <alignment horizontal="center"/>
    </xf>
    <xf numFmtId="5" fontId="2" fillId="7" borderId="0" xfId="0" applyNumberFormat="1" applyFont="1" applyFill="1"/>
    <xf numFmtId="0" fontId="2" fillId="7" borderId="0" xfId="0" applyFont="1" applyFill="1" applyAlignment="1">
      <alignment horizontal="right" wrapText="1"/>
    </xf>
    <xf numFmtId="164" fontId="4" fillId="0" borderId="3" xfId="1" applyNumberFormat="1" applyFont="1" applyFill="1" applyBorder="1" applyAlignment="1" applyProtection="1">
      <alignment wrapText="1"/>
    </xf>
    <xf numFmtId="38" fontId="2" fillId="0" borderId="3" xfId="1" applyNumberFormat="1" applyFont="1" applyFill="1" applyBorder="1" applyAlignment="1"/>
    <xf numFmtId="5" fontId="3" fillId="0" borderId="10" xfId="3" applyNumberFormat="1" applyFont="1" applyFill="1" applyBorder="1" applyAlignment="1"/>
    <xf numFmtId="5" fontId="3" fillId="0" borderId="11" xfId="3" applyNumberFormat="1" applyFont="1" applyFill="1" applyBorder="1" applyAlignment="1"/>
    <xf numFmtId="38" fontId="2" fillId="0" borderId="9" xfId="1" applyNumberFormat="1" applyFont="1" applyFill="1" applyBorder="1" applyAlignment="1"/>
    <xf numFmtId="38" fontId="2" fillId="0" borderId="8" xfId="1" applyNumberFormat="1" applyFont="1" applyFill="1" applyBorder="1" applyAlignment="1"/>
    <xf numFmtId="164" fontId="4" fillId="0" borderId="1" xfId="1" applyNumberFormat="1" applyFont="1" applyFill="1" applyBorder="1" applyAlignment="1" applyProtection="1">
      <alignment wrapText="1"/>
    </xf>
    <xf numFmtId="38" fontId="2" fillId="0" borderId="1" xfId="1" applyNumberFormat="1" applyFont="1" applyFill="1" applyBorder="1" applyAlignment="1"/>
    <xf numFmtId="5" fontId="3" fillId="0" borderId="12" xfId="3" applyNumberFormat="1" applyFont="1" applyFill="1" applyBorder="1" applyAlignment="1"/>
    <xf numFmtId="10" fontId="2" fillId="0" borderId="0" xfId="8" applyNumberFormat="1" applyFont="1" applyAlignment="1"/>
    <xf numFmtId="43" fontId="2" fillId="0" borderId="0" xfId="1" applyFont="1" applyFill="1"/>
    <xf numFmtId="0" fontId="7" fillId="8" borderId="18"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3" fillId="6" borderId="0" xfId="0" applyFont="1" applyFill="1" applyAlignment="1">
      <alignment horizontal="left" vertical="center" wrapText="1"/>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20" xfId="0" applyFont="1" applyFill="1" applyBorder="1" applyAlignment="1">
      <alignment horizontal="center"/>
    </xf>
    <xf numFmtId="0" fontId="3" fillId="8" borderId="3" xfId="0" applyFont="1" applyFill="1" applyBorder="1" applyAlignment="1">
      <alignment horizontal="center"/>
    </xf>
    <xf numFmtId="0" fontId="3" fillId="9" borderId="3" xfId="0" applyFont="1" applyFill="1" applyBorder="1" applyAlignment="1">
      <alignment horizontal="center"/>
    </xf>
    <xf numFmtId="0" fontId="12" fillId="4" borderId="3" xfId="0" applyFont="1" applyFill="1" applyBorder="1" applyAlignment="1">
      <alignment horizontal="center"/>
    </xf>
    <xf numFmtId="0" fontId="3" fillId="4" borderId="3" xfId="0" applyFont="1" applyFill="1" applyBorder="1" applyAlignment="1">
      <alignment horizontal="center"/>
    </xf>
    <xf numFmtId="0" fontId="3" fillId="11" borderId="21" xfId="0" applyFont="1" applyFill="1" applyBorder="1" applyAlignment="1">
      <alignment horizontal="center"/>
    </xf>
    <xf numFmtId="0" fontId="3" fillId="11" borderId="22" xfId="0" applyFont="1" applyFill="1" applyBorder="1" applyAlignment="1">
      <alignment horizontal="center"/>
    </xf>
  </cellXfs>
  <cellStyles count="9">
    <cellStyle name="Comma" xfId="1" builtinId="3"/>
    <cellStyle name="Comma 2" xfId="2" xr:uid="{00000000-0005-0000-0000-000001000000}"/>
    <cellStyle name="Currency" xfId="3" builtinId="4"/>
    <cellStyle name="Currency 2" xfId="4" xr:uid="{00000000-0005-0000-0000-000003000000}"/>
    <cellStyle name="Normal" xfId="0" builtinId="0"/>
    <cellStyle name="Normal 2" xfId="5" xr:uid="{00000000-0005-0000-0000-000005000000}"/>
    <cellStyle name="Normal 2 2" xfId="6" xr:uid="{00000000-0005-0000-0000-000006000000}"/>
    <cellStyle name="Percent" xfId="8" builtinId="5"/>
    <cellStyle name="Percent 2"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RECT%20AID\2012-2014%20Budget\Entitlement%20Sheets\Governor's%20Budget%20Dec%202011\ASRFIN10-scr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e_data\ASRFIN\FY2004\ASRFIN132_04.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S:\DIRECT%20AID\2022-2024%20Budget\$%20Direct%20Aid%20Budget%20Spreadsheet\Final%20GA%20Budget%20Chapter%20769%20April%202023\Final%20GA%20Budget%20Ch%20769%20-%20April%202023.xlsm" TargetMode="External"/><Relationship Id="rId1" Type="http://schemas.openxmlformats.org/officeDocument/2006/relationships/externalLinkPath" Target="/DIRECT%20AID/2022-2024%20Budget/$%20Direct%20Aid%20Budget%20Spreadsheet/Final%20GA%20Budget%20Chapter%20769%20April%202023/Final%20GA%20Budget%20Ch%20769%20-%20April%202023.xlsm"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S:\General%20Assembly\2024%20Special%20Session%20I\Big%20Bill\Step%208b%20-%20Run%20LINKCHECK.xlsm" TargetMode="External"/><Relationship Id="rId1" Type="http://schemas.openxmlformats.org/officeDocument/2006/relationships/externalLinkPath" Target="/General%20Assembly/2024%20Special%20Session%20I/Big%20Bill/Step%208b%20-%20Run%20LINKCHEC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ant Reminders"/>
      <sheetName val="Contact Information"/>
      <sheetName val="State Funds Worksheet"/>
      <sheetName val="Federal Funds Worksheet"/>
      <sheetName val="Other Payments Worksheet"/>
      <sheetName val="Other State Carry-Fwd Wksheet"/>
      <sheetName val="Other Funds Worksheet"/>
      <sheetName val="Elementary 61100"/>
      <sheetName val="Secondary 61100"/>
      <sheetName val="Elementary 61210"/>
      <sheetName val="Secondary 61210"/>
      <sheetName val="Elementary 61220"/>
      <sheetName val="Secondary 61220"/>
      <sheetName val="Elementary 61230"/>
      <sheetName val="Secondary 61230"/>
      <sheetName val="Elementary 61310"/>
      <sheetName val="Secondary 61310"/>
      <sheetName val="Elementary 61320"/>
      <sheetName val="Secondary 61320"/>
      <sheetName val="Elementary 61410"/>
      <sheetName val="Secondary 61410"/>
      <sheetName val="District 62100"/>
      <sheetName val="District 62200"/>
      <sheetName val="District 63000"/>
      <sheetName val="District 64000"/>
      <sheetName val="District 65000"/>
      <sheetName val="District 66000"/>
      <sheetName val="District 67000"/>
      <sheetName val="District 68000"/>
      <sheetName val="District 69000"/>
      <sheetName val="Recapitulation"/>
      <sheetName val="Elementary FTE Positions"/>
      <sheetName val="Secondary FTE Positions"/>
      <sheetName val="District FTE Positions"/>
      <sheetName val="Supplemental Schedules A &amp; B"/>
      <sheetName val="School Nurse Schedule C"/>
      <sheetName val="Health Care Schedule D"/>
      <sheetName val="Revenues"/>
      <sheetName val="Req. Local Effort Schedule E"/>
      <sheetName val="District 61310"/>
      <sheetName val="District 61100"/>
      <sheetName val="Req Local Match Schedule E.2"/>
      <sheetName val="Table 15 - Sched K"/>
      <sheetName val="Capital Expenses - Sched. G"/>
      <sheetName val="Textbook Survey - Schedule H"/>
      <sheetName val="Salary Survey - Schedule I"/>
      <sheetName val="Breakout Tech. FTEs - Sched J"/>
      <sheetName val="ARRA Exp. - Sched L"/>
      <sheetName val="Final Check Worksheet"/>
      <sheetName val="sheetmap"/>
      <sheetName val="prev_yr_data"/>
    </sheetNames>
    <sheetDataSet>
      <sheetData sheetId="0" refreshError="1"/>
      <sheetData sheetId="1">
        <row r="5">
          <cell r="B5" t="str">
            <v>ACCOMACK</v>
          </cell>
          <cell r="F5">
            <v>1</v>
          </cell>
        </row>
      </sheetData>
      <sheetData sheetId="2" refreshError="1"/>
      <sheetData sheetId="3" refreshError="1"/>
      <sheetData sheetId="4" refreshError="1"/>
      <sheetData sheetId="5" refreshError="1"/>
      <sheetData sheetId="6" refreshError="1"/>
      <sheetData sheetId="7">
        <row r="49">
          <cell r="H49">
            <v>0</v>
          </cell>
        </row>
      </sheetData>
      <sheetData sheetId="8">
        <row r="49">
          <cell r="H49">
            <v>0</v>
          </cell>
        </row>
      </sheetData>
      <sheetData sheetId="9">
        <row r="50">
          <cell r="H50">
            <v>0</v>
          </cell>
        </row>
      </sheetData>
      <sheetData sheetId="10">
        <row r="50">
          <cell r="H50">
            <v>0</v>
          </cell>
        </row>
      </sheetData>
      <sheetData sheetId="11">
        <row r="47">
          <cell r="H47">
            <v>0</v>
          </cell>
        </row>
      </sheetData>
      <sheetData sheetId="12">
        <row r="47">
          <cell r="H47">
            <v>0</v>
          </cell>
        </row>
      </sheetData>
      <sheetData sheetId="13">
        <row r="48">
          <cell r="H48">
            <v>0</v>
          </cell>
        </row>
      </sheetData>
      <sheetData sheetId="14">
        <row r="48">
          <cell r="H48">
            <v>0</v>
          </cell>
        </row>
      </sheetData>
      <sheetData sheetId="15">
        <row r="47">
          <cell r="H47">
            <v>0</v>
          </cell>
        </row>
      </sheetData>
      <sheetData sheetId="16">
        <row r="47">
          <cell r="H47">
            <v>0</v>
          </cell>
        </row>
      </sheetData>
      <sheetData sheetId="17">
        <row r="50">
          <cell r="H50">
            <v>0</v>
          </cell>
        </row>
      </sheetData>
      <sheetData sheetId="18">
        <row r="50">
          <cell r="H50">
            <v>0</v>
          </cell>
        </row>
      </sheetData>
      <sheetData sheetId="19">
        <row r="46">
          <cell r="H46">
            <v>0</v>
          </cell>
        </row>
      </sheetData>
      <sheetData sheetId="20">
        <row r="46">
          <cell r="H46">
            <v>0</v>
          </cell>
        </row>
      </sheetData>
      <sheetData sheetId="21">
        <row r="48">
          <cell r="K48">
            <v>0</v>
          </cell>
        </row>
      </sheetData>
      <sheetData sheetId="22">
        <row r="45">
          <cell r="G45">
            <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9">
          <cell r="F9">
            <v>2004979</v>
          </cell>
        </row>
        <row r="74">
          <cell r="F74">
            <v>20765.7</v>
          </cell>
        </row>
        <row r="147">
          <cell r="F147">
            <v>935706.86</v>
          </cell>
        </row>
        <row r="150">
          <cell r="F150">
            <v>28979.18</v>
          </cell>
        </row>
        <row r="168">
          <cell r="F168">
            <v>26204.2</v>
          </cell>
        </row>
        <row r="234">
          <cell r="F234">
            <v>0</v>
          </cell>
        </row>
      </sheetData>
      <sheetData sheetId="38" refreshError="1"/>
      <sheetData sheetId="39">
        <row r="47">
          <cell r="G47">
            <v>0</v>
          </cell>
        </row>
      </sheetData>
      <sheetData sheetId="40">
        <row r="50">
          <cell r="G50">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ant Reminders"/>
      <sheetName val="Contact Information"/>
      <sheetName val="Revenues"/>
      <sheetName val="State Funds Worksheet"/>
      <sheetName val="Federal Funds Worksheet"/>
      <sheetName val="Other Payments Worksheet"/>
      <sheetName val="Other State Carry-Fwd Wksheet"/>
      <sheetName val="Elementary 61100"/>
      <sheetName val="Secondary 61100"/>
      <sheetName val="District 61100"/>
      <sheetName val="Elementary 61210"/>
      <sheetName val="Secondary 61210"/>
      <sheetName val="Elementary 61220"/>
      <sheetName val="Secondary 61220"/>
      <sheetName val="Elementary 61230"/>
      <sheetName val="Secondary 61230"/>
      <sheetName val="Elementary 61310"/>
      <sheetName val="Secondary 61310"/>
      <sheetName val="District 61310"/>
      <sheetName val="Elementary 61320"/>
      <sheetName val="Secondary 61320"/>
      <sheetName val="Elementary 61410"/>
      <sheetName val="Secondary 61410"/>
      <sheetName val="District 62100"/>
      <sheetName val="District 62200"/>
      <sheetName val="District 63000"/>
      <sheetName val="District 64000"/>
      <sheetName val="District 65000"/>
      <sheetName val="District 66000"/>
      <sheetName val="District 67000"/>
      <sheetName val="District 68000"/>
      <sheetName val="District 69000"/>
      <sheetName val="Recapitulation"/>
      <sheetName val="Elementary FTE Positions"/>
      <sheetName val="Secondary FTE Positions"/>
      <sheetName val="District FTE Positions"/>
      <sheetName val="Supplemental Schedules A &amp; B"/>
      <sheetName val="School Nurse Schedule C"/>
      <sheetName val="Health Care Schedule D"/>
      <sheetName val="Req. Local Effort Schedule E"/>
      <sheetName val="Capital Expenses - Sched. G"/>
      <sheetName val="Textbook Survey - Schedule H"/>
      <sheetName val="Salary Survey - Schedule I"/>
      <sheetName val="Breakout Tech. FTEs - Sched J"/>
      <sheetName val="Final Check-Generate Text File"/>
      <sheetName val="Exp_P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sheetData sheetId="30" refreshError="1"/>
      <sheetData sheetId="31"/>
      <sheetData sheetId="32" refreshError="1">
        <row r="18">
          <cell r="F18">
            <v>0</v>
          </cell>
        </row>
      </sheetData>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UDGET VARIABLES"/>
      <sheetName val="SALARY DATA"/>
      <sheetName val="COCA DATA"/>
      <sheetName val="FISCAL AGENTS"/>
      <sheetName val="PPA"/>
      <sheetName val="FM"/>
      <sheetName val="COMP INDEX"/>
      <sheetName val="ADM"/>
      <sheetName val="FREE LUNCH"/>
      <sheetName val="SOQ CALCS"/>
      <sheetName val="BENEFITS"/>
      <sheetName val="COMP SUPP"/>
      <sheetName val="CS Queries"/>
      <sheetName val="REMEDIAL SUMMER SCHOOL"/>
      <sheetName val="SCHOOL CONSTRUCTION"/>
      <sheetName val="GOVS SCHOOL"/>
      <sheetName val="GTHH Hold Harmless"/>
      <sheetName val="Hold Harmless Scenarios"/>
      <sheetName val="Project Graduation"/>
      <sheetName val="Math, Reading Specialists"/>
      <sheetName val="Early Reading Specialists"/>
      <sheetName val="BONUS PYMT"/>
      <sheetName val="SCHOOL MEALS EXPANSION"/>
      <sheetName val="Early Childhood ED4"/>
      <sheetName val="VPSA TECHNOLOGY"/>
      <sheetName val="ADULT ED"/>
      <sheetName val="VIRTUAL VA"/>
      <sheetName val="INDIAN CHILDREN"/>
      <sheetName val="SCHOOL LUNCH"/>
      <sheetName val="SOP"/>
      <sheetName val="HOMEBOUND"/>
      <sheetName val="SPEC ED JAILS"/>
      <sheetName val="LOTTERY"/>
      <sheetName val="Learning Loss PPA"/>
      <sheetName val="Accomack Northampton Distr"/>
      <sheetName val="Supplemental GF"/>
      <sheetName val="FOSTER CARE"/>
      <sheetName val="ENROLLMENT LOSS"/>
      <sheetName val="AT RISK"/>
      <sheetName val="VPI"/>
      <sheetName val="VPI +"/>
      <sheetName val="EARLY READING"/>
      <sheetName val="MENTOR TEACHER"/>
      <sheetName val="K-3 PRIMARY CLASS SIZE"/>
      <sheetName val="SCHOOL BREAKFAST"/>
      <sheetName val="ALGEBRA READINESS"/>
      <sheetName val="ALTERNATIVE ED"/>
      <sheetName val="ISAEP"/>
      <sheetName val="TUITION"/>
      <sheetName val="VOCATIONAL ED - CAT"/>
      <sheetName val="SUPPLEMENTAL BASIC AID"/>
      <sheetName val="ESL"/>
      <sheetName val="EFAL"/>
      <sheetName val="DISTRIBUTION SUMMARY"/>
      <sheetName val="BASE COMPARISON"/>
      <sheetName val="Increment Tracking Link"/>
      <sheetName val="Fund Code Appropriations"/>
      <sheetName val="Appropriation Act"/>
      <sheetName val="Required Local Effort"/>
      <sheetName val="Final Access Data"/>
      <sheetName val="SOQ Queries"/>
      <sheetName val="Manual AutoQuery Check"/>
      <sheetName val="LINK 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57">
          <cell r="A157">
            <v>1</v>
          </cell>
          <cell r="B157" t="str">
            <v>ACCOMACK</v>
          </cell>
          <cell r="C157">
            <v>4692.3</v>
          </cell>
          <cell r="D157">
            <v>4692.3</v>
          </cell>
          <cell r="F157">
            <v>4481.5</v>
          </cell>
          <cell r="G157">
            <v>4481.5</v>
          </cell>
        </row>
        <row r="158">
          <cell r="A158">
            <v>2</v>
          </cell>
          <cell r="B158" t="str">
            <v>ALBEMARLE</v>
          </cell>
          <cell r="C158">
            <v>13928.15</v>
          </cell>
          <cell r="D158">
            <v>13928.15</v>
          </cell>
          <cell r="F158">
            <v>13538.65</v>
          </cell>
          <cell r="G158">
            <v>13538.65</v>
          </cell>
        </row>
        <row r="159">
          <cell r="A159">
            <v>3</v>
          </cell>
          <cell r="B159" t="str">
            <v>ALLEGHANY</v>
          </cell>
          <cell r="C159">
            <v>2524.5</v>
          </cell>
          <cell r="D159">
            <v>2524.5</v>
          </cell>
          <cell r="F159">
            <v>2689.95</v>
          </cell>
          <cell r="G159">
            <v>2689.95</v>
          </cell>
        </row>
        <row r="160">
          <cell r="A160">
            <v>4</v>
          </cell>
          <cell r="B160" t="str">
            <v>AMELIA</v>
          </cell>
          <cell r="C160">
            <v>1459.3</v>
          </cell>
          <cell r="D160">
            <v>1459.3</v>
          </cell>
          <cell r="F160">
            <v>1603.6</v>
          </cell>
          <cell r="G160">
            <v>1603.6</v>
          </cell>
        </row>
        <row r="161">
          <cell r="A161">
            <v>5</v>
          </cell>
          <cell r="B161" t="str">
            <v>AMHERST</v>
          </cell>
          <cell r="C161">
            <v>4033.7</v>
          </cell>
          <cell r="D161">
            <v>4033.7</v>
          </cell>
          <cell r="F161">
            <v>3751.3</v>
          </cell>
          <cell r="G161">
            <v>3751.3</v>
          </cell>
        </row>
        <row r="162">
          <cell r="A162">
            <v>6</v>
          </cell>
          <cell r="B162" t="str">
            <v>APPOMATTOX</v>
          </cell>
          <cell r="C162">
            <v>2222.6</v>
          </cell>
          <cell r="D162">
            <v>2222.6</v>
          </cell>
          <cell r="F162">
            <v>2307.6</v>
          </cell>
          <cell r="G162">
            <v>2307.6</v>
          </cell>
        </row>
        <row r="163">
          <cell r="A163">
            <v>7</v>
          </cell>
          <cell r="B163" t="str">
            <v>ARLINGTON</v>
          </cell>
          <cell r="C163">
            <v>26746.25</v>
          </cell>
          <cell r="D163">
            <v>26746.25</v>
          </cell>
          <cell r="F163">
            <v>26916.15</v>
          </cell>
          <cell r="G163">
            <v>26916.15</v>
          </cell>
        </row>
        <row r="164">
          <cell r="A164">
            <v>8</v>
          </cell>
          <cell r="B164" t="str">
            <v>AUGUSTA</v>
          </cell>
          <cell r="C164">
            <v>9731.2000000000007</v>
          </cell>
          <cell r="D164">
            <v>9731.2000000000007</v>
          </cell>
          <cell r="F164">
            <v>9844.8000000000011</v>
          </cell>
          <cell r="G164">
            <v>9844.7999999999993</v>
          </cell>
        </row>
        <row r="165">
          <cell r="A165">
            <v>9</v>
          </cell>
          <cell r="B165" t="str">
            <v>BATH</v>
          </cell>
          <cell r="C165">
            <v>478.1</v>
          </cell>
          <cell r="D165">
            <v>478.1</v>
          </cell>
          <cell r="F165">
            <v>461.15</v>
          </cell>
          <cell r="G165">
            <v>461.15</v>
          </cell>
        </row>
        <row r="166">
          <cell r="A166">
            <v>10</v>
          </cell>
          <cell r="B166" t="str">
            <v>BEDFORD</v>
          </cell>
          <cell r="C166">
            <v>8765.7000000000007</v>
          </cell>
          <cell r="D166">
            <v>8765.7000000000007</v>
          </cell>
          <cell r="F166">
            <v>8754.6</v>
          </cell>
          <cell r="G166">
            <v>8754.6</v>
          </cell>
        </row>
        <row r="167">
          <cell r="A167">
            <v>11</v>
          </cell>
          <cell r="B167" t="str">
            <v>BLAND</v>
          </cell>
          <cell r="C167">
            <v>627.75</v>
          </cell>
          <cell r="D167">
            <v>627.75</v>
          </cell>
          <cell r="F167">
            <v>822</v>
          </cell>
          <cell r="G167">
            <v>822</v>
          </cell>
        </row>
        <row r="168">
          <cell r="A168">
            <v>12</v>
          </cell>
          <cell r="B168" t="str">
            <v>BOTETOURT</v>
          </cell>
          <cell r="C168">
            <v>4328.75</v>
          </cell>
          <cell r="D168">
            <v>4328.75</v>
          </cell>
          <cell r="F168">
            <v>4373.8999999999996</v>
          </cell>
          <cell r="G168">
            <v>4373.8999999999996</v>
          </cell>
        </row>
        <row r="169">
          <cell r="A169">
            <v>13</v>
          </cell>
          <cell r="B169" t="str">
            <v>BRUNSWICK</v>
          </cell>
          <cell r="C169">
            <v>1296.8499999999999</v>
          </cell>
          <cell r="D169">
            <v>1296.8499999999999</v>
          </cell>
          <cell r="F169">
            <v>1346.8</v>
          </cell>
          <cell r="G169">
            <v>1346.8</v>
          </cell>
        </row>
        <row r="170">
          <cell r="A170">
            <v>14</v>
          </cell>
          <cell r="B170" t="str">
            <v>BUCHANAN</v>
          </cell>
          <cell r="C170">
            <v>2140.9499999999998</v>
          </cell>
          <cell r="D170">
            <v>2140.9499999999998</v>
          </cell>
          <cell r="F170">
            <v>2330.5</v>
          </cell>
          <cell r="G170">
            <v>2330.5</v>
          </cell>
        </row>
        <row r="171">
          <cell r="A171">
            <v>15</v>
          </cell>
          <cell r="B171" t="str">
            <v>BUCKINGHAM</v>
          </cell>
          <cell r="C171">
            <v>1960.5</v>
          </cell>
          <cell r="D171">
            <v>1960.5</v>
          </cell>
          <cell r="F171">
            <v>1901.7</v>
          </cell>
          <cell r="G171">
            <v>1901.7</v>
          </cell>
        </row>
        <row r="172">
          <cell r="A172">
            <v>16</v>
          </cell>
          <cell r="B172" t="str">
            <v>CAMPBELL</v>
          </cell>
          <cell r="C172">
            <v>7401.95</v>
          </cell>
          <cell r="D172">
            <v>7401.95</v>
          </cell>
          <cell r="F172">
            <v>7418.15</v>
          </cell>
          <cell r="G172">
            <v>7418.15</v>
          </cell>
        </row>
        <row r="173">
          <cell r="A173">
            <v>17</v>
          </cell>
          <cell r="B173" t="str">
            <v>CAROLINE</v>
          </cell>
          <cell r="C173">
            <v>4107.7</v>
          </cell>
          <cell r="D173">
            <v>4107.7</v>
          </cell>
          <cell r="F173">
            <v>4202.25</v>
          </cell>
          <cell r="G173">
            <v>4202.25</v>
          </cell>
        </row>
        <row r="174">
          <cell r="A174">
            <v>18</v>
          </cell>
          <cell r="B174" t="str">
            <v>CARROLL</v>
          </cell>
          <cell r="C174">
            <v>3269.3</v>
          </cell>
          <cell r="D174">
            <v>3269.3</v>
          </cell>
          <cell r="F174">
            <v>3291</v>
          </cell>
          <cell r="G174">
            <v>3291</v>
          </cell>
        </row>
        <row r="175">
          <cell r="A175">
            <v>19</v>
          </cell>
          <cell r="B175" t="str">
            <v>CHARLES CITY</v>
          </cell>
          <cell r="C175">
            <v>511.2</v>
          </cell>
          <cell r="D175">
            <v>511.2</v>
          </cell>
          <cell r="F175">
            <v>507.6</v>
          </cell>
          <cell r="G175">
            <v>507.6</v>
          </cell>
        </row>
        <row r="176">
          <cell r="A176">
            <v>20</v>
          </cell>
          <cell r="B176" t="str">
            <v>CHARLOTTE</v>
          </cell>
          <cell r="C176">
            <v>1542.4</v>
          </cell>
          <cell r="D176">
            <v>1542.4</v>
          </cell>
          <cell r="F176">
            <v>1541.45</v>
          </cell>
          <cell r="G176">
            <v>1541.45</v>
          </cell>
        </row>
        <row r="177">
          <cell r="A177">
            <v>21</v>
          </cell>
          <cell r="B177" t="str">
            <v>CHESTERFIELD</v>
          </cell>
          <cell r="C177">
            <v>62421.5</v>
          </cell>
          <cell r="D177">
            <v>62421.5</v>
          </cell>
          <cell r="F177">
            <v>64316.5</v>
          </cell>
          <cell r="G177">
            <v>64316.5</v>
          </cell>
        </row>
        <row r="178">
          <cell r="A178">
            <v>22</v>
          </cell>
          <cell r="B178" t="str">
            <v>CLARKE</v>
          </cell>
          <cell r="C178">
            <v>1678.7</v>
          </cell>
          <cell r="D178">
            <v>1678.7</v>
          </cell>
          <cell r="F178">
            <v>1903.3</v>
          </cell>
          <cell r="G178">
            <v>1903.3</v>
          </cell>
        </row>
        <row r="179">
          <cell r="A179">
            <v>23</v>
          </cell>
          <cell r="B179" t="str">
            <v>CRAIG</v>
          </cell>
          <cell r="C179">
            <v>478.55</v>
          </cell>
          <cell r="D179">
            <v>478.55</v>
          </cell>
          <cell r="F179">
            <v>415.5</v>
          </cell>
          <cell r="G179">
            <v>415.5</v>
          </cell>
        </row>
        <row r="180">
          <cell r="A180">
            <v>24</v>
          </cell>
          <cell r="B180" t="str">
            <v>CULPEPER</v>
          </cell>
          <cell r="C180">
            <v>8451.25</v>
          </cell>
          <cell r="D180">
            <v>8451.25</v>
          </cell>
          <cell r="F180">
            <v>8136.6</v>
          </cell>
          <cell r="G180">
            <v>8136.6</v>
          </cell>
        </row>
        <row r="181">
          <cell r="A181">
            <v>25</v>
          </cell>
          <cell r="B181" t="str">
            <v>CUMBERLAND</v>
          </cell>
          <cell r="C181">
            <v>1134.7</v>
          </cell>
          <cell r="D181">
            <v>1134.7</v>
          </cell>
          <cell r="F181">
            <v>1239.5</v>
          </cell>
          <cell r="G181">
            <v>1239.5</v>
          </cell>
        </row>
        <row r="182">
          <cell r="A182">
            <v>26</v>
          </cell>
          <cell r="B182" t="str">
            <v>DICKENSON</v>
          </cell>
          <cell r="C182">
            <v>1922.7</v>
          </cell>
          <cell r="D182">
            <v>1922.7</v>
          </cell>
          <cell r="F182">
            <v>1841.25</v>
          </cell>
          <cell r="G182">
            <v>1841.25</v>
          </cell>
        </row>
        <row r="183">
          <cell r="A183">
            <v>27</v>
          </cell>
          <cell r="B183" t="str">
            <v>DINWIDDIE</v>
          </cell>
          <cell r="C183">
            <v>4109.8999999999996</v>
          </cell>
          <cell r="D183">
            <v>4109.8999999999996</v>
          </cell>
          <cell r="F183">
            <v>4190.8999999999996</v>
          </cell>
          <cell r="G183">
            <v>4190.8999999999996</v>
          </cell>
        </row>
        <row r="184">
          <cell r="A184">
            <v>28</v>
          </cell>
          <cell r="B184" t="str">
            <v>ESSEX</v>
          </cell>
          <cell r="C184">
            <v>1142.9000000000001</v>
          </cell>
          <cell r="D184">
            <v>1142.9000000000001</v>
          </cell>
          <cell r="F184">
            <v>1118.9000000000001</v>
          </cell>
          <cell r="G184">
            <v>1118.9000000000001</v>
          </cell>
        </row>
        <row r="185">
          <cell r="A185">
            <v>29</v>
          </cell>
          <cell r="B185" t="str">
            <v>FAIRFAX</v>
          </cell>
          <cell r="C185">
            <v>173192.9</v>
          </cell>
          <cell r="D185">
            <v>173192.9</v>
          </cell>
          <cell r="F185">
            <v>172381.75</v>
          </cell>
          <cell r="G185">
            <v>172381.75</v>
          </cell>
        </row>
        <row r="186">
          <cell r="A186">
            <v>30</v>
          </cell>
          <cell r="B186" t="str">
            <v>FAUQUIER</v>
          </cell>
          <cell r="C186">
            <v>10301.4</v>
          </cell>
          <cell r="D186">
            <v>10301.4</v>
          </cell>
          <cell r="F186">
            <v>10651.4</v>
          </cell>
          <cell r="G186">
            <v>10651.4</v>
          </cell>
        </row>
        <row r="187">
          <cell r="A187">
            <v>31</v>
          </cell>
          <cell r="B187" t="str">
            <v>FLOYD</v>
          </cell>
          <cell r="C187">
            <v>1629.05</v>
          </cell>
          <cell r="D187">
            <v>1629.05</v>
          </cell>
          <cell r="F187">
            <v>1674.9</v>
          </cell>
          <cell r="G187">
            <v>1674.9</v>
          </cell>
        </row>
        <row r="188">
          <cell r="A188">
            <v>32</v>
          </cell>
          <cell r="B188" t="str">
            <v>FLUVANNA</v>
          </cell>
          <cell r="C188">
            <v>3159.45</v>
          </cell>
          <cell r="D188">
            <v>3159.45</v>
          </cell>
          <cell r="F188">
            <v>3485.6</v>
          </cell>
          <cell r="G188">
            <v>3485.6</v>
          </cell>
        </row>
        <row r="189">
          <cell r="A189">
            <v>33</v>
          </cell>
          <cell r="B189" t="str">
            <v>FRANKLIN</v>
          </cell>
          <cell r="C189">
            <v>5857.75</v>
          </cell>
          <cell r="D189">
            <v>5857.75</v>
          </cell>
          <cell r="F189">
            <v>5792.55</v>
          </cell>
          <cell r="G189">
            <v>5792.55</v>
          </cell>
        </row>
        <row r="190">
          <cell r="A190">
            <v>34</v>
          </cell>
          <cell r="B190" t="str">
            <v>FREDERICK</v>
          </cell>
          <cell r="C190">
            <v>13783.9</v>
          </cell>
          <cell r="D190">
            <v>13783.9</v>
          </cell>
          <cell r="F190">
            <v>13725.75</v>
          </cell>
          <cell r="G190">
            <v>13725.75</v>
          </cell>
        </row>
        <row r="191">
          <cell r="A191">
            <v>35</v>
          </cell>
          <cell r="B191" t="str">
            <v>GILES</v>
          </cell>
          <cell r="C191">
            <v>2137.9499999999998</v>
          </cell>
          <cell r="D191">
            <v>2137.9499999999998</v>
          </cell>
          <cell r="F191">
            <v>3596.3</v>
          </cell>
          <cell r="G191">
            <v>3596.3</v>
          </cell>
        </row>
        <row r="192">
          <cell r="A192">
            <v>36</v>
          </cell>
          <cell r="B192" t="str">
            <v>GLOUCESTER</v>
          </cell>
          <cell r="C192">
            <v>4686.8999999999996</v>
          </cell>
          <cell r="D192">
            <v>4686.8999999999996</v>
          </cell>
          <cell r="F192">
            <v>4898.45</v>
          </cell>
          <cell r="G192">
            <v>4898.45</v>
          </cell>
        </row>
        <row r="193">
          <cell r="A193">
            <v>37</v>
          </cell>
          <cell r="B193" t="str">
            <v>GOOCHLAND</v>
          </cell>
          <cell r="C193">
            <v>2498.5</v>
          </cell>
          <cell r="D193">
            <v>2498.5</v>
          </cell>
          <cell r="F193">
            <v>2631.6</v>
          </cell>
          <cell r="G193">
            <v>2631.6</v>
          </cell>
        </row>
        <row r="194">
          <cell r="A194">
            <v>38</v>
          </cell>
          <cell r="B194" t="str">
            <v>GRAYSON</v>
          </cell>
          <cell r="C194">
            <v>1490</v>
          </cell>
          <cell r="D194">
            <v>1490</v>
          </cell>
          <cell r="F194">
            <v>1516.4</v>
          </cell>
          <cell r="G194">
            <v>1516.4</v>
          </cell>
        </row>
        <row r="195">
          <cell r="A195">
            <v>39</v>
          </cell>
          <cell r="B195" t="str">
            <v>GREENE</v>
          </cell>
          <cell r="C195">
            <v>2823.8</v>
          </cell>
          <cell r="D195">
            <v>2823.8</v>
          </cell>
          <cell r="F195">
            <v>2659.9</v>
          </cell>
          <cell r="G195">
            <v>2659.9</v>
          </cell>
        </row>
        <row r="196">
          <cell r="A196">
            <v>40</v>
          </cell>
          <cell r="B196" t="str">
            <v>GREENSVILLE</v>
          </cell>
          <cell r="C196">
            <v>1190.3499999999999</v>
          </cell>
          <cell r="D196">
            <v>1190.3499999999999</v>
          </cell>
          <cell r="F196">
            <v>1073.05</v>
          </cell>
          <cell r="G196">
            <v>1073.05</v>
          </cell>
        </row>
        <row r="197">
          <cell r="A197">
            <v>41</v>
          </cell>
          <cell r="B197" t="str">
            <v>HALIFAX</v>
          </cell>
          <cell r="C197">
            <v>4187.55</v>
          </cell>
          <cell r="D197">
            <v>4187.55</v>
          </cell>
          <cell r="F197">
            <v>4203.7</v>
          </cell>
          <cell r="G197">
            <v>4203.7</v>
          </cell>
        </row>
        <row r="198">
          <cell r="A198">
            <v>42</v>
          </cell>
          <cell r="B198" t="str">
            <v>HANOVER</v>
          </cell>
          <cell r="C198">
            <v>15792.6</v>
          </cell>
          <cell r="D198">
            <v>15792.6</v>
          </cell>
          <cell r="F198">
            <v>16797.899999999998</v>
          </cell>
          <cell r="G198">
            <v>16797.900000000001</v>
          </cell>
        </row>
        <row r="199">
          <cell r="A199">
            <v>43</v>
          </cell>
          <cell r="B199" t="str">
            <v>HENRICO</v>
          </cell>
          <cell r="C199">
            <v>49099.35</v>
          </cell>
          <cell r="D199">
            <v>49099.35</v>
          </cell>
          <cell r="F199">
            <v>49212.1</v>
          </cell>
          <cell r="G199">
            <v>49212.1</v>
          </cell>
        </row>
        <row r="200">
          <cell r="A200">
            <v>44</v>
          </cell>
          <cell r="B200" t="str">
            <v>HENRY</v>
          </cell>
          <cell r="C200">
            <v>6697.45</v>
          </cell>
          <cell r="D200">
            <v>6697.45</v>
          </cell>
          <cell r="F200">
            <v>6561.65</v>
          </cell>
          <cell r="G200">
            <v>6561.65</v>
          </cell>
        </row>
        <row r="201">
          <cell r="A201">
            <v>45</v>
          </cell>
          <cell r="B201" t="str">
            <v>HIGHLAND</v>
          </cell>
          <cell r="C201">
            <v>184.3</v>
          </cell>
          <cell r="D201">
            <v>184.3</v>
          </cell>
          <cell r="F201">
            <v>194.9</v>
          </cell>
          <cell r="G201">
            <v>194.9</v>
          </cell>
        </row>
        <row r="202">
          <cell r="A202">
            <v>46</v>
          </cell>
          <cell r="B202" t="str">
            <v>ISLE OF WIGHT</v>
          </cell>
          <cell r="C202">
            <v>5628.8</v>
          </cell>
          <cell r="D202">
            <v>5628.8</v>
          </cell>
          <cell r="F202">
            <v>5509.85</v>
          </cell>
          <cell r="G202">
            <v>5509.85</v>
          </cell>
        </row>
        <row r="203">
          <cell r="A203">
            <v>47</v>
          </cell>
          <cell r="B203" t="str">
            <v>JAMES CITY</v>
          </cell>
          <cell r="C203">
            <v>9727.0499999999993</v>
          </cell>
          <cell r="D203">
            <v>9727.0499999999993</v>
          </cell>
          <cell r="F203">
            <v>10248.799999999999</v>
          </cell>
          <cell r="G203">
            <v>10248.799999999999</v>
          </cell>
        </row>
        <row r="204">
          <cell r="A204">
            <v>48</v>
          </cell>
          <cell r="B204" t="str">
            <v>KING GEORGE</v>
          </cell>
          <cell r="C204">
            <v>4309.25</v>
          </cell>
          <cell r="D204">
            <v>4309.25</v>
          </cell>
          <cell r="F204">
            <v>4364.3999999999996</v>
          </cell>
          <cell r="G204">
            <v>4364.3999999999996</v>
          </cell>
        </row>
        <row r="205">
          <cell r="A205">
            <v>49</v>
          </cell>
          <cell r="B205" t="str">
            <v>KING QUEEN</v>
          </cell>
          <cell r="C205">
            <v>615.45000000000005</v>
          </cell>
          <cell r="D205">
            <v>615.45000000000005</v>
          </cell>
          <cell r="F205">
            <v>781.4</v>
          </cell>
          <cell r="G205">
            <v>781.4</v>
          </cell>
        </row>
        <row r="206">
          <cell r="A206">
            <v>50</v>
          </cell>
          <cell r="B206" t="str">
            <v>KING WILLIAM</v>
          </cell>
          <cell r="C206">
            <v>1988</v>
          </cell>
          <cell r="D206">
            <v>1988</v>
          </cell>
          <cell r="F206">
            <v>2103.1</v>
          </cell>
          <cell r="G206">
            <v>2103.1</v>
          </cell>
        </row>
        <row r="207">
          <cell r="A207">
            <v>51</v>
          </cell>
          <cell r="B207" t="str">
            <v>LANCASTER</v>
          </cell>
          <cell r="C207">
            <v>880.1</v>
          </cell>
          <cell r="D207">
            <v>880.1</v>
          </cell>
          <cell r="F207">
            <v>985.80000000000007</v>
          </cell>
          <cell r="G207">
            <v>985.8</v>
          </cell>
        </row>
        <row r="208">
          <cell r="A208">
            <v>52</v>
          </cell>
          <cell r="B208" t="str">
            <v>LEE</v>
          </cell>
          <cell r="C208">
            <v>2777.8</v>
          </cell>
          <cell r="D208">
            <v>2777.8</v>
          </cell>
          <cell r="F208">
            <v>2694.4</v>
          </cell>
          <cell r="G208">
            <v>2694.4</v>
          </cell>
        </row>
        <row r="209">
          <cell r="A209">
            <v>53</v>
          </cell>
          <cell r="B209" t="str">
            <v>LOUDOUN</v>
          </cell>
          <cell r="C209">
            <v>86033.8</v>
          </cell>
          <cell r="D209">
            <v>86033.8</v>
          </cell>
          <cell r="F209">
            <v>81997.5</v>
          </cell>
          <cell r="G209">
            <v>81997.5</v>
          </cell>
        </row>
        <row r="210">
          <cell r="A210">
            <v>54</v>
          </cell>
          <cell r="B210" t="str">
            <v>LOUISA</v>
          </cell>
          <cell r="C210">
            <v>4886.6000000000004</v>
          </cell>
          <cell r="D210">
            <v>4886.6000000000004</v>
          </cell>
          <cell r="F210">
            <v>4863.45</v>
          </cell>
          <cell r="G210">
            <v>4863.45</v>
          </cell>
        </row>
        <row r="211">
          <cell r="A211">
            <v>55</v>
          </cell>
          <cell r="B211" t="str">
            <v>LUNENBURG</v>
          </cell>
          <cell r="C211">
            <v>1617.9</v>
          </cell>
          <cell r="D211">
            <v>1617.9</v>
          </cell>
          <cell r="F211">
            <v>1421.45</v>
          </cell>
          <cell r="G211">
            <v>1421.45</v>
          </cell>
        </row>
        <row r="212">
          <cell r="A212">
            <v>56</v>
          </cell>
          <cell r="B212" t="str">
            <v>MADISON</v>
          </cell>
          <cell r="C212">
            <v>1581.3</v>
          </cell>
          <cell r="D212">
            <v>1581.3</v>
          </cell>
          <cell r="F212">
            <v>1641.6</v>
          </cell>
          <cell r="G212">
            <v>1641.6</v>
          </cell>
        </row>
        <row r="213">
          <cell r="A213">
            <v>57</v>
          </cell>
          <cell r="B213" t="str">
            <v>MATHEWS</v>
          </cell>
          <cell r="C213">
            <v>816.75</v>
          </cell>
          <cell r="D213">
            <v>816.75</v>
          </cell>
          <cell r="F213">
            <v>863.2</v>
          </cell>
          <cell r="G213">
            <v>863.2</v>
          </cell>
        </row>
        <row r="214">
          <cell r="A214">
            <v>58</v>
          </cell>
          <cell r="B214" t="str">
            <v>MECKLENBURG</v>
          </cell>
          <cell r="C214">
            <v>3780.7</v>
          </cell>
          <cell r="D214">
            <v>3780.7</v>
          </cell>
          <cell r="F214">
            <v>3627.85</v>
          </cell>
          <cell r="G214">
            <v>3627.85</v>
          </cell>
        </row>
        <row r="215">
          <cell r="A215">
            <v>59</v>
          </cell>
          <cell r="B215" t="str">
            <v>MIDDLESEX</v>
          </cell>
          <cell r="C215">
            <v>1024.8499999999999</v>
          </cell>
          <cell r="D215">
            <v>1024.8499999999999</v>
          </cell>
          <cell r="F215">
            <v>1251.55</v>
          </cell>
          <cell r="G215">
            <v>1251.55</v>
          </cell>
        </row>
        <row r="216">
          <cell r="A216">
            <v>60</v>
          </cell>
          <cell r="B216" t="str">
            <v>MONTGOMERY</v>
          </cell>
          <cell r="C216">
            <v>9764.65</v>
          </cell>
          <cell r="D216">
            <v>9764.65</v>
          </cell>
          <cell r="F216">
            <v>9524.2000000000007</v>
          </cell>
          <cell r="G216">
            <v>9524.2000000000007</v>
          </cell>
        </row>
        <row r="217">
          <cell r="A217">
            <v>62</v>
          </cell>
          <cell r="B217" t="str">
            <v>NELSON</v>
          </cell>
          <cell r="C217">
            <v>1289.5</v>
          </cell>
          <cell r="D217">
            <v>1289.5</v>
          </cell>
          <cell r="F217">
            <v>1341.2</v>
          </cell>
          <cell r="G217">
            <v>1341.2</v>
          </cell>
        </row>
        <row r="218">
          <cell r="A218">
            <v>63</v>
          </cell>
          <cell r="B218" t="str">
            <v>NEW KENT</v>
          </cell>
          <cell r="C218">
            <v>3146.6</v>
          </cell>
          <cell r="D218">
            <v>3146.6</v>
          </cell>
          <cell r="F218">
            <v>3540.4</v>
          </cell>
          <cell r="G218">
            <v>3540.4</v>
          </cell>
        </row>
        <row r="219">
          <cell r="A219">
            <v>65</v>
          </cell>
          <cell r="B219" t="str">
            <v>NORTHAMPTON</v>
          </cell>
          <cell r="C219">
            <v>1212.1500000000001</v>
          </cell>
          <cell r="D219">
            <v>1212.1500000000001</v>
          </cell>
          <cell r="F219">
            <v>1315.95</v>
          </cell>
          <cell r="G219">
            <v>1315.95</v>
          </cell>
        </row>
        <row r="220">
          <cell r="A220">
            <v>66</v>
          </cell>
          <cell r="B220" t="str">
            <v>NORTHUMBERLAND</v>
          </cell>
          <cell r="C220">
            <v>1183.05</v>
          </cell>
          <cell r="D220">
            <v>1183.05</v>
          </cell>
          <cell r="F220">
            <v>1170.55</v>
          </cell>
          <cell r="G220">
            <v>1170.55</v>
          </cell>
        </row>
        <row r="221">
          <cell r="A221">
            <v>67</v>
          </cell>
          <cell r="B221" t="str">
            <v>NOTTOWAY</v>
          </cell>
          <cell r="C221">
            <v>1719.55</v>
          </cell>
          <cell r="D221">
            <v>1719.55</v>
          </cell>
          <cell r="F221">
            <v>1671.35</v>
          </cell>
          <cell r="G221">
            <v>1671.35</v>
          </cell>
        </row>
        <row r="222">
          <cell r="A222">
            <v>68</v>
          </cell>
          <cell r="B222" t="str">
            <v>ORANGE</v>
          </cell>
          <cell r="C222">
            <v>4798.45</v>
          </cell>
          <cell r="D222">
            <v>4798.45</v>
          </cell>
          <cell r="F222">
            <v>4672.7</v>
          </cell>
          <cell r="G222">
            <v>4672.7</v>
          </cell>
        </row>
        <row r="223">
          <cell r="A223">
            <v>69</v>
          </cell>
          <cell r="B223" t="str">
            <v>PAGE</v>
          </cell>
          <cell r="C223">
            <v>3077.25</v>
          </cell>
          <cell r="D223">
            <v>3077.25</v>
          </cell>
          <cell r="F223">
            <v>2820.95</v>
          </cell>
          <cell r="G223">
            <v>2820.95</v>
          </cell>
        </row>
        <row r="224">
          <cell r="A224">
            <v>70</v>
          </cell>
          <cell r="B224" t="str">
            <v>PATRICK</v>
          </cell>
          <cell r="C224">
            <v>1982.1299999999999</v>
          </cell>
          <cell r="D224">
            <v>1982.1299999999999</v>
          </cell>
          <cell r="F224">
            <v>2341.0500000000002</v>
          </cell>
          <cell r="G224">
            <v>2341.0500000000002</v>
          </cell>
        </row>
        <row r="225">
          <cell r="A225">
            <v>71</v>
          </cell>
          <cell r="B225" t="str">
            <v>PITTSYLVANIA</v>
          </cell>
          <cell r="C225">
            <v>7514.5</v>
          </cell>
          <cell r="D225">
            <v>7514.5</v>
          </cell>
          <cell r="F225">
            <v>7450.85</v>
          </cell>
          <cell r="G225">
            <v>7450.85</v>
          </cell>
        </row>
        <row r="226">
          <cell r="A226">
            <v>72</v>
          </cell>
          <cell r="B226" t="str">
            <v>POWHATAN</v>
          </cell>
          <cell r="C226">
            <v>4136.25</v>
          </cell>
          <cell r="D226">
            <v>4136.25</v>
          </cell>
          <cell r="F226">
            <v>4029.2</v>
          </cell>
          <cell r="G226">
            <v>4029.2</v>
          </cell>
        </row>
        <row r="227">
          <cell r="A227">
            <v>73</v>
          </cell>
          <cell r="B227" t="str">
            <v>PRINCE EDWARD</v>
          </cell>
          <cell r="C227">
            <v>1832.45</v>
          </cell>
          <cell r="D227">
            <v>1832.45</v>
          </cell>
          <cell r="F227">
            <v>1725.15</v>
          </cell>
          <cell r="G227">
            <v>1725.15</v>
          </cell>
        </row>
        <row r="228">
          <cell r="A228">
            <v>74</v>
          </cell>
          <cell r="B228" t="str">
            <v>PRINCE GEORGE</v>
          </cell>
          <cell r="C228">
            <v>5936.15</v>
          </cell>
          <cell r="D228">
            <v>5936.15</v>
          </cell>
          <cell r="F228">
            <v>5830.95</v>
          </cell>
          <cell r="G228">
            <v>5830.95</v>
          </cell>
        </row>
        <row r="229">
          <cell r="A229">
            <v>75</v>
          </cell>
          <cell r="B229" t="str">
            <v>PRINCE WILLIAM</v>
          </cell>
          <cell r="C229">
            <v>91854.5</v>
          </cell>
          <cell r="D229">
            <v>91854.5</v>
          </cell>
          <cell r="F229">
            <v>89532.05</v>
          </cell>
          <cell r="G229">
            <v>89532.05</v>
          </cell>
        </row>
        <row r="230">
          <cell r="A230">
            <v>77</v>
          </cell>
          <cell r="B230" t="str">
            <v>PULASKI</v>
          </cell>
          <cell r="C230">
            <v>3767.7999999999997</v>
          </cell>
          <cell r="D230">
            <v>3767.8</v>
          </cell>
          <cell r="F230">
            <v>3688.2</v>
          </cell>
          <cell r="G230">
            <v>3688.2</v>
          </cell>
        </row>
        <row r="231">
          <cell r="A231">
            <v>78</v>
          </cell>
          <cell r="B231" t="str">
            <v>RAPPAHANNOCK</v>
          </cell>
          <cell r="C231">
            <v>676.6</v>
          </cell>
          <cell r="D231">
            <v>676.6</v>
          </cell>
          <cell r="F231">
            <v>665.8</v>
          </cell>
          <cell r="G231">
            <v>665.8</v>
          </cell>
        </row>
        <row r="232">
          <cell r="A232">
            <v>79</v>
          </cell>
          <cell r="B232" t="str">
            <v>RICHMOND</v>
          </cell>
          <cell r="C232">
            <v>1208.7</v>
          </cell>
          <cell r="D232">
            <v>1208.7</v>
          </cell>
          <cell r="F232">
            <v>1296.5999999999999</v>
          </cell>
          <cell r="G232">
            <v>1296.5999999999999</v>
          </cell>
        </row>
        <row r="233">
          <cell r="A233">
            <v>80</v>
          </cell>
          <cell r="B233" t="str">
            <v>ROANOKE</v>
          </cell>
          <cell r="C233">
            <v>13038</v>
          </cell>
          <cell r="D233">
            <v>13038</v>
          </cell>
          <cell r="F233">
            <v>13611.7</v>
          </cell>
          <cell r="G233">
            <v>13611.7</v>
          </cell>
        </row>
        <row r="234">
          <cell r="A234">
            <v>81</v>
          </cell>
          <cell r="B234" t="str">
            <v>ROCKBRIDGE</v>
          </cell>
          <cell r="C234">
            <v>2385.5500000000002</v>
          </cell>
          <cell r="D234">
            <v>2385.5500000000002</v>
          </cell>
          <cell r="F234">
            <v>2145.15</v>
          </cell>
          <cell r="G234">
            <v>2145.15</v>
          </cell>
        </row>
        <row r="235">
          <cell r="A235">
            <v>82</v>
          </cell>
          <cell r="B235" t="str">
            <v>ROCKINGHAM</v>
          </cell>
          <cell r="C235">
            <v>11026.4</v>
          </cell>
          <cell r="D235">
            <v>11026.4</v>
          </cell>
          <cell r="F235">
            <v>11123.300000000001</v>
          </cell>
          <cell r="G235">
            <v>11123.3</v>
          </cell>
        </row>
        <row r="236">
          <cell r="A236">
            <v>83</v>
          </cell>
          <cell r="B236" t="str">
            <v>RUSSELL</v>
          </cell>
          <cell r="C236">
            <v>3354.6</v>
          </cell>
          <cell r="D236">
            <v>3354.6</v>
          </cell>
          <cell r="F236">
            <v>3124.1</v>
          </cell>
          <cell r="G236">
            <v>3124.1</v>
          </cell>
        </row>
        <row r="237">
          <cell r="A237">
            <v>84</v>
          </cell>
          <cell r="B237" t="str">
            <v>SCOTT</v>
          </cell>
          <cell r="C237">
            <v>3354.3</v>
          </cell>
          <cell r="D237">
            <v>3354.3</v>
          </cell>
          <cell r="F237">
            <v>3940.2</v>
          </cell>
          <cell r="G237">
            <v>3940.2</v>
          </cell>
        </row>
        <row r="238">
          <cell r="A238">
            <v>85</v>
          </cell>
          <cell r="B238" t="str">
            <v>SHENANDOAH</v>
          </cell>
          <cell r="C238">
            <v>5448.7</v>
          </cell>
          <cell r="D238">
            <v>5448.7</v>
          </cell>
          <cell r="F238">
            <v>5284.45</v>
          </cell>
          <cell r="G238">
            <v>5284.45</v>
          </cell>
        </row>
        <row r="239">
          <cell r="A239">
            <v>86</v>
          </cell>
          <cell r="B239" t="str">
            <v>SMYTH</v>
          </cell>
          <cell r="C239">
            <v>3787.55</v>
          </cell>
          <cell r="D239">
            <v>3787.55</v>
          </cell>
          <cell r="F239">
            <v>3651.85</v>
          </cell>
          <cell r="G239">
            <v>3651.85</v>
          </cell>
        </row>
        <row r="240">
          <cell r="A240">
            <v>87</v>
          </cell>
          <cell r="B240" t="str">
            <v>SOUTHAMPTON</v>
          </cell>
          <cell r="C240">
            <v>2433.9499999999998</v>
          </cell>
          <cell r="D240">
            <v>2433.9499999999998</v>
          </cell>
          <cell r="F240">
            <v>2367.5</v>
          </cell>
          <cell r="G240">
            <v>2367.5</v>
          </cell>
        </row>
        <row r="241">
          <cell r="A241">
            <v>88</v>
          </cell>
          <cell r="B241" t="str">
            <v>SPOTSYLVANIA</v>
          </cell>
          <cell r="C241">
            <v>22784.95</v>
          </cell>
          <cell r="D241">
            <v>22784.95</v>
          </cell>
          <cell r="F241">
            <v>24019.9</v>
          </cell>
          <cell r="G241">
            <v>24019.9</v>
          </cell>
        </row>
        <row r="242">
          <cell r="A242">
            <v>89</v>
          </cell>
          <cell r="B242" t="str">
            <v>STAFFORD</v>
          </cell>
          <cell r="C242">
            <v>30583.85</v>
          </cell>
          <cell r="D242">
            <v>30583.85</v>
          </cell>
          <cell r="F242">
            <v>31166.35</v>
          </cell>
          <cell r="G242">
            <v>31166.35</v>
          </cell>
        </row>
        <row r="243">
          <cell r="A243">
            <v>90</v>
          </cell>
          <cell r="B243" t="str">
            <v>SURRY</v>
          </cell>
          <cell r="C243">
            <v>588.25</v>
          </cell>
          <cell r="D243">
            <v>588.25</v>
          </cell>
          <cell r="F243">
            <v>666.55</v>
          </cell>
          <cell r="G243">
            <v>666.55</v>
          </cell>
        </row>
        <row r="244">
          <cell r="A244">
            <v>91</v>
          </cell>
          <cell r="B244" t="str">
            <v>SUSSEX</v>
          </cell>
          <cell r="C244">
            <v>1009.35</v>
          </cell>
          <cell r="D244">
            <v>1009.35</v>
          </cell>
          <cell r="F244">
            <v>953.7</v>
          </cell>
          <cell r="G244">
            <v>953.7</v>
          </cell>
        </row>
        <row r="245">
          <cell r="A245">
            <v>92</v>
          </cell>
          <cell r="B245" t="str">
            <v>TAZEWELL</v>
          </cell>
          <cell r="C245">
            <v>5202.75</v>
          </cell>
          <cell r="D245">
            <v>5202.75</v>
          </cell>
          <cell r="F245">
            <v>5283.7</v>
          </cell>
          <cell r="G245">
            <v>5283.7</v>
          </cell>
        </row>
        <row r="246">
          <cell r="A246">
            <v>93</v>
          </cell>
          <cell r="B246" t="str">
            <v>WARREN</v>
          </cell>
          <cell r="C246">
            <v>5040.3500000000004</v>
          </cell>
          <cell r="D246">
            <v>5040.3500000000004</v>
          </cell>
          <cell r="F246">
            <v>4919.7</v>
          </cell>
          <cell r="G246">
            <v>4919.7</v>
          </cell>
        </row>
        <row r="247">
          <cell r="A247">
            <v>94</v>
          </cell>
          <cell r="B247" t="str">
            <v>WASHINGTON</v>
          </cell>
          <cell r="C247">
            <v>6410.5</v>
          </cell>
          <cell r="D247">
            <v>6410.5</v>
          </cell>
          <cell r="F247">
            <v>6394.25</v>
          </cell>
          <cell r="G247">
            <v>6394.25</v>
          </cell>
        </row>
        <row r="248">
          <cell r="A248">
            <v>95</v>
          </cell>
          <cell r="B248" t="str">
            <v>WESTMORELAND</v>
          </cell>
          <cell r="C248">
            <v>1430.2</v>
          </cell>
          <cell r="D248">
            <v>1430.2</v>
          </cell>
          <cell r="F248">
            <v>1515.3</v>
          </cell>
          <cell r="G248">
            <v>1515.3</v>
          </cell>
        </row>
        <row r="249">
          <cell r="A249">
            <v>96</v>
          </cell>
          <cell r="B249" t="str">
            <v>WISE</v>
          </cell>
          <cell r="C249">
            <v>4903.2</v>
          </cell>
          <cell r="D249">
            <v>4903.2</v>
          </cell>
          <cell r="F249">
            <v>5501.5</v>
          </cell>
          <cell r="G249">
            <v>5501.5</v>
          </cell>
        </row>
        <row r="250">
          <cell r="A250">
            <v>97</v>
          </cell>
          <cell r="B250" t="str">
            <v>WYTHE</v>
          </cell>
          <cell r="C250">
            <v>3521.85</v>
          </cell>
          <cell r="D250">
            <v>3521.85</v>
          </cell>
          <cell r="F250">
            <v>3774.9</v>
          </cell>
          <cell r="G250">
            <v>3774.9</v>
          </cell>
        </row>
        <row r="251">
          <cell r="A251">
            <v>98</v>
          </cell>
          <cell r="B251" t="str">
            <v>YORK</v>
          </cell>
          <cell r="C251">
            <v>12835</v>
          </cell>
          <cell r="D251">
            <v>12835</v>
          </cell>
          <cell r="F251">
            <v>12880.5</v>
          </cell>
          <cell r="G251">
            <v>12880.5</v>
          </cell>
        </row>
        <row r="252">
          <cell r="A252">
            <v>101</v>
          </cell>
          <cell r="B252" t="str">
            <v>ALEXANDRIA</v>
          </cell>
          <cell r="C252">
            <v>16097.7</v>
          </cell>
          <cell r="D252">
            <v>16097.7</v>
          </cell>
          <cell r="F252">
            <v>15473.8</v>
          </cell>
          <cell r="G252">
            <v>15473.8</v>
          </cell>
        </row>
        <row r="253">
          <cell r="A253">
            <v>102</v>
          </cell>
          <cell r="B253" t="str">
            <v>BRISTOL</v>
          </cell>
          <cell r="C253">
            <v>2098.1999999999998</v>
          </cell>
          <cell r="D253">
            <v>2098.1999999999998</v>
          </cell>
          <cell r="F253">
            <v>2071.1999999999998</v>
          </cell>
          <cell r="G253">
            <v>2071.1999999999998</v>
          </cell>
        </row>
        <row r="254">
          <cell r="A254">
            <v>103</v>
          </cell>
          <cell r="B254" t="str">
            <v>BUENA VISTA</v>
          </cell>
          <cell r="C254">
            <v>751.2</v>
          </cell>
          <cell r="D254">
            <v>751.2</v>
          </cell>
          <cell r="F254">
            <v>809</v>
          </cell>
          <cell r="G254">
            <v>809</v>
          </cell>
        </row>
        <row r="255">
          <cell r="A255">
            <v>104</v>
          </cell>
          <cell r="B255" t="str">
            <v>CHARLOTTESVILLE</v>
          </cell>
          <cell r="C255">
            <v>3952.05</v>
          </cell>
          <cell r="D255">
            <v>3952.05</v>
          </cell>
          <cell r="F255">
            <v>4306</v>
          </cell>
          <cell r="G255">
            <v>4306</v>
          </cell>
        </row>
        <row r="256">
          <cell r="A256">
            <v>106</v>
          </cell>
          <cell r="B256" t="str">
            <v>COLONIAL HEIGHTS</v>
          </cell>
          <cell r="C256">
            <v>2714.45</v>
          </cell>
          <cell r="D256">
            <v>2714.45</v>
          </cell>
          <cell r="F256">
            <v>2752.25</v>
          </cell>
          <cell r="G256">
            <v>2752.25</v>
          </cell>
        </row>
        <row r="257">
          <cell r="A257">
            <v>107</v>
          </cell>
          <cell r="B257" t="str">
            <v>COVINGTON</v>
          </cell>
          <cell r="C257">
            <v>0</v>
          </cell>
          <cell r="D257">
            <v>0</v>
          </cell>
          <cell r="F257">
            <v>0</v>
          </cell>
          <cell r="G257">
            <v>0</v>
          </cell>
        </row>
        <row r="258">
          <cell r="A258">
            <v>108</v>
          </cell>
          <cell r="B258" t="str">
            <v>DANVILLE</v>
          </cell>
          <cell r="C258">
            <v>5410.15</v>
          </cell>
          <cell r="D258">
            <v>5410.15</v>
          </cell>
          <cell r="F258">
            <v>5336.05</v>
          </cell>
          <cell r="G258">
            <v>5336.05</v>
          </cell>
        </row>
        <row r="259">
          <cell r="A259">
            <v>109</v>
          </cell>
          <cell r="B259" t="str">
            <v>FALLS CHURCH</v>
          </cell>
          <cell r="C259">
            <v>2471.35</v>
          </cell>
          <cell r="D259">
            <v>2471.35</v>
          </cell>
          <cell r="F259">
            <v>2437.5</v>
          </cell>
          <cell r="G259">
            <v>2437.5</v>
          </cell>
        </row>
        <row r="260">
          <cell r="A260">
            <v>110</v>
          </cell>
          <cell r="B260" t="str">
            <v>FREDERICKSBURG</v>
          </cell>
          <cell r="C260">
            <v>3591.05</v>
          </cell>
          <cell r="D260">
            <v>3591.05</v>
          </cell>
          <cell r="F260">
            <v>3637.05</v>
          </cell>
          <cell r="G260">
            <v>3637.05</v>
          </cell>
        </row>
        <row r="261">
          <cell r="A261">
            <v>111</v>
          </cell>
          <cell r="B261" t="str">
            <v>GALAX</v>
          </cell>
          <cell r="C261">
            <v>1321.8</v>
          </cell>
          <cell r="D261">
            <v>1321.8</v>
          </cell>
          <cell r="F261">
            <v>1346.75</v>
          </cell>
          <cell r="G261">
            <v>1346.75</v>
          </cell>
        </row>
        <row r="262">
          <cell r="A262">
            <v>112</v>
          </cell>
          <cell r="B262" t="str">
            <v>HAMPTON</v>
          </cell>
          <cell r="C262">
            <v>19129.2</v>
          </cell>
          <cell r="D262">
            <v>19129.2</v>
          </cell>
          <cell r="F262">
            <v>19035.650000000001</v>
          </cell>
          <cell r="G262">
            <v>19035.650000000001</v>
          </cell>
        </row>
        <row r="263">
          <cell r="A263">
            <v>113</v>
          </cell>
          <cell r="B263" t="str">
            <v>HARRISONBURG</v>
          </cell>
          <cell r="C263">
            <v>6512.6</v>
          </cell>
          <cell r="D263">
            <v>6512.6</v>
          </cell>
          <cell r="F263">
            <v>6269.25</v>
          </cell>
          <cell r="G263">
            <v>6269.25</v>
          </cell>
        </row>
        <row r="264">
          <cell r="A264">
            <v>114</v>
          </cell>
          <cell r="B264" t="str">
            <v>HOPEWELL</v>
          </cell>
          <cell r="C264">
            <v>3862.5</v>
          </cell>
          <cell r="D264">
            <v>3862.5</v>
          </cell>
          <cell r="F264">
            <v>3547.5</v>
          </cell>
          <cell r="G264">
            <v>3547.5</v>
          </cell>
        </row>
        <row r="265">
          <cell r="A265">
            <v>115</v>
          </cell>
          <cell r="B265" t="str">
            <v>LYNCHBURG</v>
          </cell>
          <cell r="C265">
            <v>7418.6</v>
          </cell>
          <cell r="D265">
            <v>7418.6</v>
          </cell>
          <cell r="F265">
            <v>7363.8</v>
          </cell>
          <cell r="G265">
            <v>7363.8</v>
          </cell>
        </row>
        <row r="266">
          <cell r="A266">
            <v>116</v>
          </cell>
          <cell r="B266" t="str">
            <v>MARTINSVILLE</v>
          </cell>
          <cell r="C266">
            <v>1712.05</v>
          </cell>
          <cell r="D266">
            <v>1712.05</v>
          </cell>
          <cell r="F266">
            <v>1640.2</v>
          </cell>
          <cell r="G266">
            <v>1640.2</v>
          </cell>
        </row>
        <row r="267">
          <cell r="A267">
            <v>117</v>
          </cell>
          <cell r="B267" t="str">
            <v>NEWPORT NEWS</v>
          </cell>
          <cell r="C267">
            <v>25944.85</v>
          </cell>
          <cell r="D267">
            <v>25944.85</v>
          </cell>
          <cell r="F267">
            <v>25080.85</v>
          </cell>
          <cell r="G267">
            <v>25080.85</v>
          </cell>
        </row>
        <row r="268">
          <cell r="A268">
            <v>118</v>
          </cell>
          <cell r="B268" t="str">
            <v>NORFOLK</v>
          </cell>
          <cell r="C268">
            <v>25646.1</v>
          </cell>
          <cell r="D268">
            <v>25646.1</v>
          </cell>
          <cell r="F268">
            <v>25090.15</v>
          </cell>
          <cell r="G268">
            <v>25090.15</v>
          </cell>
        </row>
        <row r="269">
          <cell r="A269">
            <v>119</v>
          </cell>
          <cell r="B269" t="str">
            <v>NORTON</v>
          </cell>
          <cell r="C269">
            <v>856.5</v>
          </cell>
          <cell r="D269">
            <v>856.5</v>
          </cell>
          <cell r="F269">
            <v>754.3</v>
          </cell>
          <cell r="G269">
            <v>754.3</v>
          </cell>
        </row>
        <row r="270">
          <cell r="A270">
            <v>120</v>
          </cell>
          <cell r="B270" t="str">
            <v>PETERSBURG</v>
          </cell>
          <cell r="C270">
            <v>3748.1</v>
          </cell>
          <cell r="D270">
            <v>3748.1</v>
          </cell>
          <cell r="F270">
            <v>3952.7</v>
          </cell>
          <cell r="G270">
            <v>3952.7</v>
          </cell>
        </row>
        <row r="271">
          <cell r="A271">
            <v>121</v>
          </cell>
          <cell r="B271" t="str">
            <v>PORTSMOUTH</v>
          </cell>
          <cell r="C271">
            <v>12856.25</v>
          </cell>
          <cell r="D271">
            <v>12856.25</v>
          </cell>
          <cell r="F271">
            <v>12483.7</v>
          </cell>
          <cell r="G271">
            <v>12483.7</v>
          </cell>
        </row>
        <row r="272">
          <cell r="A272">
            <v>122</v>
          </cell>
          <cell r="B272" t="str">
            <v>RADFORD</v>
          </cell>
          <cell r="C272">
            <v>1779.54</v>
          </cell>
          <cell r="D272">
            <v>1779.54</v>
          </cell>
          <cell r="F272">
            <v>3984.95</v>
          </cell>
          <cell r="G272">
            <v>3984.95</v>
          </cell>
        </row>
        <row r="273">
          <cell r="A273">
            <v>123</v>
          </cell>
          <cell r="B273" t="str">
            <v>RICHMOND CITY</v>
          </cell>
          <cell r="C273">
            <v>20852</v>
          </cell>
          <cell r="D273">
            <v>20852</v>
          </cell>
          <cell r="F273">
            <v>20105.75</v>
          </cell>
          <cell r="G273">
            <v>20105.75</v>
          </cell>
        </row>
        <row r="274">
          <cell r="A274">
            <v>124</v>
          </cell>
          <cell r="B274" t="str">
            <v>ROANOKE CITY</v>
          </cell>
          <cell r="C274">
            <v>13274.4</v>
          </cell>
          <cell r="D274">
            <v>13274.4</v>
          </cell>
          <cell r="F274">
            <v>12574.75</v>
          </cell>
          <cell r="G274">
            <v>12574.75</v>
          </cell>
        </row>
        <row r="275">
          <cell r="A275">
            <v>126</v>
          </cell>
          <cell r="B275" t="str">
            <v>STAUNTON</v>
          </cell>
          <cell r="C275">
            <v>2553.75</v>
          </cell>
          <cell r="D275">
            <v>2553.75</v>
          </cell>
          <cell r="F275">
            <v>2378.1</v>
          </cell>
          <cell r="G275">
            <v>2378.1</v>
          </cell>
        </row>
        <row r="276">
          <cell r="A276">
            <v>127</v>
          </cell>
          <cell r="B276" t="str">
            <v>SUFFOLK</v>
          </cell>
          <cell r="C276">
            <v>13574.05</v>
          </cell>
          <cell r="D276">
            <v>13574.05</v>
          </cell>
          <cell r="F276">
            <v>14147.3</v>
          </cell>
          <cell r="G276">
            <v>14147.3</v>
          </cell>
        </row>
        <row r="277">
          <cell r="A277">
            <v>128</v>
          </cell>
          <cell r="B277" t="str">
            <v>VIRGINIA BEACH</v>
          </cell>
          <cell r="C277">
            <v>63700.5</v>
          </cell>
          <cell r="D277">
            <v>63700.5</v>
          </cell>
          <cell r="F277">
            <v>63222</v>
          </cell>
          <cell r="G277">
            <v>63222</v>
          </cell>
        </row>
        <row r="278">
          <cell r="A278">
            <v>130</v>
          </cell>
          <cell r="B278" t="str">
            <v>WAYNESBORO</v>
          </cell>
          <cell r="C278">
            <v>2654.6</v>
          </cell>
          <cell r="D278">
            <v>2654.6</v>
          </cell>
          <cell r="F278">
            <v>2779.9</v>
          </cell>
          <cell r="G278">
            <v>2779.9</v>
          </cell>
        </row>
        <row r="279">
          <cell r="A279">
            <v>131</v>
          </cell>
          <cell r="B279" t="str">
            <v>WILLIAMSBURG</v>
          </cell>
          <cell r="C279">
            <v>1039.5</v>
          </cell>
          <cell r="D279">
            <v>1039.5</v>
          </cell>
          <cell r="F279">
            <v>1089.5</v>
          </cell>
          <cell r="G279">
            <v>1089.5</v>
          </cell>
        </row>
        <row r="280">
          <cell r="A280">
            <v>132</v>
          </cell>
          <cell r="B280" t="str">
            <v>WINCHESTER</v>
          </cell>
          <cell r="C280">
            <v>4249.45</v>
          </cell>
          <cell r="D280">
            <v>4249.45</v>
          </cell>
          <cell r="F280">
            <v>4074.1</v>
          </cell>
          <cell r="G280">
            <v>4074.1</v>
          </cell>
        </row>
        <row r="281">
          <cell r="A281">
            <v>134</v>
          </cell>
          <cell r="B281" t="str">
            <v>FAIRFAX CITY</v>
          </cell>
          <cell r="C281">
            <v>2773.95</v>
          </cell>
          <cell r="D281">
            <v>2773.95</v>
          </cell>
          <cell r="F281">
            <v>2825.3</v>
          </cell>
          <cell r="G281">
            <v>2825.3</v>
          </cell>
        </row>
        <row r="282">
          <cell r="A282">
            <v>135</v>
          </cell>
          <cell r="B282" t="str">
            <v>FRANKLIN CITY</v>
          </cell>
          <cell r="C282">
            <v>978.85</v>
          </cell>
          <cell r="D282">
            <v>978.85</v>
          </cell>
          <cell r="F282">
            <v>976.35</v>
          </cell>
          <cell r="G282">
            <v>976.35</v>
          </cell>
        </row>
        <row r="283">
          <cell r="A283">
            <v>136</v>
          </cell>
          <cell r="B283" t="str">
            <v>CHESAPEAKE CITY</v>
          </cell>
          <cell r="C283">
            <v>40353.9</v>
          </cell>
          <cell r="D283">
            <v>40353.9</v>
          </cell>
          <cell r="F283">
            <v>39970.400000000001</v>
          </cell>
          <cell r="G283">
            <v>39970.400000000001</v>
          </cell>
        </row>
        <row r="284">
          <cell r="A284">
            <v>137</v>
          </cell>
          <cell r="B284" t="str">
            <v>LEXINGTON</v>
          </cell>
          <cell r="C284">
            <v>620.30000000000007</v>
          </cell>
          <cell r="D284">
            <v>620.29999999999995</v>
          </cell>
          <cell r="F284">
            <v>676.65</v>
          </cell>
          <cell r="G284">
            <v>676.65</v>
          </cell>
        </row>
        <row r="285">
          <cell r="A285">
            <v>138</v>
          </cell>
          <cell r="B285" t="str">
            <v>EMPORIA</v>
          </cell>
          <cell r="C285">
            <v>660.9</v>
          </cell>
          <cell r="D285">
            <v>660.9</v>
          </cell>
          <cell r="F285">
            <v>808.1</v>
          </cell>
          <cell r="G285">
            <v>808.1</v>
          </cell>
        </row>
        <row r="286">
          <cell r="A286">
            <v>139</v>
          </cell>
          <cell r="B286" t="str">
            <v>SALEM</v>
          </cell>
          <cell r="C286">
            <v>3626.25</v>
          </cell>
          <cell r="D286">
            <v>3626.25</v>
          </cell>
          <cell r="F286">
            <v>3561.75</v>
          </cell>
          <cell r="G286">
            <v>3561.75</v>
          </cell>
        </row>
        <row r="287">
          <cell r="A287">
            <v>140</v>
          </cell>
          <cell r="B287" t="str">
            <v>BEDFORD CITY</v>
          </cell>
          <cell r="C287">
            <v>0</v>
          </cell>
          <cell r="D287">
            <v>0</v>
          </cell>
          <cell r="F287">
            <v>0</v>
          </cell>
          <cell r="G287">
            <v>0</v>
          </cell>
        </row>
        <row r="288">
          <cell r="A288">
            <v>142</v>
          </cell>
          <cell r="B288" t="str">
            <v>POQUOSON</v>
          </cell>
          <cell r="C288">
            <v>2081.35</v>
          </cell>
          <cell r="D288">
            <v>2081.35</v>
          </cell>
          <cell r="F288">
            <v>2026.55</v>
          </cell>
          <cell r="G288">
            <v>2026.55</v>
          </cell>
        </row>
        <row r="289">
          <cell r="A289">
            <v>143</v>
          </cell>
          <cell r="B289" t="str">
            <v>MANASSAS CITY</v>
          </cell>
          <cell r="C289">
            <v>7484.55</v>
          </cell>
          <cell r="D289">
            <v>7484.55</v>
          </cell>
          <cell r="F289">
            <v>7418.8</v>
          </cell>
          <cell r="G289">
            <v>7418.8</v>
          </cell>
        </row>
        <row r="290">
          <cell r="A290">
            <v>144</v>
          </cell>
          <cell r="B290" t="str">
            <v>MANASSAS PARK</v>
          </cell>
          <cell r="C290">
            <v>3274.2999999999997</v>
          </cell>
          <cell r="D290">
            <v>3274.3</v>
          </cell>
          <cell r="F290">
            <v>3164.1</v>
          </cell>
          <cell r="G290">
            <v>3164.1</v>
          </cell>
        </row>
        <row r="291">
          <cell r="A291">
            <v>202</v>
          </cell>
          <cell r="B291" t="str">
            <v>COLONIAL BEACH</v>
          </cell>
          <cell r="C291">
            <v>555.45000000000005</v>
          </cell>
          <cell r="D291">
            <v>555.45000000000005</v>
          </cell>
          <cell r="F291">
            <v>503.05</v>
          </cell>
          <cell r="G291">
            <v>503.05</v>
          </cell>
        </row>
        <row r="292">
          <cell r="A292">
            <v>207</v>
          </cell>
          <cell r="B292" t="str">
            <v>WEST POINT</v>
          </cell>
          <cell r="C292">
            <v>792</v>
          </cell>
          <cell r="D292">
            <v>792</v>
          </cell>
          <cell r="F292">
            <v>769.45</v>
          </cell>
          <cell r="G292">
            <v>769.45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ow r="154">
          <cell r="A154">
            <v>1</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UDGET VARIABLES"/>
      <sheetName val="SALARY DATA"/>
      <sheetName val="COCA DATA"/>
      <sheetName val="FISCAL AGENTS"/>
      <sheetName val="PPA"/>
      <sheetName val="FM"/>
      <sheetName val="COMP INDEX"/>
      <sheetName val="ADM"/>
      <sheetName val="FREE LUNCH"/>
      <sheetName val="ISP"/>
      <sheetName val="SOQ CALCS"/>
      <sheetName val="BENEFITS"/>
      <sheetName val="COMP SUPP"/>
      <sheetName val="CS Queries"/>
      <sheetName val="REMEDIAL SUMMER SCHOOL"/>
      <sheetName val="GTHH Hold Harmless"/>
      <sheetName val="SCHOOL CONSTRUCTION"/>
      <sheetName val="GOVS SCHOOL"/>
      <sheetName val="Hold Harmless Scenarios"/>
      <sheetName val="Project Graduation"/>
      <sheetName val="Math, Reading Specialists"/>
      <sheetName val="Early Reading Specialists"/>
      <sheetName val="BONUS PYMT"/>
      <sheetName val="SCHOOL MEALS EXPANSION"/>
      <sheetName val="Early Childhood ED4"/>
      <sheetName val="VPSA TECHNOLOGY"/>
      <sheetName val="ADULT ED"/>
      <sheetName val="VIRTUAL VA"/>
      <sheetName val="INDIAN CHILDREN"/>
      <sheetName val="SCHOOL LUNCH"/>
      <sheetName val="SOP"/>
      <sheetName val="HOMEBOUND"/>
      <sheetName val="SPEC ED JAILS"/>
      <sheetName val="LOTTERY"/>
      <sheetName val="Learning Loss PPA"/>
      <sheetName val="Accomack Northampton Distr"/>
      <sheetName val="Supplemental GF"/>
      <sheetName val="FOSTER CARE"/>
      <sheetName val="ENROLLMENT LOSS"/>
      <sheetName val="AT RISK"/>
      <sheetName val="VPI"/>
      <sheetName val="VPI +"/>
      <sheetName val="EARLY READING"/>
      <sheetName val="MENTOR TEACHER"/>
      <sheetName val="K-3 PRIMARY CLASS SIZE"/>
      <sheetName val="SCHOOL BREAKFAST"/>
      <sheetName val="ALGEBRA READINESS"/>
      <sheetName val="ALTERNATIVE ED"/>
      <sheetName val="ISAEP"/>
      <sheetName val="TUITION"/>
      <sheetName val="VOCATIONAL ED - CAT"/>
      <sheetName val="SUPPLEMENTAL BASIC AID"/>
      <sheetName val="ESL"/>
      <sheetName val="ELL"/>
      <sheetName val="EFAL"/>
      <sheetName val="SUPPLEMENTAL ED PROGRAMS"/>
      <sheetName val="DISTRIBUTION SUMMARY"/>
      <sheetName val="BASE COMPARISON"/>
      <sheetName val="Increment Tracking Link"/>
      <sheetName val="Fund Code Appropriations"/>
      <sheetName val="Appropriation Act"/>
      <sheetName val="Required Local Effort"/>
      <sheetName val="Final Access Data"/>
      <sheetName val="SOQ Queries"/>
      <sheetName val="Manual AutoQuery Check"/>
      <sheetName val="LINK 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8">
          <cell r="A8">
            <v>1</v>
          </cell>
          <cell r="B8" t="str">
            <v>ACCOMACK</v>
          </cell>
          <cell r="C8">
            <v>20420052</v>
          </cell>
          <cell r="D8">
            <v>5957490.3290958554</v>
          </cell>
          <cell r="E8">
            <v>477894</v>
          </cell>
          <cell r="F8">
            <v>483444</v>
          </cell>
          <cell r="G8">
            <v>188006</v>
          </cell>
          <cell r="H8">
            <v>2575385</v>
          </cell>
          <cell r="I8">
            <v>0</v>
          </cell>
          <cell r="J8">
            <v>2479890</v>
          </cell>
          <cell r="K8">
            <v>1154895</v>
          </cell>
          <cell r="L8">
            <v>71621</v>
          </cell>
          <cell r="M8">
            <v>1117595</v>
          </cell>
          <cell r="N8">
            <v>87841</v>
          </cell>
          <cell r="O8">
            <v>5466533</v>
          </cell>
          <cell r="P8">
            <v>0</v>
          </cell>
          <cell r="Q8">
            <v>821293</v>
          </cell>
          <cell r="R8">
            <v>0</v>
          </cell>
          <cell r="S8">
            <v>720630</v>
          </cell>
          <cell r="T8">
            <v>0</v>
          </cell>
          <cell r="U8">
            <v>336000</v>
          </cell>
          <cell r="V8">
            <v>0</v>
          </cell>
          <cell r="W8">
            <v>949033</v>
          </cell>
          <cell r="X8">
            <v>0</v>
          </cell>
          <cell r="Y8">
            <v>55585</v>
          </cell>
          <cell r="Z8">
            <v>0</v>
          </cell>
          <cell r="AA8">
            <v>0</v>
          </cell>
          <cell r="AB8">
            <v>22563</v>
          </cell>
          <cell r="AC8">
            <v>10772</v>
          </cell>
          <cell r="AD8">
            <v>0</v>
          </cell>
          <cell r="AE8">
            <v>0</v>
          </cell>
          <cell r="AG8">
            <v>0</v>
          </cell>
          <cell r="AI8">
            <v>0</v>
          </cell>
          <cell r="AJ8">
            <v>0</v>
          </cell>
          <cell r="AK8">
            <v>0</v>
          </cell>
          <cell r="AM8">
            <v>489</v>
          </cell>
          <cell r="AN8">
            <v>0</v>
          </cell>
          <cell r="AO8">
            <v>1998178</v>
          </cell>
          <cell r="AP8">
            <v>0</v>
          </cell>
          <cell r="AQ8">
            <v>288349</v>
          </cell>
          <cell r="AR8">
            <v>3471</v>
          </cell>
          <cell r="AS8">
            <v>1343517</v>
          </cell>
          <cell r="AT8">
            <v>62119.96</v>
          </cell>
          <cell r="AU8">
            <v>121828</v>
          </cell>
          <cell r="AV8">
            <v>1327459</v>
          </cell>
          <cell r="AW8">
            <v>0</v>
          </cell>
          <cell r="AX8">
            <v>16405</v>
          </cell>
          <cell r="AY8">
            <v>355925</v>
          </cell>
          <cell r="AZ8">
            <v>64583</v>
          </cell>
          <cell r="BB8">
            <v>0</v>
          </cell>
          <cell r="BC8">
            <v>0</v>
          </cell>
          <cell r="BD8">
            <v>0</v>
          </cell>
          <cell r="BE8">
            <v>8475</v>
          </cell>
          <cell r="BF8">
            <v>1459623</v>
          </cell>
        </row>
        <row r="9">
          <cell r="A9">
            <v>2</v>
          </cell>
          <cell r="B9" t="str">
            <v>ALBEMARLE</v>
          </cell>
          <cell r="C9">
            <v>25108255</v>
          </cell>
          <cell r="D9">
            <v>21010641.949374679</v>
          </cell>
          <cell r="E9">
            <v>659495</v>
          </cell>
          <cell r="F9">
            <v>395351</v>
          </cell>
          <cell r="G9">
            <v>259449</v>
          </cell>
          <cell r="H9">
            <v>3278117</v>
          </cell>
          <cell r="I9">
            <v>0</v>
          </cell>
          <cell r="J9">
            <v>3199870</v>
          </cell>
          <cell r="K9">
            <v>1490802</v>
          </cell>
          <cell r="L9">
            <v>90601</v>
          </cell>
          <cell r="M9">
            <v>1123486</v>
          </cell>
          <cell r="N9">
            <v>146666</v>
          </cell>
          <cell r="O9">
            <v>1686160</v>
          </cell>
          <cell r="P9">
            <v>0</v>
          </cell>
          <cell r="Q9">
            <v>1047916</v>
          </cell>
          <cell r="R9">
            <v>0</v>
          </cell>
          <cell r="S9">
            <v>1106448</v>
          </cell>
          <cell r="T9">
            <v>0</v>
          </cell>
          <cell r="U9">
            <v>674000</v>
          </cell>
          <cell r="V9">
            <v>44551.546540451964</v>
          </cell>
          <cell r="W9">
            <v>3347013</v>
          </cell>
          <cell r="X9">
            <v>0</v>
          </cell>
          <cell r="Y9">
            <v>26423</v>
          </cell>
          <cell r="Z9">
            <v>0</v>
          </cell>
          <cell r="AA9">
            <v>0</v>
          </cell>
          <cell r="AB9">
            <v>64196</v>
          </cell>
          <cell r="AC9">
            <v>24548</v>
          </cell>
          <cell r="AD9">
            <v>0</v>
          </cell>
          <cell r="AE9">
            <v>1106815</v>
          </cell>
          <cell r="AG9">
            <v>0</v>
          </cell>
          <cell r="AI9">
            <v>0</v>
          </cell>
          <cell r="AJ9">
            <v>0</v>
          </cell>
          <cell r="AK9">
            <v>0</v>
          </cell>
          <cell r="AM9">
            <v>45212</v>
          </cell>
          <cell r="AN9">
            <v>0</v>
          </cell>
          <cell r="AO9">
            <v>616341</v>
          </cell>
          <cell r="AP9">
            <v>0</v>
          </cell>
          <cell r="AQ9">
            <v>338718</v>
          </cell>
          <cell r="AR9">
            <v>5104</v>
          </cell>
          <cell r="AS9">
            <v>505018</v>
          </cell>
          <cell r="AT9">
            <v>69986.28</v>
          </cell>
          <cell r="AU9">
            <v>75477</v>
          </cell>
          <cell r="AV9">
            <v>1831897</v>
          </cell>
          <cell r="AW9">
            <v>0</v>
          </cell>
          <cell r="AX9">
            <v>24608</v>
          </cell>
          <cell r="AY9">
            <v>718824</v>
          </cell>
          <cell r="AZ9">
            <v>23294</v>
          </cell>
          <cell r="BB9">
            <v>0</v>
          </cell>
          <cell r="BC9">
            <v>0</v>
          </cell>
          <cell r="BD9">
            <v>0</v>
          </cell>
          <cell r="BE9">
            <v>14500</v>
          </cell>
          <cell r="BF9">
            <v>0</v>
          </cell>
        </row>
        <row r="10">
          <cell r="A10">
            <v>3</v>
          </cell>
          <cell r="B10" t="str">
            <v>ALLEGHANY</v>
          </cell>
          <cell r="C10">
            <v>13892662</v>
          </cell>
          <cell r="D10">
            <v>3659451.3658830002</v>
          </cell>
          <cell r="E10">
            <v>300387</v>
          </cell>
          <cell r="F10">
            <v>1607542</v>
          </cell>
          <cell r="G10">
            <v>120050</v>
          </cell>
          <cell r="H10">
            <v>1699455</v>
          </cell>
          <cell r="I10">
            <v>0</v>
          </cell>
          <cell r="J10">
            <v>1761356</v>
          </cell>
          <cell r="K10">
            <v>819715</v>
          </cell>
          <cell r="L10">
            <v>50646</v>
          </cell>
          <cell r="M10">
            <v>59703</v>
          </cell>
          <cell r="N10">
            <v>29241</v>
          </cell>
          <cell r="O10">
            <v>2775853</v>
          </cell>
          <cell r="P10">
            <v>0</v>
          </cell>
          <cell r="Q10">
            <v>568022</v>
          </cell>
          <cell r="R10">
            <v>80837</v>
          </cell>
          <cell r="S10">
            <v>723976</v>
          </cell>
          <cell r="T10">
            <v>0</v>
          </cell>
          <cell r="U10">
            <v>282000</v>
          </cell>
          <cell r="V10">
            <v>3246.3291325420942</v>
          </cell>
          <cell r="W10">
            <v>582954</v>
          </cell>
          <cell r="X10">
            <v>0</v>
          </cell>
          <cell r="Y10">
            <v>0</v>
          </cell>
          <cell r="Z10">
            <v>0</v>
          </cell>
          <cell r="AA10">
            <v>0</v>
          </cell>
          <cell r="AB10">
            <v>12022</v>
          </cell>
          <cell r="AC10">
            <v>11252</v>
          </cell>
          <cell r="AD10">
            <v>55219</v>
          </cell>
          <cell r="AE10">
            <v>0</v>
          </cell>
          <cell r="AG10">
            <v>0</v>
          </cell>
          <cell r="AH10">
            <v>600000</v>
          </cell>
          <cell r="AI10">
            <v>0</v>
          </cell>
          <cell r="AJ10">
            <v>0</v>
          </cell>
          <cell r="AK10">
            <v>0</v>
          </cell>
          <cell r="AM10">
            <v>13946</v>
          </cell>
          <cell r="AN10">
            <v>0</v>
          </cell>
          <cell r="AO10">
            <v>1014656</v>
          </cell>
          <cell r="AP10">
            <v>0</v>
          </cell>
          <cell r="AQ10">
            <v>170052</v>
          </cell>
          <cell r="AR10">
            <v>5151</v>
          </cell>
          <cell r="AS10">
            <v>620977</v>
          </cell>
          <cell r="AT10">
            <v>14687.96</v>
          </cell>
          <cell r="AU10">
            <v>56914</v>
          </cell>
          <cell r="AV10">
            <v>834394</v>
          </cell>
          <cell r="AW10">
            <v>0</v>
          </cell>
          <cell r="AX10">
            <v>16406</v>
          </cell>
          <cell r="AY10">
            <v>372164</v>
          </cell>
          <cell r="AZ10">
            <v>37997</v>
          </cell>
          <cell r="BB10">
            <v>0</v>
          </cell>
          <cell r="BC10">
            <v>0</v>
          </cell>
          <cell r="BD10">
            <v>0</v>
          </cell>
          <cell r="BE10">
            <v>5936</v>
          </cell>
          <cell r="BF10">
            <v>0</v>
          </cell>
        </row>
        <row r="11">
          <cell r="A11">
            <v>4</v>
          </cell>
          <cell r="B11" t="str">
            <v>AMELIA</v>
          </cell>
          <cell r="C11">
            <v>6140743</v>
          </cell>
          <cell r="D11">
            <v>2377751.861982448</v>
          </cell>
          <cell r="E11">
            <v>145776</v>
          </cell>
          <cell r="F11">
            <v>183881</v>
          </cell>
          <cell r="G11">
            <v>58259</v>
          </cell>
          <cell r="H11">
            <v>638122</v>
          </cell>
          <cell r="I11">
            <v>0</v>
          </cell>
          <cell r="J11">
            <v>705484</v>
          </cell>
          <cell r="K11">
            <v>327709</v>
          </cell>
          <cell r="L11">
            <v>20027</v>
          </cell>
          <cell r="M11">
            <v>105292</v>
          </cell>
          <cell r="N11">
            <v>37277</v>
          </cell>
          <cell r="O11">
            <v>1272258</v>
          </cell>
          <cell r="P11">
            <v>0</v>
          </cell>
          <cell r="Q11">
            <v>238683</v>
          </cell>
          <cell r="R11">
            <v>0</v>
          </cell>
          <cell r="S11">
            <v>255103</v>
          </cell>
          <cell r="T11">
            <v>0</v>
          </cell>
          <cell r="U11">
            <v>128000</v>
          </cell>
          <cell r="V11">
            <v>0</v>
          </cell>
          <cell r="W11">
            <v>378778</v>
          </cell>
          <cell r="X11">
            <v>0</v>
          </cell>
          <cell r="Y11">
            <v>53272</v>
          </cell>
          <cell r="Z11">
            <v>0</v>
          </cell>
          <cell r="AA11">
            <v>0</v>
          </cell>
          <cell r="AB11">
            <v>8041</v>
          </cell>
          <cell r="AC11">
            <v>9261</v>
          </cell>
          <cell r="AD11">
            <v>0</v>
          </cell>
          <cell r="AE11">
            <v>0</v>
          </cell>
          <cell r="AG11">
            <v>0</v>
          </cell>
          <cell r="AI11">
            <v>0</v>
          </cell>
          <cell r="AJ11">
            <v>0</v>
          </cell>
          <cell r="AK11">
            <v>0</v>
          </cell>
          <cell r="AM11">
            <v>35489</v>
          </cell>
          <cell r="AN11">
            <v>0</v>
          </cell>
          <cell r="AO11">
            <v>465047</v>
          </cell>
          <cell r="AP11">
            <v>0</v>
          </cell>
          <cell r="AQ11">
            <v>66430</v>
          </cell>
          <cell r="AR11">
            <v>827</v>
          </cell>
          <cell r="AS11">
            <v>317106</v>
          </cell>
          <cell r="AT11">
            <v>27352.92</v>
          </cell>
          <cell r="AU11">
            <v>27351</v>
          </cell>
          <cell r="AV11">
            <v>404926</v>
          </cell>
          <cell r="AW11">
            <v>0</v>
          </cell>
          <cell r="AX11">
            <v>8203</v>
          </cell>
          <cell r="AY11">
            <v>18551</v>
          </cell>
          <cell r="AZ11">
            <v>6976</v>
          </cell>
          <cell r="BB11">
            <v>0</v>
          </cell>
          <cell r="BC11">
            <v>0</v>
          </cell>
          <cell r="BD11">
            <v>0</v>
          </cell>
          <cell r="BE11">
            <v>4883</v>
          </cell>
          <cell r="BF11">
            <v>0</v>
          </cell>
        </row>
        <row r="12">
          <cell r="A12">
            <v>5</v>
          </cell>
          <cell r="B12" t="str">
            <v>AMHERST</v>
          </cell>
          <cell r="C12">
            <v>17798114</v>
          </cell>
          <cell r="D12">
            <v>5628150.1947056977</v>
          </cell>
          <cell r="E12">
            <v>415317</v>
          </cell>
          <cell r="F12">
            <v>679487</v>
          </cell>
          <cell r="G12">
            <v>165981</v>
          </cell>
          <cell r="H12">
            <v>2318554</v>
          </cell>
          <cell r="I12">
            <v>0</v>
          </cell>
          <cell r="J12">
            <v>2175913</v>
          </cell>
          <cell r="K12">
            <v>1011450</v>
          </cell>
          <cell r="L12">
            <v>62243</v>
          </cell>
          <cell r="M12">
            <v>95098</v>
          </cell>
          <cell r="N12">
            <v>127953</v>
          </cell>
          <cell r="O12">
            <v>3151175</v>
          </cell>
          <cell r="P12">
            <v>0</v>
          </cell>
          <cell r="Q12">
            <v>710103</v>
          </cell>
          <cell r="R12">
            <v>0</v>
          </cell>
          <cell r="S12">
            <v>981733</v>
          </cell>
          <cell r="T12">
            <v>0</v>
          </cell>
          <cell r="U12">
            <v>284000</v>
          </cell>
          <cell r="V12">
            <v>26446.233813301867</v>
          </cell>
          <cell r="W12">
            <v>896569</v>
          </cell>
          <cell r="X12">
            <v>0</v>
          </cell>
          <cell r="Y12">
            <v>0</v>
          </cell>
          <cell r="Z12">
            <v>36800.800000000003</v>
          </cell>
          <cell r="AA12">
            <v>0</v>
          </cell>
          <cell r="AB12">
            <v>19266</v>
          </cell>
          <cell r="AC12">
            <v>37851</v>
          </cell>
          <cell r="AD12">
            <v>30922</v>
          </cell>
          <cell r="AE12">
            <v>0</v>
          </cell>
          <cell r="AG12">
            <v>0</v>
          </cell>
          <cell r="AI12">
            <v>0</v>
          </cell>
          <cell r="AJ12">
            <v>0</v>
          </cell>
          <cell r="AK12">
            <v>0</v>
          </cell>
          <cell r="AM12">
            <v>129471</v>
          </cell>
          <cell r="AN12">
            <v>0</v>
          </cell>
          <cell r="AO12">
            <v>1151847</v>
          </cell>
          <cell r="AP12">
            <v>0</v>
          </cell>
          <cell r="AQ12">
            <v>154623</v>
          </cell>
          <cell r="AR12">
            <v>1409</v>
          </cell>
          <cell r="AS12">
            <v>768853</v>
          </cell>
          <cell r="AT12">
            <v>56490</v>
          </cell>
          <cell r="AU12">
            <v>85342</v>
          </cell>
          <cell r="AV12">
            <v>1153637</v>
          </cell>
          <cell r="AW12">
            <v>0</v>
          </cell>
          <cell r="AX12">
            <v>16405</v>
          </cell>
          <cell r="AY12">
            <v>804172</v>
          </cell>
          <cell r="AZ12">
            <v>34906</v>
          </cell>
          <cell r="BB12">
            <v>0</v>
          </cell>
          <cell r="BC12">
            <v>0</v>
          </cell>
          <cell r="BD12">
            <v>0</v>
          </cell>
          <cell r="BE12">
            <v>13975</v>
          </cell>
          <cell r="BF12">
            <v>0</v>
          </cell>
        </row>
        <row r="13">
          <cell r="A13">
            <v>6</v>
          </cell>
          <cell r="B13" t="str">
            <v>APPOMATTOX</v>
          </cell>
          <cell r="C13">
            <v>10832360</v>
          </cell>
          <cell r="D13">
            <v>3235714.3776867455</v>
          </cell>
          <cell r="E13">
            <v>259979</v>
          </cell>
          <cell r="F13">
            <v>646132</v>
          </cell>
          <cell r="G13">
            <v>102277</v>
          </cell>
          <cell r="H13">
            <v>852310</v>
          </cell>
          <cell r="I13">
            <v>0</v>
          </cell>
          <cell r="J13">
            <v>1259796</v>
          </cell>
          <cell r="K13">
            <v>586065</v>
          </cell>
          <cell r="L13">
            <v>35716</v>
          </cell>
          <cell r="M13">
            <v>69452</v>
          </cell>
          <cell r="N13">
            <v>158942</v>
          </cell>
          <cell r="O13">
            <v>1817158</v>
          </cell>
          <cell r="P13">
            <v>0</v>
          </cell>
          <cell r="Q13">
            <v>420005</v>
          </cell>
          <cell r="R13">
            <v>0</v>
          </cell>
          <cell r="S13">
            <v>429302</v>
          </cell>
          <cell r="T13">
            <v>0</v>
          </cell>
          <cell r="U13">
            <v>154000</v>
          </cell>
          <cell r="V13">
            <v>8987.6881346235969</v>
          </cell>
          <cell r="W13">
            <v>515452</v>
          </cell>
          <cell r="X13">
            <v>0</v>
          </cell>
          <cell r="Y13">
            <v>0</v>
          </cell>
          <cell r="Z13">
            <v>0</v>
          </cell>
          <cell r="AA13">
            <v>0</v>
          </cell>
          <cell r="AB13">
            <v>11460</v>
          </cell>
          <cell r="AC13">
            <v>2069</v>
          </cell>
          <cell r="AD13">
            <v>0</v>
          </cell>
          <cell r="AE13">
            <v>0</v>
          </cell>
          <cell r="AG13">
            <v>0</v>
          </cell>
          <cell r="AI13">
            <v>0</v>
          </cell>
          <cell r="AJ13">
            <v>0</v>
          </cell>
          <cell r="AK13">
            <v>0</v>
          </cell>
          <cell r="AM13">
            <v>44355</v>
          </cell>
          <cell r="AN13">
            <v>0</v>
          </cell>
          <cell r="AO13">
            <v>664225</v>
          </cell>
          <cell r="AP13">
            <v>0</v>
          </cell>
          <cell r="AQ13">
            <v>85559</v>
          </cell>
          <cell r="AR13">
            <v>198</v>
          </cell>
          <cell r="AS13">
            <v>517673</v>
          </cell>
          <cell r="AT13">
            <v>44659.72</v>
          </cell>
          <cell r="AU13">
            <v>46975</v>
          </cell>
          <cell r="AV13">
            <v>722151</v>
          </cell>
          <cell r="AW13">
            <v>0</v>
          </cell>
          <cell r="AX13">
            <v>8203</v>
          </cell>
          <cell r="AY13">
            <v>241931</v>
          </cell>
          <cell r="AZ13">
            <v>23506</v>
          </cell>
          <cell r="BB13">
            <v>0</v>
          </cell>
          <cell r="BC13">
            <v>0</v>
          </cell>
          <cell r="BD13">
            <v>0</v>
          </cell>
          <cell r="BE13">
            <v>3944</v>
          </cell>
          <cell r="BF13">
            <v>0</v>
          </cell>
        </row>
        <row r="14">
          <cell r="A14">
            <v>7</v>
          </cell>
          <cell r="B14" t="str">
            <v>ARLINGTON</v>
          </cell>
          <cell r="C14">
            <v>36509927</v>
          </cell>
          <cell r="D14">
            <v>37332906.826379903</v>
          </cell>
          <cell r="E14">
            <v>854344</v>
          </cell>
          <cell r="F14">
            <v>640198</v>
          </cell>
          <cell r="G14">
            <v>373449</v>
          </cell>
          <cell r="H14">
            <v>6145897</v>
          </cell>
          <cell r="I14">
            <v>0</v>
          </cell>
          <cell r="J14">
            <v>4721457</v>
          </cell>
          <cell r="K14">
            <v>2198012</v>
          </cell>
          <cell r="L14">
            <v>133375</v>
          </cell>
          <cell r="M14">
            <v>2754877</v>
          </cell>
          <cell r="N14">
            <v>187343</v>
          </cell>
          <cell r="O14">
            <v>2048983</v>
          </cell>
          <cell r="P14">
            <v>0</v>
          </cell>
          <cell r="Q14">
            <v>1558593</v>
          </cell>
          <cell r="R14">
            <v>0</v>
          </cell>
          <cell r="S14">
            <v>2477282</v>
          </cell>
          <cell r="T14">
            <v>0</v>
          </cell>
          <cell r="U14">
            <v>960000</v>
          </cell>
          <cell r="V14">
            <v>130371.66174427709</v>
          </cell>
          <cell r="W14">
            <v>5947163</v>
          </cell>
          <cell r="X14">
            <v>0</v>
          </cell>
          <cell r="Y14">
            <v>0</v>
          </cell>
          <cell r="Z14">
            <v>0</v>
          </cell>
          <cell r="AA14">
            <v>0</v>
          </cell>
          <cell r="AB14">
            <v>124073</v>
          </cell>
          <cell r="AC14">
            <v>7509</v>
          </cell>
          <cell r="AD14">
            <v>130344</v>
          </cell>
          <cell r="AE14">
            <v>0</v>
          </cell>
          <cell r="AG14">
            <v>0</v>
          </cell>
          <cell r="AI14">
            <v>0</v>
          </cell>
          <cell r="AJ14">
            <v>0</v>
          </cell>
          <cell r="AK14">
            <v>0</v>
          </cell>
          <cell r="AM14">
            <v>20579</v>
          </cell>
          <cell r="AN14">
            <v>0</v>
          </cell>
          <cell r="AO14">
            <v>748963</v>
          </cell>
          <cell r="AP14">
            <v>0</v>
          </cell>
          <cell r="AQ14">
            <v>252477</v>
          </cell>
          <cell r="AR14">
            <v>14974</v>
          </cell>
          <cell r="AS14">
            <v>570192</v>
          </cell>
          <cell r="AT14">
            <v>28951.16</v>
          </cell>
          <cell r="AU14">
            <v>93722</v>
          </cell>
          <cell r="AV14">
            <v>2373136</v>
          </cell>
          <cell r="AW14">
            <v>0</v>
          </cell>
          <cell r="AX14">
            <v>32810</v>
          </cell>
          <cell r="AY14">
            <v>2058239</v>
          </cell>
          <cell r="AZ14">
            <v>175667</v>
          </cell>
          <cell r="BB14">
            <v>0</v>
          </cell>
          <cell r="BC14">
            <v>0</v>
          </cell>
          <cell r="BD14">
            <v>0</v>
          </cell>
          <cell r="BE14">
            <v>12170</v>
          </cell>
          <cell r="BF14">
            <v>0</v>
          </cell>
        </row>
        <row r="15">
          <cell r="A15">
            <v>8</v>
          </cell>
          <cell r="B15" t="str">
            <v>AUGUSTA</v>
          </cell>
          <cell r="C15">
            <v>40643036</v>
          </cell>
          <cell r="D15">
            <v>14129111.306910258</v>
          </cell>
          <cell r="E15">
            <v>948527</v>
          </cell>
          <cell r="F15">
            <v>1617009</v>
          </cell>
          <cell r="G15">
            <v>379079</v>
          </cell>
          <cell r="H15">
            <v>3654558</v>
          </cell>
          <cell r="I15">
            <v>0</v>
          </cell>
          <cell r="J15">
            <v>4590409</v>
          </cell>
          <cell r="K15">
            <v>2138242</v>
          </cell>
          <cell r="L15">
            <v>130308</v>
          </cell>
          <cell r="M15">
            <v>387276</v>
          </cell>
          <cell r="N15">
            <v>41832</v>
          </cell>
          <cell r="O15">
            <v>4499673</v>
          </cell>
          <cell r="P15">
            <v>0</v>
          </cell>
          <cell r="Q15">
            <v>1527161</v>
          </cell>
          <cell r="R15">
            <v>1023856</v>
          </cell>
          <cell r="S15">
            <v>1644959</v>
          </cell>
          <cell r="T15">
            <v>0</v>
          </cell>
          <cell r="U15">
            <v>596000</v>
          </cell>
          <cell r="V15">
            <v>65356.788936142199</v>
          </cell>
          <cell r="W15">
            <v>2250779</v>
          </cell>
          <cell r="X15">
            <v>0</v>
          </cell>
          <cell r="Y15">
            <v>0</v>
          </cell>
          <cell r="Z15">
            <v>0</v>
          </cell>
          <cell r="AA15">
            <v>0</v>
          </cell>
          <cell r="AB15">
            <v>43082</v>
          </cell>
          <cell r="AC15">
            <v>6096</v>
          </cell>
          <cell r="AD15">
            <v>0</v>
          </cell>
          <cell r="AE15">
            <v>0</v>
          </cell>
          <cell r="AG15">
            <v>0</v>
          </cell>
          <cell r="AI15">
            <v>0</v>
          </cell>
          <cell r="AJ15">
            <v>0</v>
          </cell>
          <cell r="AK15">
            <v>0</v>
          </cell>
          <cell r="AM15">
            <v>207399</v>
          </cell>
          <cell r="AN15">
            <v>0</v>
          </cell>
          <cell r="AO15">
            <v>1644762</v>
          </cell>
          <cell r="AP15">
            <v>0</v>
          </cell>
          <cell r="AQ15">
            <v>405893</v>
          </cell>
          <cell r="AR15">
            <v>3366</v>
          </cell>
          <cell r="AS15">
            <v>1442439</v>
          </cell>
          <cell r="AT15">
            <v>208027.12</v>
          </cell>
          <cell r="AU15">
            <v>151752</v>
          </cell>
          <cell r="AV15">
            <v>2634750</v>
          </cell>
          <cell r="AW15">
            <v>0</v>
          </cell>
          <cell r="AX15">
            <v>16405</v>
          </cell>
          <cell r="AY15">
            <v>1739612</v>
          </cell>
          <cell r="AZ15">
            <v>374333</v>
          </cell>
          <cell r="BB15">
            <v>0</v>
          </cell>
          <cell r="BC15">
            <v>0</v>
          </cell>
          <cell r="BD15">
            <v>0</v>
          </cell>
          <cell r="BE15">
            <v>11048</v>
          </cell>
          <cell r="BF15">
            <v>0</v>
          </cell>
        </row>
        <row r="16">
          <cell r="A16">
            <v>9</v>
          </cell>
          <cell r="B16" t="str">
            <v>BATH</v>
          </cell>
          <cell r="C16">
            <v>813433</v>
          </cell>
          <cell r="D16">
            <v>626165.79691377212</v>
          </cell>
          <cell r="E16">
            <v>14983</v>
          </cell>
          <cell r="F16">
            <v>71480</v>
          </cell>
          <cell r="G16">
            <v>5894</v>
          </cell>
          <cell r="H16">
            <v>132575</v>
          </cell>
          <cell r="I16">
            <v>0</v>
          </cell>
          <cell r="J16">
            <v>106846</v>
          </cell>
          <cell r="K16">
            <v>49680</v>
          </cell>
          <cell r="L16">
            <v>3087</v>
          </cell>
          <cell r="M16">
            <v>1541</v>
          </cell>
          <cell r="N16">
            <v>0</v>
          </cell>
          <cell r="O16">
            <v>150392</v>
          </cell>
          <cell r="P16">
            <v>0</v>
          </cell>
          <cell r="Q16">
            <v>33299</v>
          </cell>
          <cell r="R16">
            <v>0</v>
          </cell>
          <cell r="S16">
            <v>39872</v>
          </cell>
          <cell r="T16">
            <v>0</v>
          </cell>
          <cell r="U16">
            <v>128000</v>
          </cell>
          <cell r="V16">
            <v>0</v>
          </cell>
          <cell r="W16">
            <v>99749</v>
          </cell>
          <cell r="X16">
            <v>0</v>
          </cell>
          <cell r="Y16">
            <v>0</v>
          </cell>
          <cell r="Z16">
            <v>0</v>
          </cell>
          <cell r="AA16">
            <v>0</v>
          </cell>
          <cell r="AB16">
            <v>2722</v>
          </cell>
          <cell r="AC16">
            <v>304</v>
          </cell>
          <cell r="AD16">
            <v>0</v>
          </cell>
          <cell r="AE16">
            <v>0</v>
          </cell>
          <cell r="AG16">
            <v>0</v>
          </cell>
          <cell r="AI16">
            <v>0</v>
          </cell>
          <cell r="AJ16">
            <v>0</v>
          </cell>
          <cell r="AK16">
            <v>0</v>
          </cell>
          <cell r="AM16">
            <v>369</v>
          </cell>
          <cell r="AN16">
            <v>0</v>
          </cell>
          <cell r="AO16">
            <v>54973</v>
          </cell>
          <cell r="AP16">
            <v>0</v>
          </cell>
          <cell r="AQ16">
            <v>4257</v>
          </cell>
          <cell r="AR16">
            <v>808</v>
          </cell>
          <cell r="AS16">
            <v>1091</v>
          </cell>
          <cell r="AT16">
            <v>7290.64</v>
          </cell>
          <cell r="AU16">
            <v>3483</v>
          </cell>
          <cell r="AV16">
            <v>200000</v>
          </cell>
          <cell r="AW16">
            <v>0</v>
          </cell>
          <cell r="AX16">
            <v>0</v>
          </cell>
          <cell r="AY16">
            <v>0</v>
          </cell>
          <cell r="AZ16">
            <v>36168</v>
          </cell>
          <cell r="BB16">
            <v>0</v>
          </cell>
          <cell r="BC16">
            <v>0</v>
          </cell>
          <cell r="BD16">
            <v>0</v>
          </cell>
          <cell r="BE16">
            <v>3059</v>
          </cell>
          <cell r="BF16">
            <v>0</v>
          </cell>
        </row>
        <row r="17">
          <cell r="A17">
            <v>10</v>
          </cell>
          <cell r="B17" t="str">
            <v>BEDFORD</v>
          </cell>
          <cell r="C17">
            <v>36960128</v>
          </cell>
          <cell r="D17">
            <v>14668222.227536187</v>
          </cell>
          <cell r="E17">
            <v>953024</v>
          </cell>
          <cell r="F17">
            <v>648680</v>
          </cell>
          <cell r="G17">
            <v>374925</v>
          </cell>
          <cell r="H17">
            <v>4201541</v>
          </cell>
          <cell r="I17">
            <v>0</v>
          </cell>
          <cell r="J17">
            <v>4594319</v>
          </cell>
          <cell r="K17">
            <v>2136477</v>
          </cell>
          <cell r="L17">
            <v>130926</v>
          </cell>
          <cell r="M17">
            <v>148196</v>
          </cell>
          <cell r="N17">
            <v>148391</v>
          </cell>
          <cell r="O17">
            <v>4189135</v>
          </cell>
          <cell r="P17">
            <v>0</v>
          </cell>
          <cell r="Q17">
            <v>1498541</v>
          </cell>
          <cell r="R17">
            <v>0</v>
          </cell>
          <cell r="S17">
            <v>1526663</v>
          </cell>
          <cell r="T17">
            <v>0</v>
          </cell>
          <cell r="U17">
            <v>594000</v>
          </cell>
          <cell r="V17">
            <v>46334.424669561995</v>
          </cell>
          <cell r="W17">
            <v>2336660</v>
          </cell>
          <cell r="X17">
            <v>0</v>
          </cell>
          <cell r="Y17">
            <v>0</v>
          </cell>
          <cell r="Z17">
            <v>0</v>
          </cell>
          <cell r="AA17">
            <v>0</v>
          </cell>
          <cell r="AB17">
            <v>42032</v>
          </cell>
          <cell r="AC17">
            <v>1161</v>
          </cell>
          <cell r="AD17">
            <v>6892</v>
          </cell>
          <cell r="AE17">
            <v>0</v>
          </cell>
          <cell r="AG17">
            <v>0</v>
          </cell>
          <cell r="AI17">
            <v>0</v>
          </cell>
          <cell r="AJ17">
            <v>0</v>
          </cell>
          <cell r="AK17">
            <v>0</v>
          </cell>
          <cell r="AM17">
            <v>194785</v>
          </cell>
          <cell r="AN17">
            <v>0</v>
          </cell>
          <cell r="AO17">
            <v>1531252</v>
          </cell>
          <cell r="AP17">
            <v>0</v>
          </cell>
          <cell r="AQ17">
            <v>324532</v>
          </cell>
          <cell r="AR17">
            <v>4367</v>
          </cell>
          <cell r="AS17">
            <v>1124412</v>
          </cell>
          <cell r="AT17">
            <v>45816.4</v>
          </cell>
          <cell r="AU17">
            <v>143517</v>
          </cell>
          <cell r="AV17">
            <v>2647242</v>
          </cell>
          <cell r="AW17">
            <v>0</v>
          </cell>
          <cell r="AX17">
            <v>16405</v>
          </cell>
          <cell r="AY17">
            <v>759881</v>
          </cell>
          <cell r="AZ17">
            <v>84318</v>
          </cell>
          <cell r="BB17">
            <v>0</v>
          </cell>
          <cell r="BC17">
            <v>0</v>
          </cell>
          <cell r="BD17">
            <v>0</v>
          </cell>
          <cell r="BE17">
            <v>24847</v>
          </cell>
          <cell r="BF17">
            <v>0</v>
          </cell>
        </row>
        <row r="18">
          <cell r="A18">
            <v>11</v>
          </cell>
          <cell r="B18" t="str">
            <v>BLAND</v>
          </cell>
          <cell r="C18">
            <v>4070853</v>
          </cell>
          <cell r="D18">
            <v>871597.61680962262</v>
          </cell>
          <cell r="E18">
            <v>83399</v>
          </cell>
          <cell r="F18">
            <v>97908</v>
          </cell>
          <cell r="G18">
            <v>33330</v>
          </cell>
          <cell r="H18">
            <v>393714</v>
          </cell>
          <cell r="I18">
            <v>0</v>
          </cell>
          <cell r="J18">
            <v>428606</v>
          </cell>
          <cell r="K18">
            <v>199461</v>
          </cell>
          <cell r="L18">
            <v>12499</v>
          </cell>
          <cell r="M18">
            <v>0</v>
          </cell>
          <cell r="N18">
            <v>0</v>
          </cell>
          <cell r="O18">
            <v>546901</v>
          </cell>
          <cell r="P18">
            <v>0</v>
          </cell>
          <cell r="Q18">
            <v>146458</v>
          </cell>
          <cell r="R18">
            <v>0</v>
          </cell>
          <cell r="S18">
            <v>97044</v>
          </cell>
          <cell r="T18">
            <v>0</v>
          </cell>
          <cell r="U18">
            <v>102000</v>
          </cell>
          <cell r="V18">
            <v>4345.7914686435861</v>
          </cell>
          <cell r="W18">
            <v>138846</v>
          </cell>
          <cell r="X18">
            <v>0</v>
          </cell>
          <cell r="Y18">
            <v>0</v>
          </cell>
          <cell r="Z18">
            <v>0</v>
          </cell>
          <cell r="AA18">
            <v>0</v>
          </cell>
          <cell r="AB18">
            <v>3624</v>
          </cell>
          <cell r="AC18">
            <v>7085</v>
          </cell>
          <cell r="AD18">
            <v>0</v>
          </cell>
          <cell r="AE18">
            <v>0</v>
          </cell>
          <cell r="AG18">
            <v>0</v>
          </cell>
          <cell r="AI18">
            <v>0</v>
          </cell>
          <cell r="AJ18">
            <v>0</v>
          </cell>
          <cell r="AK18">
            <v>0</v>
          </cell>
          <cell r="AM18">
            <v>0</v>
          </cell>
          <cell r="AN18">
            <v>0</v>
          </cell>
          <cell r="AO18">
            <v>199908</v>
          </cell>
          <cell r="AP18">
            <v>0</v>
          </cell>
          <cell r="AQ18">
            <v>26643</v>
          </cell>
          <cell r="AR18">
            <v>741</v>
          </cell>
          <cell r="AS18">
            <v>65988</v>
          </cell>
          <cell r="AT18">
            <v>10387.719999999999</v>
          </cell>
          <cell r="AU18">
            <v>26754</v>
          </cell>
          <cell r="AV18">
            <v>231658</v>
          </cell>
          <cell r="AW18">
            <v>0</v>
          </cell>
          <cell r="AX18">
            <v>0</v>
          </cell>
          <cell r="AY18">
            <v>127184</v>
          </cell>
          <cell r="AZ18">
            <v>4704</v>
          </cell>
          <cell r="BB18">
            <v>0</v>
          </cell>
          <cell r="BC18">
            <v>0</v>
          </cell>
          <cell r="BD18">
            <v>0</v>
          </cell>
          <cell r="BE18">
            <v>3379</v>
          </cell>
          <cell r="BF18">
            <v>0</v>
          </cell>
        </row>
        <row r="19">
          <cell r="A19">
            <v>12</v>
          </cell>
          <cell r="B19" t="str">
            <v>BOTETOURT</v>
          </cell>
          <cell r="C19">
            <v>18125110</v>
          </cell>
          <cell r="D19">
            <v>6249071.7219635751</v>
          </cell>
          <cell r="E19">
            <v>409576</v>
          </cell>
          <cell r="F19">
            <v>437352</v>
          </cell>
          <cell r="G19">
            <v>161130</v>
          </cell>
          <cell r="H19">
            <v>2173970</v>
          </cell>
          <cell r="I19">
            <v>0</v>
          </cell>
          <cell r="J19">
            <v>2081896</v>
          </cell>
          <cell r="K19">
            <v>969335</v>
          </cell>
          <cell r="L19">
            <v>58825</v>
          </cell>
          <cell r="M19">
            <v>128507</v>
          </cell>
          <cell r="N19">
            <v>89160</v>
          </cell>
          <cell r="O19">
            <v>1118364</v>
          </cell>
          <cell r="P19">
            <v>0</v>
          </cell>
          <cell r="Q19">
            <v>679258</v>
          </cell>
          <cell r="R19">
            <v>0</v>
          </cell>
          <cell r="S19">
            <v>543998</v>
          </cell>
          <cell r="T19">
            <v>0</v>
          </cell>
          <cell r="U19">
            <v>362000</v>
          </cell>
          <cell r="V19">
            <v>13270.177226340127</v>
          </cell>
          <cell r="W19">
            <v>995482</v>
          </cell>
          <cell r="X19">
            <v>0</v>
          </cell>
          <cell r="Y19">
            <v>0</v>
          </cell>
          <cell r="Z19">
            <v>0</v>
          </cell>
          <cell r="AA19">
            <v>0</v>
          </cell>
          <cell r="AB19">
            <v>21810</v>
          </cell>
          <cell r="AC19">
            <v>22895</v>
          </cell>
          <cell r="AD19">
            <v>0</v>
          </cell>
          <cell r="AE19">
            <v>0</v>
          </cell>
          <cell r="AG19">
            <v>0</v>
          </cell>
          <cell r="AI19">
            <v>0</v>
          </cell>
          <cell r="AJ19">
            <v>0</v>
          </cell>
          <cell r="AK19">
            <v>0</v>
          </cell>
          <cell r="AM19">
            <v>141507</v>
          </cell>
          <cell r="AN19">
            <v>0</v>
          </cell>
          <cell r="AO19">
            <v>408795</v>
          </cell>
          <cell r="AP19">
            <v>0</v>
          </cell>
          <cell r="AQ19">
            <v>98485</v>
          </cell>
          <cell r="AR19">
            <v>854</v>
          </cell>
          <cell r="AS19">
            <v>153744</v>
          </cell>
          <cell r="AT19">
            <v>19920.04</v>
          </cell>
          <cell r="AU19">
            <v>54147</v>
          </cell>
          <cell r="AV19">
            <v>1137690</v>
          </cell>
          <cell r="AW19">
            <v>0</v>
          </cell>
          <cell r="AX19">
            <v>8203</v>
          </cell>
          <cell r="AY19">
            <v>367867</v>
          </cell>
          <cell r="AZ19">
            <v>74572</v>
          </cell>
          <cell r="BB19">
            <v>0</v>
          </cell>
          <cell r="BC19">
            <v>0</v>
          </cell>
          <cell r="BD19">
            <v>0</v>
          </cell>
          <cell r="BE19">
            <v>3904</v>
          </cell>
          <cell r="BF19">
            <v>0</v>
          </cell>
        </row>
        <row r="20">
          <cell r="A20">
            <v>13</v>
          </cell>
          <cell r="B20" t="str">
            <v>BRUNSWICK</v>
          </cell>
          <cell r="C20">
            <v>7250208</v>
          </cell>
          <cell r="D20">
            <v>2251889.3902409864</v>
          </cell>
          <cell r="E20">
            <v>117969</v>
          </cell>
          <cell r="F20">
            <v>129652</v>
          </cell>
          <cell r="G20">
            <v>46410</v>
          </cell>
          <cell r="H20">
            <v>819166</v>
          </cell>
          <cell r="I20">
            <v>0</v>
          </cell>
          <cell r="J20">
            <v>665941</v>
          </cell>
          <cell r="K20">
            <v>310134</v>
          </cell>
          <cell r="L20">
            <v>19153</v>
          </cell>
          <cell r="M20">
            <v>38023</v>
          </cell>
          <cell r="N20">
            <v>97687</v>
          </cell>
          <cell r="O20">
            <v>2469811</v>
          </cell>
          <cell r="P20">
            <v>0</v>
          </cell>
          <cell r="Q20">
            <v>255379</v>
          </cell>
          <cell r="R20">
            <v>0</v>
          </cell>
          <cell r="S20">
            <v>196105</v>
          </cell>
          <cell r="T20">
            <v>0</v>
          </cell>
          <cell r="U20">
            <v>206000</v>
          </cell>
          <cell r="V20">
            <v>0</v>
          </cell>
          <cell r="W20">
            <v>358728</v>
          </cell>
          <cell r="X20">
            <v>0</v>
          </cell>
          <cell r="Y20">
            <v>0</v>
          </cell>
          <cell r="Z20">
            <v>0</v>
          </cell>
          <cell r="AA20">
            <v>0</v>
          </cell>
          <cell r="AB20">
            <v>7592</v>
          </cell>
          <cell r="AC20">
            <v>1573</v>
          </cell>
          <cell r="AD20">
            <v>39586</v>
          </cell>
          <cell r="AE20">
            <v>0</v>
          </cell>
          <cell r="AG20">
            <v>0</v>
          </cell>
          <cell r="AI20">
            <v>0</v>
          </cell>
          <cell r="AJ20">
            <v>0</v>
          </cell>
          <cell r="AK20">
            <v>0</v>
          </cell>
          <cell r="AM20">
            <v>0</v>
          </cell>
          <cell r="AN20">
            <v>0</v>
          </cell>
          <cell r="AO20">
            <v>902788</v>
          </cell>
          <cell r="AP20">
            <v>0</v>
          </cell>
          <cell r="AQ20">
            <v>81357</v>
          </cell>
          <cell r="AR20">
            <v>1894</v>
          </cell>
          <cell r="AS20">
            <v>433781</v>
          </cell>
          <cell r="AT20">
            <v>5281.36</v>
          </cell>
          <cell r="AU20">
            <v>31732</v>
          </cell>
          <cell r="AV20">
            <v>327685</v>
          </cell>
          <cell r="AW20">
            <v>386789</v>
          </cell>
          <cell r="AX20">
            <v>8203</v>
          </cell>
          <cell r="AY20">
            <v>0</v>
          </cell>
          <cell r="AZ20">
            <v>8119</v>
          </cell>
          <cell r="BB20">
            <v>0</v>
          </cell>
          <cell r="BC20">
            <v>0</v>
          </cell>
          <cell r="BD20">
            <v>0</v>
          </cell>
          <cell r="BE20">
            <v>3901</v>
          </cell>
          <cell r="BF20">
            <v>0</v>
          </cell>
        </row>
        <row r="21">
          <cell r="A21">
            <v>14</v>
          </cell>
          <cell r="B21" t="str">
            <v>BUCHANAN</v>
          </cell>
          <cell r="C21">
            <v>11286242</v>
          </cell>
          <cell r="D21">
            <v>3206346.4676137376</v>
          </cell>
          <cell r="E21">
            <v>258433</v>
          </cell>
          <cell r="F21">
            <v>802054</v>
          </cell>
          <cell r="G21">
            <v>103283</v>
          </cell>
          <cell r="H21">
            <v>1173226</v>
          </cell>
          <cell r="I21">
            <v>0</v>
          </cell>
          <cell r="J21">
            <v>1426591</v>
          </cell>
          <cell r="K21">
            <v>663268</v>
          </cell>
          <cell r="L21">
            <v>40345</v>
          </cell>
          <cell r="M21">
            <v>4461</v>
          </cell>
          <cell r="N21">
            <v>274684</v>
          </cell>
          <cell r="O21">
            <v>3168973</v>
          </cell>
          <cell r="P21">
            <v>0</v>
          </cell>
          <cell r="Q21">
            <v>454556</v>
          </cell>
          <cell r="R21">
            <v>0</v>
          </cell>
          <cell r="S21">
            <v>118707</v>
          </cell>
          <cell r="T21">
            <v>0</v>
          </cell>
          <cell r="U21">
            <v>258000</v>
          </cell>
          <cell r="V21">
            <v>0</v>
          </cell>
          <cell r="W21">
            <v>510774</v>
          </cell>
          <cell r="X21">
            <v>0</v>
          </cell>
          <cell r="Y21">
            <v>0</v>
          </cell>
          <cell r="Z21">
            <v>0</v>
          </cell>
          <cell r="AA21">
            <v>0</v>
          </cell>
          <cell r="AB21">
            <v>14183</v>
          </cell>
          <cell r="AC21">
            <v>24589</v>
          </cell>
          <cell r="AD21">
            <v>0</v>
          </cell>
          <cell r="AE21">
            <v>0</v>
          </cell>
          <cell r="AG21">
            <v>0</v>
          </cell>
          <cell r="AI21">
            <v>0</v>
          </cell>
          <cell r="AJ21">
            <v>0</v>
          </cell>
          <cell r="AK21">
            <v>0</v>
          </cell>
          <cell r="AM21">
            <v>0</v>
          </cell>
          <cell r="AN21">
            <v>0</v>
          </cell>
          <cell r="AO21">
            <v>1158352</v>
          </cell>
          <cell r="AP21">
            <v>0</v>
          </cell>
          <cell r="AQ21">
            <v>123571</v>
          </cell>
          <cell r="AR21">
            <v>1647</v>
          </cell>
          <cell r="AS21">
            <v>549380</v>
          </cell>
          <cell r="AT21">
            <v>39394.32</v>
          </cell>
          <cell r="AU21">
            <v>68150</v>
          </cell>
          <cell r="AV21">
            <v>717855</v>
          </cell>
          <cell r="AW21">
            <v>0</v>
          </cell>
          <cell r="AX21">
            <v>24608</v>
          </cell>
          <cell r="AY21">
            <v>167191</v>
          </cell>
          <cell r="AZ21">
            <v>44954</v>
          </cell>
          <cell r="BB21">
            <v>0</v>
          </cell>
          <cell r="BC21">
            <v>0</v>
          </cell>
          <cell r="BD21">
            <v>0</v>
          </cell>
          <cell r="BE21">
            <v>4211</v>
          </cell>
          <cell r="BF21">
            <v>0</v>
          </cell>
        </row>
        <row r="22">
          <cell r="A22">
            <v>15</v>
          </cell>
          <cell r="B22" t="str">
            <v>BUCKINGHAM</v>
          </cell>
          <cell r="C22">
            <v>8156280</v>
          </cell>
          <cell r="D22">
            <v>2838198.7377699623</v>
          </cell>
          <cell r="E22">
            <v>185852</v>
          </cell>
          <cell r="F22">
            <v>311031</v>
          </cell>
          <cell r="G22">
            <v>74276</v>
          </cell>
          <cell r="H22">
            <v>1014331</v>
          </cell>
          <cell r="I22">
            <v>0</v>
          </cell>
          <cell r="J22">
            <v>957464</v>
          </cell>
          <cell r="K22">
            <v>445656</v>
          </cell>
          <cell r="L22">
            <v>27853</v>
          </cell>
          <cell r="M22">
            <v>34583</v>
          </cell>
          <cell r="N22">
            <v>129282</v>
          </cell>
          <cell r="O22">
            <v>2078552</v>
          </cell>
          <cell r="P22">
            <v>0</v>
          </cell>
          <cell r="Q22">
            <v>323690</v>
          </cell>
          <cell r="R22">
            <v>0</v>
          </cell>
          <cell r="S22">
            <v>316791</v>
          </cell>
          <cell r="T22">
            <v>0</v>
          </cell>
          <cell r="U22">
            <v>154000</v>
          </cell>
          <cell r="V22">
            <v>0</v>
          </cell>
          <cell r="W22">
            <v>452127</v>
          </cell>
          <cell r="X22">
            <v>0</v>
          </cell>
          <cell r="Y22">
            <v>0</v>
          </cell>
          <cell r="Z22">
            <v>0</v>
          </cell>
          <cell r="AA22">
            <v>0</v>
          </cell>
          <cell r="AB22">
            <v>9070</v>
          </cell>
          <cell r="AC22">
            <v>9755</v>
          </cell>
          <cell r="AD22">
            <v>0</v>
          </cell>
          <cell r="AE22">
            <v>0</v>
          </cell>
          <cell r="AG22">
            <v>0</v>
          </cell>
          <cell r="AI22">
            <v>0</v>
          </cell>
          <cell r="AJ22">
            <v>0</v>
          </cell>
          <cell r="AK22">
            <v>0</v>
          </cell>
          <cell r="AM22">
            <v>12788</v>
          </cell>
          <cell r="AN22">
            <v>0</v>
          </cell>
          <cell r="AO22">
            <v>759771</v>
          </cell>
          <cell r="AP22">
            <v>0</v>
          </cell>
          <cell r="AQ22">
            <v>62008</v>
          </cell>
          <cell r="AR22">
            <v>3410</v>
          </cell>
          <cell r="AS22">
            <v>402984</v>
          </cell>
          <cell r="AT22">
            <v>16294.32</v>
          </cell>
          <cell r="AU22">
            <v>43330</v>
          </cell>
          <cell r="AV22">
            <v>516247</v>
          </cell>
          <cell r="AW22">
            <v>0</v>
          </cell>
          <cell r="AX22">
            <v>8203</v>
          </cell>
          <cell r="AY22">
            <v>207774</v>
          </cell>
          <cell r="AZ22">
            <v>40272</v>
          </cell>
          <cell r="BB22">
            <v>0</v>
          </cell>
          <cell r="BC22">
            <v>0</v>
          </cell>
          <cell r="BD22">
            <v>0</v>
          </cell>
          <cell r="BE22">
            <v>3971</v>
          </cell>
          <cell r="BF22">
            <v>0</v>
          </cell>
        </row>
        <row r="23">
          <cell r="A23">
            <v>16</v>
          </cell>
          <cell r="B23" t="str">
            <v>CAMPBELL</v>
          </cell>
          <cell r="C23">
            <v>33441974</v>
          </cell>
          <cell r="D23">
            <v>10450780.57026604</v>
          </cell>
          <cell r="E23">
            <v>853483</v>
          </cell>
          <cell r="F23">
            <v>868726</v>
          </cell>
          <cell r="G23">
            <v>335765</v>
          </cell>
          <cell r="H23">
            <v>3981216</v>
          </cell>
          <cell r="I23">
            <v>0</v>
          </cell>
          <cell r="J23">
            <v>4125116</v>
          </cell>
          <cell r="K23">
            <v>1918658</v>
          </cell>
          <cell r="L23">
            <v>117251</v>
          </cell>
          <cell r="M23">
            <v>361679</v>
          </cell>
          <cell r="N23">
            <v>364200</v>
          </cell>
          <cell r="O23">
            <v>5759058</v>
          </cell>
          <cell r="P23">
            <v>0</v>
          </cell>
          <cell r="Q23">
            <v>1328625</v>
          </cell>
          <cell r="R23">
            <v>0</v>
          </cell>
          <cell r="S23">
            <v>1498144</v>
          </cell>
          <cell r="T23">
            <v>0</v>
          </cell>
          <cell r="U23">
            <v>388000</v>
          </cell>
          <cell r="V23">
            <v>36844.065686576847</v>
          </cell>
          <cell r="W23">
            <v>1664818</v>
          </cell>
          <cell r="X23">
            <v>0</v>
          </cell>
          <cell r="Y23">
            <v>0</v>
          </cell>
          <cell r="Z23">
            <v>0</v>
          </cell>
          <cell r="AA23">
            <v>0</v>
          </cell>
          <cell r="AB23">
            <v>34181</v>
          </cell>
          <cell r="AC23">
            <v>57514</v>
          </cell>
          <cell r="AD23">
            <v>34281</v>
          </cell>
          <cell r="AE23">
            <v>0</v>
          </cell>
          <cell r="AG23">
            <v>0</v>
          </cell>
          <cell r="AI23">
            <v>0</v>
          </cell>
          <cell r="AJ23">
            <v>0</v>
          </cell>
          <cell r="AK23">
            <v>0</v>
          </cell>
          <cell r="AM23">
            <v>125384</v>
          </cell>
          <cell r="AN23">
            <v>0</v>
          </cell>
          <cell r="AO23">
            <v>2105105</v>
          </cell>
          <cell r="AP23">
            <v>0</v>
          </cell>
          <cell r="AQ23">
            <v>254710</v>
          </cell>
          <cell r="AR23">
            <v>4768</v>
          </cell>
          <cell r="AS23">
            <v>1510267</v>
          </cell>
          <cell r="AT23">
            <v>92918.28</v>
          </cell>
          <cell r="AU23">
            <v>152046</v>
          </cell>
          <cell r="AV23">
            <v>2370745</v>
          </cell>
          <cell r="AW23">
            <v>0</v>
          </cell>
          <cell r="AX23">
            <v>16405</v>
          </cell>
          <cell r="AY23">
            <v>1115828</v>
          </cell>
          <cell r="AZ23">
            <v>99937</v>
          </cell>
          <cell r="BB23">
            <v>0</v>
          </cell>
          <cell r="BC23">
            <v>0</v>
          </cell>
          <cell r="BD23">
            <v>0</v>
          </cell>
          <cell r="BE23">
            <v>9911</v>
          </cell>
          <cell r="BF23">
            <v>0</v>
          </cell>
        </row>
        <row r="24">
          <cell r="A24">
            <v>17</v>
          </cell>
          <cell r="B24" t="str">
            <v>CAROLINE</v>
          </cell>
          <cell r="C24">
            <v>18818152</v>
          </cell>
          <cell r="D24">
            <v>6536457.6991065796</v>
          </cell>
          <cell r="E24">
            <v>452050</v>
          </cell>
          <cell r="F24">
            <v>290753</v>
          </cell>
          <cell r="G24">
            <v>180662</v>
          </cell>
          <cell r="H24">
            <v>1902595</v>
          </cell>
          <cell r="I24">
            <v>0</v>
          </cell>
          <cell r="J24">
            <v>2108662</v>
          </cell>
          <cell r="K24">
            <v>982349</v>
          </cell>
          <cell r="L24">
            <v>59280</v>
          </cell>
          <cell r="M24">
            <v>223706</v>
          </cell>
          <cell r="N24">
            <v>289559</v>
          </cell>
          <cell r="O24">
            <v>3383981</v>
          </cell>
          <cell r="P24">
            <v>0</v>
          </cell>
          <cell r="Q24">
            <v>707053</v>
          </cell>
          <cell r="R24">
            <v>0</v>
          </cell>
          <cell r="S24">
            <v>382214</v>
          </cell>
          <cell r="T24">
            <v>0</v>
          </cell>
          <cell r="U24">
            <v>180000</v>
          </cell>
          <cell r="V24">
            <v>0</v>
          </cell>
          <cell r="W24">
            <v>1041263</v>
          </cell>
          <cell r="X24">
            <v>0</v>
          </cell>
          <cell r="Y24">
            <v>0</v>
          </cell>
          <cell r="Z24">
            <v>0</v>
          </cell>
          <cell r="AA24">
            <v>0</v>
          </cell>
          <cell r="AB24">
            <v>20111</v>
          </cell>
          <cell r="AC24">
            <v>17594</v>
          </cell>
          <cell r="AD24">
            <v>0</v>
          </cell>
          <cell r="AE24">
            <v>0</v>
          </cell>
          <cell r="AG24">
            <v>0</v>
          </cell>
          <cell r="AI24">
            <v>0</v>
          </cell>
          <cell r="AJ24">
            <v>0</v>
          </cell>
          <cell r="AK24">
            <v>0</v>
          </cell>
          <cell r="AM24">
            <v>0</v>
          </cell>
          <cell r="AN24">
            <v>0</v>
          </cell>
          <cell r="AO24">
            <v>1236945</v>
          </cell>
          <cell r="AP24">
            <v>0</v>
          </cell>
          <cell r="AQ24">
            <v>201964</v>
          </cell>
          <cell r="AR24">
            <v>6645</v>
          </cell>
          <cell r="AS24">
            <v>834444</v>
          </cell>
          <cell r="AT24">
            <v>49346.080000000002</v>
          </cell>
          <cell r="AU24">
            <v>82141</v>
          </cell>
          <cell r="AV24">
            <v>1255671</v>
          </cell>
          <cell r="AW24">
            <v>0</v>
          </cell>
          <cell r="AX24">
            <v>16405</v>
          </cell>
          <cell r="AY24">
            <v>419756</v>
          </cell>
          <cell r="AZ24">
            <v>56658</v>
          </cell>
          <cell r="BB24">
            <v>0</v>
          </cell>
          <cell r="BC24">
            <v>0</v>
          </cell>
          <cell r="BD24">
            <v>0</v>
          </cell>
          <cell r="BE24">
            <v>10249</v>
          </cell>
          <cell r="BF24">
            <v>0</v>
          </cell>
        </row>
        <row r="25">
          <cell r="A25">
            <v>18</v>
          </cell>
          <cell r="B25" t="str">
            <v>CARROLL</v>
          </cell>
          <cell r="C25">
            <v>15670860</v>
          </cell>
          <cell r="D25">
            <v>4839412.0384592032</v>
          </cell>
          <cell r="E25">
            <v>368740</v>
          </cell>
          <cell r="F25">
            <v>734533</v>
          </cell>
          <cell r="G25">
            <v>147367</v>
          </cell>
          <cell r="H25">
            <v>1825971</v>
          </cell>
          <cell r="I25">
            <v>0</v>
          </cell>
          <cell r="J25">
            <v>1980246</v>
          </cell>
          <cell r="K25">
            <v>921045</v>
          </cell>
          <cell r="L25">
            <v>57565</v>
          </cell>
          <cell r="M25">
            <v>215658</v>
          </cell>
          <cell r="N25">
            <v>137130</v>
          </cell>
          <cell r="O25">
            <v>3377610</v>
          </cell>
          <cell r="P25">
            <v>0</v>
          </cell>
          <cell r="Q25">
            <v>636281</v>
          </cell>
          <cell r="R25">
            <v>0</v>
          </cell>
          <cell r="S25">
            <v>667086</v>
          </cell>
          <cell r="T25">
            <v>0</v>
          </cell>
          <cell r="U25">
            <v>310000</v>
          </cell>
          <cell r="V25">
            <v>26566.591622064498</v>
          </cell>
          <cell r="W25">
            <v>770922</v>
          </cell>
          <cell r="X25">
            <v>0</v>
          </cell>
          <cell r="Y25">
            <v>0</v>
          </cell>
          <cell r="Z25">
            <v>0</v>
          </cell>
          <cell r="AA25">
            <v>0</v>
          </cell>
          <cell r="AB25">
            <v>19412</v>
          </cell>
          <cell r="AC25">
            <v>10325</v>
          </cell>
          <cell r="AD25">
            <v>0</v>
          </cell>
          <cell r="AE25">
            <v>0</v>
          </cell>
          <cell r="AG25">
            <v>0</v>
          </cell>
          <cell r="AI25">
            <v>0</v>
          </cell>
          <cell r="AJ25">
            <v>0</v>
          </cell>
          <cell r="AK25">
            <v>0</v>
          </cell>
          <cell r="AM25">
            <v>61975</v>
          </cell>
          <cell r="AN25">
            <v>0</v>
          </cell>
          <cell r="AO25">
            <v>1234616</v>
          </cell>
          <cell r="AP25">
            <v>0</v>
          </cell>
          <cell r="AQ25">
            <v>122533</v>
          </cell>
          <cell r="AR25">
            <v>960</v>
          </cell>
          <cell r="AS25">
            <v>469327.00000000006</v>
          </cell>
          <cell r="AT25">
            <v>50028.72</v>
          </cell>
          <cell r="AU25">
            <v>75185</v>
          </cell>
          <cell r="AV25">
            <v>1024261</v>
          </cell>
          <cell r="AW25">
            <v>207149</v>
          </cell>
          <cell r="AX25">
            <v>16405</v>
          </cell>
          <cell r="AY25">
            <v>178185</v>
          </cell>
          <cell r="AZ25">
            <v>24753</v>
          </cell>
          <cell r="BB25">
            <v>0</v>
          </cell>
          <cell r="BC25">
            <v>0</v>
          </cell>
          <cell r="BD25">
            <v>0</v>
          </cell>
          <cell r="BE25">
            <v>6387</v>
          </cell>
          <cell r="BF25">
            <v>0</v>
          </cell>
        </row>
        <row r="26">
          <cell r="A26">
            <v>19</v>
          </cell>
          <cell r="B26" t="str">
            <v>CHARLES CITY</v>
          </cell>
          <cell r="C26">
            <v>1266174</v>
          </cell>
          <cell r="D26">
            <v>876841.88646551687</v>
          </cell>
          <cell r="E26">
            <v>24796</v>
          </cell>
          <cell r="F26">
            <v>106221</v>
          </cell>
          <cell r="G26">
            <v>10065</v>
          </cell>
          <cell r="H26">
            <v>268031</v>
          </cell>
          <cell r="I26">
            <v>0</v>
          </cell>
          <cell r="J26">
            <v>169397</v>
          </cell>
          <cell r="K26">
            <v>78814</v>
          </cell>
          <cell r="L26">
            <v>4800</v>
          </cell>
          <cell r="M26">
            <v>856</v>
          </cell>
          <cell r="N26">
            <v>16763</v>
          </cell>
          <cell r="O26">
            <v>307648</v>
          </cell>
          <cell r="P26">
            <v>0</v>
          </cell>
          <cell r="Q26">
            <v>55899</v>
          </cell>
          <cell r="R26">
            <v>0</v>
          </cell>
          <cell r="S26">
            <v>94696</v>
          </cell>
          <cell r="T26">
            <v>0</v>
          </cell>
          <cell r="U26">
            <v>102000</v>
          </cell>
          <cell r="V26">
            <v>0</v>
          </cell>
          <cell r="W26">
            <v>139682</v>
          </cell>
          <cell r="X26">
            <v>0</v>
          </cell>
          <cell r="Y26">
            <v>0</v>
          </cell>
          <cell r="Z26">
            <v>0</v>
          </cell>
          <cell r="AA26">
            <v>0</v>
          </cell>
          <cell r="AB26">
            <v>2427</v>
          </cell>
          <cell r="AC26">
            <v>12663</v>
          </cell>
          <cell r="AD26">
            <v>0</v>
          </cell>
          <cell r="AE26">
            <v>0</v>
          </cell>
          <cell r="AG26">
            <v>0</v>
          </cell>
          <cell r="AI26">
            <v>0</v>
          </cell>
          <cell r="AJ26">
            <v>0</v>
          </cell>
          <cell r="AK26">
            <v>0</v>
          </cell>
          <cell r="AM26">
            <v>54467</v>
          </cell>
          <cell r="AN26">
            <v>0</v>
          </cell>
          <cell r="AO26">
            <v>112455</v>
          </cell>
          <cell r="AP26">
            <v>0</v>
          </cell>
          <cell r="AQ26">
            <v>15598</v>
          </cell>
          <cell r="AR26">
            <v>2112</v>
          </cell>
          <cell r="AS26">
            <v>17775</v>
          </cell>
          <cell r="AT26">
            <v>8608.32</v>
          </cell>
          <cell r="AU26">
            <v>5801</v>
          </cell>
          <cell r="AV26">
            <v>200000</v>
          </cell>
          <cell r="AW26">
            <v>0</v>
          </cell>
          <cell r="AX26">
            <v>8203</v>
          </cell>
          <cell r="AY26">
            <v>60479</v>
          </cell>
          <cell r="AZ26">
            <v>4583</v>
          </cell>
          <cell r="BB26">
            <v>0</v>
          </cell>
          <cell r="BC26">
            <v>0</v>
          </cell>
          <cell r="BD26">
            <v>0</v>
          </cell>
          <cell r="BE26">
            <v>3214</v>
          </cell>
          <cell r="BF26">
            <v>0</v>
          </cell>
        </row>
        <row r="27">
          <cell r="A27">
            <v>20</v>
          </cell>
          <cell r="B27" t="str">
            <v>CHARLOTTE</v>
          </cell>
          <cell r="C27">
            <v>8394124</v>
          </cell>
          <cell r="D27">
            <v>2171127.6375402152</v>
          </cell>
          <cell r="E27">
            <v>191978</v>
          </cell>
          <cell r="F27">
            <v>503502</v>
          </cell>
          <cell r="G27">
            <v>75525</v>
          </cell>
          <cell r="H27">
            <v>1135277</v>
          </cell>
          <cell r="I27">
            <v>0</v>
          </cell>
          <cell r="J27">
            <v>1059751</v>
          </cell>
          <cell r="K27">
            <v>492712</v>
          </cell>
          <cell r="L27">
            <v>29970</v>
          </cell>
          <cell r="M27">
            <v>14830</v>
          </cell>
          <cell r="N27">
            <v>42947</v>
          </cell>
          <cell r="O27">
            <v>1711462</v>
          </cell>
          <cell r="P27">
            <v>0</v>
          </cell>
          <cell r="Q27">
            <v>339004</v>
          </cell>
          <cell r="R27">
            <v>0</v>
          </cell>
          <cell r="S27">
            <v>352777</v>
          </cell>
          <cell r="T27">
            <v>0</v>
          </cell>
          <cell r="U27">
            <v>180000</v>
          </cell>
          <cell r="V27">
            <v>0</v>
          </cell>
          <cell r="W27">
            <v>345862</v>
          </cell>
          <cell r="X27">
            <v>0</v>
          </cell>
          <cell r="Y27">
            <v>0</v>
          </cell>
          <cell r="Z27">
            <v>0</v>
          </cell>
          <cell r="AA27">
            <v>0</v>
          </cell>
          <cell r="AB27">
            <v>5843</v>
          </cell>
          <cell r="AC27">
            <v>25283</v>
          </cell>
          <cell r="AD27">
            <v>0</v>
          </cell>
          <cell r="AE27">
            <v>0</v>
          </cell>
          <cell r="AG27">
            <v>0</v>
          </cell>
          <cell r="AI27">
            <v>0</v>
          </cell>
          <cell r="AJ27">
            <v>0</v>
          </cell>
          <cell r="AK27">
            <v>0</v>
          </cell>
          <cell r="AM27">
            <v>0</v>
          </cell>
          <cell r="AN27">
            <v>0</v>
          </cell>
          <cell r="AO27">
            <v>625589</v>
          </cell>
          <cell r="AP27">
            <v>0</v>
          </cell>
          <cell r="AQ27">
            <v>73727</v>
          </cell>
          <cell r="AR27">
            <v>555</v>
          </cell>
          <cell r="AS27">
            <v>417657</v>
          </cell>
          <cell r="AT27">
            <v>5721.52</v>
          </cell>
          <cell r="AU27">
            <v>39337</v>
          </cell>
          <cell r="AV27">
            <v>533262</v>
          </cell>
          <cell r="AW27">
            <v>0</v>
          </cell>
          <cell r="AX27">
            <v>8203</v>
          </cell>
          <cell r="AY27">
            <v>134645</v>
          </cell>
          <cell r="AZ27">
            <v>29058</v>
          </cell>
          <cell r="BB27">
            <v>0</v>
          </cell>
          <cell r="BC27">
            <v>0</v>
          </cell>
          <cell r="BD27">
            <v>0</v>
          </cell>
          <cell r="BE27">
            <v>3857</v>
          </cell>
          <cell r="BF27">
            <v>0</v>
          </cell>
        </row>
        <row r="28">
          <cell r="A28">
            <v>21</v>
          </cell>
          <cell r="B28" t="str">
            <v>CHESTERFIELD</v>
          </cell>
          <cell r="C28">
            <v>262724856</v>
          </cell>
          <cell r="D28">
            <v>84831305.953745216</v>
          </cell>
          <cell r="E28">
            <v>6474500</v>
          </cell>
          <cell r="F28">
            <v>2142803</v>
          </cell>
          <cell r="G28">
            <v>2587536</v>
          </cell>
          <cell r="H28">
            <v>25632778</v>
          </cell>
          <cell r="I28">
            <v>0</v>
          </cell>
          <cell r="J28">
            <v>29433222</v>
          </cell>
          <cell r="K28">
            <v>13705855</v>
          </cell>
          <cell r="L28">
            <v>849035</v>
          </cell>
          <cell r="M28">
            <v>10010432</v>
          </cell>
          <cell r="N28">
            <v>1878000</v>
          </cell>
          <cell r="O28">
            <v>25467875</v>
          </cell>
          <cell r="P28">
            <v>58357</v>
          </cell>
          <cell r="Q28">
            <v>9807950</v>
          </cell>
          <cell r="R28">
            <v>2003930</v>
          </cell>
          <cell r="S28">
            <v>8482483</v>
          </cell>
          <cell r="T28">
            <v>0</v>
          </cell>
          <cell r="U28">
            <v>1740000</v>
          </cell>
          <cell r="V28">
            <v>204561.63103978013</v>
          </cell>
          <cell r="W28">
            <v>13513697</v>
          </cell>
          <cell r="X28">
            <v>0</v>
          </cell>
          <cell r="Y28">
            <v>164810</v>
          </cell>
          <cell r="Z28">
            <v>0</v>
          </cell>
          <cell r="AA28">
            <v>0</v>
          </cell>
          <cell r="AB28">
            <v>238695</v>
          </cell>
          <cell r="AC28">
            <v>327563</v>
          </cell>
          <cell r="AD28">
            <v>0</v>
          </cell>
          <cell r="AE28">
            <v>1397597</v>
          </cell>
          <cell r="AG28">
            <v>0</v>
          </cell>
          <cell r="AI28">
            <v>0</v>
          </cell>
          <cell r="AJ28">
            <v>0</v>
          </cell>
          <cell r="AK28">
            <v>0</v>
          </cell>
          <cell r="AM28">
            <v>243169</v>
          </cell>
          <cell r="AN28">
            <v>0</v>
          </cell>
          <cell r="AO28">
            <v>9309257</v>
          </cell>
          <cell r="AP28">
            <v>0</v>
          </cell>
          <cell r="AQ28">
            <v>2326456</v>
          </cell>
          <cell r="AR28">
            <v>48380</v>
          </cell>
          <cell r="AS28">
            <v>7458543</v>
          </cell>
          <cell r="AT28">
            <v>842575.44</v>
          </cell>
          <cell r="AU28">
            <v>955854</v>
          </cell>
          <cell r="AV28">
            <v>17984413</v>
          </cell>
          <cell r="AW28">
            <v>0</v>
          </cell>
          <cell r="AX28">
            <v>49217</v>
          </cell>
          <cell r="AY28">
            <v>652822</v>
          </cell>
          <cell r="AZ28">
            <v>393445</v>
          </cell>
          <cell r="BB28">
            <v>0</v>
          </cell>
          <cell r="BC28">
            <v>0</v>
          </cell>
          <cell r="BD28">
            <v>0</v>
          </cell>
          <cell r="BE28">
            <v>37500</v>
          </cell>
          <cell r="BF28">
            <v>0</v>
          </cell>
        </row>
        <row r="29">
          <cell r="A29">
            <v>22</v>
          </cell>
          <cell r="B29" t="str">
            <v>CLARKE</v>
          </cell>
          <cell r="C29">
            <v>5170628</v>
          </cell>
          <cell r="D29">
            <v>2830856.7602517102</v>
          </cell>
          <cell r="E29">
            <v>118858</v>
          </cell>
          <cell r="F29">
            <v>127661</v>
          </cell>
          <cell r="G29">
            <v>48244</v>
          </cell>
          <cell r="H29">
            <v>575958</v>
          </cell>
          <cell r="I29">
            <v>0</v>
          </cell>
          <cell r="J29">
            <v>597483</v>
          </cell>
          <cell r="K29">
            <v>278330</v>
          </cell>
          <cell r="L29">
            <v>17071</v>
          </cell>
          <cell r="M29">
            <v>99036</v>
          </cell>
          <cell r="N29">
            <v>0</v>
          </cell>
          <cell r="O29">
            <v>286108</v>
          </cell>
          <cell r="P29">
            <v>0</v>
          </cell>
          <cell r="Q29">
            <v>198760</v>
          </cell>
          <cell r="R29">
            <v>0</v>
          </cell>
          <cell r="S29">
            <v>152265</v>
          </cell>
          <cell r="T29">
            <v>0</v>
          </cell>
          <cell r="U29">
            <v>154000</v>
          </cell>
          <cell r="V29">
            <v>3319.2101586094282</v>
          </cell>
          <cell r="W29">
            <v>450958</v>
          </cell>
          <cell r="X29">
            <v>0</v>
          </cell>
          <cell r="Y29">
            <v>0</v>
          </cell>
          <cell r="Z29">
            <v>0</v>
          </cell>
          <cell r="AA29">
            <v>0</v>
          </cell>
          <cell r="AB29">
            <v>7442</v>
          </cell>
          <cell r="AC29">
            <v>3660</v>
          </cell>
          <cell r="AD29">
            <v>0</v>
          </cell>
          <cell r="AE29">
            <v>0</v>
          </cell>
          <cell r="AG29">
            <v>0</v>
          </cell>
          <cell r="AI29">
            <v>0</v>
          </cell>
          <cell r="AJ29">
            <v>0</v>
          </cell>
          <cell r="AK29">
            <v>0</v>
          </cell>
          <cell r="AM29">
            <v>21688</v>
          </cell>
          <cell r="AN29">
            <v>0</v>
          </cell>
          <cell r="AO29">
            <v>104581</v>
          </cell>
          <cell r="AP29">
            <v>0</v>
          </cell>
          <cell r="AQ29">
            <v>39804</v>
          </cell>
          <cell r="AR29">
            <v>857</v>
          </cell>
          <cell r="AS29">
            <v>0</v>
          </cell>
          <cell r="AT29">
            <v>9707.6</v>
          </cell>
          <cell r="AU29">
            <v>14160</v>
          </cell>
          <cell r="AV29">
            <v>330156</v>
          </cell>
          <cell r="AW29">
            <v>0</v>
          </cell>
          <cell r="AX29">
            <v>8203</v>
          </cell>
          <cell r="AY29">
            <v>49175</v>
          </cell>
          <cell r="AZ29">
            <v>12324</v>
          </cell>
          <cell r="BB29">
            <v>0</v>
          </cell>
          <cell r="BC29">
            <v>0</v>
          </cell>
          <cell r="BD29">
            <v>0</v>
          </cell>
          <cell r="BE29">
            <v>3598</v>
          </cell>
          <cell r="BF29">
            <v>0</v>
          </cell>
        </row>
        <row r="30">
          <cell r="A30">
            <v>23</v>
          </cell>
          <cell r="B30" t="str">
            <v>CRAIG</v>
          </cell>
          <cell r="C30">
            <v>2014172</v>
          </cell>
          <cell r="D30">
            <v>834887.72921836283</v>
          </cell>
          <cell r="E30">
            <v>44738</v>
          </cell>
          <cell r="F30">
            <v>167062</v>
          </cell>
          <cell r="G30">
            <v>17600</v>
          </cell>
          <cell r="H30">
            <v>346696</v>
          </cell>
          <cell r="I30">
            <v>0</v>
          </cell>
          <cell r="J30">
            <v>277692</v>
          </cell>
          <cell r="K30">
            <v>129348</v>
          </cell>
          <cell r="L30">
            <v>7822</v>
          </cell>
          <cell r="M30">
            <v>1637</v>
          </cell>
          <cell r="N30">
            <v>0</v>
          </cell>
          <cell r="O30">
            <v>358089</v>
          </cell>
          <cell r="P30">
            <v>0</v>
          </cell>
          <cell r="Q30">
            <v>90283</v>
          </cell>
          <cell r="R30">
            <v>0</v>
          </cell>
          <cell r="S30">
            <v>50805</v>
          </cell>
          <cell r="T30">
            <v>0</v>
          </cell>
          <cell r="U30">
            <v>102000</v>
          </cell>
          <cell r="V30">
            <v>3945.5705197823991</v>
          </cell>
          <cell r="W30">
            <v>132998</v>
          </cell>
          <cell r="X30">
            <v>0</v>
          </cell>
          <cell r="Y30">
            <v>0</v>
          </cell>
          <cell r="Z30">
            <v>0</v>
          </cell>
          <cell r="AA30">
            <v>0</v>
          </cell>
          <cell r="AB30">
            <v>2569</v>
          </cell>
          <cell r="AC30">
            <v>250</v>
          </cell>
          <cell r="AD30">
            <v>0</v>
          </cell>
          <cell r="AE30">
            <v>0</v>
          </cell>
          <cell r="AG30">
            <v>0</v>
          </cell>
          <cell r="AI30">
            <v>0</v>
          </cell>
          <cell r="AJ30">
            <v>0</v>
          </cell>
          <cell r="AK30">
            <v>0</v>
          </cell>
          <cell r="AM30">
            <v>15804</v>
          </cell>
          <cell r="AN30">
            <v>0</v>
          </cell>
          <cell r="AO30">
            <v>130892</v>
          </cell>
          <cell r="AP30">
            <v>0</v>
          </cell>
          <cell r="AQ30">
            <v>16273</v>
          </cell>
          <cell r="AR30">
            <v>596</v>
          </cell>
          <cell r="AS30">
            <v>76144</v>
          </cell>
          <cell r="AT30">
            <v>7805.28</v>
          </cell>
          <cell r="AU30">
            <v>8411</v>
          </cell>
          <cell r="AV30">
            <v>200000</v>
          </cell>
          <cell r="AW30">
            <v>0</v>
          </cell>
          <cell r="AX30">
            <v>8203</v>
          </cell>
          <cell r="AY30">
            <v>146621</v>
          </cell>
          <cell r="AZ30">
            <v>4653</v>
          </cell>
          <cell r="BB30">
            <v>0</v>
          </cell>
          <cell r="BC30">
            <v>0</v>
          </cell>
          <cell r="BD30">
            <v>0</v>
          </cell>
          <cell r="BE30">
            <v>3255</v>
          </cell>
          <cell r="BF30">
            <v>0</v>
          </cell>
        </row>
        <row r="31">
          <cell r="A31">
            <v>24</v>
          </cell>
          <cell r="B31" t="str">
            <v>CULPEPER</v>
          </cell>
          <cell r="C31">
            <v>34106319</v>
          </cell>
          <cell r="D31">
            <v>11984205.017649515</v>
          </cell>
          <cell r="E31">
            <v>832054</v>
          </cell>
          <cell r="F31">
            <v>1324927</v>
          </cell>
          <cell r="G31">
            <v>337727</v>
          </cell>
          <cell r="H31">
            <v>3278546</v>
          </cell>
          <cell r="I31">
            <v>0</v>
          </cell>
          <cell r="J31">
            <v>4057915</v>
          </cell>
          <cell r="K31">
            <v>1886073</v>
          </cell>
          <cell r="L31">
            <v>114307</v>
          </cell>
          <cell r="M31">
            <v>2285689</v>
          </cell>
          <cell r="N31">
            <v>0</v>
          </cell>
          <cell r="O31">
            <v>4261710</v>
          </cell>
          <cell r="P31">
            <v>0</v>
          </cell>
          <cell r="Q31">
            <v>1388053</v>
          </cell>
          <cell r="R31">
            <v>0</v>
          </cell>
          <cell r="S31">
            <v>1490258</v>
          </cell>
          <cell r="T31">
            <v>0</v>
          </cell>
          <cell r="U31">
            <v>310000</v>
          </cell>
          <cell r="V31">
            <v>36641.664665612705</v>
          </cell>
          <cell r="W31">
            <v>1909094</v>
          </cell>
          <cell r="X31">
            <v>0</v>
          </cell>
          <cell r="Y31">
            <v>0</v>
          </cell>
          <cell r="Z31">
            <v>0</v>
          </cell>
          <cell r="AA31">
            <v>0</v>
          </cell>
          <cell r="AB31">
            <v>37173</v>
          </cell>
          <cell r="AC31">
            <v>50740</v>
          </cell>
          <cell r="AD31">
            <v>0</v>
          </cell>
          <cell r="AE31">
            <v>0</v>
          </cell>
          <cell r="AG31">
            <v>0</v>
          </cell>
          <cell r="AI31">
            <v>0</v>
          </cell>
          <cell r="AJ31">
            <v>0</v>
          </cell>
          <cell r="AK31">
            <v>0</v>
          </cell>
          <cell r="AM31">
            <v>32214</v>
          </cell>
          <cell r="AN31">
            <v>0</v>
          </cell>
          <cell r="AO31">
            <v>1557780</v>
          </cell>
          <cell r="AP31">
            <v>0</v>
          </cell>
          <cell r="AQ31">
            <v>431502</v>
          </cell>
          <cell r="AR31">
            <v>14968</v>
          </cell>
          <cell r="AS31">
            <v>1471422</v>
          </cell>
          <cell r="AT31">
            <v>35603.68</v>
          </cell>
          <cell r="AU31">
            <v>156693</v>
          </cell>
          <cell r="AV31">
            <v>2311222</v>
          </cell>
          <cell r="AW31">
            <v>0</v>
          </cell>
          <cell r="AX31">
            <v>16405</v>
          </cell>
          <cell r="AY31">
            <v>670210</v>
          </cell>
          <cell r="AZ31">
            <v>30012</v>
          </cell>
          <cell r="BB31">
            <v>0</v>
          </cell>
          <cell r="BC31">
            <v>0</v>
          </cell>
          <cell r="BD31">
            <v>0</v>
          </cell>
          <cell r="BE31">
            <v>13123</v>
          </cell>
          <cell r="BF31">
            <v>0</v>
          </cell>
        </row>
        <row r="32">
          <cell r="A32">
            <v>25</v>
          </cell>
          <cell r="B32" t="str">
            <v>CUMBERLAND</v>
          </cell>
          <cell r="C32">
            <v>5290748</v>
          </cell>
          <cell r="D32">
            <v>1813468.4470082279</v>
          </cell>
          <cell r="E32">
            <v>117447</v>
          </cell>
          <cell r="F32">
            <v>473777</v>
          </cell>
          <cell r="G32">
            <v>46938</v>
          </cell>
          <cell r="H32">
            <v>691598</v>
          </cell>
          <cell r="I32">
            <v>0</v>
          </cell>
          <cell r="J32">
            <v>667396</v>
          </cell>
          <cell r="K32">
            <v>310962</v>
          </cell>
          <cell r="L32">
            <v>19068</v>
          </cell>
          <cell r="M32">
            <v>24584</v>
          </cell>
          <cell r="N32">
            <v>99910</v>
          </cell>
          <cell r="O32">
            <v>1492154</v>
          </cell>
          <cell r="P32">
            <v>0</v>
          </cell>
          <cell r="Q32">
            <v>220937</v>
          </cell>
          <cell r="R32">
            <v>927152</v>
          </cell>
          <cell r="S32">
            <v>272881</v>
          </cell>
          <cell r="T32">
            <v>0</v>
          </cell>
          <cell r="U32">
            <v>154000</v>
          </cell>
          <cell r="V32">
            <v>0</v>
          </cell>
          <cell r="W32">
            <v>288887</v>
          </cell>
          <cell r="X32">
            <v>0</v>
          </cell>
          <cell r="Y32">
            <v>0</v>
          </cell>
          <cell r="Z32">
            <v>0</v>
          </cell>
          <cell r="AA32">
            <v>0</v>
          </cell>
          <cell r="AB32">
            <v>6320</v>
          </cell>
          <cell r="AC32">
            <v>5299</v>
          </cell>
          <cell r="AD32">
            <v>0</v>
          </cell>
          <cell r="AE32">
            <v>0</v>
          </cell>
          <cell r="AG32">
            <v>0</v>
          </cell>
          <cell r="AI32">
            <v>0</v>
          </cell>
          <cell r="AJ32">
            <v>0</v>
          </cell>
          <cell r="AK32">
            <v>0</v>
          </cell>
          <cell r="AM32">
            <v>24340</v>
          </cell>
          <cell r="AN32">
            <v>0</v>
          </cell>
          <cell r="AO32">
            <v>545426</v>
          </cell>
          <cell r="AP32">
            <v>0</v>
          </cell>
          <cell r="AQ32">
            <v>34109</v>
          </cell>
          <cell r="AR32">
            <v>938</v>
          </cell>
          <cell r="AS32">
            <v>455537</v>
          </cell>
          <cell r="AT32">
            <v>10249.4</v>
          </cell>
          <cell r="AU32">
            <v>29067</v>
          </cell>
          <cell r="AV32">
            <v>326236</v>
          </cell>
          <cell r="AW32">
            <v>0</v>
          </cell>
          <cell r="AX32">
            <v>8203</v>
          </cell>
          <cell r="AY32">
            <v>75963</v>
          </cell>
          <cell r="AZ32">
            <v>5897</v>
          </cell>
          <cell r="BB32">
            <v>0</v>
          </cell>
          <cell r="BC32">
            <v>0</v>
          </cell>
          <cell r="BD32">
            <v>0</v>
          </cell>
          <cell r="BE32">
            <v>5407</v>
          </cell>
          <cell r="BF32">
            <v>0</v>
          </cell>
        </row>
        <row r="33">
          <cell r="A33">
            <v>26</v>
          </cell>
          <cell r="B33" t="str">
            <v>DICKENSON</v>
          </cell>
          <cell r="C33">
            <v>9200379</v>
          </cell>
          <cell r="D33">
            <v>2535079.9516592752</v>
          </cell>
          <cell r="E33">
            <v>219865</v>
          </cell>
          <cell r="F33">
            <v>623322</v>
          </cell>
          <cell r="G33">
            <v>87869</v>
          </cell>
          <cell r="H33">
            <v>1221931</v>
          </cell>
          <cell r="I33">
            <v>0</v>
          </cell>
          <cell r="J33">
            <v>1195845</v>
          </cell>
          <cell r="K33">
            <v>556047</v>
          </cell>
          <cell r="L33">
            <v>34324</v>
          </cell>
          <cell r="M33">
            <v>2686</v>
          </cell>
          <cell r="N33">
            <v>42627</v>
          </cell>
          <cell r="O33">
            <v>2100026</v>
          </cell>
          <cell r="P33">
            <v>0</v>
          </cell>
          <cell r="Q33">
            <v>379109</v>
          </cell>
          <cell r="R33">
            <v>0</v>
          </cell>
          <cell r="S33">
            <v>383077</v>
          </cell>
          <cell r="T33">
            <v>0</v>
          </cell>
          <cell r="U33">
            <v>154000</v>
          </cell>
          <cell r="V33">
            <v>0</v>
          </cell>
          <cell r="W33">
            <v>403840</v>
          </cell>
          <cell r="X33">
            <v>0</v>
          </cell>
          <cell r="Y33">
            <v>0</v>
          </cell>
          <cell r="Z33">
            <v>0</v>
          </cell>
          <cell r="AA33">
            <v>0</v>
          </cell>
          <cell r="AB33">
            <v>10676</v>
          </cell>
          <cell r="AC33">
            <v>12927</v>
          </cell>
          <cell r="AD33">
            <v>0</v>
          </cell>
          <cell r="AE33">
            <v>0</v>
          </cell>
          <cell r="AG33">
            <v>0</v>
          </cell>
          <cell r="AI33">
            <v>0</v>
          </cell>
          <cell r="AJ33">
            <v>0</v>
          </cell>
          <cell r="AK33">
            <v>0</v>
          </cell>
          <cell r="AM33">
            <v>9001</v>
          </cell>
          <cell r="AN33">
            <v>0</v>
          </cell>
          <cell r="AO33">
            <v>767621</v>
          </cell>
          <cell r="AP33">
            <v>0</v>
          </cell>
          <cell r="AQ33">
            <v>103502</v>
          </cell>
          <cell r="AR33">
            <v>2246</v>
          </cell>
          <cell r="AS33">
            <v>781692</v>
          </cell>
          <cell r="AT33">
            <v>33280.519999999997</v>
          </cell>
          <cell r="AU33">
            <v>51104</v>
          </cell>
          <cell r="AV33">
            <v>610725</v>
          </cell>
          <cell r="AW33">
            <v>0</v>
          </cell>
          <cell r="AX33">
            <v>8203</v>
          </cell>
          <cell r="AY33">
            <v>319640</v>
          </cell>
          <cell r="AZ33">
            <v>106423</v>
          </cell>
          <cell r="BB33">
            <v>0</v>
          </cell>
          <cell r="BC33">
            <v>0</v>
          </cell>
          <cell r="BD33">
            <v>0</v>
          </cell>
          <cell r="BE33">
            <v>3805</v>
          </cell>
          <cell r="BF33">
            <v>0</v>
          </cell>
        </row>
        <row r="34">
          <cell r="A34">
            <v>27</v>
          </cell>
          <cell r="B34" t="str">
            <v>DINWIDDIE</v>
          </cell>
          <cell r="C34">
            <v>20143449</v>
          </cell>
          <cell r="D34">
            <v>5544241.8802113896</v>
          </cell>
          <cell r="E34">
            <v>456531</v>
          </cell>
          <cell r="F34">
            <v>672795</v>
          </cell>
          <cell r="G34">
            <v>182453</v>
          </cell>
          <cell r="H34">
            <v>2560042</v>
          </cell>
          <cell r="I34">
            <v>0</v>
          </cell>
          <cell r="J34">
            <v>2343380</v>
          </cell>
          <cell r="K34">
            <v>1091867</v>
          </cell>
          <cell r="L34">
            <v>68420</v>
          </cell>
          <cell r="M34">
            <v>208038</v>
          </cell>
          <cell r="N34">
            <v>189413</v>
          </cell>
          <cell r="O34">
            <v>4142196</v>
          </cell>
          <cell r="P34">
            <v>0</v>
          </cell>
          <cell r="Q34">
            <v>769236</v>
          </cell>
          <cell r="R34">
            <v>0</v>
          </cell>
          <cell r="S34">
            <v>622958</v>
          </cell>
          <cell r="T34">
            <v>0</v>
          </cell>
          <cell r="U34">
            <v>232000</v>
          </cell>
          <cell r="V34">
            <v>18014.940254826601</v>
          </cell>
          <cell r="W34">
            <v>883202</v>
          </cell>
          <cell r="X34">
            <v>0</v>
          </cell>
          <cell r="Y34">
            <v>0</v>
          </cell>
          <cell r="Z34">
            <v>0</v>
          </cell>
          <cell r="AA34">
            <v>0</v>
          </cell>
          <cell r="AB34">
            <v>16860</v>
          </cell>
          <cell r="AC34">
            <v>113179</v>
          </cell>
          <cell r="AD34">
            <v>0</v>
          </cell>
          <cell r="AE34">
            <v>0</v>
          </cell>
          <cell r="AG34">
            <v>0</v>
          </cell>
          <cell r="AI34">
            <v>0</v>
          </cell>
          <cell r="AJ34">
            <v>0</v>
          </cell>
          <cell r="AK34">
            <v>0</v>
          </cell>
          <cell r="AM34">
            <v>45055</v>
          </cell>
          <cell r="AN34">
            <v>0</v>
          </cell>
          <cell r="AO34">
            <v>1514094</v>
          </cell>
          <cell r="AP34">
            <v>0</v>
          </cell>
          <cell r="AQ34">
            <v>212238</v>
          </cell>
          <cell r="AR34">
            <v>2025</v>
          </cell>
          <cell r="AS34">
            <v>839063</v>
          </cell>
          <cell r="AT34">
            <v>59063.48</v>
          </cell>
          <cell r="AU34">
            <v>85595</v>
          </cell>
          <cell r="AV34">
            <v>1268121</v>
          </cell>
          <cell r="AW34">
            <v>0</v>
          </cell>
          <cell r="AX34">
            <v>8203</v>
          </cell>
          <cell r="AY34">
            <v>219321</v>
          </cell>
          <cell r="AZ34">
            <v>24780</v>
          </cell>
          <cell r="BB34">
            <v>0</v>
          </cell>
          <cell r="BC34">
            <v>0</v>
          </cell>
          <cell r="BD34">
            <v>0</v>
          </cell>
          <cell r="BE34">
            <v>6672</v>
          </cell>
          <cell r="BF34">
            <v>0</v>
          </cell>
        </row>
        <row r="35">
          <cell r="A35">
            <v>28</v>
          </cell>
          <cell r="B35" t="str">
            <v>ESSEX</v>
          </cell>
          <cell r="C35">
            <v>4004255</v>
          </cell>
          <cell r="D35">
            <v>1749488.3572063183</v>
          </cell>
          <cell r="E35">
            <v>99422</v>
          </cell>
          <cell r="F35">
            <v>147762</v>
          </cell>
          <cell r="G35">
            <v>39734</v>
          </cell>
          <cell r="H35">
            <v>546966</v>
          </cell>
          <cell r="I35">
            <v>0</v>
          </cell>
          <cell r="J35">
            <v>507232</v>
          </cell>
          <cell r="K35">
            <v>235922</v>
          </cell>
          <cell r="L35">
            <v>14279</v>
          </cell>
          <cell r="M35">
            <v>43289</v>
          </cell>
          <cell r="N35">
            <v>45620</v>
          </cell>
          <cell r="O35">
            <v>1301707</v>
          </cell>
          <cell r="P35">
            <v>0</v>
          </cell>
          <cell r="Q35">
            <v>167078</v>
          </cell>
          <cell r="R35">
            <v>0</v>
          </cell>
          <cell r="S35">
            <v>243281</v>
          </cell>
          <cell r="T35">
            <v>0</v>
          </cell>
          <cell r="U35">
            <v>128000</v>
          </cell>
          <cell r="V35">
            <v>0</v>
          </cell>
          <cell r="W35">
            <v>278695</v>
          </cell>
          <cell r="X35">
            <v>0</v>
          </cell>
          <cell r="Y35">
            <v>0</v>
          </cell>
          <cell r="Z35">
            <v>0</v>
          </cell>
          <cell r="AA35">
            <v>0</v>
          </cell>
          <cell r="AB35">
            <v>4986</v>
          </cell>
          <cell r="AC35">
            <v>2453</v>
          </cell>
          <cell r="AD35">
            <v>0</v>
          </cell>
          <cell r="AE35">
            <v>0</v>
          </cell>
          <cell r="AG35">
            <v>0</v>
          </cell>
          <cell r="AI35">
            <v>0</v>
          </cell>
          <cell r="AJ35">
            <v>0</v>
          </cell>
          <cell r="AK35">
            <v>0</v>
          </cell>
          <cell r="AM35">
            <v>0</v>
          </cell>
          <cell r="AN35">
            <v>0</v>
          </cell>
          <cell r="AO35">
            <v>475812</v>
          </cell>
          <cell r="AP35">
            <v>0</v>
          </cell>
          <cell r="AQ35">
            <v>51949</v>
          </cell>
          <cell r="AR35">
            <v>1314</v>
          </cell>
          <cell r="AS35">
            <v>328847.00000000006</v>
          </cell>
          <cell r="AT35">
            <v>16465.96</v>
          </cell>
          <cell r="AU35">
            <v>27910</v>
          </cell>
          <cell r="AV35">
            <v>276168</v>
          </cell>
          <cell r="AW35">
            <v>0</v>
          </cell>
          <cell r="AX35">
            <v>8203</v>
          </cell>
          <cell r="AY35">
            <v>0</v>
          </cell>
          <cell r="AZ35">
            <v>6369</v>
          </cell>
          <cell r="BB35">
            <v>0</v>
          </cell>
          <cell r="BC35">
            <v>0</v>
          </cell>
          <cell r="BD35">
            <v>0</v>
          </cell>
          <cell r="BE35">
            <v>3568</v>
          </cell>
          <cell r="BF35">
            <v>0</v>
          </cell>
        </row>
        <row r="36">
          <cell r="A36">
            <v>29</v>
          </cell>
          <cell r="B36" t="str">
            <v>FAIRFAX</v>
          </cell>
          <cell r="C36">
            <v>422192812</v>
          </cell>
          <cell r="D36">
            <v>241675873.96829894</v>
          </cell>
          <cell r="E36">
            <v>9442185</v>
          </cell>
          <cell r="F36">
            <v>3242914</v>
          </cell>
          <cell r="G36">
            <v>4068382</v>
          </cell>
          <cell r="H36">
            <v>68395994</v>
          </cell>
          <cell r="I36">
            <v>0</v>
          </cell>
          <cell r="J36">
            <v>51296996</v>
          </cell>
          <cell r="K36">
            <v>23879636</v>
          </cell>
          <cell r="L36">
            <v>1474052</v>
          </cell>
          <cell r="M36">
            <v>32277699</v>
          </cell>
          <cell r="N36">
            <v>1810454</v>
          </cell>
          <cell r="O36">
            <v>22680719</v>
          </cell>
          <cell r="P36">
            <v>33847</v>
          </cell>
          <cell r="Q36">
            <v>17475370</v>
          </cell>
          <cell r="R36">
            <v>5682025</v>
          </cell>
          <cell r="S36">
            <v>16244118</v>
          </cell>
          <cell r="T36">
            <v>0</v>
          </cell>
          <cell r="U36">
            <v>5146000</v>
          </cell>
          <cell r="V36">
            <v>646555.48526472622</v>
          </cell>
          <cell r="W36">
            <v>38499168</v>
          </cell>
          <cell r="X36">
            <v>0</v>
          </cell>
          <cell r="Y36">
            <v>350360</v>
          </cell>
          <cell r="Z36">
            <v>212893.8</v>
          </cell>
          <cell r="AA36">
            <v>0</v>
          </cell>
          <cell r="AB36">
            <v>869264</v>
          </cell>
          <cell r="AC36">
            <v>517794</v>
          </cell>
          <cell r="AD36">
            <v>433667</v>
          </cell>
          <cell r="AE36">
            <v>2552667</v>
          </cell>
          <cell r="AG36">
            <v>0</v>
          </cell>
          <cell r="AI36">
            <v>0</v>
          </cell>
          <cell r="AJ36">
            <v>0</v>
          </cell>
          <cell r="AK36">
            <v>0</v>
          </cell>
          <cell r="AM36">
            <v>427552</v>
          </cell>
          <cell r="AN36">
            <v>0</v>
          </cell>
          <cell r="AO36">
            <v>8290469</v>
          </cell>
          <cell r="AP36">
            <v>0</v>
          </cell>
          <cell r="AQ36">
            <v>4243443</v>
          </cell>
          <cell r="AR36">
            <v>137782</v>
          </cell>
          <cell r="AS36">
            <v>7376876</v>
          </cell>
          <cell r="AT36">
            <v>909641.6</v>
          </cell>
          <cell r="AU36">
            <v>1192142</v>
          </cell>
          <cell r="AV36">
            <v>26227839</v>
          </cell>
          <cell r="AW36">
            <v>114521</v>
          </cell>
          <cell r="AX36">
            <v>106636</v>
          </cell>
          <cell r="AY36">
            <v>4618804</v>
          </cell>
          <cell r="AZ36">
            <v>735920</v>
          </cell>
          <cell r="BB36">
            <v>0</v>
          </cell>
          <cell r="BC36">
            <v>0</v>
          </cell>
          <cell r="BD36">
            <v>0</v>
          </cell>
          <cell r="BE36">
            <v>37500</v>
          </cell>
          <cell r="BF36">
            <v>0</v>
          </cell>
        </row>
        <row r="37">
          <cell r="A37">
            <v>30</v>
          </cell>
          <cell r="B37" t="str">
            <v>FAUQUIER</v>
          </cell>
          <cell r="C37">
            <v>29705843</v>
          </cell>
          <cell r="D37">
            <v>15812521.866452308</v>
          </cell>
          <cell r="E37">
            <v>674122</v>
          </cell>
          <cell r="F37">
            <v>597760</v>
          </cell>
          <cell r="G37">
            <v>273622</v>
          </cell>
          <cell r="H37">
            <v>3624445</v>
          </cell>
          <cell r="I37">
            <v>0</v>
          </cell>
          <cell r="J37">
            <v>3413966</v>
          </cell>
          <cell r="K37">
            <v>1587010</v>
          </cell>
          <cell r="L37">
            <v>96820</v>
          </cell>
          <cell r="M37">
            <v>941582</v>
          </cell>
          <cell r="N37">
            <v>80667</v>
          </cell>
          <cell r="O37">
            <v>1820670</v>
          </cell>
          <cell r="P37">
            <v>0</v>
          </cell>
          <cell r="Q37">
            <v>1145110</v>
          </cell>
          <cell r="R37">
            <v>742050</v>
          </cell>
          <cell r="S37">
            <v>675042</v>
          </cell>
          <cell r="T37">
            <v>0</v>
          </cell>
          <cell r="U37">
            <v>570000</v>
          </cell>
          <cell r="V37">
            <v>42313.890808681768</v>
          </cell>
          <cell r="W37">
            <v>2518948</v>
          </cell>
          <cell r="X37">
            <v>0</v>
          </cell>
          <cell r="Y37">
            <v>0</v>
          </cell>
          <cell r="Z37">
            <v>0</v>
          </cell>
          <cell r="AA37">
            <v>0</v>
          </cell>
          <cell r="AB37">
            <v>55475</v>
          </cell>
          <cell r="AC37">
            <v>6375</v>
          </cell>
          <cell r="AD37">
            <v>0</v>
          </cell>
          <cell r="AE37">
            <v>0</v>
          </cell>
          <cell r="AG37">
            <v>0</v>
          </cell>
          <cell r="AI37">
            <v>0</v>
          </cell>
          <cell r="AJ37">
            <v>0</v>
          </cell>
          <cell r="AK37">
            <v>0</v>
          </cell>
          <cell r="AM37">
            <v>242033</v>
          </cell>
          <cell r="AN37">
            <v>0</v>
          </cell>
          <cell r="AO37">
            <v>665508</v>
          </cell>
          <cell r="AP37">
            <v>0</v>
          </cell>
          <cell r="AQ37">
            <v>252582</v>
          </cell>
          <cell r="AR37">
            <v>6311</v>
          </cell>
          <cell r="AS37">
            <v>442118.99999999994</v>
          </cell>
          <cell r="AT37">
            <v>53283.72</v>
          </cell>
          <cell r="AU37">
            <v>85518</v>
          </cell>
          <cell r="AV37">
            <v>1872527</v>
          </cell>
          <cell r="AW37">
            <v>262921</v>
          </cell>
          <cell r="AX37">
            <v>16405</v>
          </cell>
          <cell r="AY37">
            <v>762472</v>
          </cell>
          <cell r="AZ37">
            <v>125867</v>
          </cell>
          <cell r="BB37">
            <v>0</v>
          </cell>
          <cell r="BC37">
            <v>0</v>
          </cell>
          <cell r="BD37">
            <v>0</v>
          </cell>
          <cell r="BE37">
            <v>8912</v>
          </cell>
          <cell r="BF37">
            <v>0</v>
          </cell>
        </row>
        <row r="38">
          <cell r="A38">
            <v>31</v>
          </cell>
          <cell r="B38" t="str">
            <v>FLOYD</v>
          </cell>
          <cell r="C38">
            <v>6109780</v>
          </cell>
          <cell r="D38">
            <v>2675626.3784372406</v>
          </cell>
          <cell r="E38">
            <v>150553</v>
          </cell>
          <cell r="F38">
            <v>219991</v>
          </cell>
          <cell r="G38">
            <v>60168</v>
          </cell>
          <cell r="H38">
            <v>695698</v>
          </cell>
          <cell r="I38">
            <v>0</v>
          </cell>
          <cell r="J38">
            <v>779370</v>
          </cell>
          <cell r="K38">
            <v>362891</v>
          </cell>
          <cell r="L38">
            <v>22563</v>
          </cell>
          <cell r="M38">
            <v>52932</v>
          </cell>
          <cell r="N38">
            <v>8775</v>
          </cell>
          <cell r="O38">
            <v>1118757</v>
          </cell>
          <cell r="P38">
            <v>0</v>
          </cell>
          <cell r="Q38">
            <v>252520</v>
          </cell>
          <cell r="R38">
            <v>0</v>
          </cell>
          <cell r="S38">
            <v>189599</v>
          </cell>
          <cell r="T38">
            <v>0</v>
          </cell>
          <cell r="U38">
            <v>180000</v>
          </cell>
          <cell r="V38">
            <v>0</v>
          </cell>
          <cell r="W38">
            <v>426230</v>
          </cell>
          <cell r="X38">
            <v>0</v>
          </cell>
          <cell r="Y38">
            <v>0</v>
          </cell>
          <cell r="Z38">
            <v>0</v>
          </cell>
          <cell r="AA38">
            <v>0</v>
          </cell>
          <cell r="AB38">
            <v>8634</v>
          </cell>
          <cell r="AC38">
            <v>3372</v>
          </cell>
          <cell r="AD38">
            <v>0</v>
          </cell>
          <cell r="AE38">
            <v>0</v>
          </cell>
          <cell r="AG38">
            <v>0</v>
          </cell>
          <cell r="AI38">
            <v>0</v>
          </cell>
          <cell r="AJ38">
            <v>0</v>
          </cell>
          <cell r="AK38">
            <v>0</v>
          </cell>
          <cell r="AM38">
            <v>55086</v>
          </cell>
          <cell r="AN38">
            <v>0</v>
          </cell>
          <cell r="AO38">
            <v>408938</v>
          </cell>
          <cell r="AP38">
            <v>0</v>
          </cell>
          <cell r="AQ38">
            <v>45546</v>
          </cell>
          <cell r="AR38">
            <v>1024</v>
          </cell>
          <cell r="AS38">
            <v>219129</v>
          </cell>
          <cell r="AT38">
            <v>29289.96</v>
          </cell>
          <cell r="AU38">
            <v>25876</v>
          </cell>
          <cell r="AV38">
            <v>418195</v>
          </cell>
          <cell r="AW38">
            <v>0</v>
          </cell>
          <cell r="AX38">
            <v>8203</v>
          </cell>
          <cell r="AY38">
            <v>184555</v>
          </cell>
          <cell r="AZ38">
            <v>52487</v>
          </cell>
          <cell r="BB38">
            <v>0</v>
          </cell>
          <cell r="BC38">
            <v>0</v>
          </cell>
          <cell r="BD38">
            <v>0</v>
          </cell>
          <cell r="BE38">
            <v>3434</v>
          </cell>
          <cell r="BF38">
            <v>0</v>
          </cell>
        </row>
        <row r="39">
          <cell r="A39">
            <v>32</v>
          </cell>
          <cell r="B39" t="str">
            <v>FLUVANNA</v>
          </cell>
          <cell r="C39">
            <v>12840897</v>
          </cell>
          <cell r="D39">
            <v>4945346.2855082676</v>
          </cell>
          <cell r="E39">
            <v>310992</v>
          </cell>
          <cell r="F39">
            <v>355386</v>
          </cell>
          <cell r="G39">
            <v>124288</v>
          </cell>
          <cell r="H39">
            <v>1190446</v>
          </cell>
          <cell r="I39">
            <v>0</v>
          </cell>
          <cell r="J39">
            <v>1470094</v>
          </cell>
          <cell r="K39">
            <v>683584</v>
          </cell>
          <cell r="L39">
            <v>42724</v>
          </cell>
          <cell r="M39">
            <v>138162</v>
          </cell>
          <cell r="N39">
            <v>0</v>
          </cell>
          <cell r="O39">
            <v>1239236</v>
          </cell>
          <cell r="P39">
            <v>0</v>
          </cell>
          <cell r="Q39">
            <v>490345</v>
          </cell>
          <cell r="R39">
            <v>1307638</v>
          </cell>
          <cell r="S39">
            <v>471634</v>
          </cell>
          <cell r="T39">
            <v>0</v>
          </cell>
          <cell r="U39">
            <v>232000</v>
          </cell>
          <cell r="V39">
            <v>11591.831311760956</v>
          </cell>
          <cell r="W39">
            <v>787798</v>
          </cell>
          <cell r="X39">
            <v>0</v>
          </cell>
          <cell r="Y39">
            <v>0</v>
          </cell>
          <cell r="Z39">
            <v>0</v>
          </cell>
          <cell r="AA39">
            <v>0</v>
          </cell>
          <cell r="AB39">
            <v>14453</v>
          </cell>
          <cell r="AC39">
            <v>8026</v>
          </cell>
          <cell r="AD39">
            <v>0</v>
          </cell>
          <cell r="AE39">
            <v>0</v>
          </cell>
          <cell r="AG39">
            <v>0</v>
          </cell>
          <cell r="AI39">
            <v>0</v>
          </cell>
          <cell r="AJ39">
            <v>0</v>
          </cell>
          <cell r="AK39">
            <v>0</v>
          </cell>
          <cell r="AM39">
            <v>113915</v>
          </cell>
          <cell r="AN39">
            <v>0</v>
          </cell>
          <cell r="AO39">
            <v>452977</v>
          </cell>
          <cell r="AP39">
            <v>0</v>
          </cell>
          <cell r="AQ39">
            <v>74887</v>
          </cell>
          <cell r="AR39">
            <v>1661</v>
          </cell>
          <cell r="AS39">
            <v>445888</v>
          </cell>
          <cell r="AT39">
            <v>27031.200000000001</v>
          </cell>
          <cell r="AU39">
            <v>47534</v>
          </cell>
          <cell r="AV39">
            <v>863851</v>
          </cell>
          <cell r="AW39">
            <v>458529</v>
          </cell>
          <cell r="AX39">
            <v>0</v>
          </cell>
          <cell r="AY39">
            <v>445656</v>
          </cell>
          <cell r="AZ39">
            <v>17602</v>
          </cell>
          <cell r="BB39">
            <v>0</v>
          </cell>
          <cell r="BC39">
            <v>0</v>
          </cell>
          <cell r="BD39">
            <v>0</v>
          </cell>
          <cell r="BE39">
            <v>4308</v>
          </cell>
          <cell r="BF39">
            <v>0</v>
          </cell>
        </row>
        <row r="40">
          <cell r="A40">
            <v>33</v>
          </cell>
          <cell r="B40" t="str">
            <v>FRANKLIN</v>
          </cell>
          <cell r="C40">
            <v>20577114</v>
          </cell>
          <cell r="D40">
            <v>9250891.6729974374</v>
          </cell>
          <cell r="E40">
            <v>501225</v>
          </cell>
          <cell r="F40">
            <v>516436</v>
          </cell>
          <cell r="G40">
            <v>197185</v>
          </cell>
          <cell r="H40">
            <v>1928028</v>
          </cell>
          <cell r="I40">
            <v>0</v>
          </cell>
          <cell r="J40">
            <v>2463244</v>
          </cell>
          <cell r="K40">
            <v>1145549</v>
          </cell>
          <cell r="L40">
            <v>71988</v>
          </cell>
          <cell r="M40">
            <v>148071</v>
          </cell>
          <cell r="N40">
            <v>216115</v>
          </cell>
          <cell r="O40">
            <v>3371125</v>
          </cell>
          <cell r="P40">
            <v>0</v>
          </cell>
          <cell r="Q40">
            <v>804052</v>
          </cell>
          <cell r="R40">
            <v>0</v>
          </cell>
          <cell r="S40">
            <v>915740</v>
          </cell>
          <cell r="T40">
            <v>0</v>
          </cell>
          <cell r="U40">
            <v>414000</v>
          </cell>
          <cell r="V40">
            <v>23885.402788798812</v>
          </cell>
          <cell r="W40">
            <v>1473675</v>
          </cell>
          <cell r="X40">
            <v>0</v>
          </cell>
          <cell r="Y40">
            <v>0</v>
          </cell>
          <cell r="Z40">
            <v>48848.800000000003</v>
          </cell>
          <cell r="AA40">
            <v>0</v>
          </cell>
          <cell r="AB40">
            <v>30077</v>
          </cell>
          <cell r="AC40">
            <v>24073</v>
          </cell>
          <cell r="AD40">
            <v>0</v>
          </cell>
          <cell r="AE40">
            <v>0</v>
          </cell>
          <cell r="AG40">
            <v>0</v>
          </cell>
          <cell r="AI40">
            <v>0</v>
          </cell>
          <cell r="AJ40">
            <v>0</v>
          </cell>
          <cell r="AK40">
            <v>0</v>
          </cell>
          <cell r="AM40">
            <v>341158</v>
          </cell>
          <cell r="AN40">
            <v>0</v>
          </cell>
          <cell r="AO40">
            <v>1232245</v>
          </cell>
          <cell r="AP40">
            <v>0</v>
          </cell>
          <cell r="AQ40">
            <v>154132</v>
          </cell>
          <cell r="AR40">
            <v>5002</v>
          </cell>
          <cell r="AS40">
            <v>654068</v>
          </cell>
          <cell r="AT40">
            <v>81209.52</v>
          </cell>
          <cell r="AU40">
            <v>98962</v>
          </cell>
          <cell r="AV40">
            <v>1392266</v>
          </cell>
          <cell r="AW40">
            <v>0</v>
          </cell>
          <cell r="AX40">
            <v>0</v>
          </cell>
          <cell r="AY40">
            <v>457439</v>
          </cell>
          <cell r="AZ40">
            <v>61756</v>
          </cell>
          <cell r="BB40">
            <v>0</v>
          </cell>
          <cell r="BC40">
            <v>0</v>
          </cell>
          <cell r="BD40">
            <v>0</v>
          </cell>
          <cell r="BE40">
            <v>6056</v>
          </cell>
          <cell r="BF40">
            <v>0</v>
          </cell>
        </row>
        <row r="41">
          <cell r="A41">
            <v>34</v>
          </cell>
          <cell r="B41" t="str">
            <v>FREDERICK</v>
          </cell>
          <cell r="C41">
            <v>58682459</v>
          </cell>
          <cell r="D41">
            <v>19781385.14203307</v>
          </cell>
          <cell r="E41">
            <v>1324319</v>
          </cell>
          <cell r="F41">
            <v>1339700</v>
          </cell>
          <cell r="G41">
            <v>537534</v>
          </cell>
          <cell r="H41">
            <v>5118978</v>
          </cell>
          <cell r="I41">
            <v>0</v>
          </cell>
          <cell r="J41">
            <v>6301553</v>
          </cell>
          <cell r="K41">
            <v>2927493</v>
          </cell>
          <cell r="L41">
            <v>181935</v>
          </cell>
          <cell r="M41">
            <v>1829139</v>
          </cell>
          <cell r="N41">
            <v>140504</v>
          </cell>
          <cell r="O41">
            <v>4897523</v>
          </cell>
          <cell r="P41">
            <v>0</v>
          </cell>
          <cell r="Q41">
            <v>2151674</v>
          </cell>
          <cell r="R41">
            <v>0</v>
          </cell>
          <cell r="S41">
            <v>1917754</v>
          </cell>
          <cell r="T41">
            <v>0</v>
          </cell>
          <cell r="U41">
            <v>570000</v>
          </cell>
          <cell r="V41">
            <v>52146.165919674248</v>
          </cell>
          <cell r="W41">
            <v>3151191</v>
          </cell>
          <cell r="X41">
            <v>0</v>
          </cell>
          <cell r="Y41">
            <v>0</v>
          </cell>
          <cell r="Z41">
            <v>0</v>
          </cell>
          <cell r="AA41">
            <v>0</v>
          </cell>
          <cell r="AB41">
            <v>66740</v>
          </cell>
          <cell r="AC41">
            <v>89329</v>
          </cell>
          <cell r="AD41">
            <v>133363</v>
          </cell>
          <cell r="AE41">
            <v>631424</v>
          </cell>
          <cell r="AG41">
            <v>0</v>
          </cell>
          <cell r="AI41">
            <v>0</v>
          </cell>
          <cell r="AJ41">
            <v>0</v>
          </cell>
          <cell r="AK41">
            <v>0</v>
          </cell>
          <cell r="AM41">
            <v>86261</v>
          </cell>
          <cell r="AN41">
            <v>0</v>
          </cell>
          <cell r="AO41">
            <v>1790189</v>
          </cell>
          <cell r="AP41">
            <v>0</v>
          </cell>
          <cell r="AQ41">
            <v>423463</v>
          </cell>
          <cell r="AR41">
            <v>7450</v>
          </cell>
          <cell r="AS41">
            <v>1405875</v>
          </cell>
          <cell r="AT41">
            <v>126259.56</v>
          </cell>
          <cell r="AU41">
            <v>200983</v>
          </cell>
          <cell r="AV41">
            <v>3678598</v>
          </cell>
          <cell r="AW41">
            <v>0</v>
          </cell>
          <cell r="AX41">
            <v>24608</v>
          </cell>
          <cell r="AY41">
            <v>802370</v>
          </cell>
          <cell r="AZ41">
            <v>214255</v>
          </cell>
          <cell r="BB41">
            <v>0</v>
          </cell>
          <cell r="BC41">
            <v>0</v>
          </cell>
          <cell r="BD41">
            <v>0</v>
          </cell>
          <cell r="BE41">
            <v>21821</v>
          </cell>
          <cell r="BF41">
            <v>0</v>
          </cell>
        </row>
        <row r="42">
          <cell r="A42">
            <v>35</v>
          </cell>
          <cell r="B42" t="str">
            <v>GILES</v>
          </cell>
          <cell r="C42">
            <v>19505196</v>
          </cell>
          <cell r="D42">
            <v>3030139.0071756914</v>
          </cell>
          <cell r="E42">
            <v>438047</v>
          </cell>
          <cell r="F42">
            <v>670173</v>
          </cell>
          <cell r="G42">
            <v>166859</v>
          </cell>
          <cell r="H42">
            <v>1507206</v>
          </cell>
          <cell r="I42">
            <v>0</v>
          </cell>
          <cell r="J42">
            <v>2013255</v>
          </cell>
          <cell r="K42">
            <v>938243</v>
          </cell>
          <cell r="L42">
            <v>57443</v>
          </cell>
          <cell r="M42">
            <v>10800</v>
          </cell>
          <cell r="N42">
            <v>86219</v>
          </cell>
          <cell r="O42">
            <v>2115138</v>
          </cell>
          <cell r="P42">
            <v>0</v>
          </cell>
          <cell r="Q42">
            <v>654735</v>
          </cell>
          <cell r="R42">
            <v>0</v>
          </cell>
          <cell r="S42">
            <v>699342</v>
          </cell>
          <cell r="T42">
            <v>0</v>
          </cell>
          <cell r="U42">
            <v>180000</v>
          </cell>
          <cell r="V42">
            <v>14126.841629885874</v>
          </cell>
          <cell r="W42">
            <v>482704</v>
          </cell>
          <cell r="X42">
            <v>0</v>
          </cell>
          <cell r="Y42">
            <v>0</v>
          </cell>
          <cell r="Z42">
            <v>0</v>
          </cell>
          <cell r="AA42">
            <v>0</v>
          </cell>
          <cell r="AB42">
            <v>12246</v>
          </cell>
          <cell r="AC42">
            <v>15855</v>
          </cell>
          <cell r="AD42">
            <v>0</v>
          </cell>
          <cell r="AE42">
            <v>0</v>
          </cell>
          <cell r="AG42">
            <v>0</v>
          </cell>
          <cell r="AI42">
            <v>0</v>
          </cell>
          <cell r="AJ42">
            <v>0</v>
          </cell>
          <cell r="AK42">
            <v>0</v>
          </cell>
          <cell r="AM42">
            <v>5358</v>
          </cell>
          <cell r="AN42">
            <v>0</v>
          </cell>
          <cell r="AO42">
            <v>773145</v>
          </cell>
          <cell r="AP42">
            <v>0</v>
          </cell>
          <cell r="AQ42">
            <v>167790</v>
          </cell>
          <cell r="AR42">
            <v>609</v>
          </cell>
          <cell r="AS42">
            <v>458964</v>
          </cell>
          <cell r="AT42">
            <v>19680.36</v>
          </cell>
          <cell r="AU42">
            <v>95867</v>
          </cell>
          <cell r="AV42">
            <v>1216777</v>
          </cell>
          <cell r="AW42">
            <v>0</v>
          </cell>
          <cell r="AX42">
            <v>8203</v>
          </cell>
          <cell r="AY42">
            <v>203365</v>
          </cell>
          <cell r="AZ42">
            <v>133575</v>
          </cell>
          <cell r="BB42">
            <v>0</v>
          </cell>
          <cell r="BC42">
            <v>0</v>
          </cell>
          <cell r="BD42">
            <v>0</v>
          </cell>
          <cell r="BE42">
            <v>5771</v>
          </cell>
          <cell r="BF42">
            <v>0</v>
          </cell>
        </row>
        <row r="43">
          <cell r="A43">
            <v>36</v>
          </cell>
          <cell r="B43" t="str">
            <v>GLOUCESTER</v>
          </cell>
          <cell r="C43">
            <v>19606495</v>
          </cell>
          <cell r="D43">
            <v>7204577.6532675056</v>
          </cell>
          <cell r="E43">
            <v>458743</v>
          </cell>
          <cell r="F43">
            <v>383861</v>
          </cell>
          <cell r="G43">
            <v>183337</v>
          </cell>
          <cell r="H43">
            <v>2137019</v>
          </cell>
          <cell r="I43">
            <v>0</v>
          </cell>
          <cell r="J43">
            <v>2217229</v>
          </cell>
          <cell r="K43">
            <v>1031269</v>
          </cell>
          <cell r="L43">
            <v>63022</v>
          </cell>
          <cell r="M43">
            <v>63203</v>
          </cell>
          <cell r="N43">
            <v>64427</v>
          </cell>
          <cell r="O43">
            <v>2036256</v>
          </cell>
          <cell r="P43">
            <v>0</v>
          </cell>
          <cell r="Q43">
            <v>741786</v>
          </cell>
          <cell r="R43">
            <v>0</v>
          </cell>
          <cell r="S43">
            <v>616125</v>
          </cell>
          <cell r="T43">
            <v>0</v>
          </cell>
          <cell r="U43">
            <v>284000</v>
          </cell>
          <cell r="V43">
            <v>23195.740050698787</v>
          </cell>
          <cell r="W43">
            <v>1147695</v>
          </cell>
          <cell r="X43">
            <v>0</v>
          </cell>
          <cell r="Y43">
            <v>0</v>
          </cell>
          <cell r="Z43">
            <v>0</v>
          </cell>
          <cell r="AA43">
            <v>0</v>
          </cell>
          <cell r="AB43">
            <v>24464</v>
          </cell>
          <cell r="AC43">
            <v>16759</v>
          </cell>
          <cell r="AD43">
            <v>0</v>
          </cell>
          <cell r="AE43">
            <v>0</v>
          </cell>
          <cell r="AG43">
            <v>0</v>
          </cell>
          <cell r="AI43">
            <v>0</v>
          </cell>
          <cell r="AJ43">
            <v>0</v>
          </cell>
          <cell r="AK43">
            <v>0</v>
          </cell>
          <cell r="AM43">
            <v>31458</v>
          </cell>
          <cell r="AN43">
            <v>0</v>
          </cell>
          <cell r="AO43">
            <v>744311</v>
          </cell>
          <cell r="AP43">
            <v>0</v>
          </cell>
          <cell r="AQ43">
            <v>155832</v>
          </cell>
          <cell r="AR43">
            <v>2416</v>
          </cell>
          <cell r="AS43">
            <v>671570.99999999988</v>
          </cell>
          <cell r="AT43">
            <v>62319.32</v>
          </cell>
          <cell r="AU43">
            <v>70452</v>
          </cell>
          <cell r="AV43">
            <v>1274264</v>
          </cell>
          <cell r="AW43">
            <v>0</v>
          </cell>
          <cell r="AX43">
            <v>16405</v>
          </cell>
          <cell r="AY43">
            <v>329578</v>
          </cell>
          <cell r="AZ43">
            <v>17474</v>
          </cell>
          <cell r="BB43">
            <v>0</v>
          </cell>
          <cell r="BC43">
            <v>0</v>
          </cell>
          <cell r="BD43">
            <v>0</v>
          </cell>
          <cell r="BE43">
            <v>5341</v>
          </cell>
          <cell r="BF43">
            <v>0</v>
          </cell>
        </row>
        <row r="44">
          <cell r="A44">
            <v>37</v>
          </cell>
          <cell r="B44" t="str">
            <v>GOOCHLAND</v>
          </cell>
          <cell r="C44">
            <v>3174927</v>
          </cell>
          <cell r="D44">
            <v>4157656.9831929528</v>
          </cell>
          <cell r="E44">
            <v>78831</v>
          </cell>
          <cell r="F44">
            <v>79746</v>
          </cell>
          <cell r="G44">
            <v>31012</v>
          </cell>
          <cell r="H44">
            <v>455833</v>
          </cell>
          <cell r="I44">
            <v>0</v>
          </cell>
          <cell r="J44">
            <v>396762</v>
          </cell>
          <cell r="K44">
            <v>184598</v>
          </cell>
          <cell r="L44">
            <v>11322</v>
          </cell>
          <cell r="M44">
            <v>24832</v>
          </cell>
          <cell r="N44">
            <v>4160</v>
          </cell>
          <cell r="O44">
            <v>206682</v>
          </cell>
          <cell r="P44">
            <v>0</v>
          </cell>
          <cell r="Q44">
            <v>130596</v>
          </cell>
          <cell r="R44">
            <v>0</v>
          </cell>
          <cell r="S44">
            <v>239232</v>
          </cell>
          <cell r="T44">
            <v>0</v>
          </cell>
          <cell r="U44">
            <v>180000</v>
          </cell>
          <cell r="V44">
            <v>5665.562734971475</v>
          </cell>
          <cell r="W44">
            <v>662318</v>
          </cell>
          <cell r="X44">
            <v>0</v>
          </cell>
          <cell r="Y44">
            <v>0</v>
          </cell>
          <cell r="Z44">
            <v>0</v>
          </cell>
          <cell r="AA44">
            <v>0</v>
          </cell>
          <cell r="AB44">
            <v>11813</v>
          </cell>
          <cell r="AC44">
            <v>2443</v>
          </cell>
          <cell r="AD44">
            <v>0</v>
          </cell>
          <cell r="AE44">
            <v>0</v>
          </cell>
          <cell r="AG44">
            <v>0</v>
          </cell>
          <cell r="AI44">
            <v>0</v>
          </cell>
          <cell r="AJ44">
            <v>0</v>
          </cell>
          <cell r="AK44">
            <v>0</v>
          </cell>
          <cell r="AM44">
            <v>89850</v>
          </cell>
          <cell r="AN44">
            <v>0</v>
          </cell>
          <cell r="AO44">
            <v>75549</v>
          </cell>
          <cell r="AP44">
            <v>0</v>
          </cell>
          <cell r="AQ44">
            <v>17879</v>
          </cell>
          <cell r="AR44">
            <v>740</v>
          </cell>
          <cell r="AS44">
            <v>30278</v>
          </cell>
          <cell r="AT44">
            <v>6335.28</v>
          </cell>
          <cell r="AU44">
            <v>10448</v>
          </cell>
          <cell r="AV44">
            <v>218970</v>
          </cell>
          <cell r="AW44">
            <v>0</v>
          </cell>
          <cell r="AX44">
            <v>8203</v>
          </cell>
          <cell r="AY44">
            <v>81092</v>
          </cell>
          <cell r="AZ44">
            <v>47811</v>
          </cell>
          <cell r="BB44">
            <v>0</v>
          </cell>
          <cell r="BC44">
            <v>0</v>
          </cell>
          <cell r="BD44">
            <v>0</v>
          </cell>
          <cell r="BE44">
            <v>3544</v>
          </cell>
          <cell r="BF44">
            <v>0</v>
          </cell>
        </row>
        <row r="45">
          <cell r="A45">
            <v>38</v>
          </cell>
          <cell r="B45" t="str">
            <v>GRAYSON</v>
          </cell>
          <cell r="C45">
            <v>7415241</v>
          </cell>
          <cell r="D45">
            <v>2273915.3227957422</v>
          </cell>
          <cell r="E45">
            <v>163820</v>
          </cell>
          <cell r="F45">
            <v>549341</v>
          </cell>
          <cell r="G45">
            <v>64448</v>
          </cell>
          <cell r="H45">
            <v>949327</v>
          </cell>
          <cell r="I45">
            <v>0</v>
          </cell>
          <cell r="J45">
            <v>941143</v>
          </cell>
          <cell r="K45">
            <v>437836</v>
          </cell>
          <cell r="L45">
            <v>26598</v>
          </cell>
          <cell r="M45">
            <v>14565</v>
          </cell>
          <cell r="N45">
            <v>91310</v>
          </cell>
          <cell r="O45">
            <v>1658529</v>
          </cell>
          <cell r="P45">
            <v>0</v>
          </cell>
          <cell r="Q45">
            <v>303197</v>
          </cell>
          <cell r="R45">
            <v>0</v>
          </cell>
          <cell r="S45">
            <v>332329</v>
          </cell>
          <cell r="T45">
            <v>0</v>
          </cell>
          <cell r="U45">
            <v>206000</v>
          </cell>
          <cell r="V45">
            <v>13829.903506537252</v>
          </cell>
          <cell r="W45">
            <v>362237</v>
          </cell>
          <cell r="X45">
            <v>0</v>
          </cell>
          <cell r="Y45">
            <v>0</v>
          </cell>
          <cell r="Z45">
            <v>0</v>
          </cell>
          <cell r="AA45">
            <v>0</v>
          </cell>
          <cell r="AB45">
            <v>8534</v>
          </cell>
          <cell r="AC45">
            <v>8633</v>
          </cell>
          <cell r="AD45">
            <v>0</v>
          </cell>
          <cell r="AE45">
            <v>0</v>
          </cell>
          <cell r="AG45">
            <v>0</v>
          </cell>
          <cell r="AI45">
            <v>0</v>
          </cell>
          <cell r="AJ45">
            <v>0</v>
          </cell>
          <cell r="AK45">
            <v>0</v>
          </cell>
          <cell r="AM45">
            <v>34256</v>
          </cell>
          <cell r="AN45">
            <v>0</v>
          </cell>
          <cell r="AO45">
            <v>606241</v>
          </cell>
          <cell r="AP45">
            <v>0</v>
          </cell>
          <cell r="AQ45">
            <v>57929</v>
          </cell>
          <cell r="AR45">
            <v>807</v>
          </cell>
          <cell r="AS45">
            <v>359290.00000000006</v>
          </cell>
          <cell r="AT45">
            <v>14496.16</v>
          </cell>
          <cell r="AU45">
            <v>41468</v>
          </cell>
          <cell r="AV45">
            <v>455048</v>
          </cell>
          <cell r="AW45">
            <v>0</v>
          </cell>
          <cell r="AX45">
            <v>8203</v>
          </cell>
          <cell r="AY45">
            <v>311011</v>
          </cell>
          <cell r="AZ45">
            <v>35409</v>
          </cell>
          <cell r="BB45">
            <v>0</v>
          </cell>
          <cell r="BC45">
            <v>0</v>
          </cell>
          <cell r="BD45">
            <v>0</v>
          </cell>
          <cell r="BE45">
            <v>3360</v>
          </cell>
          <cell r="BF45">
            <v>0</v>
          </cell>
        </row>
        <row r="46">
          <cell r="A46">
            <v>39</v>
          </cell>
          <cell r="B46" t="str">
            <v>GREENE</v>
          </cell>
          <cell r="C46">
            <v>12264045</v>
          </cell>
          <cell r="D46">
            <v>4327571.3200439261</v>
          </cell>
          <cell r="E46">
            <v>285115</v>
          </cell>
          <cell r="F46">
            <v>868842</v>
          </cell>
          <cell r="G46">
            <v>112166</v>
          </cell>
          <cell r="H46">
            <v>1271215</v>
          </cell>
          <cell r="I46">
            <v>0</v>
          </cell>
          <cell r="J46">
            <v>1468841</v>
          </cell>
          <cell r="K46">
            <v>683679</v>
          </cell>
          <cell r="L46">
            <v>42730</v>
          </cell>
          <cell r="M46">
            <v>252757</v>
          </cell>
          <cell r="N46">
            <v>102572</v>
          </cell>
          <cell r="O46">
            <v>1645608</v>
          </cell>
          <cell r="P46">
            <v>0</v>
          </cell>
          <cell r="Q46">
            <v>487013</v>
          </cell>
          <cell r="R46">
            <v>0</v>
          </cell>
          <cell r="S46">
            <v>282420</v>
          </cell>
          <cell r="T46">
            <v>0</v>
          </cell>
          <cell r="U46">
            <v>180000</v>
          </cell>
          <cell r="V46">
            <v>10572.746335836582</v>
          </cell>
          <cell r="W46">
            <v>689386</v>
          </cell>
          <cell r="X46">
            <v>0</v>
          </cell>
          <cell r="Y46">
            <v>0</v>
          </cell>
          <cell r="Z46">
            <v>0</v>
          </cell>
          <cell r="AA46">
            <v>0</v>
          </cell>
          <cell r="AB46">
            <v>11542</v>
          </cell>
          <cell r="AC46">
            <v>6614</v>
          </cell>
          <cell r="AD46">
            <v>0</v>
          </cell>
          <cell r="AE46">
            <v>0</v>
          </cell>
          <cell r="AG46">
            <v>0</v>
          </cell>
          <cell r="AI46">
            <v>0</v>
          </cell>
          <cell r="AJ46">
            <v>0</v>
          </cell>
          <cell r="AK46">
            <v>0</v>
          </cell>
          <cell r="AM46">
            <v>26960</v>
          </cell>
          <cell r="AN46">
            <v>0</v>
          </cell>
          <cell r="AO46">
            <v>601518</v>
          </cell>
          <cell r="AP46">
            <v>0</v>
          </cell>
          <cell r="AQ46">
            <v>120612</v>
          </cell>
          <cell r="AR46">
            <v>1997</v>
          </cell>
          <cell r="AS46">
            <v>442348.00000000006</v>
          </cell>
          <cell r="AT46">
            <v>55983.199999999997</v>
          </cell>
          <cell r="AU46">
            <v>40158</v>
          </cell>
          <cell r="AV46">
            <v>791973</v>
          </cell>
          <cell r="AW46">
            <v>0</v>
          </cell>
          <cell r="AX46">
            <v>0</v>
          </cell>
          <cell r="AY46">
            <v>711275</v>
          </cell>
          <cell r="AZ46">
            <v>50749</v>
          </cell>
          <cell r="BB46">
            <v>0</v>
          </cell>
          <cell r="BC46">
            <v>0</v>
          </cell>
          <cell r="BD46">
            <v>0</v>
          </cell>
          <cell r="BE46">
            <v>9152</v>
          </cell>
          <cell r="BF46">
            <v>0</v>
          </cell>
        </row>
        <row r="47">
          <cell r="A47">
            <v>40</v>
          </cell>
          <cell r="B47" t="str">
            <v>GREENSVILLE</v>
          </cell>
          <cell r="C47">
            <v>4223615</v>
          </cell>
          <cell r="D47">
            <v>1521887.0541405082</v>
          </cell>
          <cell r="E47">
            <v>102994</v>
          </cell>
          <cell r="F47">
            <v>175580</v>
          </cell>
          <cell r="G47">
            <v>40519</v>
          </cell>
          <cell r="H47">
            <v>574977</v>
          </cell>
          <cell r="I47">
            <v>0</v>
          </cell>
          <cell r="J47">
            <v>529313</v>
          </cell>
          <cell r="K47">
            <v>246327</v>
          </cell>
          <cell r="L47">
            <v>15436</v>
          </cell>
          <cell r="M47">
            <v>112335</v>
          </cell>
          <cell r="N47">
            <v>168691</v>
          </cell>
          <cell r="O47">
            <v>1525374</v>
          </cell>
          <cell r="P47">
            <v>0</v>
          </cell>
          <cell r="Q47">
            <v>173910</v>
          </cell>
          <cell r="R47">
            <v>0</v>
          </cell>
          <cell r="S47">
            <v>48660</v>
          </cell>
          <cell r="T47">
            <v>0</v>
          </cell>
          <cell r="U47">
            <v>128000</v>
          </cell>
          <cell r="V47">
            <v>0</v>
          </cell>
          <cell r="W47">
            <v>242438</v>
          </cell>
          <cell r="X47">
            <v>0</v>
          </cell>
          <cell r="Y47">
            <v>0</v>
          </cell>
          <cell r="Z47">
            <v>0</v>
          </cell>
          <cell r="AA47">
            <v>0</v>
          </cell>
          <cell r="AB47">
            <v>8162</v>
          </cell>
          <cell r="AC47">
            <v>34760</v>
          </cell>
          <cell r="AD47">
            <v>3472</v>
          </cell>
          <cell r="AE47">
            <v>0</v>
          </cell>
          <cell r="AG47">
            <v>0</v>
          </cell>
          <cell r="AI47">
            <v>0</v>
          </cell>
          <cell r="AJ47">
            <v>0</v>
          </cell>
          <cell r="AK47">
            <v>0</v>
          </cell>
          <cell r="AM47">
            <v>12289</v>
          </cell>
          <cell r="AN47">
            <v>0</v>
          </cell>
          <cell r="AO47">
            <v>557569</v>
          </cell>
          <cell r="AP47">
            <v>0</v>
          </cell>
          <cell r="AQ47">
            <v>54550</v>
          </cell>
          <cell r="AR47">
            <v>323</v>
          </cell>
          <cell r="AS47">
            <v>283588</v>
          </cell>
          <cell r="AT47">
            <v>22622.04</v>
          </cell>
          <cell r="AU47">
            <v>29135</v>
          </cell>
          <cell r="AV47">
            <v>286089</v>
          </cell>
          <cell r="AW47">
            <v>0</v>
          </cell>
          <cell r="AX47">
            <v>0</v>
          </cell>
          <cell r="AY47">
            <v>0</v>
          </cell>
          <cell r="AZ47">
            <v>93515</v>
          </cell>
          <cell r="BB47">
            <v>0</v>
          </cell>
          <cell r="BC47">
            <v>0</v>
          </cell>
          <cell r="BD47">
            <v>0</v>
          </cell>
          <cell r="BE47">
            <v>3920</v>
          </cell>
          <cell r="BF47">
            <v>0</v>
          </cell>
        </row>
        <row r="48">
          <cell r="A48">
            <v>41</v>
          </cell>
          <cell r="B48" t="str">
            <v>HALIFAX</v>
          </cell>
          <cell r="C48">
            <v>18905621</v>
          </cell>
          <cell r="D48">
            <v>6158870.2838821942</v>
          </cell>
          <cell r="E48">
            <v>456956</v>
          </cell>
          <cell r="F48">
            <v>841777</v>
          </cell>
          <cell r="G48">
            <v>179769</v>
          </cell>
          <cell r="H48">
            <v>3932095</v>
          </cell>
          <cell r="I48">
            <v>0</v>
          </cell>
          <cell r="J48">
            <v>2599520</v>
          </cell>
          <cell r="K48">
            <v>1209875</v>
          </cell>
          <cell r="L48">
            <v>74190</v>
          </cell>
          <cell r="M48">
            <v>116679</v>
          </cell>
          <cell r="N48">
            <v>217098</v>
          </cell>
          <cell r="O48">
            <v>4901622</v>
          </cell>
          <cell r="P48">
            <v>0</v>
          </cell>
          <cell r="Q48">
            <v>817933</v>
          </cell>
          <cell r="R48">
            <v>0</v>
          </cell>
          <cell r="S48">
            <v>1316506</v>
          </cell>
          <cell r="T48">
            <v>0</v>
          </cell>
          <cell r="U48">
            <v>284000</v>
          </cell>
          <cell r="V48">
            <v>0</v>
          </cell>
          <cell r="W48">
            <v>981113</v>
          </cell>
          <cell r="X48">
            <v>0</v>
          </cell>
          <cell r="Y48">
            <v>59639</v>
          </cell>
          <cell r="Z48">
            <v>0</v>
          </cell>
          <cell r="AA48">
            <v>0</v>
          </cell>
          <cell r="AB48">
            <v>21131</v>
          </cell>
          <cell r="AC48">
            <v>60033</v>
          </cell>
          <cell r="AD48">
            <v>8119</v>
          </cell>
          <cell r="AE48">
            <v>0</v>
          </cell>
          <cell r="AG48">
            <v>0</v>
          </cell>
          <cell r="AI48">
            <v>0</v>
          </cell>
          <cell r="AJ48">
            <v>0</v>
          </cell>
          <cell r="AK48">
            <v>0</v>
          </cell>
          <cell r="AM48">
            <v>76479</v>
          </cell>
          <cell r="AN48">
            <v>0</v>
          </cell>
          <cell r="AO48">
            <v>1791686</v>
          </cell>
          <cell r="AP48">
            <v>0</v>
          </cell>
          <cell r="AQ48">
            <v>205261</v>
          </cell>
          <cell r="AR48">
            <v>5719</v>
          </cell>
          <cell r="AS48">
            <v>1231837</v>
          </cell>
          <cell r="AT48">
            <v>51676.24</v>
          </cell>
          <cell r="AU48">
            <v>97547</v>
          </cell>
          <cell r="AV48">
            <v>1269301</v>
          </cell>
          <cell r="AW48">
            <v>0</v>
          </cell>
          <cell r="AX48">
            <v>24608</v>
          </cell>
          <cell r="AY48">
            <v>201123</v>
          </cell>
          <cell r="AZ48">
            <v>61376</v>
          </cell>
          <cell r="BB48">
            <v>0</v>
          </cell>
          <cell r="BC48">
            <v>0</v>
          </cell>
          <cell r="BD48">
            <v>0</v>
          </cell>
          <cell r="BE48">
            <v>8112</v>
          </cell>
          <cell r="BF48">
            <v>0</v>
          </cell>
        </row>
        <row r="49">
          <cell r="A49">
            <v>42</v>
          </cell>
          <cell r="B49" t="str">
            <v>HANOVER</v>
          </cell>
          <cell r="C49">
            <v>54111991</v>
          </cell>
          <cell r="D49">
            <v>23030734.620825142</v>
          </cell>
          <cell r="E49">
            <v>1328027</v>
          </cell>
          <cell r="F49">
            <v>870756</v>
          </cell>
          <cell r="G49">
            <v>522453</v>
          </cell>
          <cell r="H49">
            <v>6576278</v>
          </cell>
          <cell r="I49">
            <v>0</v>
          </cell>
          <cell r="J49">
            <v>6352369</v>
          </cell>
          <cell r="K49">
            <v>2952276</v>
          </cell>
          <cell r="L49">
            <v>182444</v>
          </cell>
          <cell r="M49">
            <v>565308</v>
          </cell>
          <cell r="N49">
            <v>236060</v>
          </cell>
          <cell r="O49">
            <v>2577562</v>
          </cell>
          <cell r="P49">
            <v>0</v>
          </cell>
          <cell r="Q49">
            <v>2049019</v>
          </cell>
          <cell r="R49">
            <v>0</v>
          </cell>
          <cell r="S49">
            <v>1084098</v>
          </cell>
          <cell r="T49">
            <v>0</v>
          </cell>
          <cell r="U49">
            <v>648000</v>
          </cell>
          <cell r="V49">
            <v>32475.785215603912</v>
          </cell>
          <cell r="W49">
            <v>3668815</v>
          </cell>
          <cell r="X49">
            <v>0</v>
          </cell>
          <cell r="Y49">
            <v>0</v>
          </cell>
          <cell r="Z49">
            <v>0</v>
          </cell>
          <cell r="AA49">
            <v>0</v>
          </cell>
          <cell r="AB49">
            <v>72944</v>
          </cell>
          <cell r="AC49">
            <v>58478</v>
          </cell>
          <cell r="AD49">
            <v>25165</v>
          </cell>
          <cell r="AE49">
            <v>0</v>
          </cell>
          <cell r="AG49">
            <v>0</v>
          </cell>
          <cell r="AI49">
            <v>0</v>
          </cell>
          <cell r="AJ49">
            <v>0</v>
          </cell>
          <cell r="AK49">
            <v>0</v>
          </cell>
          <cell r="AM49">
            <v>120627</v>
          </cell>
          <cell r="AN49">
            <v>0</v>
          </cell>
          <cell r="AO49">
            <v>942175</v>
          </cell>
          <cell r="AP49">
            <v>0</v>
          </cell>
          <cell r="AQ49">
            <v>291266</v>
          </cell>
          <cell r="AR49">
            <v>5327</v>
          </cell>
          <cell r="AS49">
            <v>584913</v>
          </cell>
          <cell r="AT49">
            <v>108331.16</v>
          </cell>
          <cell r="AU49">
            <v>135521</v>
          </cell>
          <cell r="AV49">
            <v>3688899</v>
          </cell>
          <cell r="AW49">
            <v>0</v>
          </cell>
          <cell r="AX49">
            <v>24608</v>
          </cell>
          <cell r="AY49">
            <v>1495667</v>
          </cell>
          <cell r="AZ49">
            <v>148570</v>
          </cell>
          <cell r="BB49">
            <v>0</v>
          </cell>
          <cell r="BC49">
            <v>0</v>
          </cell>
          <cell r="BD49">
            <v>0</v>
          </cell>
          <cell r="BE49">
            <v>22697</v>
          </cell>
          <cell r="BF49">
            <v>0</v>
          </cell>
        </row>
        <row r="50">
          <cell r="A50">
            <v>43</v>
          </cell>
          <cell r="B50" t="str">
            <v>HENRICO</v>
          </cell>
          <cell r="C50">
            <v>193802467</v>
          </cell>
          <cell r="D50">
            <v>67696179.28007637</v>
          </cell>
          <cell r="E50">
            <v>4494841</v>
          </cell>
          <cell r="F50">
            <v>3199775</v>
          </cell>
          <cell r="G50">
            <v>1768297</v>
          </cell>
          <cell r="H50">
            <v>20349444</v>
          </cell>
          <cell r="I50">
            <v>0</v>
          </cell>
          <cell r="J50">
            <v>21219558</v>
          </cell>
          <cell r="K50">
            <v>9880006</v>
          </cell>
          <cell r="L50">
            <v>617500</v>
          </cell>
          <cell r="M50">
            <v>7259097</v>
          </cell>
          <cell r="N50">
            <v>1784988</v>
          </cell>
          <cell r="O50">
            <v>25854630</v>
          </cell>
          <cell r="P50">
            <v>198551</v>
          </cell>
          <cell r="Q50">
            <v>7130491</v>
          </cell>
          <cell r="R50">
            <v>0</v>
          </cell>
          <cell r="S50">
            <v>7569701</v>
          </cell>
          <cell r="T50">
            <v>0</v>
          </cell>
          <cell r="U50">
            <v>1844000</v>
          </cell>
          <cell r="V50">
            <v>146910.24064248256</v>
          </cell>
          <cell r="W50">
            <v>10784058</v>
          </cell>
          <cell r="X50">
            <v>0</v>
          </cell>
          <cell r="Y50">
            <v>244385</v>
          </cell>
          <cell r="Z50">
            <v>0</v>
          </cell>
          <cell r="AA50">
            <v>0</v>
          </cell>
          <cell r="AB50">
            <v>237405</v>
          </cell>
          <cell r="AC50">
            <v>197250</v>
          </cell>
          <cell r="AD50">
            <v>123747</v>
          </cell>
          <cell r="AE50">
            <v>1728990</v>
          </cell>
          <cell r="AG50">
            <v>0</v>
          </cell>
          <cell r="AI50">
            <v>0</v>
          </cell>
          <cell r="AJ50">
            <v>0</v>
          </cell>
          <cell r="AK50">
            <v>0</v>
          </cell>
          <cell r="AM50">
            <v>2381791</v>
          </cell>
          <cell r="AN50">
            <v>0</v>
          </cell>
          <cell r="AO50">
            <v>9450627</v>
          </cell>
          <cell r="AP50">
            <v>0</v>
          </cell>
          <cell r="AQ50">
            <v>1865058</v>
          </cell>
          <cell r="AR50">
            <v>40493</v>
          </cell>
          <cell r="AS50">
            <v>7568749</v>
          </cell>
          <cell r="AT50">
            <v>524805.12</v>
          </cell>
          <cell r="AU50">
            <v>805546</v>
          </cell>
          <cell r="AV50">
            <v>12485455</v>
          </cell>
          <cell r="AW50">
            <v>0</v>
          </cell>
          <cell r="AX50">
            <v>49217</v>
          </cell>
          <cell r="AY50">
            <v>1128180</v>
          </cell>
          <cell r="AZ50">
            <v>986626</v>
          </cell>
          <cell r="BB50">
            <v>0</v>
          </cell>
          <cell r="BC50">
            <v>0</v>
          </cell>
          <cell r="BD50">
            <v>0</v>
          </cell>
          <cell r="BE50">
            <v>37500</v>
          </cell>
          <cell r="BF50">
            <v>0</v>
          </cell>
        </row>
        <row r="51">
          <cell r="A51">
            <v>44</v>
          </cell>
          <cell r="B51" t="str">
            <v>HENRY</v>
          </cell>
          <cell r="C51">
            <v>33672858</v>
          </cell>
          <cell r="D51">
            <v>8801982.1904528905</v>
          </cell>
          <cell r="E51">
            <v>817391</v>
          </cell>
          <cell r="F51">
            <v>2046795</v>
          </cell>
          <cell r="G51">
            <v>321566</v>
          </cell>
          <cell r="H51">
            <v>3557646</v>
          </cell>
          <cell r="I51">
            <v>0</v>
          </cell>
          <cell r="J51">
            <v>4190570</v>
          </cell>
          <cell r="K51">
            <v>1949814</v>
          </cell>
          <cell r="L51">
            <v>117397</v>
          </cell>
          <cell r="M51">
            <v>801277</v>
          </cell>
          <cell r="N51">
            <v>283003</v>
          </cell>
          <cell r="O51">
            <v>10289430</v>
          </cell>
          <cell r="P51">
            <v>0</v>
          </cell>
          <cell r="Q51">
            <v>1346639</v>
          </cell>
          <cell r="R51">
            <v>775844</v>
          </cell>
          <cell r="S51">
            <v>1754299</v>
          </cell>
          <cell r="T51">
            <v>0</v>
          </cell>
          <cell r="U51">
            <v>466000</v>
          </cell>
          <cell r="V51">
            <v>0</v>
          </cell>
          <cell r="W51">
            <v>1402163</v>
          </cell>
          <cell r="X51">
            <v>0</v>
          </cell>
          <cell r="Y51">
            <v>0</v>
          </cell>
          <cell r="Z51">
            <v>0</v>
          </cell>
          <cell r="AA51">
            <v>0</v>
          </cell>
          <cell r="AB51">
            <v>35343</v>
          </cell>
          <cell r="AC51">
            <v>18024</v>
          </cell>
          <cell r="AD51">
            <v>7289</v>
          </cell>
          <cell r="AE51">
            <v>0</v>
          </cell>
          <cell r="AG51">
            <v>0</v>
          </cell>
          <cell r="AI51">
            <v>0</v>
          </cell>
          <cell r="AJ51">
            <v>0</v>
          </cell>
          <cell r="AK51">
            <v>0</v>
          </cell>
          <cell r="AM51">
            <v>31850</v>
          </cell>
          <cell r="AN51">
            <v>0</v>
          </cell>
          <cell r="AO51">
            <v>3761089</v>
          </cell>
          <cell r="AP51">
            <v>0</v>
          </cell>
          <cell r="AQ51">
            <v>379552</v>
          </cell>
          <cell r="AR51">
            <v>1881</v>
          </cell>
          <cell r="AS51">
            <v>1674334.0000000002</v>
          </cell>
          <cell r="AT51">
            <v>69469.960000000006</v>
          </cell>
          <cell r="AU51">
            <v>182260</v>
          </cell>
          <cell r="AV51">
            <v>2270491</v>
          </cell>
          <cell r="AW51">
            <v>204256</v>
          </cell>
          <cell r="AX51">
            <v>32810</v>
          </cell>
          <cell r="AY51">
            <v>450404</v>
          </cell>
          <cell r="AZ51">
            <v>0</v>
          </cell>
          <cell r="BB51">
            <v>0</v>
          </cell>
          <cell r="BC51">
            <v>0</v>
          </cell>
          <cell r="BD51">
            <v>0</v>
          </cell>
          <cell r="BE51">
            <v>14870</v>
          </cell>
          <cell r="BF51">
            <v>0</v>
          </cell>
        </row>
        <row r="52">
          <cell r="A52">
            <v>45</v>
          </cell>
          <cell r="B52" t="str">
            <v>HIGHLAND</v>
          </cell>
          <cell r="C52">
            <v>505572</v>
          </cell>
          <cell r="D52">
            <v>281092.85355593119</v>
          </cell>
          <cell r="E52">
            <v>6364</v>
          </cell>
          <cell r="F52">
            <v>51463</v>
          </cell>
          <cell r="G52">
            <v>2504</v>
          </cell>
          <cell r="H52">
            <v>38747</v>
          </cell>
          <cell r="I52">
            <v>0</v>
          </cell>
          <cell r="J52">
            <v>64260</v>
          </cell>
          <cell r="K52">
            <v>29924</v>
          </cell>
          <cell r="L52">
            <v>1828</v>
          </cell>
          <cell r="M52">
            <v>0</v>
          </cell>
          <cell r="N52">
            <v>1208</v>
          </cell>
          <cell r="O52">
            <v>42392</v>
          </cell>
          <cell r="P52">
            <v>0</v>
          </cell>
          <cell r="Q52">
            <v>19604</v>
          </cell>
          <cell r="R52">
            <v>0</v>
          </cell>
          <cell r="S52">
            <v>0</v>
          </cell>
          <cell r="T52">
            <v>0</v>
          </cell>
          <cell r="U52">
            <v>102000</v>
          </cell>
          <cell r="V52">
            <v>2615.3876783020337</v>
          </cell>
          <cell r="W52">
            <v>44778</v>
          </cell>
          <cell r="X52">
            <v>0</v>
          </cell>
          <cell r="Y52">
            <v>0</v>
          </cell>
          <cell r="Z52">
            <v>0</v>
          </cell>
          <cell r="AA52">
            <v>0</v>
          </cell>
          <cell r="AB52">
            <v>984</v>
          </cell>
          <cell r="AC52">
            <v>0</v>
          </cell>
          <cell r="AD52">
            <v>0</v>
          </cell>
          <cell r="AE52">
            <v>0</v>
          </cell>
          <cell r="AG52">
            <v>0</v>
          </cell>
          <cell r="AI52">
            <v>0</v>
          </cell>
          <cell r="AJ52">
            <v>0</v>
          </cell>
          <cell r="AK52">
            <v>0</v>
          </cell>
          <cell r="AM52">
            <v>0</v>
          </cell>
          <cell r="AN52">
            <v>0</v>
          </cell>
          <cell r="AO52">
            <v>15496</v>
          </cell>
          <cell r="AP52">
            <v>0</v>
          </cell>
          <cell r="AQ52">
            <v>1703</v>
          </cell>
          <cell r="AR52">
            <v>62</v>
          </cell>
          <cell r="AS52">
            <v>0</v>
          </cell>
          <cell r="AT52">
            <v>2958.48</v>
          </cell>
          <cell r="AU52">
            <v>1741</v>
          </cell>
          <cell r="AV52">
            <v>200000</v>
          </cell>
          <cell r="AW52">
            <v>0</v>
          </cell>
          <cell r="AX52">
            <v>0</v>
          </cell>
          <cell r="AY52">
            <v>8978</v>
          </cell>
          <cell r="AZ52">
            <v>4093</v>
          </cell>
          <cell r="BA52">
            <v>1039455</v>
          </cell>
          <cell r="BB52">
            <v>0</v>
          </cell>
          <cell r="BC52">
            <v>0</v>
          </cell>
          <cell r="BD52">
            <v>0</v>
          </cell>
          <cell r="BE52">
            <v>3021</v>
          </cell>
          <cell r="BF52">
            <v>0</v>
          </cell>
        </row>
        <row r="53">
          <cell r="A53">
            <v>46</v>
          </cell>
          <cell r="B53" t="str">
            <v>ISLE OF WIGHT</v>
          </cell>
          <cell r="C53">
            <v>22154022</v>
          </cell>
          <cell r="D53">
            <v>8169523.2699520458</v>
          </cell>
          <cell r="E53">
            <v>541118</v>
          </cell>
          <cell r="F53">
            <v>375073</v>
          </cell>
          <cell r="G53">
            <v>212879</v>
          </cell>
          <cell r="H53">
            <v>2486967</v>
          </cell>
          <cell r="I53">
            <v>0</v>
          </cell>
          <cell r="J53">
            <v>2588338</v>
          </cell>
          <cell r="K53">
            <v>1206314</v>
          </cell>
          <cell r="L53">
            <v>74339</v>
          </cell>
          <cell r="M53">
            <v>100812</v>
          </cell>
          <cell r="N53">
            <v>29150</v>
          </cell>
          <cell r="O53">
            <v>2129175</v>
          </cell>
          <cell r="P53">
            <v>0</v>
          </cell>
          <cell r="Q53">
            <v>854671</v>
          </cell>
          <cell r="R53">
            <v>0</v>
          </cell>
          <cell r="S53">
            <v>765654</v>
          </cell>
          <cell r="T53">
            <v>0</v>
          </cell>
          <cell r="U53">
            <v>284000</v>
          </cell>
          <cell r="V53">
            <v>16863.836505968829</v>
          </cell>
          <cell r="W53">
            <v>1301412</v>
          </cell>
          <cell r="X53">
            <v>0</v>
          </cell>
          <cell r="Y53">
            <v>0</v>
          </cell>
          <cell r="Z53">
            <v>0</v>
          </cell>
          <cell r="AA53">
            <v>0</v>
          </cell>
          <cell r="AB53">
            <v>26069</v>
          </cell>
          <cell r="AC53">
            <v>9750</v>
          </cell>
          <cell r="AD53">
            <v>0</v>
          </cell>
          <cell r="AE53">
            <v>0</v>
          </cell>
          <cell r="AG53">
            <v>0</v>
          </cell>
          <cell r="AI53">
            <v>0</v>
          </cell>
          <cell r="AJ53">
            <v>0</v>
          </cell>
          <cell r="AK53">
            <v>0</v>
          </cell>
          <cell r="AM53">
            <v>44592</v>
          </cell>
          <cell r="AN53">
            <v>0</v>
          </cell>
          <cell r="AO53">
            <v>778276</v>
          </cell>
          <cell r="AP53">
            <v>0</v>
          </cell>
          <cell r="AQ53">
            <v>150092</v>
          </cell>
          <cell r="AR53">
            <v>2715</v>
          </cell>
          <cell r="AS53">
            <v>509099</v>
          </cell>
          <cell r="AT53">
            <v>25994.36</v>
          </cell>
          <cell r="AU53">
            <v>82227</v>
          </cell>
          <cell r="AV53">
            <v>1503079</v>
          </cell>
          <cell r="AW53">
            <v>0</v>
          </cell>
          <cell r="AX53">
            <v>16405</v>
          </cell>
          <cell r="AY53">
            <v>783173</v>
          </cell>
          <cell r="AZ53">
            <v>6025</v>
          </cell>
          <cell r="BB53">
            <v>0</v>
          </cell>
          <cell r="BC53">
            <v>0</v>
          </cell>
          <cell r="BD53">
            <v>0</v>
          </cell>
          <cell r="BE53">
            <v>6346</v>
          </cell>
          <cell r="BF53">
            <v>0</v>
          </cell>
        </row>
        <row r="54">
          <cell r="A54">
            <v>47</v>
          </cell>
          <cell r="B54" t="str">
            <v>JAMES CITY</v>
          </cell>
          <cell r="C54">
            <v>29946457</v>
          </cell>
          <cell r="D54">
            <v>14573825.37373009</v>
          </cell>
          <cell r="E54">
            <v>744044</v>
          </cell>
          <cell r="F54">
            <v>176556</v>
          </cell>
          <cell r="G54">
            <v>292711</v>
          </cell>
          <cell r="H54">
            <v>4218759</v>
          </cell>
          <cell r="I54">
            <v>0</v>
          </cell>
          <cell r="J54">
            <v>3619398</v>
          </cell>
          <cell r="K54">
            <v>1681928</v>
          </cell>
          <cell r="L54">
            <v>102217</v>
          </cell>
          <cell r="M54">
            <v>219248</v>
          </cell>
          <cell r="N54">
            <v>165025</v>
          </cell>
          <cell r="O54">
            <v>2573748</v>
          </cell>
          <cell r="P54">
            <v>0</v>
          </cell>
          <cell r="Q54">
            <v>1165864</v>
          </cell>
          <cell r="R54">
            <v>0</v>
          </cell>
          <cell r="S54">
            <v>682808</v>
          </cell>
          <cell r="T54">
            <v>0</v>
          </cell>
          <cell r="U54">
            <v>0</v>
          </cell>
          <cell r="V54">
            <v>0</v>
          </cell>
          <cell r="W54">
            <v>2321622</v>
          </cell>
          <cell r="X54">
            <v>0</v>
          </cell>
          <cell r="Y54">
            <v>0</v>
          </cell>
          <cell r="Z54">
            <v>0</v>
          </cell>
          <cell r="AA54">
            <v>0</v>
          </cell>
          <cell r="AB54">
            <v>0</v>
          </cell>
          <cell r="AC54">
            <v>0</v>
          </cell>
          <cell r="AD54">
            <v>0</v>
          </cell>
          <cell r="AE54">
            <v>0</v>
          </cell>
          <cell r="AG54">
            <v>0</v>
          </cell>
          <cell r="AI54">
            <v>0</v>
          </cell>
          <cell r="AJ54">
            <v>0</v>
          </cell>
          <cell r="AK54">
            <v>0</v>
          </cell>
          <cell r="AM54">
            <v>81888</v>
          </cell>
          <cell r="AN54">
            <v>0</v>
          </cell>
          <cell r="AO54">
            <v>940780</v>
          </cell>
          <cell r="AP54">
            <v>0</v>
          </cell>
          <cell r="AQ54">
            <v>205479</v>
          </cell>
          <cell r="AR54">
            <v>0</v>
          </cell>
          <cell r="AS54">
            <v>774652</v>
          </cell>
          <cell r="AT54">
            <v>0</v>
          </cell>
          <cell r="AU54">
            <v>111940</v>
          </cell>
          <cell r="AV54">
            <v>2066753</v>
          </cell>
          <cell r="AW54">
            <v>0</v>
          </cell>
          <cell r="AX54">
            <v>0</v>
          </cell>
          <cell r="AY54">
            <v>759380</v>
          </cell>
          <cell r="AZ54">
            <v>0</v>
          </cell>
          <cell r="BB54">
            <v>0</v>
          </cell>
          <cell r="BC54">
            <v>0</v>
          </cell>
          <cell r="BD54">
            <v>0</v>
          </cell>
          <cell r="BE54">
            <v>0</v>
          </cell>
          <cell r="BF54">
            <v>0</v>
          </cell>
        </row>
        <row r="55">
          <cell r="A55">
            <v>48</v>
          </cell>
          <cell r="B55" t="str">
            <v>KING GEORGE</v>
          </cell>
          <cell r="C55">
            <v>18345783</v>
          </cell>
          <cell r="D55">
            <v>6504992.0811712136</v>
          </cell>
          <cell r="E55">
            <v>446442</v>
          </cell>
          <cell r="F55">
            <v>214662</v>
          </cell>
          <cell r="G55">
            <v>178421</v>
          </cell>
          <cell r="H55">
            <v>2213531</v>
          </cell>
          <cell r="I55">
            <v>0</v>
          </cell>
          <cell r="J55">
            <v>2118745</v>
          </cell>
          <cell r="K55">
            <v>986889</v>
          </cell>
          <cell r="L55">
            <v>61332</v>
          </cell>
          <cell r="M55">
            <v>100858</v>
          </cell>
          <cell r="N55">
            <v>163200</v>
          </cell>
          <cell r="O55">
            <v>1343216</v>
          </cell>
          <cell r="P55">
            <v>0</v>
          </cell>
          <cell r="Q55">
            <v>693441</v>
          </cell>
          <cell r="R55">
            <v>0</v>
          </cell>
          <cell r="S55">
            <v>342718</v>
          </cell>
          <cell r="T55">
            <v>0</v>
          </cell>
          <cell r="U55">
            <v>180000</v>
          </cell>
          <cell r="V55">
            <v>16999.603445957116</v>
          </cell>
          <cell r="W55">
            <v>1036251</v>
          </cell>
          <cell r="X55">
            <v>0</v>
          </cell>
          <cell r="Y55">
            <v>0</v>
          </cell>
          <cell r="Z55">
            <v>0</v>
          </cell>
          <cell r="AA55">
            <v>0</v>
          </cell>
          <cell r="AB55">
            <v>21624</v>
          </cell>
          <cell r="AC55">
            <v>29463</v>
          </cell>
          <cell r="AD55">
            <v>0</v>
          </cell>
          <cell r="AE55">
            <v>0</v>
          </cell>
          <cell r="AG55">
            <v>0</v>
          </cell>
          <cell r="AI55">
            <v>0</v>
          </cell>
          <cell r="AJ55">
            <v>0</v>
          </cell>
          <cell r="AK55">
            <v>0</v>
          </cell>
          <cell r="AM55">
            <v>20115</v>
          </cell>
          <cell r="AN55">
            <v>0</v>
          </cell>
          <cell r="AO55">
            <v>490985</v>
          </cell>
          <cell r="AP55">
            <v>0</v>
          </cell>
          <cell r="AQ55">
            <v>143653</v>
          </cell>
          <cell r="AR55">
            <v>7945</v>
          </cell>
          <cell r="AS55">
            <v>195373</v>
          </cell>
          <cell r="AT55">
            <v>57456</v>
          </cell>
          <cell r="AU55">
            <v>60800</v>
          </cell>
          <cell r="AV55">
            <v>1240095</v>
          </cell>
          <cell r="AW55">
            <v>0</v>
          </cell>
          <cell r="AX55">
            <v>8203</v>
          </cell>
          <cell r="AY55">
            <v>232679</v>
          </cell>
          <cell r="AZ55">
            <v>12885</v>
          </cell>
          <cell r="BB55">
            <v>0</v>
          </cell>
          <cell r="BC55">
            <v>0</v>
          </cell>
          <cell r="BD55">
            <v>0</v>
          </cell>
          <cell r="BE55">
            <v>7646</v>
          </cell>
          <cell r="BF55">
            <v>0</v>
          </cell>
        </row>
        <row r="56">
          <cell r="A56">
            <v>49</v>
          </cell>
          <cell r="B56" t="str">
            <v>KING QUEEN</v>
          </cell>
          <cell r="C56">
            <v>3372220</v>
          </cell>
          <cell r="D56">
            <v>1047805.077247669</v>
          </cell>
          <cell r="E56">
            <v>73904</v>
          </cell>
          <cell r="F56">
            <v>95991</v>
          </cell>
          <cell r="G56">
            <v>28151</v>
          </cell>
          <cell r="H56">
            <v>655321</v>
          </cell>
          <cell r="I56">
            <v>0</v>
          </cell>
          <cell r="J56">
            <v>417652</v>
          </cell>
          <cell r="K56">
            <v>194289</v>
          </cell>
          <cell r="L56">
            <v>11999</v>
          </cell>
          <cell r="M56">
            <v>12334</v>
          </cell>
          <cell r="N56">
            <v>0</v>
          </cell>
          <cell r="O56">
            <v>848360</v>
          </cell>
          <cell r="P56">
            <v>0</v>
          </cell>
          <cell r="Q56">
            <v>137738</v>
          </cell>
          <cell r="R56">
            <v>0</v>
          </cell>
          <cell r="S56">
            <v>149570</v>
          </cell>
          <cell r="T56">
            <v>0</v>
          </cell>
          <cell r="U56">
            <v>128000</v>
          </cell>
          <cell r="V56">
            <v>0</v>
          </cell>
          <cell r="W56">
            <v>166916</v>
          </cell>
          <cell r="X56">
            <v>0</v>
          </cell>
          <cell r="Y56">
            <v>51224</v>
          </cell>
          <cell r="Z56">
            <v>0</v>
          </cell>
          <cell r="AA56">
            <v>0</v>
          </cell>
          <cell r="AB56">
            <v>3031</v>
          </cell>
          <cell r="AC56">
            <v>7744</v>
          </cell>
          <cell r="AD56">
            <v>0</v>
          </cell>
          <cell r="AE56">
            <v>0</v>
          </cell>
          <cell r="AG56">
            <v>0</v>
          </cell>
          <cell r="AI56">
            <v>0</v>
          </cell>
          <cell r="AJ56">
            <v>0</v>
          </cell>
          <cell r="AK56">
            <v>0</v>
          </cell>
          <cell r="AM56">
            <v>58</v>
          </cell>
          <cell r="AN56">
            <v>0</v>
          </cell>
          <cell r="AO56">
            <v>310100</v>
          </cell>
          <cell r="AP56">
            <v>0</v>
          </cell>
          <cell r="AQ56">
            <v>61321</v>
          </cell>
          <cell r="AR56">
            <v>2194</v>
          </cell>
          <cell r="AS56">
            <v>199340</v>
          </cell>
          <cell r="AT56">
            <v>108.36</v>
          </cell>
          <cell r="AU56">
            <v>13150</v>
          </cell>
          <cell r="AV56">
            <v>205283</v>
          </cell>
          <cell r="AW56">
            <v>0</v>
          </cell>
          <cell r="AX56">
            <v>8203</v>
          </cell>
          <cell r="AY56">
            <v>86028</v>
          </cell>
          <cell r="AZ56">
            <v>4354</v>
          </cell>
          <cell r="BB56">
            <v>0</v>
          </cell>
          <cell r="BC56">
            <v>0</v>
          </cell>
          <cell r="BD56">
            <v>0</v>
          </cell>
          <cell r="BE56">
            <v>3476</v>
          </cell>
          <cell r="BF56">
            <v>0</v>
          </cell>
        </row>
        <row r="57">
          <cell r="A57">
            <v>50</v>
          </cell>
          <cell r="B57" t="str">
            <v>KING WILLIAM</v>
          </cell>
          <cell r="C57">
            <v>9723077</v>
          </cell>
          <cell r="D57">
            <v>2827710.1984581738</v>
          </cell>
          <cell r="E57">
            <v>225699</v>
          </cell>
          <cell r="F57">
            <v>252280</v>
          </cell>
          <cell r="G57">
            <v>88791</v>
          </cell>
          <cell r="H57">
            <v>945699</v>
          </cell>
          <cell r="I57">
            <v>0</v>
          </cell>
          <cell r="J57">
            <v>1082410</v>
          </cell>
          <cell r="K57">
            <v>504561</v>
          </cell>
          <cell r="L57">
            <v>31007</v>
          </cell>
          <cell r="M57">
            <v>37560</v>
          </cell>
          <cell r="N57">
            <v>59787</v>
          </cell>
          <cell r="O57">
            <v>869647</v>
          </cell>
          <cell r="P57">
            <v>0</v>
          </cell>
          <cell r="Q57">
            <v>360021</v>
          </cell>
          <cell r="R57">
            <v>0</v>
          </cell>
          <cell r="S57">
            <v>232290</v>
          </cell>
          <cell r="T57">
            <v>0</v>
          </cell>
          <cell r="U57">
            <v>180000</v>
          </cell>
          <cell r="V57">
            <v>6633.0062981395686</v>
          </cell>
          <cell r="W57">
            <v>450457</v>
          </cell>
          <cell r="X57">
            <v>0</v>
          </cell>
          <cell r="Y57">
            <v>0</v>
          </cell>
          <cell r="Z57">
            <v>19732.78</v>
          </cell>
          <cell r="AA57">
            <v>0</v>
          </cell>
          <cell r="AB57">
            <v>8277</v>
          </cell>
          <cell r="AC57">
            <v>7414</v>
          </cell>
          <cell r="AD57">
            <v>0</v>
          </cell>
          <cell r="AE57">
            <v>0</v>
          </cell>
          <cell r="AG57">
            <v>61930</v>
          </cell>
          <cell r="AI57">
            <v>0</v>
          </cell>
          <cell r="AJ57">
            <v>0</v>
          </cell>
          <cell r="AK57">
            <v>0</v>
          </cell>
          <cell r="AM57">
            <v>29</v>
          </cell>
          <cell r="AN57">
            <v>0</v>
          </cell>
          <cell r="AO57">
            <v>317882</v>
          </cell>
          <cell r="AP57">
            <v>0</v>
          </cell>
          <cell r="AQ57">
            <v>61273</v>
          </cell>
          <cell r="AR57">
            <v>1473</v>
          </cell>
          <cell r="AS57">
            <v>256560</v>
          </cell>
          <cell r="AT57">
            <v>8248.7999999999993</v>
          </cell>
          <cell r="AU57">
            <v>32919</v>
          </cell>
          <cell r="AV57">
            <v>626931</v>
          </cell>
          <cell r="AW57">
            <v>1011776</v>
          </cell>
          <cell r="AX57">
            <v>8203</v>
          </cell>
          <cell r="AY57">
            <v>0</v>
          </cell>
          <cell r="AZ57">
            <v>46630</v>
          </cell>
          <cell r="BB57">
            <v>0</v>
          </cell>
          <cell r="BC57">
            <v>0</v>
          </cell>
          <cell r="BD57">
            <v>0</v>
          </cell>
          <cell r="BE57">
            <v>4231</v>
          </cell>
          <cell r="BF57">
            <v>0</v>
          </cell>
        </row>
        <row r="58">
          <cell r="A58">
            <v>51</v>
          </cell>
          <cell r="B58" t="str">
            <v>LANCASTER</v>
          </cell>
          <cell r="C58">
            <v>1317322</v>
          </cell>
          <cell r="D58">
            <v>1442174.1553709158</v>
          </cell>
          <cell r="E58">
            <v>29776</v>
          </cell>
          <cell r="F58">
            <v>83301</v>
          </cell>
          <cell r="G58">
            <v>12830</v>
          </cell>
          <cell r="H58">
            <v>202489</v>
          </cell>
          <cell r="I58">
            <v>0</v>
          </cell>
          <cell r="J58">
            <v>180362</v>
          </cell>
          <cell r="K58">
            <v>84045</v>
          </cell>
          <cell r="L58">
            <v>5206</v>
          </cell>
          <cell r="M58">
            <v>2055</v>
          </cell>
          <cell r="N58">
            <v>4563</v>
          </cell>
          <cell r="O58">
            <v>342954</v>
          </cell>
          <cell r="P58">
            <v>0</v>
          </cell>
          <cell r="Q58">
            <v>56178</v>
          </cell>
          <cell r="R58">
            <v>0</v>
          </cell>
          <cell r="S58">
            <v>189392</v>
          </cell>
          <cell r="T58">
            <v>0</v>
          </cell>
          <cell r="U58">
            <v>102000</v>
          </cell>
          <cell r="V58">
            <v>0</v>
          </cell>
          <cell r="W58">
            <v>229740</v>
          </cell>
          <cell r="X58">
            <v>0</v>
          </cell>
          <cell r="Y58">
            <v>0</v>
          </cell>
          <cell r="Z58">
            <v>0</v>
          </cell>
          <cell r="AA58">
            <v>0</v>
          </cell>
          <cell r="AB58">
            <v>3456</v>
          </cell>
          <cell r="AC58">
            <v>1501</v>
          </cell>
          <cell r="AD58">
            <v>0</v>
          </cell>
          <cell r="AE58">
            <v>0</v>
          </cell>
          <cell r="AG58">
            <v>0</v>
          </cell>
          <cell r="AI58">
            <v>0</v>
          </cell>
          <cell r="AJ58">
            <v>0</v>
          </cell>
          <cell r="AK58">
            <v>0</v>
          </cell>
          <cell r="AM58">
            <v>0</v>
          </cell>
          <cell r="AN58">
            <v>0</v>
          </cell>
          <cell r="AO58">
            <v>125360</v>
          </cell>
          <cell r="AP58">
            <v>0</v>
          </cell>
          <cell r="AQ58">
            <v>14474</v>
          </cell>
          <cell r="AR58">
            <v>886</v>
          </cell>
          <cell r="AS58">
            <v>58236</v>
          </cell>
          <cell r="AT58">
            <v>8078.28</v>
          </cell>
          <cell r="AU58">
            <v>8707</v>
          </cell>
          <cell r="AV58">
            <v>200000</v>
          </cell>
          <cell r="AW58">
            <v>0</v>
          </cell>
          <cell r="AX58">
            <v>8203</v>
          </cell>
          <cell r="AY58">
            <v>50828</v>
          </cell>
          <cell r="AZ58">
            <v>0</v>
          </cell>
          <cell r="BB58">
            <v>0</v>
          </cell>
          <cell r="BC58">
            <v>0</v>
          </cell>
          <cell r="BD58">
            <v>0</v>
          </cell>
          <cell r="BE58">
            <v>3181</v>
          </cell>
          <cell r="BF58">
            <v>0</v>
          </cell>
        </row>
        <row r="59">
          <cell r="A59">
            <v>52</v>
          </cell>
          <cell r="B59" t="str">
            <v>LEE</v>
          </cell>
          <cell r="C59">
            <v>16606111</v>
          </cell>
          <cell r="D59">
            <v>3934251.0958518581</v>
          </cell>
          <cell r="E59">
            <v>361414</v>
          </cell>
          <cell r="F59">
            <v>3331131</v>
          </cell>
          <cell r="G59">
            <v>142182</v>
          </cell>
          <cell r="H59">
            <v>2112425</v>
          </cell>
          <cell r="I59">
            <v>0</v>
          </cell>
          <cell r="J59">
            <v>2426129</v>
          </cell>
          <cell r="K59">
            <v>1128432</v>
          </cell>
          <cell r="L59">
            <v>69963</v>
          </cell>
          <cell r="M59">
            <v>4258</v>
          </cell>
          <cell r="N59">
            <v>0</v>
          </cell>
          <cell r="O59">
            <v>5362706</v>
          </cell>
          <cell r="P59">
            <v>0</v>
          </cell>
          <cell r="Q59">
            <v>743766</v>
          </cell>
          <cell r="R59">
            <v>0</v>
          </cell>
          <cell r="S59">
            <v>0</v>
          </cell>
          <cell r="T59">
            <v>0</v>
          </cell>
          <cell r="U59">
            <v>310000</v>
          </cell>
          <cell r="V59">
            <v>0</v>
          </cell>
          <cell r="W59">
            <v>626729</v>
          </cell>
          <cell r="X59">
            <v>0</v>
          </cell>
          <cell r="Y59">
            <v>0</v>
          </cell>
          <cell r="Z59">
            <v>0</v>
          </cell>
          <cell r="AA59">
            <v>0</v>
          </cell>
          <cell r="AB59">
            <v>13984</v>
          </cell>
          <cell r="AC59">
            <v>51567</v>
          </cell>
          <cell r="AD59">
            <v>0</v>
          </cell>
          <cell r="AE59">
            <v>0</v>
          </cell>
          <cell r="AG59">
            <v>0</v>
          </cell>
          <cell r="AI59">
            <v>0</v>
          </cell>
          <cell r="AJ59">
            <v>0</v>
          </cell>
          <cell r="AK59">
            <v>0</v>
          </cell>
          <cell r="AM59">
            <v>175044</v>
          </cell>
          <cell r="AN59">
            <v>0</v>
          </cell>
          <cell r="AO59">
            <v>1960226</v>
          </cell>
          <cell r="AP59">
            <v>0</v>
          </cell>
          <cell r="AQ59">
            <v>172882</v>
          </cell>
          <cell r="AR59">
            <v>711</v>
          </cell>
          <cell r="AS59">
            <v>798491</v>
          </cell>
          <cell r="AT59">
            <v>9997.9599999999991</v>
          </cell>
          <cell r="AU59">
            <v>93811</v>
          </cell>
          <cell r="AV59">
            <v>1003910</v>
          </cell>
          <cell r="AW59">
            <v>0</v>
          </cell>
          <cell r="AX59">
            <v>16405</v>
          </cell>
          <cell r="AY59">
            <v>34559</v>
          </cell>
          <cell r="AZ59">
            <v>102290</v>
          </cell>
          <cell r="BB59">
            <v>0</v>
          </cell>
          <cell r="BC59">
            <v>0</v>
          </cell>
          <cell r="BD59">
            <v>0</v>
          </cell>
          <cell r="BE59">
            <v>3977</v>
          </cell>
          <cell r="BF59">
            <v>0</v>
          </cell>
        </row>
        <row r="60">
          <cell r="A60">
            <v>53</v>
          </cell>
          <cell r="B60" t="str">
            <v>LOUDOUN</v>
          </cell>
          <cell r="C60">
            <v>264765356</v>
          </cell>
          <cell r="D60">
            <v>109396513.87588501</v>
          </cell>
          <cell r="E60">
            <v>5847876</v>
          </cell>
          <cell r="F60">
            <v>1825864</v>
          </cell>
          <cell r="G60">
            <v>2556209</v>
          </cell>
          <cell r="H60">
            <v>26876714</v>
          </cell>
          <cell r="I60">
            <v>0</v>
          </cell>
          <cell r="J60">
            <v>29396406</v>
          </cell>
          <cell r="K60">
            <v>13693978</v>
          </cell>
          <cell r="L60">
            <v>839897</v>
          </cell>
          <cell r="M60">
            <v>12225946</v>
          </cell>
          <cell r="N60">
            <v>940120</v>
          </cell>
          <cell r="O60">
            <v>8747116</v>
          </cell>
          <cell r="P60">
            <v>0</v>
          </cell>
          <cell r="Q60">
            <v>9875137</v>
          </cell>
          <cell r="R60">
            <v>0</v>
          </cell>
          <cell r="S60">
            <v>5227439</v>
          </cell>
          <cell r="T60">
            <v>0</v>
          </cell>
          <cell r="U60">
            <v>2546000</v>
          </cell>
          <cell r="V60">
            <v>222384.58184879506</v>
          </cell>
          <cell r="W60">
            <v>17426955</v>
          </cell>
          <cell r="X60">
            <v>0</v>
          </cell>
          <cell r="Y60">
            <v>83458</v>
          </cell>
          <cell r="Z60">
            <v>0</v>
          </cell>
          <cell r="AA60">
            <v>0</v>
          </cell>
          <cell r="AB60">
            <v>352236</v>
          </cell>
          <cell r="AC60">
            <v>176225</v>
          </cell>
          <cell r="AD60">
            <v>137291</v>
          </cell>
          <cell r="AE60">
            <v>671776</v>
          </cell>
          <cell r="AG60">
            <v>0</v>
          </cell>
          <cell r="AI60">
            <v>0</v>
          </cell>
          <cell r="AJ60">
            <v>0</v>
          </cell>
          <cell r="AK60">
            <v>0</v>
          </cell>
          <cell r="AM60">
            <v>395859</v>
          </cell>
          <cell r="AN60">
            <v>0</v>
          </cell>
          <cell r="AO60">
            <v>3197328</v>
          </cell>
          <cell r="AP60">
            <v>0</v>
          </cell>
          <cell r="AQ60">
            <v>1617772</v>
          </cell>
          <cell r="AR60">
            <v>20415</v>
          </cell>
          <cell r="AS60">
            <v>2009290.9999999998</v>
          </cell>
          <cell r="AT60">
            <v>399630</v>
          </cell>
          <cell r="AU60">
            <v>572434</v>
          </cell>
          <cell r="AV60">
            <v>16243821</v>
          </cell>
          <cell r="AW60">
            <v>0</v>
          </cell>
          <cell r="AX60">
            <v>32810</v>
          </cell>
          <cell r="AY60">
            <v>2612117</v>
          </cell>
          <cell r="AZ60">
            <v>543344</v>
          </cell>
          <cell r="BB60">
            <v>0</v>
          </cell>
          <cell r="BC60">
            <v>0</v>
          </cell>
          <cell r="BD60">
            <v>0</v>
          </cell>
          <cell r="BE60">
            <v>37500</v>
          </cell>
          <cell r="BF60">
            <v>0</v>
          </cell>
        </row>
        <row r="61">
          <cell r="A61">
            <v>54</v>
          </cell>
          <cell r="B61" t="str">
            <v>LOUISA</v>
          </cell>
          <cell r="C61">
            <v>16250978</v>
          </cell>
          <cell r="D61">
            <v>7250727.2262393739</v>
          </cell>
          <cell r="E61">
            <v>394732</v>
          </cell>
          <cell r="F61">
            <v>357413</v>
          </cell>
          <cell r="G61">
            <v>157755</v>
          </cell>
          <cell r="H61">
            <v>1962077</v>
          </cell>
          <cell r="I61">
            <v>0</v>
          </cell>
          <cell r="J61">
            <v>1900454</v>
          </cell>
          <cell r="K61">
            <v>884906</v>
          </cell>
          <cell r="L61">
            <v>54228</v>
          </cell>
          <cell r="M61">
            <v>175368</v>
          </cell>
          <cell r="N61">
            <v>146077</v>
          </cell>
          <cell r="O61">
            <v>2357533</v>
          </cell>
          <cell r="P61">
            <v>0</v>
          </cell>
          <cell r="Q61">
            <v>622598</v>
          </cell>
          <cell r="R61">
            <v>0</v>
          </cell>
          <cell r="S61">
            <v>677824</v>
          </cell>
          <cell r="T61">
            <v>0</v>
          </cell>
          <cell r="U61">
            <v>206000</v>
          </cell>
          <cell r="V61">
            <v>25215.585630279176</v>
          </cell>
          <cell r="W61">
            <v>1155047</v>
          </cell>
          <cell r="X61">
            <v>0</v>
          </cell>
          <cell r="Y61">
            <v>0</v>
          </cell>
          <cell r="Z61">
            <v>0</v>
          </cell>
          <cell r="AA61">
            <v>0</v>
          </cell>
          <cell r="AB61">
            <v>19667</v>
          </cell>
          <cell r="AC61">
            <v>61585</v>
          </cell>
          <cell r="AD61">
            <v>0</v>
          </cell>
          <cell r="AE61">
            <v>0</v>
          </cell>
          <cell r="AG61">
            <v>0</v>
          </cell>
          <cell r="AI61">
            <v>0</v>
          </cell>
          <cell r="AJ61">
            <v>0</v>
          </cell>
          <cell r="AK61">
            <v>0</v>
          </cell>
          <cell r="AM61">
            <v>78123</v>
          </cell>
          <cell r="AN61">
            <v>0</v>
          </cell>
          <cell r="AO61">
            <v>861747</v>
          </cell>
          <cell r="AP61">
            <v>0</v>
          </cell>
          <cell r="AQ61">
            <v>143551</v>
          </cell>
          <cell r="AR61">
            <v>1311</v>
          </cell>
          <cell r="AS61">
            <v>655945</v>
          </cell>
          <cell r="AT61">
            <v>66141.320000000007</v>
          </cell>
          <cell r="AU61">
            <v>62677</v>
          </cell>
          <cell r="AV61">
            <v>1096459</v>
          </cell>
          <cell r="AW61">
            <v>0</v>
          </cell>
          <cell r="AX61">
            <v>8203</v>
          </cell>
          <cell r="AY61">
            <v>927820</v>
          </cell>
          <cell r="AZ61">
            <v>18140</v>
          </cell>
          <cell r="BB61">
            <v>0</v>
          </cell>
          <cell r="BC61">
            <v>0</v>
          </cell>
          <cell r="BD61">
            <v>0</v>
          </cell>
          <cell r="BE61">
            <v>3974</v>
          </cell>
          <cell r="BF61">
            <v>0</v>
          </cell>
        </row>
        <row r="62">
          <cell r="A62">
            <v>55</v>
          </cell>
          <cell r="B62" t="str">
            <v>LUNENBURG</v>
          </cell>
          <cell r="C62">
            <v>8048143</v>
          </cell>
          <cell r="D62">
            <v>2192104.7161637922</v>
          </cell>
          <cell r="E62">
            <v>175432</v>
          </cell>
          <cell r="F62">
            <v>616762</v>
          </cell>
          <cell r="G62">
            <v>69016</v>
          </cell>
          <cell r="H62">
            <v>1037430</v>
          </cell>
          <cell r="I62">
            <v>0</v>
          </cell>
          <cell r="J62">
            <v>985942</v>
          </cell>
          <cell r="K62">
            <v>459011</v>
          </cell>
          <cell r="L62">
            <v>28483</v>
          </cell>
          <cell r="M62">
            <v>209968</v>
          </cell>
          <cell r="N62">
            <v>91191</v>
          </cell>
          <cell r="O62">
            <v>2238634</v>
          </cell>
          <cell r="P62">
            <v>0</v>
          </cell>
          <cell r="Q62">
            <v>330170</v>
          </cell>
          <cell r="R62">
            <v>0</v>
          </cell>
          <cell r="S62">
            <v>323944</v>
          </cell>
          <cell r="T62">
            <v>0</v>
          </cell>
          <cell r="U62">
            <v>154000</v>
          </cell>
          <cell r="V62">
            <v>0</v>
          </cell>
          <cell r="W62">
            <v>349204</v>
          </cell>
          <cell r="X62">
            <v>0</v>
          </cell>
          <cell r="Y62">
            <v>0</v>
          </cell>
          <cell r="Z62">
            <v>0</v>
          </cell>
          <cell r="AA62">
            <v>0</v>
          </cell>
          <cell r="AB62">
            <v>8560</v>
          </cell>
          <cell r="AC62">
            <v>20564</v>
          </cell>
          <cell r="AD62">
            <v>0</v>
          </cell>
          <cell r="AE62">
            <v>0</v>
          </cell>
          <cell r="AG62">
            <v>0</v>
          </cell>
          <cell r="AI62">
            <v>0</v>
          </cell>
          <cell r="AJ62">
            <v>0</v>
          </cell>
          <cell r="AK62">
            <v>0</v>
          </cell>
          <cell r="AM62">
            <v>0</v>
          </cell>
          <cell r="AN62">
            <v>0</v>
          </cell>
          <cell r="AO62">
            <v>818287</v>
          </cell>
          <cell r="AP62">
            <v>0</v>
          </cell>
          <cell r="AQ62">
            <v>78606</v>
          </cell>
          <cell r="AR62">
            <v>1953</v>
          </cell>
          <cell r="AS62">
            <v>396515</v>
          </cell>
          <cell r="AT62">
            <v>13665.12</v>
          </cell>
          <cell r="AU62">
            <v>41696</v>
          </cell>
          <cell r="AV62">
            <v>487302</v>
          </cell>
          <cell r="AW62">
            <v>0</v>
          </cell>
          <cell r="AX62">
            <v>8203</v>
          </cell>
          <cell r="AY62">
            <v>5229</v>
          </cell>
          <cell r="AZ62">
            <v>7614</v>
          </cell>
          <cell r="BB62">
            <v>0</v>
          </cell>
          <cell r="BC62">
            <v>0</v>
          </cell>
          <cell r="BD62">
            <v>0</v>
          </cell>
          <cell r="BE62">
            <v>4036</v>
          </cell>
          <cell r="BF62">
            <v>0</v>
          </cell>
        </row>
        <row r="63">
          <cell r="A63">
            <v>56</v>
          </cell>
          <cell r="B63" t="str">
            <v>MADISON</v>
          </cell>
          <cell r="C63">
            <v>5403821</v>
          </cell>
          <cell r="D63">
            <v>2642063.0526395175</v>
          </cell>
          <cell r="E63">
            <v>134645</v>
          </cell>
          <cell r="F63">
            <v>280826</v>
          </cell>
          <cell r="G63">
            <v>52970</v>
          </cell>
          <cell r="H63">
            <v>413672</v>
          </cell>
          <cell r="I63">
            <v>0</v>
          </cell>
          <cell r="J63">
            <v>649096</v>
          </cell>
          <cell r="K63">
            <v>301846</v>
          </cell>
          <cell r="L63">
            <v>18498</v>
          </cell>
          <cell r="M63">
            <v>47237</v>
          </cell>
          <cell r="N63">
            <v>51119</v>
          </cell>
          <cell r="O63">
            <v>732916</v>
          </cell>
          <cell r="P63">
            <v>0</v>
          </cell>
          <cell r="Q63">
            <v>216767</v>
          </cell>
          <cell r="R63">
            <v>0</v>
          </cell>
          <cell r="S63">
            <v>130930</v>
          </cell>
          <cell r="T63">
            <v>0</v>
          </cell>
          <cell r="U63">
            <v>154000</v>
          </cell>
          <cell r="V63">
            <v>14804.843403815126</v>
          </cell>
          <cell r="W63">
            <v>420883</v>
          </cell>
          <cell r="X63">
            <v>0</v>
          </cell>
          <cell r="Y63">
            <v>0</v>
          </cell>
          <cell r="Z63">
            <v>0</v>
          </cell>
          <cell r="AA63">
            <v>0</v>
          </cell>
          <cell r="AB63">
            <v>7972</v>
          </cell>
          <cell r="AC63">
            <v>2020</v>
          </cell>
          <cell r="AD63">
            <v>0</v>
          </cell>
          <cell r="AE63">
            <v>0</v>
          </cell>
          <cell r="AG63">
            <v>0</v>
          </cell>
          <cell r="AI63">
            <v>0</v>
          </cell>
          <cell r="AJ63">
            <v>0</v>
          </cell>
          <cell r="AK63">
            <v>0</v>
          </cell>
          <cell r="AM63">
            <v>0</v>
          </cell>
          <cell r="AN63">
            <v>0</v>
          </cell>
          <cell r="AO63">
            <v>267902</v>
          </cell>
          <cell r="AP63">
            <v>0</v>
          </cell>
          <cell r="AQ63">
            <v>60389</v>
          </cell>
          <cell r="AR63">
            <v>2813</v>
          </cell>
          <cell r="AS63">
            <v>188606</v>
          </cell>
          <cell r="AT63">
            <v>24741.360000000001</v>
          </cell>
          <cell r="AU63">
            <v>25234</v>
          </cell>
          <cell r="AV63">
            <v>374008</v>
          </cell>
          <cell r="AW63">
            <v>0</v>
          </cell>
          <cell r="AX63">
            <v>8203</v>
          </cell>
          <cell r="AY63">
            <v>77664</v>
          </cell>
          <cell r="AZ63">
            <v>8680</v>
          </cell>
          <cell r="BB63">
            <v>0</v>
          </cell>
          <cell r="BC63">
            <v>0</v>
          </cell>
          <cell r="BD63">
            <v>0</v>
          </cell>
          <cell r="BE63">
            <v>4019</v>
          </cell>
          <cell r="BF63">
            <v>0</v>
          </cell>
        </row>
        <row r="64">
          <cell r="A64">
            <v>57</v>
          </cell>
          <cell r="B64" t="str">
            <v>MATHEWS</v>
          </cell>
          <cell r="C64">
            <v>2236026</v>
          </cell>
          <cell r="D64">
            <v>1212475.144442748</v>
          </cell>
          <cell r="E64">
            <v>49920</v>
          </cell>
          <cell r="F64">
            <v>153369</v>
          </cell>
          <cell r="G64">
            <v>19950</v>
          </cell>
          <cell r="H64">
            <v>360355</v>
          </cell>
          <cell r="I64">
            <v>0</v>
          </cell>
          <cell r="J64">
            <v>292087</v>
          </cell>
          <cell r="K64">
            <v>135913</v>
          </cell>
          <cell r="L64">
            <v>8417</v>
          </cell>
          <cell r="M64">
            <v>7716</v>
          </cell>
          <cell r="N64">
            <v>32431</v>
          </cell>
          <cell r="O64">
            <v>322044</v>
          </cell>
          <cell r="P64">
            <v>0</v>
          </cell>
          <cell r="Q64">
            <v>94329</v>
          </cell>
          <cell r="R64">
            <v>0</v>
          </cell>
          <cell r="S64">
            <v>154504</v>
          </cell>
          <cell r="T64">
            <v>0</v>
          </cell>
          <cell r="U64">
            <v>128000</v>
          </cell>
          <cell r="V64">
            <v>6666.3233386274924</v>
          </cell>
          <cell r="W64">
            <v>193148</v>
          </cell>
          <cell r="X64">
            <v>0</v>
          </cell>
          <cell r="Y64">
            <v>0</v>
          </cell>
          <cell r="Z64">
            <v>0</v>
          </cell>
          <cell r="AA64">
            <v>0</v>
          </cell>
          <cell r="AB64">
            <v>5234</v>
          </cell>
          <cell r="AC64">
            <v>169</v>
          </cell>
          <cell r="AD64">
            <v>0</v>
          </cell>
          <cell r="AE64">
            <v>0</v>
          </cell>
          <cell r="AG64">
            <v>0</v>
          </cell>
          <cell r="AI64">
            <v>0</v>
          </cell>
          <cell r="AJ64">
            <v>0</v>
          </cell>
          <cell r="AK64">
            <v>0</v>
          </cell>
          <cell r="AM64">
            <v>0</v>
          </cell>
          <cell r="AN64">
            <v>0</v>
          </cell>
          <cell r="AO64">
            <v>117717</v>
          </cell>
          <cell r="AP64">
            <v>0</v>
          </cell>
          <cell r="AQ64">
            <v>17437</v>
          </cell>
          <cell r="AR64">
            <v>203</v>
          </cell>
          <cell r="AS64">
            <v>89576</v>
          </cell>
          <cell r="AT64">
            <v>12560.24</v>
          </cell>
          <cell r="AU64">
            <v>14265</v>
          </cell>
          <cell r="AV64">
            <v>200000</v>
          </cell>
          <cell r="AW64">
            <v>0</v>
          </cell>
          <cell r="AX64">
            <v>8203</v>
          </cell>
          <cell r="AY64">
            <v>68818</v>
          </cell>
          <cell r="AZ64">
            <v>5133</v>
          </cell>
          <cell r="BB64">
            <v>0</v>
          </cell>
          <cell r="BC64">
            <v>0</v>
          </cell>
          <cell r="BD64">
            <v>0</v>
          </cell>
          <cell r="BE64">
            <v>3381</v>
          </cell>
          <cell r="BF64">
            <v>0</v>
          </cell>
        </row>
        <row r="65">
          <cell r="A65">
            <v>58</v>
          </cell>
          <cell r="B65" t="str">
            <v>MECKLENBURG</v>
          </cell>
          <cell r="C65">
            <v>14512268</v>
          </cell>
          <cell r="D65">
            <v>4981007.3191683479</v>
          </cell>
          <cell r="E65">
            <v>356105</v>
          </cell>
          <cell r="F65">
            <v>529243</v>
          </cell>
          <cell r="G65">
            <v>142318</v>
          </cell>
          <cell r="H65">
            <v>1614414</v>
          </cell>
          <cell r="I65">
            <v>0</v>
          </cell>
          <cell r="J65">
            <v>1752285</v>
          </cell>
          <cell r="K65">
            <v>816102</v>
          </cell>
          <cell r="L65">
            <v>51145</v>
          </cell>
          <cell r="M65">
            <v>71640</v>
          </cell>
          <cell r="N65">
            <v>75809</v>
          </cell>
          <cell r="O65">
            <v>3225766</v>
          </cell>
          <cell r="P65">
            <v>0</v>
          </cell>
          <cell r="Q65">
            <v>568463</v>
          </cell>
          <cell r="R65">
            <v>0</v>
          </cell>
          <cell r="S65">
            <v>1047043</v>
          </cell>
          <cell r="T65">
            <v>0</v>
          </cell>
          <cell r="U65">
            <v>206000</v>
          </cell>
          <cell r="V65">
            <v>0</v>
          </cell>
          <cell r="W65">
            <v>793479</v>
          </cell>
          <cell r="X65">
            <v>0</v>
          </cell>
          <cell r="Y65">
            <v>0</v>
          </cell>
          <cell r="Z65">
            <v>0</v>
          </cell>
          <cell r="AA65">
            <v>0</v>
          </cell>
          <cell r="AB65">
            <v>15683</v>
          </cell>
          <cell r="AC65">
            <v>107702</v>
          </cell>
          <cell r="AD65">
            <v>0</v>
          </cell>
          <cell r="AE65">
            <v>0</v>
          </cell>
          <cell r="AG65">
            <v>0</v>
          </cell>
          <cell r="AI65">
            <v>0</v>
          </cell>
          <cell r="AJ65">
            <v>0</v>
          </cell>
          <cell r="AK65">
            <v>0</v>
          </cell>
          <cell r="AM65">
            <v>14200</v>
          </cell>
          <cell r="AN65">
            <v>0</v>
          </cell>
          <cell r="AO65">
            <v>1179112</v>
          </cell>
          <cell r="AP65">
            <v>0</v>
          </cell>
          <cell r="AQ65">
            <v>122188</v>
          </cell>
          <cell r="AR65">
            <v>2535</v>
          </cell>
          <cell r="AS65">
            <v>912280</v>
          </cell>
          <cell r="AT65">
            <v>57550.36</v>
          </cell>
          <cell r="AU65">
            <v>85075</v>
          </cell>
          <cell r="AV65">
            <v>989163</v>
          </cell>
          <cell r="AW65">
            <v>0</v>
          </cell>
          <cell r="AX65">
            <v>16405</v>
          </cell>
          <cell r="AY65">
            <v>15923</v>
          </cell>
          <cell r="AZ65">
            <v>15750</v>
          </cell>
          <cell r="BB65">
            <v>0</v>
          </cell>
          <cell r="BC65">
            <v>0</v>
          </cell>
          <cell r="BD65">
            <v>0</v>
          </cell>
          <cell r="BE65">
            <v>11545</v>
          </cell>
          <cell r="BF65">
            <v>0</v>
          </cell>
        </row>
        <row r="66">
          <cell r="A66">
            <v>59</v>
          </cell>
          <cell r="B66" t="str">
            <v>MIDDLESEX</v>
          </cell>
          <cell r="C66">
            <v>2833238</v>
          </cell>
          <cell r="D66">
            <v>1482030.604755712</v>
          </cell>
          <cell r="E66">
            <v>65483</v>
          </cell>
          <cell r="F66">
            <v>172969</v>
          </cell>
          <cell r="G66">
            <v>26170</v>
          </cell>
          <cell r="H66">
            <v>337759</v>
          </cell>
          <cell r="I66">
            <v>0</v>
          </cell>
          <cell r="J66">
            <v>345120</v>
          </cell>
          <cell r="K66">
            <v>160701</v>
          </cell>
          <cell r="L66">
            <v>9814</v>
          </cell>
          <cell r="M66">
            <v>13295</v>
          </cell>
          <cell r="N66">
            <v>0</v>
          </cell>
          <cell r="O66">
            <v>656133</v>
          </cell>
          <cell r="P66">
            <v>0</v>
          </cell>
          <cell r="Q66">
            <v>112346</v>
          </cell>
          <cell r="R66">
            <v>830159</v>
          </cell>
          <cell r="S66">
            <v>159488</v>
          </cell>
          <cell r="T66">
            <v>0</v>
          </cell>
          <cell r="U66">
            <v>154000</v>
          </cell>
          <cell r="V66">
            <v>0</v>
          </cell>
          <cell r="W66">
            <v>236089</v>
          </cell>
          <cell r="X66">
            <v>0</v>
          </cell>
          <cell r="Y66">
            <v>0</v>
          </cell>
          <cell r="Z66">
            <v>0</v>
          </cell>
          <cell r="AA66">
            <v>0</v>
          </cell>
          <cell r="AB66">
            <v>5214</v>
          </cell>
          <cell r="AC66">
            <v>926</v>
          </cell>
          <cell r="AD66">
            <v>1500</v>
          </cell>
          <cell r="AE66">
            <v>0</v>
          </cell>
          <cell r="AG66">
            <v>0</v>
          </cell>
          <cell r="AI66">
            <v>0</v>
          </cell>
          <cell r="AJ66">
            <v>0</v>
          </cell>
          <cell r="AK66">
            <v>0</v>
          </cell>
          <cell r="AM66">
            <v>142</v>
          </cell>
          <cell r="AN66">
            <v>0</v>
          </cell>
          <cell r="AO66">
            <v>239836</v>
          </cell>
          <cell r="AP66">
            <v>0</v>
          </cell>
          <cell r="AQ66">
            <v>23058</v>
          </cell>
          <cell r="AR66">
            <v>865</v>
          </cell>
          <cell r="AS66">
            <v>136989</v>
          </cell>
          <cell r="AT66">
            <v>17078.32</v>
          </cell>
          <cell r="AU66">
            <v>12576</v>
          </cell>
          <cell r="AV66">
            <v>200000</v>
          </cell>
          <cell r="AW66">
            <v>0</v>
          </cell>
          <cell r="AX66">
            <v>8203</v>
          </cell>
          <cell r="AY66">
            <v>29818</v>
          </cell>
          <cell r="AZ66">
            <v>7668</v>
          </cell>
          <cell r="BB66">
            <v>0</v>
          </cell>
          <cell r="BC66">
            <v>0</v>
          </cell>
          <cell r="BD66">
            <v>0</v>
          </cell>
          <cell r="BE66">
            <v>3214</v>
          </cell>
          <cell r="BF66">
            <v>0</v>
          </cell>
        </row>
        <row r="67">
          <cell r="A67">
            <v>60</v>
          </cell>
          <cell r="B67" t="str">
            <v>MONTGOMERY</v>
          </cell>
          <cell r="C67">
            <v>36204785</v>
          </cell>
          <cell r="D67">
            <v>14544457.463657083</v>
          </cell>
          <cell r="E67">
            <v>884297</v>
          </cell>
          <cell r="F67">
            <v>756518</v>
          </cell>
          <cell r="G67">
            <v>347888</v>
          </cell>
          <cell r="H67">
            <v>4124954</v>
          </cell>
          <cell r="I67">
            <v>0</v>
          </cell>
          <cell r="J67">
            <v>4285093</v>
          </cell>
          <cell r="K67">
            <v>1993452</v>
          </cell>
          <cell r="L67">
            <v>121485</v>
          </cell>
          <cell r="M67">
            <v>576067</v>
          </cell>
          <cell r="N67">
            <v>0</v>
          </cell>
          <cell r="O67">
            <v>3563003</v>
          </cell>
          <cell r="P67">
            <v>0</v>
          </cell>
          <cell r="Q67">
            <v>1403630</v>
          </cell>
          <cell r="R67">
            <v>0</v>
          </cell>
          <cell r="S67">
            <v>1170166</v>
          </cell>
          <cell r="T67">
            <v>0</v>
          </cell>
          <cell r="U67">
            <v>570000</v>
          </cell>
          <cell r="V67">
            <v>32337.935960585131</v>
          </cell>
          <cell r="W67">
            <v>2316944</v>
          </cell>
          <cell r="X67">
            <v>0</v>
          </cell>
          <cell r="Y67">
            <v>0</v>
          </cell>
          <cell r="Z67">
            <v>0</v>
          </cell>
          <cell r="AA67">
            <v>0</v>
          </cell>
          <cell r="AB67">
            <v>42739</v>
          </cell>
          <cell r="AC67">
            <v>35986</v>
          </cell>
          <cell r="AD67">
            <v>0</v>
          </cell>
          <cell r="AE67">
            <v>576819</v>
          </cell>
          <cell r="AG67">
            <v>0</v>
          </cell>
          <cell r="AI67">
            <v>0</v>
          </cell>
          <cell r="AJ67">
            <v>0</v>
          </cell>
          <cell r="AK67">
            <v>0</v>
          </cell>
          <cell r="AM67">
            <v>136902</v>
          </cell>
          <cell r="AN67">
            <v>0</v>
          </cell>
          <cell r="AO67">
            <v>1302382</v>
          </cell>
          <cell r="AP67">
            <v>0</v>
          </cell>
          <cell r="AQ67">
            <v>253675</v>
          </cell>
          <cell r="AR67">
            <v>3156</v>
          </cell>
          <cell r="AS67">
            <v>1011294.0000000001</v>
          </cell>
          <cell r="AT67">
            <v>41004.32</v>
          </cell>
          <cell r="AU67">
            <v>145275</v>
          </cell>
          <cell r="AV67">
            <v>2456339</v>
          </cell>
          <cell r="AW67">
            <v>350509</v>
          </cell>
          <cell r="AX67">
            <v>16405</v>
          </cell>
          <cell r="AY67">
            <v>557439</v>
          </cell>
          <cell r="AZ67">
            <v>185136</v>
          </cell>
          <cell r="BB67">
            <v>0</v>
          </cell>
          <cell r="BC67">
            <v>0</v>
          </cell>
          <cell r="BD67">
            <v>0</v>
          </cell>
          <cell r="BE67">
            <v>12057</v>
          </cell>
          <cell r="BF67">
            <v>0</v>
          </cell>
        </row>
        <row r="68">
          <cell r="A68">
            <v>62</v>
          </cell>
          <cell r="B68" t="str">
            <v>NELSON</v>
          </cell>
          <cell r="C68">
            <v>3259046</v>
          </cell>
          <cell r="D68">
            <v>2277061.8845892786</v>
          </cell>
          <cell r="E68">
            <v>74135</v>
          </cell>
          <cell r="F68">
            <v>299059</v>
          </cell>
          <cell r="G68">
            <v>29165</v>
          </cell>
          <cell r="H68">
            <v>415720</v>
          </cell>
          <cell r="I68">
            <v>0</v>
          </cell>
          <cell r="J68">
            <v>420349</v>
          </cell>
          <cell r="K68">
            <v>195823</v>
          </cell>
          <cell r="L68">
            <v>12036</v>
          </cell>
          <cell r="M68">
            <v>48262</v>
          </cell>
          <cell r="N68">
            <v>27240</v>
          </cell>
          <cell r="O68">
            <v>633401</v>
          </cell>
          <cell r="P68">
            <v>0</v>
          </cell>
          <cell r="Q68">
            <v>138182</v>
          </cell>
          <cell r="R68">
            <v>0</v>
          </cell>
          <cell r="S68">
            <v>159488</v>
          </cell>
          <cell r="T68">
            <v>0</v>
          </cell>
          <cell r="U68">
            <v>154000</v>
          </cell>
          <cell r="V68">
            <v>0</v>
          </cell>
          <cell r="W68">
            <v>362738</v>
          </cell>
          <cell r="X68">
            <v>0</v>
          </cell>
          <cell r="Y68">
            <v>0</v>
          </cell>
          <cell r="Z68">
            <v>0</v>
          </cell>
          <cell r="AA68">
            <v>0</v>
          </cell>
          <cell r="AB68">
            <v>7203</v>
          </cell>
          <cell r="AC68">
            <v>2965</v>
          </cell>
          <cell r="AD68">
            <v>0</v>
          </cell>
          <cell r="AE68">
            <v>0</v>
          </cell>
          <cell r="AG68">
            <v>0</v>
          </cell>
          <cell r="AI68">
            <v>0</v>
          </cell>
          <cell r="AJ68">
            <v>0</v>
          </cell>
          <cell r="AK68">
            <v>0</v>
          </cell>
          <cell r="AM68">
            <v>26635</v>
          </cell>
          <cell r="AN68">
            <v>0</v>
          </cell>
          <cell r="AO68">
            <v>231526</v>
          </cell>
          <cell r="AP68">
            <v>0</v>
          </cell>
          <cell r="AQ68">
            <v>29993</v>
          </cell>
          <cell r="AR68">
            <v>785</v>
          </cell>
          <cell r="AS68">
            <v>92815</v>
          </cell>
          <cell r="AT68">
            <v>18779.88</v>
          </cell>
          <cell r="AU68">
            <v>14605</v>
          </cell>
          <cell r="AV68">
            <v>205927</v>
          </cell>
          <cell r="AW68">
            <v>0</v>
          </cell>
          <cell r="AX68">
            <v>16405</v>
          </cell>
          <cell r="AY68">
            <v>64719</v>
          </cell>
          <cell r="AZ68">
            <v>45559</v>
          </cell>
          <cell r="BB68">
            <v>0</v>
          </cell>
          <cell r="BC68">
            <v>0</v>
          </cell>
          <cell r="BD68">
            <v>0</v>
          </cell>
          <cell r="BE68">
            <v>3371</v>
          </cell>
          <cell r="BF68">
            <v>0</v>
          </cell>
        </row>
        <row r="69">
          <cell r="A69">
            <v>63</v>
          </cell>
          <cell r="B69" t="str">
            <v>NEW KENT</v>
          </cell>
          <cell r="C69">
            <v>14331244</v>
          </cell>
          <cell r="D69">
            <v>4512169.6119314032</v>
          </cell>
          <cell r="E69">
            <v>316346</v>
          </cell>
          <cell r="F69">
            <v>235077</v>
          </cell>
          <cell r="G69">
            <v>124452</v>
          </cell>
          <cell r="H69">
            <v>1068710</v>
          </cell>
          <cell r="I69">
            <v>0</v>
          </cell>
          <cell r="J69">
            <v>1436140</v>
          </cell>
          <cell r="K69">
            <v>667697</v>
          </cell>
          <cell r="L69">
            <v>41484</v>
          </cell>
          <cell r="M69">
            <v>40343</v>
          </cell>
          <cell r="N69">
            <v>0</v>
          </cell>
          <cell r="O69">
            <v>696064</v>
          </cell>
          <cell r="P69">
            <v>0</v>
          </cell>
          <cell r="Q69">
            <v>488480</v>
          </cell>
          <cell r="R69">
            <v>0</v>
          </cell>
          <cell r="S69">
            <v>301917</v>
          </cell>
          <cell r="T69">
            <v>0</v>
          </cell>
          <cell r="U69">
            <v>206000</v>
          </cell>
          <cell r="V69">
            <v>6576.783792316196</v>
          </cell>
          <cell r="W69">
            <v>718792</v>
          </cell>
          <cell r="X69">
            <v>0</v>
          </cell>
          <cell r="Y69">
            <v>0</v>
          </cell>
          <cell r="Z69">
            <v>0</v>
          </cell>
          <cell r="AA69">
            <v>0</v>
          </cell>
          <cell r="AB69">
            <v>14712</v>
          </cell>
          <cell r="AC69">
            <v>8218</v>
          </cell>
          <cell r="AD69">
            <v>0</v>
          </cell>
          <cell r="AE69">
            <v>0</v>
          </cell>
          <cell r="AG69">
            <v>0</v>
          </cell>
          <cell r="AI69">
            <v>0</v>
          </cell>
          <cell r="AJ69">
            <v>0</v>
          </cell>
          <cell r="AK69">
            <v>0</v>
          </cell>
          <cell r="AM69">
            <v>20833</v>
          </cell>
          <cell r="AN69">
            <v>0</v>
          </cell>
          <cell r="AO69">
            <v>254432</v>
          </cell>
          <cell r="AP69">
            <v>0</v>
          </cell>
          <cell r="AQ69">
            <v>109837</v>
          </cell>
          <cell r="AR69">
            <v>1151</v>
          </cell>
          <cell r="AS69">
            <v>0</v>
          </cell>
          <cell r="AT69">
            <v>29691.48</v>
          </cell>
          <cell r="AU69">
            <v>34185</v>
          </cell>
          <cell r="AV69">
            <v>878723</v>
          </cell>
          <cell r="AW69">
            <v>0</v>
          </cell>
          <cell r="AX69">
            <v>8203</v>
          </cell>
          <cell r="AY69">
            <v>345917</v>
          </cell>
          <cell r="AZ69">
            <v>54258</v>
          </cell>
          <cell r="BB69">
            <v>0</v>
          </cell>
          <cell r="BC69">
            <v>0</v>
          </cell>
          <cell r="BD69">
            <v>0</v>
          </cell>
          <cell r="BE69">
            <v>3908</v>
          </cell>
          <cell r="BF69">
            <v>0</v>
          </cell>
        </row>
        <row r="70">
          <cell r="A70">
            <v>65</v>
          </cell>
          <cell r="B70" t="str">
            <v>NORTHAMPTON</v>
          </cell>
          <cell r="C70">
            <v>4556332</v>
          </cell>
          <cell r="D70">
            <v>1990724.7613774533</v>
          </cell>
          <cell r="E70">
            <v>95072</v>
          </cell>
          <cell r="F70">
            <v>217288</v>
          </cell>
          <cell r="G70">
            <v>37402</v>
          </cell>
          <cell r="H70">
            <v>558656</v>
          </cell>
          <cell r="I70">
            <v>0</v>
          </cell>
          <cell r="J70">
            <v>522442</v>
          </cell>
          <cell r="K70">
            <v>243410</v>
          </cell>
          <cell r="L70">
            <v>14842</v>
          </cell>
          <cell r="M70">
            <v>136166</v>
          </cell>
          <cell r="N70">
            <v>0</v>
          </cell>
          <cell r="O70">
            <v>1501705</v>
          </cell>
          <cell r="P70">
            <v>43035</v>
          </cell>
          <cell r="Q70">
            <v>181433</v>
          </cell>
          <cell r="R70">
            <v>0</v>
          </cell>
          <cell r="S70">
            <v>259168</v>
          </cell>
          <cell r="T70">
            <v>0</v>
          </cell>
          <cell r="U70">
            <v>180000</v>
          </cell>
          <cell r="V70">
            <v>0</v>
          </cell>
          <cell r="W70">
            <v>317124</v>
          </cell>
          <cell r="X70">
            <v>0</v>
          </cell>
          <cell r="Y70">
            <v>0</v>
          </cell>
          <cell r="Z70">
            <v>0</v>
          </cell>
          <cell r="AA70">
            <v>0</v>
          </cell>
          <cell r="AB70">
            <v>6278</v>
          </cell>
          <cell r="AC70">
            <v>845</v>
          </cell>
          <cell r="AD70">
            <v>0</v>
          </cell>
          <cell r="AE70">
            <v>0</v>
          </cell>
          <cell r="AG70">
            <v>0</v>
          </cell>
          <cell r="AI70">
            <v>0</v>
          </cell>
          <cell r="AJ70">
            <v>0</v>
          </cell>
          <cell r="AK70">
            <v>0</v>
          </cell>
          <cell r="AM70">
            <v>7157</v>
          </cell>
          <cell r="AN70">
            <v>0</v>
          </cell>
          <cell r="AO70">
            <v>548917</v>
          </cell>
          <cell r="AP70">
            <v>0</v>
          </cell>
          <cell r="AQ70">
            <v>60624</v>
          </cell>
          <cell r="AR70">
            <v>2102</v>
          </cell>
          <cell r="AS70">
            <v>316729</v>
          </cell>
          <cell r="AT70">
            <v>12977.16</v>
          </cell>
          <cell r="AU70">
            <v>30931</v>
          </cell>
          <cell r="AV70">
            <v>264086</v>
          </cell>
          <cell r="AW70">
            <v>96711</v>
          </cell>
          <cell r="AX70">
            <v>8203</v>
          </cell>
          <cell r="AY70">
            <v>61882</v>
          </cell>
          <cell r="AZ70">
            <v>7261</v>
          </cell>
          <cell r="BB70">
            <v>0</v>
          </cell>
          <cell r="BC70">
            <v>0</v>
          </cell>
          <cell r="BD70">
            <v>0</v>
          </cell>
          <cell r="BE70">
            <v>3453</v>
          </cell>
          <cell r="BF70">
            <v>290377</v>
          </cell>
        </row>
        <row r="71">
          <cell r="A71">
            <v>66</v>
          </cell>
          <cell r="B71" t="str">
            <v>NORTHUMBERLAND</v>
          </cell>
          <cell r="C71">
            <v>1857909</v>
          </cell>
          <cell r="D71">
            <v>1537619.8631081909</v>
          </cell>
          <cell r="E71">
            <v>40192</v>
          </cell>
          <cell r="F71">
            <v>70526</v>
          </cell>
          <cell r="G71">
            <v>15812</v>
          </cell>
          <cell r="H71">
            <v>184973</v>
          </cell>
          <cell r="I71">
            <v>0</v>
          </cell>
          <cell r="J71">
            <v>203044</v>
          </cell>
          <cell r="K71">
            <v>94620</v>
          </cell>
          <cell r="L71">
            <v>5773</v>
          </cell>
          <cell r="M71">
            <v>15349</v>
          </cell>
          <cell r="N71">
            <v>1250</v>
          </cell>
          <cell r="O71">
            <v>434878</v>
          </cell>
          <cell r="P71">
            <v>0</v>
          </cell>
          <cell r="Q71">
            <v>70204</v>
          </cell>
          <cell r="R71">
            <v>0</v>
          </cell>
          <cell r="S71">
            <v>209328</v>
          </cell>
          <cell r="T71">
            <v>0</v>
          </cell>
          <cell r="U71">
            <v>154000</v>
          </cell>
          <cell r="V71">
            <v>0</v>
          </cell>
          <cell r="W71">
            <v>244944</v>
          </cell>
          <cell r="X71">
            <v>0</v>
          </cell>
          <cell r="Y71">
            <v>0</v>
          </cell>
          <cell r="Z71">
            <v>0</v>
          </cell>
          <cell r="AA71">
            <v>0</v>
          </cell>
          <cell r="AB71">
            <v>5049</v>
          </cell>
          <cell r="AC71">
            <v>9818</v>
          </cell>
          <cell r="AD71">
            <v>0</v>
          </cell>
          <cell r="AE71">
            <v>0</v>
          </cell>
          <cell r="AG71">
            <v>0</v>
          </cell>
          <cell r="AI71">
            <v>0</v>
          </cell>
          <cell r="AJ71">
            <v>0</v>
          </cell>
          <cell r="AK71">
            <v>0</v>
          </cell>
          <cell r="AM71">
            <v>0</v>
          </cell>
          <cell r="AN71">
            <v>0</v>
          </cell>
          <cell r="AO71">
            <v>158961</v>
          </cell>
          <cell r="AP71">
            <v>0</v>
          </cell>
          <cell r="AQ71">
            <v>14865</v>
          </cell>
          <cell r="AR71">
            <v>1026</v>
          </cell>
          <cell r="AS71">
            <v>93302</v>
          </cell>
          <cell r="AT71">
            <v>8139.88</v>
          </cell>
          <cell r="AU71">
            <v>9089</v>
          </cell>
          <cell r="AV71">
            <v>200000</v>
          </cell>
          <cell r="AW71">
            <v>0</v>
          </cell>
          <cell r="AX71">
            <v>8203</v>
          </cell>
          <cell r="AY71">
            <v>20203</v>
          </cell>
          <cell r="AZ71">
            <v>4782</v>
          </cell>
          <cell r="BB71">
            <v>0</v>
          </cell>
          <cell r="BC71">
            <v>0</v>
          </cell>
          <cell r="BD71">
            <v>0</v>
          </cell>
          <cell r="BE71">
            <v>3235</v>
          </cell>
          <cell r="BF71">
            <v>0</v>
          </cell>
        </row>
        <row r="72">
          <cell r="A72">
            <v>67</v>
          </cell>
          <cell r="B72" t="str">
            <v>NOTTOWAY</v>
          </cell>
          <cell r="C72">
            <v>8131739</v>
          </cell>
          <cell r="D72">
            <v>2624232.5358094773</v>
          </cell>
          <cell r="E72">
            <v>197954</v>
          </cell>
          <cell r="F72">
            <v>194072</v>
          </cell>
          <cell r="G72">
            <v>77876</v>
          </cell>
          <cell r="H72">
            <v>762692</v>
          </cell>
          <cell r="I72">
            <v>0</v>
          </cell>
          <cell r="J72">
            <v>949347</v>
          </cell>
          <cell r="K72">
            <v>442534</v>
          </cell>
          <cell r="L72">
            <v>27195</v>
          </cell>
          <cell r="M72">
            <v>110073</v>
          </cell>
          <cell r="N72">
            <v>53911</v>
          </cell>
          <cell r="O72">
            <v>2397808</v>
          </cell>
          <cell r="P72">
            <v>0</v>
          </cell>
          <cell r="Q72">
            <v>318827</v>
          </cell>
          <cell r="R72">
            <v>0</v>
          </cell>
          <cell r="S72">
            <v>422276</v>
          </cell>
          <cell r="T72">
            <v>0</v>
          </cell>
          <cell r="U72">
            <v>232000</v>
          </cell>
          <cell r="V72">
            <v>0</v>
          </cell>
          <cell r="W72">
            <v>418042</v>
          </cell>
          <cell r="X72">
            <v>0</v>
          </cell>
          <cell r="Y72">
            <v>62336</v>
          </cell>
          <cell r="Z72">
            <v>0</v>
          </cell>
          <cell r="AA72">
            <v>0</v>
          </cell>
          <cell r="AB72">
            <v>7278</v>
          </cell>
          <cell r="AC72">
            <v>3894</v>
          </cell>
          <cell r="AD72">
            <v>0</v>
          </cell>
          <cell r="AE72">
            <v>0</v>
          </cell>
          <cell r="AG72">
            <v>0</v>
          </cell>
          <cell r="AI72">
            <v>0</v>
          </cell>
          <cell r="AJ72">
            <v>0</v>
          </cell>
          <cell r="AK72">
            <v>0</v>
          </cell>
          <cell r="AM72">
            <v>0</v>
          </cell>
          <cell r="AN72">
            <v>0</v>
          </cell>
          <cell r="AO72">
            <v>876469</v>
          </cell>
          <cell r="AP72">
            <v>0</v>
          </cell>
          <cell r="AQ72">
            <v>118154</v>
          </cell>
          <cell r="AR72">
            <v>5056</v>
          </cell>
          <cell r="AS72">
            <v>647523</v>
          </cell>
          <cell r="AT72">
            <v>15846.88</v>
          </cell>
          <cell r="AU72">
            <v>47593</v>
          </cell>
          <cell r="AV72">
            <v>549862</v>
          </cell>
          <cell r="AW72">
            <v>387437</v>
          </cell>
          <cell r="AX72">
            <v>8203</v>
          </cell>
          <cell r="AY72">
            <v>0</v>
          </cell>
          <cell r="AZ72">
            <v>43630</v>
          </cell>
          <cell r="BB72">
            <v>0</v>
          </cell>
          <cell r="BC72">
            <v>0</v>
          </cell>
          <cell r="BD72">
            <v>0</v>
          </cell>
          <cell r="BE72">
            <v>5366</v>
          </cell>
          <cell r="BF72">
            <v>0</v>
          </cell>
        </row>
        <row r="73">
          <cell r="A73">
            <v>68</v>
          </cell>
          <cell r="B73" t="str">
            <v>ORANGE</v>
          </cell>
          <cell r="C73">
            <v>18954740</v>
          </cell>
          <cell r="D73">
            <v>7144792.9791903114</v>
          </cell>
          <cell r="E73">
            <v>434053</v>
          </cell>
          <cell r="F73">
            <v>468910</v>
          </cell>
          <cell r="G73">
            <v>173469</v>
          </cell>
          <cell r="H73">
            <v>1721142</v>
          </cell>
          <cell r="I73">
            <v>0</v>
          </cell>
          <cell r="J73">
            <v>2068081</v>
          </cell>
          <cell r="K73">
            <v>962213</v>
          </cell>
          <cell r="L73">
            <v>59630</v>
          </cell>
          <cell r="M73">
            <v>325669</v>
          </cell>
          <cell r="N73">
            <v>49383</v>
          </cell>
          <cell r="O73">
            <v>2520244</v>
          </cell>
          <cell r="P73">
            <v>0</v>
          </cell>
          <cell r="Q73">
            <v>705804</v>
          </cell>
          <cell r="R73">
            <v>0</v>
          </cell>
          <cell r="S73">
            <v>453602</v>
          </cell>
          <cell r="T73">
            <v>0</v>
          </cell>
          <cell r="U73">
            <v>284000</v>
          </cell>
          <cell r="V73">
            <v>20066.020559864424</v>
          </cell>
          <cell r="W73">
            <v>1138171</v>
          </cell>
          <cell r="X73">
            <v>0</v>
          </cell>
          <cell r="Y73">
            <v>0</v>
          </cell>
          <cell r="Z73">
            <v>28201.31</v>
          </cell>
          <cell r="AA73">
            <v>0</v>
          </cell>
          <cell r="AB73">
            <v>20363</v>
          </cell>
          <cell r="AC73">
            <v>7629</v>
          </cell>
          <cell r="AD73">
            <v>9258</v>
          </cell>
          <cell r="AE73">
            <v>0</v>
          </cell>
          <cell r="AG73">
            <v>0</v>
          </cell>
          <cell r="AI73">
            <v>0</v>
          </cell>
          <cell r="AJ73">
            <v>0</v>
          </cell>
          <cell r="AK73">
            <v>0</v>
          </cell>
          <cell r="AM73">
            <v>31624</v>
          </cell>
          <cell r="AN73">
            <v>0</v>
          </cell>
          <cell r="AO73">
            <v>921223</v>
          </cell>
          <cell r="AP73">
            <v>0</v>
          </cell>
          <cell r="AQ73">
            <v>155453</v>
          </cell>
          <cell r="AR73">
            <v>9301</v>
          </cell>
          <cell r="AS73">
            <v>575126</v>
          </cell>
          <cell r="AT73">
            <v>87244.64</v>
          </cell>
          <cell r="AU73">
            <v>78104</v>
          </cell>
          <cell r="AV73">
            <v>1205682</v>
          </cell>
          <cell r="AW73">
            <v>0</v>
          </cell>
          <cell r="AX73">
            <v>8203</v>
          </cell>
          <cell r="AY73">
            <v>368879</v>
          </cell>
          <cell r="AZ73">
            <v>18294</v>
          </cell>
          <cell r="BB73">
            <v>0</v>
          </cell>
          <cell r="BC73">
            <v>0</v>
          </cell>
          <cell r="BD73">
            <v>0</v>
          </cell>
          <cell r="BE73">
            <v>6465</v>
          </cell>
          <cell r="BF73">
            <v>0</v>
          </cell>
        </row>
        <row r="74">
          <cell r="A74">
            <v>69</v>
          </cell>
          <cell r="B74" t="str">
            <v>PAGE</v>
          </cell>
          <cell r="C74">
            <v>12811725</v>
          </cell>
          <cell r="D74">
            <v>4251004.9830678701</v>
          </cell>
          <cell r="E74">
            <v>299571</v>
          </cell>
          <cell r="F74">
            <v>441482</v>
          </cell>
          <cell r="G74">
            <v>117853</v>
          </cell>
          <cell r="H74">
            <v>1165437</v>
          </cell>
          <cell r="I74">
            <v>0</v>
          </cell>
          <cell r="J74">
            <v>1479712</v>
          </cell>
          <cell r="K74">
            <v>688412</v>
          </cell>
          <cell r="L74">
            <v>43026</v>
          </cell>
          <cell r="M74">
            <v>70543</v>
          </cell>
          <cell r="N74">
            <v>122153</v>
          </cell>
          <cell r="O74">
            <v>2190801</v>
          </cell>
          <cell r="P74">
            <v>0</v>
          </cell>
          <cell r="Q74">
            <v>493937</v>
          </cell>
          <cell r="R74">
            <v>0</v>
          </cell>
          <cell r="S74">
            <v>536442</v>
          </cell>
          <cell r="T74">
            <v>0</v>
          </cell>
          <cell r="U74">
            <v>258000</v>
          </cell>
          <cell r="V74">
            <v>19326.79872403861</v>
          </cell>
          <cell r="W74">
            <v>677189</v>
          </cell>
          <cell r="X74">
            <v>0</v>
          </cell>
          <cell r="Y74">
            <v>0</v>
          </cell>
          <cell r="Z74">
            <v>0</v>
          </cell>
          <cell r="AA74">
            <v>0</v>
          </cell>
          <cell r="AB74">
            <v>11125</v>
          </cell>
          <cell r="AC74">
            <v>4666</v>
          </cell>
          <cell r="AD74">
            <v>4434</v>
          </cell>
          <cell r="AE74">
            <v>0</v>
          </cell>
          <cell r="AG74">
            <v>0</v>
          </cell>
          <cell r="AI74">
            <v>0</v>
          </cell>
          <cell r="AJ74">
            <v>0</v>
          </cell>
          <cell r="AK74">
            <v>0</v>
          </cell>
          <cell r="AM74">
            <v>12444</v>
          </cell>
          <cell r="AN74">
            <v>0</v>
          </cell>
          <cell r="AO74">
            <v>800802</v>
          </cell>
          <cell r="AP74">
            <v>0</v>
          </cell>
          <cell r="AQ74">
            <v>101821</v>
          </cell>
          <cell r="AR74">
            <v>2789</v>
          </cell>
          <cell r="AS74">
            <v>542301</v>
          </cell>
          <cell r="AT74">
            <v>17931.759999999998</v>
          </cell>
          <cell r="AU74">
            <v>55050</v>
          </cell>
          <cell r="AV74">
            <v>832128</v>
          </cell>
          <cell r="AW74">
            <v>0</v>
          </cell>
          <cell r="AX74">
            <v>16405</v>
          </cell>
          <cell r="AY74">
            <v>452452</v>
          </cell>
          <cell r="AZ74">
            <v>58375</v>
          </cell>
          <cell r="BB74">
            <v>0</v>
          </cell>
          <cell r="BC74">
            <v>0</v>
          </cell>
          <cell r="BD74">
            <v>0</v>
          </cell>
          <cell r="BE74">
            <v>3905</v>
          </cell>
          <cell r="BF74">
            <v>0</v>
          </cell>
        </row>
        <row r="75">
          <cell r="A75">
            <v>70</v>
          </cell>
          <cell r="B75" t="str">
            <v>PATRICK</v>
          </cell>
          <cell r="C75">
            <v>11975003</v>
          </cell>
          <cell r="D75">
            <v>2911618.5129524814</v>
          </cell>
          <cell r="E75">
            <v>269281</v>
          </cell>
          <cell r="F75">
            <v>248867</v>
          </cell>
          <cell r="G75">
            <v>105937</v>
          </cell>
          <cell r="H75">
            <v>1515064</v>
          </cell>
          <cell r="I75">
            <v>0</v>
          </cell>
          <cell r="J75">
            <v>1399038</v>
          </cell>
          <cell r="K75">
            <v>650755</v>
          </cell>
          <cell r="L75">
            <v>40357</v>
          </cell>
          <cell r="M75">
            <v>62501</v>
          </cell>
          <cell r="N75">
            <v>30296</v>
          </cell>
          <cell r="O75">
            <v>2236587</v>
          </cell>
          <cell r="P75">
            <v>0</v>
          </cell>
          <cell r="Q75">
            <v>458468</v>
          </cell>
          <cell r="R75">
            <v>0</v>
          </cell>
          <cell r="S75">
            <v>510063</v>
          </cell>
          <cell r="T75">
            <v>0</v>
          </cell>
          <cell r="U75">
            <v>232000</v>
          </cell>
          <cell r="V75">
            <v>0</v>
          </cell>
          <cell r="W75">
            <v>463823</v>
          </cell>
          <cell r="X75">
            <v>0</v>
          </cell>
          <cell r="Y75">
            <v>0</v>
          </cell>
          <cell r="Z75">
            <v>0</v>
          </cell>
          <cell r="AA75">
            <v>0</v>
          </cell>
          <cell r="AB75">
            <v>11725</v>
          </cell>
          <cell r="AC75">
            <v>17277</v>
          </cell>
          <cell r="AD75">
            <v>1184</v>
          </cell>
          <cell r="AE75">
            <v>0</v>
          </cell>
          <cell r="AG75">
            <v>0</v>
          </cell>
          <cell r="AI75">
            <v>0</v>
          </cell>
          <cell r="AJ75">
            <v>0</v>
          </cell>
          <cell r="AK75">
            <v>0</v>
          </cell>
          <cell r="AM75">
            <v>59819</v>
          </cell>
          <cell r="AN75">
            <v>0</v>
          </cell>
          <cell r="AO75">
            <v>817538</v>
          </cell>
          <cell r="AP75">
            <v>0</v>
          </cell>
          <cell r="AQ75">
            <v>134542</v>
          </cell>
          <cell r="AR75">
            <v>239</v>
          </cell>
          <cell r="AS75">
            <v>639089</v>
          </cell>
          <cell r="AT75">
            <v>46687.199999999997</v>
          </cell>
          <cell r="AU75">
            <v>52416</v>
          </cell>
          <cell r="AV75">
            <v>747990</v>
          </cell>
          <cell r="AW75">
            <v>0</v>
          </cell>
          <cell r="AX75">
            <v>8203</v>
          </cell>
          <cell r="AY75">
            <v>76014</v>
          </cell>
          <cell r="AZ75">
            <v>41521</v>
          </cell>
          <cell r="BB75">
            <v>0</v>
          </cell>
          <cell r="BC75">
            <v>0</v>
          </cell>
          <cell r="BD75">
            <v>0</v>
          </cell>
          <cell r="BE75">
            <v>3917</v>
          </cell>
          <cell r="BF75">
            <v>0</v>
          </cell>
        </row>
        <row r="76">
          <cell r="A76">
            <v>71</v>
          </cell>
          <cell r="B76" t="str">
            <v>PITTSYLVANIA</v>
          </cell>
          <cell r="C76">
            <v>36050930</v>
          </cell>
          <cell r="D76">
            <v>10643769.693602948</v>
          </cell>
          <cell r="E76">
            <v>867814</v>
          </cell>
          <cell r="F76">
            <v>1809977</v>
          </cell>
          <cell r="G76">
            <v>341403</v>
          </cell>
          <cell r="H76">
            <v>3343581</v>
          </cell>
          <cell r="I76">
            <v>0</v>
          </cell>
          <cell r="J76">
            <v>4313598</v>
          </cell>
          <cell r="K76">
            <v>2010484</v>
          </cell>
          <cell r="L76">
            <v>124639</v>
          </cell>
          <cell r="M76">
            <v>244454</v>
          </cell>
          <cell r="N76">
            <v>163916</v>
          </cell>
          <cell r="O76">
            <v>7126096</v>
          </cell>
          <cell r="P76">
            <v>0</v>
          </cell>
          <cell r="Q76">
            <v>1396683</v>
          </cell>
          <cell r="R76">
            <v>0</v>
          </cell>
          <cell r="S76">
            <v>1591577</v>
          </cell>
          <cell r="T76">
            <v>0</v>
          </cell>
          <cell r="U76">
            <v>544000</v>
          </cell>
          <cell r="V76">
            <v>0</v>
          </cell>
          <cell r="W76">
            <v>1695561</v>
          </cell>
          <cell r="X76">
            <v>0</v>
          </cell>
          <cell r="Y76">
            <v>0</v>
          </cell>
          <cell r="Z76">
            <v>0</v>
          </cell>
          <cell r="AA76">
            <v>0</v>
          </cell>
          <cell r="AB76">
            <v>43783</v>
          </cell>
          <cell r="AC76">
            <v>32373</v>
          </cell>
          <cell r="AD76">
            <v>529</v>
          </cell>
          <cell r="AE76">
            <v>0</v>
          </cell>
          <cell r="AG76">
            <v>0</v>
          </cell>
          <cell r="AI76">
            <v>0</v>
          </cell>
          <cell r="AJ76">
            <v>0</v>
          </cell>
          <cell r="AK76">
            <v>0</v>
          </cell>
          <cell r="AM76">
            <v>71511</v>
          </cell>
          <cell r="AN76">
            <v>0</v>
          </cell>
          <cell r="AO76">
            <v>2604797</v>
          </cell>
          <cell r="AP76">
            <v>0</v>
          </cell>
          <cell r="AQ76">
            <v>228658</v>
          </cell>
          <cell r="AR76">
            <v>2230</v>
          </cell>
          <cell r="AS76">
            <v>1573492.9999999998</v>
          </cell>
          <cell r="AT76">
            <v>133914.76</v>
          </cell>
          <cell r="AU76">
            <v>195293</v>
          </cell>
          <cell r="AV76">
            <v>2410551</v>
          </cell>
          <cell r="AW76">
            <v>317553</v>
          </cell>
          <cell r="AX76">
            <v>24608</v>
          </cell>
          <cell r="AY76">
            <v>91949</v>
          </cell>
          <cell r="AZ76">
            <v>102962</v>
          </cell>
          <cell r="BB76">
            <v>0</v>
          </cell>
          <cell r="BC76">
            <v>0</v>
          </cell>
          <cell r="BD76">
            <v>0</v>
          </cell>
          <cell r="BE76">
            <v>14039</v>
          </cell>
          <cell r="BF76">
            <v>0</v>
          </cell>
        </row>
        <row r="77">
          <cell r="A77">
            <v>72</v>
          </cell>
          <cell r="B77" t="str">
            <v>POWHATAN</v>
          </cell>
          <cell r="C77">
            <v>14622201</v>
          </cell>
          <cell r="D77">
            <v>6103281.0255297152</v>
          </cell>
          <cell r="E77">
            <v>344177</v>
          </cell>
          <cell r="F77">
            <v>356771</v>
          </cell>
          <cell r="G77">
            <v>135401</v>
          </cell>
          <cell r="H77">
            <v>1433532</v>
          </cell>
          <cell r="I77">
            <v>0</v>
          </cell>
          <cell r="J77">
            <v>1618365</v>
          </cell>
          <cell r="K77">
            <v>752228</v>
          </cell>
          <cell r="L77">
            <v>47283</v>
          </cell>
          <cell r="M77">
            <v>49429</v>
          </cell>
          <cell r="N77">
            <v>141789</v>
          </cell>
          <cell r="O77">
            <v>797027</v>
          </cell>
          <cell r="P77">
            <v>0</v>
          </cell>
          <cell r="Q77">
            <v>538697</v>
          </cell>
          <cell r="R77">
            <v>0</v>
          </cell>
          <cell r="S77">
            <v>364255</v>
          </cell>
          <cell r="T77">
            <v>0</v>
          </cell>
          <cell r="U77">
            <v>232000</v>
          </cell>
          <cell r="V77">
            <v>6555.5441790051455</v>
          </cell>
          <cell r="W77">
            <v>972258</v>
          </cell>
          <cell r="X77">
            <v>0</v>
          </cell>
          <cell r="Y77">
            <v>0</v>
          </cell>
          <cell r="Z77">
            <v>0</v>
          </cell>
          <cell r="AA77">
            <v>0</v>
          </cell>
          <cell r="AB77">
            <v>15576</v>
          </cell>
          <cell r="AC77">
            <v>30476</v>
          </cell>
          <cell r="AD77">
            <v>0</v>
          </cell>
          <cell r="AE77">
            <v>0</v>
          </cell>
          <cell r="AG77">
            <v>0</v>
          </cell>
          <cell r="AI77">
            <v>0</v>
          </cell>
          <cell r="AJ77">
            <v>0</v>
          </cell>
          <cell r="AK77">
            <v>0</v>
          </cell>
          <cell r="AM77">
            <v>47207</v>
          </cell>
          <cell r="AN77">
            <v>0</v>
          </cell>
          <cell r="AO77">
            <v>291336</v>
          </cell>
          <cell r="AP77">
            <v>0</v>
          </cell>
          <cell r="AQ77">
            <v>83417</v>
          </cell>
          <cell r="AR77">
            <v>1339</v>
          </cell>
          <cell r="AS77">
            <v>0</v>
          </cell>
          <cell r="AT77">
            <v>17060.400000000001</v>
          </cell>
          <cell r="AU77">
            <v>39119</v>
          </cell>
          <cell r="AV77">
            <v>956029</v>
          </cell>
          <cell r="AW77">
            <v>244997</v>
          </cell>
          <cell r="AX77">
            <v>16405</v>
          </cell>
          <cell r="AY77">
            <v>144886</v>
          </cell>
          <cell r="AZ77">
            <v>12582</v>
          </cell>
          <cell r="BB77">
            <v>0</v>
          </cell>
          <cell r="BC77">
            <v>0</v>
          </cell>
          <cell r="BD77">
            <v>0</v>
          </cell>
          <cell r="BE77">
            <v>5404</v>
          </cell>
          <cell r="BF77">
            <v>0</v>
          </cell>
        </row>
        <row r="78">
          <cell r="A78">
            <v>73</v>
          </cell>
          <cell r="B78" t="str">
            <v>PRINCE EDWARD</v>
          </cell>
          <cell r="C78">
            <v>6469764</v>
          </cell>
          <cell r="D78">
            <v>3079435.1419410971</v>
          </cell>
          <cell r="E78">
            <v>164936</v>
          </cell>
          <cell r="F78">
            <v>195690</v>
          </cell>
          <cell r="G78">
            <v>65917</v>
          </cell>
          <cell r="H78">
            <v>832198</v>
          </cell>
          <cell r="I78">
            <v>0</v>
          </cell>
          <cell r="J78">
            <v>815718</v>
          </cell>
          <cell r="K78">
            <v>379021</v>
          </cell>
          <cell r="L78">
            <v>23689</v>
          </cell>
          <cell r="M78">
            <v>67150</v>
          </cell>
          <cell r="N78">
            <v>71415</v>
          </cell>
          <cell r="O78">
            <v>1655752</v>
          </cell>
          <cell r="P78">
            <v>0</v>
          </cell>
          <cell r="Q78">
            <v>272552</v>
          </cell>
          <cell r="R78">
            <v>0</v>
          </cell>
          <cell r="S78">
            <v>192327</v>
          </cell>
          <cell r="T78">
            <v>0</v>
          </cell>
          <cell r="U78">
            <v>128000</v>
          </cell>
          <cell r="V78">
            <v>0</v>
          </cell>
          <cell r="W78">
            <v>490557</v>
          </cell>
          <cell r="X78">
            <v>0</v>
          </cell>
          <cell r="Y78">
            <v>0</v>
          </cell>
          <cell r="Z78">
            <v>0</v>
          </cell>
          <cell r="AA78">
            <v>0</v>
          </cell>
          <cell r="AB78">
            <v>8940</v>
          </cell>
          <cell r="AC78">
            <v>8548</v>
          </cell>
          <cell r="AD78">
            <v>19294</v>
          </cell>
          <cell r="AE78">
            <v>399985</v>
          </cell>
          <cell r="AG78">
            <v>0</v>
          </cell>
          <cell r="AI78">
            <v>0</v>
          </cell>
          <cell r="AJ78">
            <v>0</v>
          </cell>
          <cell r="AK78">
            <v>0</v>
          </cell>
          <cell r="AM78">
            <v>2069</v>
          </cell>
          <cell r="AN78">
            <v>0</v>
          </cell>
          <cell r="AO78">
            <v>605226</v>
          </cell>
          <cell r="AP78">
            <v>0</v>
          </cell>
          <cell r="AQ78">
            <v>84786</v>
          </cell>
          <cell r="AR78">
            <v>4043</v>
          </cell>
          <cell r="AS78">
            <v>514420</v>
          </cell>
          <cell r="AT78">
            <v>41213.199999999997</v>
          </cell>
          <cell r="AU78">
            <v>43353</v>
          </cell>
          <cell r="AV78">
            <v>458147</v>
          </cell>
          <cell r="AW78">
            <v>0</v>
          </cell>
          <cell r="AX78">
            <v>8203</v>
          </cell>
          <cell r="AY78">
            <v>7705</v>
          </cell>
          <cell r="AZ78">
            <v>73005</v>
          </cell>
          <cell r="BB78">
            <v>0</v>
          </cell>
          <cell r="BC78">
            <v>0</v>
          </cell>
          <cell r="BD78">
            <v>0</v>
          </cell>
          <cell r="BE78">
            <v>4282</v>
          </cell>
          <cell r="BF78">
            <v>0</v>
          </cell>
        </row>
        <row r="79">
          <cell r="A79">
            <v>74</v>
          </cell>
          <cell r="B79" t="str">
            <v>PRINCE GEORGE</v>
          </cell>
          <cell r="C79">
            <v>31160989</v>
          </cell>
          <cell r="D79">
            <v>7708027.5402333522</v>
          </cell>
          <cell r="E79">
            <v>735296</v>
          </cell>
          <cell r="F79">
            <v>615272</v>
          </cell>
          <cell r="G79">
            <v>289270</v>
          </cell>
          <cell r="H79">
            <v>3361037</v>
          </cell>
          <cell r="I79">
            <v>0</v>
          </cell>
          <cell r="J79">
            <v>3475827</v>
          </cell>
          <cell r="K79">
            <v>1616237</v>
          </cell>
          <cell r="L79">
            <v>101015</v>
          </cell>
          <cell r="M79">
            <v>174243</v>
          </cell>
          <cell r="N79">
            <v>156124</v>
          </cell>
          <cell r="O79">
            <v>3255149</v>
          </cell>
          <cell r="P79">
            <v>0</v>
          </cell>
          <cell r="Q79">
            <v>1141468</v>
          </cell>
          <cell r="R79">
            <v>0</v>
          </cell>
          <cell r="S79">
            <v>1584466</v>
          </cell>
          <cell r="T79">
            <v>0</v>
          </cell>
          <cell r="U79">
            <v>258000</v>
          </cell>
          <cell r="V79">
            <v>58181.964267067771</v>
          </cell>
          <cell r="W79">
            <v>1227895</v>
          </cell>
          <cell r="X79">
            <v>0</v>
          </cell>
          <cell r="Y79">
            <v>0</v>
          </cell>
          <cell r="Z79">
            <v>35665.839999999997</v>
          </cell>
          <cell r="AA79">
            <v>0</v>
          </cell>
          <cell r="AB79">
            <v>29345</v>
          </cell>
          <cell r="AC79">
            <v>46489</v>
          </cell>
          <cell r="AD79">
            <v>79986</v>
          </cell>
          <cell r="AE79">
            <v>637425</v>
          </cell>
          <cell r="AG79">
            <v>0</v>
          </cell>
          <cell r="AI79">
            <v>0</v>
          </cell>
          <cell r="AJ79">
            <v>0</v>
          </cell>
          <cell r="AK79">
            <v>0</v>
          </cell>
          <cell r="AM79">
            <v>73394</v>
          </cell>
          <cell r="AN79">
            <v>0</v>
          </cell>
          <cell r="AO79">
            <v>1189853</v>
          </cell>
          <cell r="AP79">
            <v>0</v>
          </cell>
          <cell r="AQ79">
            <v>290937</v>
          </cell>
          <cell r="AR79">
            <v>3870</v>
          </cell>
          <cell r="AS79">
            <v>1012512</v>
          </cell>
          <cell r="AT79">
            <v>72891</v>
          </cell>
          <cell r="AU79">
            <v>133719</v>
          </cell>
          <cell r="AV79">
            <v>2042453</v>
          </cell>
          <cell r="AW79">
            <v>0</v>
          </cell>
          <cell r="AX79">
            <v>8203</v>
          </cell>
          <cell r="AY79">
            <v>210623</v>
          </cell>
          <cell r="AZ79">
            <v>104372</v>
          </cell>
          <cell r="BB79">
            <v>0</v>
          </cell>
          <cell r="BC79">
            <v>0</v>
          </cell>
          <cell r="BD79">
            <v>0</v>
          </cell>
          <cell r="BE79">
            <v>8991</v>
          </cell>
          <cell r="BF79">
            <v>0</v>
          </cell>
        </row>
        <row r="80">
          <cell r="A80">
            <v>75</v>
          </cell>
          <cell r="B80" t="str">
            <v>PRINCE WILLIAM</v>
          </cell>
          <cell r="C80">
            <v>408572551</v>
          </cell>
          <cell r="D80">
            <v>118735509.27910146</v>
          </cell>
          <cell r="E80">
            <v>8963251</v>
          </cell>
          <cell r="F80">
            <v>2910510</v>
          </cell>
          <cell r="G80">
            <v>3917994</v>
          </cell>
          <cell r="H80">
            <v>43545707</v>
          </cell>
          <cell r="I80">
            <v>0</v>
          </cell>
          <cell r="J80">
            <v>45280818</v>
          </cell>
          <cell r="K80">
            <v>21045226</v>
          </cell>
          <cell r="L80">
            <v>1287341</v>
          </cell>
          <cell r="M80">
            <v>31088311</v>
          </cell>
          <cell r="N80">
            <v>1908589</v>
          </cell>
          <cell r="O80">
            <v>35240265</v>
          </cell>
          <cell r="P80">
            <v>0</v>
          </cell>
          <cell r="Q80">
            <v>15745242</v>
          </cell>
          <cell r="R80">
            <v>741771</v>
          </cell>
          <cell r="S80">
            <v>12738108</v>
          </cell>
          <cell r="T80">
            <v>0</v>
          </cell>
          <cell r="U80">
            <v>2598000</v>
          </cell>
          <cell r="V80">
            <v>566646.64596947096</v>
          </cell>
          <cell r="W80">
            <v>18914665</v>
          </cell>
          <cell r="X80">
            <v>0</v>
          </cell>
          <cell r="Y80">
            <v>0</v>
          </cell>
          <cell r="Z80">
            <v>0</v>
          </cell>
          <cell r="AA80">
            <v>0</v>
          </cell>
          <cell r="AB80">
            <v>491239</v>
          </cell>
          <cell r="AC80">
            <v>173670</v>
          </cell>
          <cell r="AD80">
            <v>400790</v>
          </cell>
          <cell r="AE80">
            <v>1493642</v>
          </cell>
          <cell r="AG80">
            <v>0</v>
          </cell>
          <cell r="AI80">
            <v>0</v>
          </cell>
          <cell r="AJ80">
            <v>0</v>
          </cell>
          <cell r="AK80">
            <v>0</v>
          </cell>
          <cell r="AM80">
            <v>129257</v>
          </cell>
          <cell r="AN80">
            <v>0</v>
          </cell>
          <cell r="AO80">
            <v>12881352</v>
          </cell>
          <cell r="AP80">
            <v>0</v>
          </cell>
          <cell r="AQ80">
            <v>3257742</v>
          </cell>
          <cell r="AR80">
            <v>94926</v>
          </cell>
          <cell r="AS80">
            <v>11979209</v>
          </cell>
          <cell r="AT80">
            <v>698586</v>
          </cell>
          <cell r="AU80">
            <v>1587188</v>
          </cell>
          <cell r="AV80">
            <v>24897491</v>
          </cell>
          <cell r="AW80">
            <v>324166</v>
          </cell>
          <cell r="AX80">
            <v>49217</v>
          </cell>
          <cell r="AY80">
            <v>6798753</v>
          </cell>
          <cell r="AZ80">
            <v>413842</v>
          </cell>
          <cell r="BB80">
            <v>0</v>
          </cell>
          <cell r="BC80">
            <v>0</v>
          </cell>
          <cell r="BD80">
            <v>0</v>
          </cell>
          <cell r="BE80">
            <v>37500</v>
          </cell>
          <cell r="BF80">
            <v>0</v>
          </cell>
        </row>
        <row r="81">
          <cell r="A81">
            <v>77</v>
          </cell>
          <cell r="B81" t="str">
            <v>PULASKI</v>
          </cell>
          <cell r="C81">
            <v>19121937</v>
          </cell>
          <cell r="D81">
            <v>5515922.8240695605</v>
          </cell>
          <cell r="E81">
            <v>447467</v>
          </cell>
          <cell r="F81">
            <v>701350</v>
          </cell>
          <cell r="G81">
            <v>176036</v>
          </cell>
          <cell r="H81">
            <v>1964339</v>
          </cell>
          <cell r="I81">
            <v>0</v>
          </cell>
          <cell r="J81">
            <v>2207436</v>
          </cell>
          <cell r="K81">
            <v>1028274</v>
          </cell>
          <cell r="L81">
            <v>64267</v>
          </cell>
          <cell r="M81">
            <v>102072</v>
          </cell>
          <cell r="N81">
            <v>453862</v>
          </cell>
          <cell r="O81">
            <v>3740600</v>
          </cell>
          <cell r="P81">
            <v>0</v>
          </cell>
          <cell r="Q81">
            <v>713343</v>
          </cell>
          <cell r="R81">
            <v>462374</v>
          </cell>
          <cell r="S81">
            <v>1194927</v>
          </cell>
          <cell r="T81">
            <v>0</v>
          </cell>
          <cell r="U81">
            <v>258000</v>
          </cell>
          <cell r="V81">
            <v>0</v>
          </cell>
          <cell r="W81">
            <v>878691</v>
          </cell>
          <cell r="X81">
            <v>0</v>
          </cell>
          <cell r="Y81">
            <v>0</v>
          </cell>
          <cell r="Z81">
            <v>0</v>
          </cell>
          <cell r="AA81">
            <v>0</v>
          </cell>
          <cell r="AB81">
            <v>21377</v>
          </cell>
          <cell r="AC81">
            <v>10488</v>
          </cell>
          <cell r="AD81">
            <v>0</v>
          </cell>
          <cell r="AE81">
            <v>0</v>
          </cell>
          <cell r="AG81">
            <v>0</v>
          </cell>
          <cell r="AI81">
            <v>0</v>
          </cell>
          <cell r="AJ81">
            <v>0</v>
          </cell>
          <cell r="AK81">
            <v>0</v>
          </cell>
          <cell r="AM81">
            <v>29608</v>
          </cell>
          <cell r="AN81">
            <v>0</v>
          </cell>
          <cell r="AO81">
            <v>1367299</v>
          </cell>
          <cell r="AP81">
            <v>0</v>
          </cell>
          <cell r="AQ81">
            <v>265135</v>
          </cell>
          <cell r="AR81">
            <v>2464</v>
          </cell>
          <cell r="AS81">
            <v>631714</v>
          </cell>
          <cell r="AT81">
            <v>71975.960000000006</v>
          </cell>
          <cell r="AU81">
            <v>81823</v>
          </cell>
          <cell r="AV81">
            <v>1242941</v>
          </cell>
          <cell r="AW81">
            <v>0</v>
          </cell>
          <cell r="AX81">
            <v>16405</v>
          </cell>
          <cell r="AY81">
            <v>376421</v>
          </cell>
          <cell r="AZ81">
            <v>63497</v>
          </cell>
          <cell r="BB81">
            <v>0</v>
          </cell>
          <cell r="BC81">
            <v>0</v>
          </cell>
          <cell r="BD81">
            <v>0</v>
          </cell>
          <cell r="BE81">
            <v>5541</v>
          </cell>
          <cell r="BF81">
            <v>0</v>
          </cell>
        </row>
        <row r="82">
          <cell r="A82">
            <v>78</v>
          </cell>
          <cell r="B82" t="str">
            <v>RAPPAHANNOCK</v>
          </cell>
          <cell r="C82">
            <v>1095112</v>
          </cell>
          <cell r="D82">
            <v>1153739.3242967327</v>
          </cell>
          <cell r="E82">
            <v>23318</v>
          </cell>
          <cell r="F82">
            <v>74698</v>
          </cell>
          <cell r="G82">
            <v>9173</v>
          </cell>
          <cell r="H82">
            <v>109208</v>
          </cell>
          <cell r="I82">
            <v>0</v>
          </cell>
          <cell r="J82">
            <v>126826</v>
          </cell>
          <cell r="K82">
            <v>58972</v>
          </cell>
          <cell r="L82">
            <v>3640</v>
          </cell>
          <cell r="M82">
            <v>18324</v>
          </cell>
          <cell r="N82">
            <v>5100</v>
          </cell>
          <cell r="O82">
            <v>119608</v>
          </cell>
          <cell r="P82">
            <v>0</v>
          </cell>
          <cell r="Q82">
            <v>43686</v>
          </cell>
          <cell r="R82">
            <v>0</v>
          </cell>
          <cell r="S82">
            <v>109648</v>
          </cell>
          <cell r="T82">
            <v>0</v>
          </cell>
          <cell r="U82">
            <v>102000</v>
          </cell>
          <cell r="V82">
            <v>4345.7914686435861</v>
          </cell>
          <cell r="W82">
            <v>183792</v>
          </cell>
          <cell r="X82">
            <v>0</v>
          </cell>
          <cell r="Y82">
            <v>0</v>
          </cell>
          <cell r="Z82">
            <v>0</v>
          </cell>
          <cell r="AA82">
            <v>0</v>
          </cell>
          <cell r="AB82">
            <v>2471</v>
          </cell>
          <cell r="AC82">
            <v>698</v>
          </cell>
          <cell r="AD82">
            <v>0</v>
          </cell>
          <cell r="AE82">
            <v>0</v>
          </cell>
          <cell r="AG82">
            <v>0</v>
          </cell>
          <cell r="AI82">
            <v>0</v>
          </cell>
          <cell r="AJ82">
            <v>0</v>
          </cell>
          <cell r="AK82">
            <v>0</v>
          </cell>
          <cell r="AM82">
            <v>15865</v>
          </cell>
          <cell r="AN82">
            <v>0</v>
          </cell>
          <cell r="AO82">
            <v>43720</v>
          </cell>
          <cell r="AP82">
            <v>0</v>
          </cell>
          <cell r="AQ82">
            <v>10217</v>
          </cell>
          <cell r="AR82">
            <v>307</v>
          </cell>
          <cell r="AS82">
            <v>19910</v>
          </cell>
          <cell r="AT82">
            <v>9822.68</v>
          </cell>
          <cell r="AU82">
            <v>3483</v>
          </cell>
          <cell r="AV82">
            <v>200000</v>
          </cell>
          <cell r="AW82">
            <v>0</v>
          </cell>
          <cell r="AX82">
            <v>8203</v>
          </cell>
          <cell r="AY82">
            <v>0</v>
          </cell>
          <cell r="AZ82">
            <v>4153</v>
          </cell>
          <cell r="BA82">
            <v>34168</v>
          </cell>
          <cell r="BB82">
            <v>0</v>
          </cell>
          <cell r="BC82">
            <v>0</v>
          </cell>
          <cell r="BD82">
            <v>0</v>
          </cell>
          <cell r="BE82">
            <v>3083</v>
          </cell>
          <cell r="BF82">
            <v>0</v>
          </cell>
        </row>
        <row r="83">
          <cell r="A83">
            <v>79</v>
          </cell>
          <cell r="B83" t="str">
            <v>RICHMOND</v>
          </cell>
          <cell r="C83">
            <v>6383875</v>
          </cell>
          <cell r="D83">
            <v>1505105.3912416466</v>
          </cell>
          <cell r="E83">
            <v>147718</v>
          </cell>
          <cell r="F83">
            <v>214005</v>
          </cell>
          <cell r="G83">
            <v>59036</v>
          </cell>
          <cell r="H83">
            <v>782223</v>
          </cell>
          <cell r="I83">
            <v>0</v>
          </cell>
          <cell r="J83">
            <v>729645</v>
          </cell>
          <cell r="K83">
            <v>339455</v>
          </cell>
          <cell r="L83">
            <v>21216</v>
          </cell>
          <cell r="M83">
            <v>96754</v>
          </cell>
          <cell r="N83">
            <v>96625</v>
          </cell>
          <cell r="O83">
            <v>1030863</v>
          </cell>
          <cell r="P83">
            <v>0</v>
          </cell>
          <cell r="Q83">
            <v>243395</v>
          </cell>
          <cell r="R83">
            <v>0</v>
          </cell>
          <cell r="S83">
            <v>281586</v>
          </cell>
          <cell r="T83">
            <v>0</v>
          </cell>
          <cell r="U83">
            <v>128000</v>
          </cell>
          <cell r="V83">
            <v>0</v>
          </cell>
          <cell r="W83">
            <v>239765</v>
          </cell>
          <cell r="X83">
            <v>0</v>
          </cell>
          <cell r="Y83">
            <v>0</v>
          </cell>
          <cell r="Z83">
            <v>0</v>
          </cell>
          <cell r="AA83">
            <v>0</v>
          </cell>
          <cell r="AB83">
            <v>5804</v>
          </cell>
          <cell r="AC83">
            <v>6773</v>
          </cell>
          <cell r="AD83">
            <v>5456</v>
          </cell>
          <cell r="AE83">
            <v>0</v>
          </cell>
          <cell r="AG83">
            <v>0</v>
          </cell>
          <cell r="AI83">
            <v>0</v>
          </cell>
          <cell r="AJ83">
            <v>0</v>
          </cell>
          <cell r="AK83">
            <v>0</v>
          </cell>
          <cell r="AM83">
            <v>14836</v>
          </cell>
          <cell r="AN83">
            <v>0</v>
          </cell>
          <cell r="AO83">
            <v>376811</v>
          </cell>
          <cell r="AP83">
            <v>0</v>
          </cell>
          <cell r="AQ83">
            <v>70394</v>
          </cell>
          <cell r="AR83">
            <v>1295</v>
          </cell>
          <cell r="AS83">
            <v>273743</v>
          </cell>
          <cell r="AT83">
            <v>22579.200000000001</v>
          </cell>
          <cell r="AU83">
            <v>35994</v>
          </cell>
          <cell r="AV83">
            <v>410321</v>
          </cell>
          <cell r="AW83">
            <v>0</v>
          </cell>
          <cell r="AX83">
            <v>8203</v>
          </cell>
          <cell r="AY83">
            <v>224657</v>
          </cell>
          <cell r="AZ83">
            <v>101931</v>
          </cell>
          <cell r="BB83">
            <v>0</v>
          </cell>
          <cell r="BC83">
            <v>0</v>
          </cell>
          <cell r="BD83">
            <v>0</v>
          </cell>
          <cell r="BE83">
            <v>3784</v>
          </cell>
          <cell r="BF83">
            <v>0</v>
          </cell>
        </row>
        <row r="84">
          <cell r="A84">
            <v>80</v>
          </cell>
          <cell r="B84" t="str">
            <v>ROANOKE</v>
          </cell>
          <cell r="C84">
            <v>55486102</v>
          </cell>
          <cell r="D84">
            <v>18305647.660864431</v>
          </cell>
          <cell r="E84">
            <v>1354500</v>
          </cell>
          <cell r="F84">
            <v>1108028</v>
          </cell>
          <cell r="G84">
            <v>532868</v>
          </cell>
          <cell r="H84">
            <v>7874608</v>
          </cell>
          <cell r="I84">
            <v>0</v>
          </cell>
          <cell r="J84">
            <v>6842705</v>
          </cell>
          <cell r="K84">
            <v>3180293</v>
          </cell>
          <cell r="L84">
            <v>194539</v>
          </cell>
          <cell r="M84">
            <v>769553</v>
          </cell>
          <cell r="N84">
            <v>419404</v>
          </cell>
          <cell r="O84">
            <v>4116485</v>
          </cell>
          <cell r="P84">
            <v>0</v>
          </cell>
          <cell r="Q84">
            <v>2175071</v>
          </cell>
          <cell r="R84">
            <v>0</v>
          </cell>
          <cell r="S84">
            <v>1833599</v>
          </cell>
          <cell r="T84">
            <v>0</v>
          </cell>
          <cell r="U84">
            <v>726000</v>
          </cell>
          <cell r="V84">
            <v>49922.669930111413</v>
          </cell>
          <cell r="W84">
            <v>2916105</v>
          </cell>
          <cell r="X84">
            <v>0</v>
          </cell>
          <cell r="Y84">
            <v>0</v>
          </cell>
          <cell r="Z84">
            <v>0</v>
          </cell>
          <cell r="AA84">
            <v>0</v>
          </cell>
          <cell r="AB84">
            <v>64610</v>
          </cell>
          <cell r="AC84">
            <v>13179</v>
          </cell>
          <cell r="AD84">
            <v>150230</v>
          </cell>
          <cell r="AE84">
            <v>0</v>
          </cell>
          <cell r="AG84">
            <v>0</v>
          </cell>
          <cell r="AI84">
            <v>0</v>
          </cell>
          <cell r="AJ84">
            <v>0</v>
          </cell>
          <cell r="AK84">
            <v>0</v>
          </cell>
          <cell r="AM84">
            <v>313475</v>
          </cell>
          <cell r="AN84">
            <v>0</v>
          </cell>
          <cell r="AO84">
            <v>1504696</v>
          </cell>
          <cell r="AP84">
            <v>0</v>
          </cell>
          <cell r="AQ84">
            <v>352245</v>
          </cell>
          <cell r="AR84">
            <v>3640</v>
          </cell>
          <cell r="AS84">
            <v>809034</v>
          </cell>
          <cell r="AT84">
            <v>135590.28</v>
          </cell>
          <cell r="AU84">
            <v>188604</v>
          </cell>
          <cell r="AV84">
            <v>3762436</v>
          </cell>
          <cell r="AW84">
            <v>0</v>
          </cell>
          <cell r="AX84">
            <v>16405</v>
          </cell>
          <cell r="AY84">
            <v>1128909</v>
          </cell>
          <cell r="AZ84">
            <v>147546</v>
          </cell>
          <cell r="BB84">
            <v>0</v>
          </cell>
          <cell r="BC84">
            <v>0</v>
          </cell>
          <cell r="BD84">
            <v>0</v>
          </cell>
          <cell r="BE84">
            <v>15751</v>
          </cell>
          <cell r="BF84">
            <v>0</v>
          </cell>
        </row>
        <row r="85">
          <cell r="A85">
            <v>81</v>
          </cell>
          <cell r="B85" t="str">
            <v>ROCKBRIDGE</v>
          </cell>
          <cell r="C85">
            <v>7668464</v>
          </cell>
          <cell r="D85">
            <v>3832512.2645275099</v>
          </cell>
          <cell r="E85">
            <v>179762</v>
          </cell>
          <cell r="F85">
            <v>425439</v>
          </cell>
          <cell r="G85">
            <v>71842</v>
          </cell>
          <cell r="H85">
            <v>1175288</v>
          </cell>
          <cell r="I85">
            <v>0</v>
          </cell>
          <cell r="J85">
            <v>1002419</v>
          </cell>
          <cell r="K85">
            <v>465850</v>
          </cell>
          <cell r="L85">
            <v>29186</v>
          </cell>
          <cell r="M85">
            <v>63978</v>
          </cell>
          <cell r="N85">
            <v>3803</v>
          </cell>
          <cell r="O85">
            <v>1186386</v>
          </cell>
          <cell r="P85">
            <v>0</v>
          </cell>
          <cell r="Q85">
            <v>325578</v>
          </cell>
          <cell r="R85">
            <v>0</v>
          </cell>
          <cell r="S85">
            <v>128413</v>
          </cell>
          <cell r="T85">
            <v>0</v>
          </cell>
          <cell r="U85">
            <v>206000</v>
          </cell>
          <cell r="V85">
            <v>12373.115911202773</v>
          </cell>
          <cell r="W85">
            <v>610522</v>
          </cell>
          <cell r="X85">
            <v>0</v>
          </cell>
          <cell r="Y85">
            <v>0</v>
          </cell>
          <cell r="Z85">
            <v>0</v>
          </cell>
          <cell r="AA85">
            <v>0</v>
          </cell>
          <cell r="AB85">
            <v>10066</v>
          </cell>
          <cell r="AC85">
            <v>3070</v>
          </cell>
          <cell r="AD85">
            <v>0</v>
          </cell>
          <cell r="AE85">
            <v>0</v>
          </cell>
          <cell r="AG85">
            <v>0</v>
          </cell>
          <cell r="AI85">
            <v>0</v>
          </cell>
          <cell r="AJ85">
            <v>0</v>
          </cell>
          <cell r="AK85">
            <v>0</v>
          </cell>
          <cell r="AM85">
            <v>185</v>
          </cell>
          <cell r="AN85">
            <v>0</v>
          </cell>
          <cell r="AO85">
            <v>433659</v>
          </cell>
          <cell r="AP85">
            <v>0</v>
          </cell>
          <cell r="AQ85">
            <v>68003</v>
          </cell>
          <cell r="AR85">
            <v>2128</v>
          </cell>
          <cell r="AS85">
            <v>225734</v>
          </cell>
          <cell r="AT85">
            <v>26260.639999999999</v>
          </cell>
          <cell r="AU85">
            <v>24750</v>
          </cell>
          <cell r="AV85">
            <v>499329</v>
          </cell>
          <cell r="AW85">
            <v>0</v>
          </cell>
          <cell r="AX85">
            <v>24608</v>
          </cell>
          <cell r="AY85">
            <v>107266</v>
          </cell>
          <cell r="AZ85">
            <v>49237</v>
          </cell>
          <cell r="BB85">
            <v>0</v>
          </cell>
          <cell r="BC85">
            <v>0</v>
          </cell>
          <cell r="BD85">
            <v>0</v>
          </cell>
          <cell r="BE85">
            <v>6563</v>
          </cell>
          <cell r="BF85">
            <v>0</v>
          </cell>
        </row>
        <row r="86">
          <cell r="A86">
            <v>82</v>
          </cell>
          <cell r="B86" t="str">
            <v>ROCKINGHAM</v>
          </cell>
          <cell r="C86">
            <v>39505416</v>
          </cell>
          <cell r="D86">
            <v>16833056.741489328</v>
          </cell>
          <cell r="E86">
            <v>1001903</v>
          </cell>
          <cell r="F86">
            <v>1063591</v>
          </cell>
          <cell r="G86">
            <v>394154</v>
          </cell>
          <cell r="H86">
            <v>4235596</v>
          </cell>
          <cell r="I86">
            <v>0</v>
          </cell>
          <cell r="J86">
            <v>4861238</v>
          </cell>
          <cell r="K86">
            <v>2258568</v>
          </cell>
          <cell r="L86">
            <v>137641</v>
          </cell>
          <cell r="M86">
            <v>1818877</v>
          </cell>
          <cell r="N86">
            <v>367807</v>
          </cell>
          <cell r="O86">
            <v>4111468</v>
          </cell>
          <cell r="P86">
            <v>0</v>
          </cell>
          <cell r="Q86">
            <v>1607093</v>
          </cell>
          <cell r="R86">
            <v>0</v>
          </cell>
          <cell r="S86">
            <v>1746204</v>
          </cell>
          <cell r="T86">
            <v>0</v>
          </cell>
          <cell r="U86">
            <v>674000</v>
          </cell>
          <cell r="V86">
            <v>64036.60120680822</v>
          </cell>
          <cell r="W86">
            <v>2681520</v>
          </cell>
          <cell r="X86">
            <v>0</v>
          </cell>
          <cell r="Y86">
            <v>48228</v>
          </cell>
          <cell r="Z86">
            <v>0</v>
          </cell>
          <cell r="AA86">
            <v>0</v>
          </cell>
          <cell r="AB86">
            <v>51131</v>
          </cell>
          <cell r="AC86">
            <v>18326</v>
          </cell>
          <cell r="AD86">
            <v>0</v>
          </cell>
          <cell r="AE86">
            <v>0</v>
          </cell>
          <cell r="AG86">
            <v>0</v>
          </cell>
          <cell r="AI86">
            <v>0</v>
          </cell>
          <cell r="AJ86">
            <v>0</v>
          </cell>
          <cell r="AK86">
            <v>0</v>
          </cell>
          <cell r="AM86">
            <v>54922</v>
          </cell>
          <cell r="AN86">
            <v>0</v>
          </cell>
          <cell r="AO86">
            <v>1502862</v>
          </cell>
          <cell r="AP86">
            <v>0</v>
          </cell>
          <cell r="AQ86">
            <v>399335</v>
          </cell>
          <cell r="AR86">
            <v>4912</v>
          </cell>
          <cell r="AS86">
            <v>1316420.9999999998</v>
          </cell>
          <cell r="AT86">
            <v>82285</v>
          </cell>
          <cell r="AU86">
            <v>167288</v>
          </cell>
          <cell r="AV86">
            <v>2783016</v>
          </cell>
          <cell r="AW86">
            <v>0</v>
          </cell>
          <cell r="AX86">
            <v>32810</v>
          </cell>
          <cell r="AY86">
            <v>1333477</v>
          </cell>
          <cell r="AZ86">
            <v>469963</v>
          </cell>
          <cell r="BB86">
            <v>0</v>
          </cell>
          <cell r="BC86">
            <v>0</v>
          </cell>
          <cell r="BD86">
            <v>0</v>
          </cell>
          <cell r="BE86">
            <v>12609</v>
          </cell>
          <cell r="BF86">
            <v>0</v>
          </cell>
        </row>
        <row r="87">
          <cell r="A87">
            <v>83</v>
          </cell>
          <cell r="B87" t="str">
            <v>RUSSELL</v>
          </cell>
          <cell r="C87">
            <v>16145586</v>
          </cell>
          <cell r="D87">
            <v>4507974.1962066879</v>
          </cell>
          <cell r="E87">
            <v>388290</v>
          </cell>
          <cell r="F87">
            <v>948054</v>
          </cell>
          <cell r="G87">
            <v>155180</v>
          </cell>
          <cell r="H87">
            <v>1508157</v>
          </cell>
          <cell r="I87">
            <v>0</v>
          </cell>
          <cell r="J87">
            <v>2014918</v>
          </cell>
          <cell r="K87">
            <v>938355</v>
          </cell>
          <cell r="L87">
            <v>58193</v>
          </cell>
          <cell r="M87">
            <v>21856</v>
          </cell>
          <cell r="N87">
            <v>453103</v>
          </cell>
          <cell r="O87">
            <v>3689536</v>
          </cell>
          <cell r="P87">
            <v>0</v>
          </cell>
          <cell r="Q87">
            <v>642277</v>
          </cell>
          <cell r="R87">
            <v>0</v>
          </cell>
          <cell r="S87">
            <v>956071</v>
          </cell>
          <cell r="T87">
            <v>0</v>
          </cell>
          <cell r="U87">
            <v>362000</v>
          </cell>
          <cell r="V87">
            <v>0</v>
          </cell>
          <cell r="W87">
            <v>718124</v>
          </cell>
          <cell r="X87">
            <v>0</v>
          </cell>
          <cell r="Y87">
            <v>0</v>
          </cell>
          <cell r="Z87">
            <v>31256.97</v>
          </cell>
          <cell r="AA87">
            <v>0</v>
          </cell>
          <cell r="AB87">
            <v>15287</v>
          </cell>
          <cell r="AC87">
            <v>27110</v>
          </cell>
          <cell r="AD87">
            <v>0</v>
          </cell>
          <cell r="AE87">
            <v>0</v>
          </cell>
          <cell r="AG87">
            <v>0</v>
          </cell>
          <cell r="AI87">
            <v>0</v>
          </cell>
          <cell r="AJ87">
            <v>0</v>
          </cell>
          <cell r="AK87">
            <v>0</v>
          </cell>
          <cell r="AM87">
            <v>27478</v>
          </cell>
          <cell r="AN87">
            <v>0</v>
          </cell>
          <cell r="AO87">
            <v>1348634</v>
          </cell>
          <cell r="AP87">
            <v>0</v>
          </cell>
          <cell r="AQ87">
            <v>135004</v>
          </cell>
          <cell r="AR87">
            <v>1311</v>
          </cell>
          <cell r="AS87">
            <v>859256.99999999988</v>
          </cell>
          <cell r="AT87">
            <v>31260.6</v>
          </cell>
          <cell r="AU87">
            <v>87771</v>
          </cell>
          <cell r="AV87">
            <v>1078564</v>
          </cell>
          <cell r="AW87">
            <v>843696</v>
          </cell>
          <cell r="AX87">
            <v>16405</v>
          </cell>
          <cell r="AY87">
            <v>0</v>
          </cell>
          <cell r="AZ87">
            <v>94174</v>
          </cell>
          <cell r="BB87">
            <v>0</v>
          </cell>
          <cell r="BC87">
            <v>0</v>
          </cell>
          <cell r="BD87">
            <v>0</v>
          </cell>
          <cell r="BE87">
            <v>8746</v>
          </cell>
          <cell r="BF87">
            <v>0</v>
          </cell>
        </row>
        <row r="88">
          <cell r="A88">
            <v>84</v>
          </cell>
          <cell r="B88" t="str">
            <v>SCOTT</v>
          </cell>
          <cell r="C88">
            <v>27004523</v>
          </cell>
          <cell r="D88">
            <v>3738115.4107214138</v>
          </cell>
          <cell r="E88">
            <v>520504</v>
          </cell>
          <cell r="F88">
            <v>1332625</v>
          </cell>
          <cell r="G88">
            <v>234022</v>
          </cell>
          <cell r="H88">
            <v>4836455</v>
          </cell>
          <cell r="I88">
            <v>0</v>
          </cell>
          <cell r="J88">
            <v>3552584</v>
          </cell>
          <cell r="K88">
            <v>1654406</v>
          </cell>
          <cell r="L88">
            <v>100759</v>
          </cell>
          <cell r="M88">
            <v>47326</v>
          </cell>
          <cell r="N88">
            <v>126530</v>
          </cell>
          <cell r="O88">
            <v>4225915</v>
          </cell>
          <cell r="P88">
            <v>73687</v>
          </cell>
          <cell r="Q88">
            <v>1067855</v>
          </cell>
          <cell r="R88">
            <v>0</v>
          </cell>
          <cell r="S88">
            <v>631955</v>
          </cell>
          <cell r="T88">
            <v>0</v>
          </cell>
          <cell r="U88">
            <v>414000</v>
          </cell>
          <cell r="V88">
            <v>0</v>
          </cell>
          <cell r="W88">
            <v>595485</v>
          </cell>
          <cell r="X88">
            <v>0</v>
          </cell>
          <cell r="Y88">
            <v>0</v>
          </cell>
          <cell r="Z88">
            <v>0</v>
          </cell>
          <cell r="AA88">
            <v>0</v>
          </cell>
          <cell r="AB88">
            <v>17848</v>
          </cell>
          <cell r="AC88">
            <v>27356</v>
          </cell>
          <cell r="AD88">
            <v>3100</v>
          </cell>
          <cell r="AE88">
            <v>0</v>
          </cell>
          <cell r="AG88">
            <v>0</v>
          </cell>
          <cell r="AI88">
            <v>0</v>
          </cell>
          <cell r="AJ88">
            <v>0</v>
          </cell>
          <cell r="AK88">
            <v>0</v>
          </cell>
          <cell r="AM88">
            <v>34176</v>
          </cell>
          <cell r="AN88">
            <v>0</v>
          </cell>
          <cell r="AO88">
            <v>1544696</v>
          </cell>
          <cell r="AP88">
            <v>0</v>
          </cell>
          <cell r="AQ88">
            <v>190305</v>
          </cell>
          <cell r="AR88">
            <v>1296</v>
          </cell>
          <cell r="AS88">
            <v>658823</v>
          </cell>
          <cell r="AT88">
            <v>30262.12</v>
          </cell>
          <cell r="AU88">
            <v>163229</v>
          </cell>
          <cell r="AV88">
            <v>1445819</v>
          </cell>
          <cell r="AW88">
            <v>1020053</v>
          </cell>
          <cell r="AX88">
            <v>8203</v>
          </cell>
          <cell r="AY88">
            <v>266420</v>
          </cell>
          <cell r="AZ88">
            <v>69208</v>
          </cell>
          <cell r="BB88">
            <v>0</v>
          </cell>
          <cell r="BC88">
            <v>0</v>
          </cell>
          <cell r="BD88">
            <v>0</v>
          </cell>
          <cell r="BE88">
            <v>4049</v>
          </cell>
          <cell r="BF88">
            <v>0</v>
          </cell>
        </row>
        <row r="89">
          <cell r="A89">
            <v>85</v>
          </cell>
          <cell r="B89" t="str">
            <v>SHENANDOAH</v>
          </cell>
          <cell r="C89">
            <v>21432861</v>
          </cell>
          <cell r="D89">
            <v>8532426.7301399279</v>
          </cell>
          <cell r="E89">
            <v>499701</v>
          </cell>
          <cell r="F89">
            <v>854990</v>
          </cell>
          <cell r="G89">
            <v>196585</v>
          </cell>
          <cell r="H89">
            <v>2062586</v>
          </cell>
          <cell r="I89">
            <v>0</v>
          </cell>
          <cell r="J89">
            <v>2415192</v>
          </cell>
          <cell r="K89">
            <v>1123345</v>
          </cell>
          <cell r="L89">
            <v>68649</v>
          </cell>
          <cell r="M89">
            <v>623039</v>
          </cell>
          <cell r="N89">
            <v>120033</v>
          </cell>
          <cell r="O89">
            <v>3558114</v>
          </cell>
          <cell r="P89">
            <v>0</v>
          </cell>
          <cell r="Q89">
            <v>833917</v>
          </cell>
          <cell r="R89">
            <v>334205</v>
          </cell>
          <cell r="S89">
            <v>774035</v>
          </cell>
          <cell r="T89">
            <v>0</v>
          </cell>
          <cell r="U89">
            <v>310000</v>
          </cell>
          <cell r="V89">
            <v>19940.248732022508</v>
          </cell>
          <cell r="W89">
            <v>1359223</v>
          </cell>
          <cell r="X89">
            <v>0</v>
          </cell>
          <cell r="Y89">
            <v>0</v>
          </cell>
          <cell r="Z89">
            <v>0</v>
          </cell>
          <cell r="AA89">
            <v>0</v>
          </cell>
          <cell r="AB89">
            <v>21726</v>
          </cell>
          <cell r="AC89">
            <v>7767</v>
          </cell>
          <cell r="AD89">
            <v>0</v>
          </cell>
          <cell r="AE89">
            <v>0</v>
          </cell>
          <cell r="AG89">
            <v>0</v>
          </cell>
          <cell r="AI89">
            <v>0</v>
          </cell>
          <cell r="AJ89">
            <v>0</v>
          </cell>
          <cell r="AK89">
            <v>0</v>
          </cell>
          <cell r="AM89">
            <v>35576</v>
          </cell>
          <cell r="AN89">
            <v>0</v>
          </cell>
          <cell r="AO89">
            <v>1300595</v>
          </cell>
          <cell r="AP89">
            <v>0</v>
          </cell>
          <cell r="AQ89">
            <v>225274</v>
          </cell>
          <cell r="AR89">
            <v>4902</v>
          </cell>
          <cell r="AS89">
            <v>841790</v>
          </cell>
          <cell r="AT89">
            <v>76369.440000000002</v>
          </cell>
          <cell r="AU89">
            <v>85139</v>
          </cell>
          <cell r="AV89">
            <v>1388034</v>
          </cell>
          <cell r="AW89">
            <v>0</v>
          </cell>
          <cell r="AX89">
            <v>16405</v>
          </cell>
          <cell r="AY89">
            <v>577302</v>
          </cell>
          <cell r="AZ89">
            <v>142498</v>
          </cell>
          <cell r="BB89">
            <v>0</v>
          </cell>
          <cell r="BC89">
            <v>0</v>
          </cell>
          <cell r="BD89">
            <v>0</v>
          </cell>
          <cell r="BE89">
            <v>7845</v>
          </cell>
          <cell r="BF89">
            <v>0</v>
          </cell>
        </row>
        <row r="90">
          <cell r="A90">
            <v>86</v>
          </cell>
          <cell r="B90" t="str">
            <v>SMYTH</v>
          </cell>
          <cell r="C90">
            <v>19417298</v>
          </cell>
          <cell r="D90">
            <v>5235878.8244448081</v>
          </cell>
          <cell r="E90">
            <v>447989</v>
          </cell>
          <cell r="F90">
            <v>1533021</v>
          </cell>
          <cell r="G90">
            <v>179039</v>
          </cell>
          <cell r="H90">
            <v>2363874</v>
          </cell>
          <cell r="I90">
            <v>0</v>
          </cell>
          <cell r="J90">
            <v>2509343</v>
          </cell>
          <cell r="K90">
            <v>1166551</v>
          </cell>
          <cell r="L90">
            <v>72735</v>
          </cell>
          <cell r="M90">
            <v>48599</v>
          </cell>
          <cell r="N90">
            <v>161206</v>
          </cell>
          <cell r="O90">
            <v>4507956</v>
          </cell>
          <cell r="P90">
            <v>0</v>
          </cell>
          <cell r="Q90">
            <v>795740</v>
          </cell>
          <cell r="R90">
            <v>0</v>
          </cell>
          <cell r="S90">
            <v>1116017</v>
          </cell>
          <cell r="T90">
            <v>0</v>
          </cell>
          <cell r="U90">
            <v>388000</v>
          </cell>
          <cell r="V90">
            <v>0</v>
          </cell>
          <cell r="W90">
            <v>834080</v>
          </cell>
          <cell r="X90">
            <v>0</v>
          </cell>
          <cell r="Y90">
            <v>0</v>
          </cell>
          <cell r="Z90">
            <v>0</v>
          </cell>
          <cell r="AA90">
            <v>0</v>
          </cell>
          <cell r="AB90">
            <v>18828</v>
          </cell>
          <cell r="AC90">
            <v>5508</v>
          </cell>
          <cell r="AD90">
            <v>0</v>
          </cell>
          <cell r="AE90">
            <v>0</v>
          </cell>
          <cell r="AG90">
            <v>0</v>
          </cell>
          <cell r="AI90">
            <v>0</v>
          </cell>
          <cell r="AJ90">
            <v>0</v>
          </cell>
          <cell r="AK90">
            <v>0</v>
          </cell>
          <cell r="AM90">
            <v>98225</v>
          </cell>
          <cell r="AN90">
            <v>0</v>
          </cell>
          <cell r="AO90">
            <v>1647790</v>
          </cell>
          <cell r="AP90">
            <v>0</v>
          </cell>
          <cell r="AQ90">
            <v>155561</v>
          </cell>
          <cell r="AR90">
            <v>2921</v>
          </cell>
          <cell r="AS90">
            <v>977940.00000000012</v>
          </cell>
          <cell r="AT90">
            <v>24286.36</v>
          </cell>
          <cell r="AU90">
            <v>98048</v>
          </cell>
          <cell r="AV90">
            <v>1244392</v>
          </cell>
          <cell r="AW90">
            <v>0</v>
          </cell>
          <cell r="AX90">
            <v>24608</v>
          </cell>
          <cell r="AY90">
            <v>502375</v>
          </cell>
          <cell r="AZ90">
            <v>97570</v>
          </cell>
          <cell r="BB90">
            <v>0</v>
          </cell>
          <cell r="BC90">
            <v>0</v>
          </cell>
          <cell r="BD90">
            <v>0</v>
          </cell>
          <cell r="BE90">
            <v>6784</v>
          </cell>
          <cell r="BF90">
            <v>0</v>
          </cell>
        </row>
        <row r="91">
          <cell r="A91">
            <v>87</v>
          </cell>
          <cell r="B91" t="str">
            <v>SOUTHAMPTON</v>
          </cell>
          <cell r="C91">
            <v>11608512</v>
          </cell>
          <cell r="D91">
            <v>3270326.5574156474</v>
          </cell>
          <cell r="E91">
            <v>262196</v>
          </cell>
          <cell r="F91">
            <v>348743</v>
          </cell>
          <cell r="G91">
            <v>103149</v>
          </cell>
          <cell r="H91">
            <v>1239429</v>
          </cell>
          <cell r="I91">
            <v>0</v>
          </cell>
          <cell r="J91">
            <v>1326205</v>
          </cell>
          <cell r="K91">
            <v>617258</v>
          </cell>
          <cell r="L91">
            <v>37658</v>
          </cell>
          <cell r="M91">
            <v>40233</v>
          </cell>
          <cell r="N91">
            <v>104938</v>
          </cell>
          <cell r="O91">
            <v>2720970</v>
          </cell>
          <cell r="P91">
            <v>0</v>
          </cell>
          <cell r="Q91">
            <v>439147</v>
          </cell>
          <cell r="R91">
            <v>0</v>
          </cell>
          <cell r="S91">
            <v>531282</v>
          </cell>
          <cell r="T91">
            <v>0</v>
          </cell>
          <cell r="U91">
            <v>206000</v>
          </cell>
          <cell r="V91">
            <v>0</v>
          </cell>
          <cell r="W91">
            <v>520966</v>
          </cell>
          <cell r="X91">
            <v>0</v>
          </cell>
          <cell r="Y91">
            <v>0</v>
          </cell>
          <cell r="Z91">
            <v>0</v>
          </cell>
          <cell r="AA91">
            <v>0</v>
          </cell>
          <cell r="AB91">
            <v>11464</v>
          </cell>
          <cell r="AC91">
            <v>1727</v>
          </cell>
          <cell r="AD91">
            <v>0</v>
          </cell>
          <cell r="AE91">
            <v>0</v>
          </cell>
          <cell r="AG91">
            <v>0</v>
          </cell>
          <cell r="AI91">
            <v>0</v>
          </cell>
          <cell r="AJ91">
            <v>0</v>
          </cell>
          <cell r="AK91">
            <v>0</v>
          </cell>
          <cell r="AM91">
            <v>16467</v>
          </cell>
          <cell r="AN91">
            <v>0</v>
          </cell>
          <cell r="AO91">
            <v>994594</v>
          </cell>
          <cell r="AP91">
            <v>0</v>
          </cell>
          <cell r="AQ91">
            <v>83592</v>
          </cell>
          <cell r="AR91">
            <v>5554</v>
          </cell>
          <cell r="AS91">
            <v>384253</v>
          </cell>
          <cell r="AT91">
            <v>44504.88</v>
          </cell>
          <cell r="AU91">
            <v>42743</v>
          </cell>
          <cell r="AV91">
            <v>728308</v>
          </cell>
          <cell r="AW91">
            <v>0</v>
          </cell>
          <cell r="AX91">
            <v>16405</v>
          </cell>
          <cell r="AY91">
            <v>735432</v>
          </cell>
          <cell r="AZ91">
            <v>9870</v>
          </cell>
          <cell r="BB91">
            <v>0</v>
          </cell>
          <cell r="BC91">
            <v>0</v>
          </cell>
          <cell r="BD91">
            <v>0</v>
          </cell>
          <cell r="BE91">
            <v>4209</v>
          </cell>
          <cell r="BF91">
            <v>0</v>
          </cell>
        </row>
        <row r="92">
          <cell r="A92">
            <v>88</v>
          </cell>
          <cell r="B92" t="str">
            <v>SPOTSYLVANIA</v>
          </cell>
          <cell r="C92">
            <v>99149394</v>
          </cell>
          <cell r="D92">
            <v>33359848.135074437</v>
          </cell>
          <cell r="E92">
            <v>2337861</v>
          </cell>
          <cell r="F92">
            <v>1138711</v>
          </cell>
          <cell r="G92">
            <v>948926</v>
          </cell>
          <cell r="H92">
            <v>11591494</v>
          </cell>
          <cell r="I92">
            <v>0</v>
          </cell>
          <cell r="J92">
            <v>11314115</v>
          </cell>
          <cell r="K92">
            <v>5270188</v>
          </cell>
          <cell r="L92">
            <v>321175</v>
          </cell>
          <cell r="M92">
            <v>3743861</v>
          </cell>
          <cell r="N92">
            <v>497818</v>
          </cell>
          <cell r="O92">
            <v>12617461</v>
          </cell>
          <cell r="P92">
            <v>0</v>
          </cell>
          <cell r="Q92">
            <v>3815659</v>
          </cell>
          <cell r="R92">
            <v>1683524</v>
          </cell>
          <cell r="S92">
            <v>3119833</v>
          </cell>
          <cell r="T92">
            <v>0</v>
          </cell>
          <cell r="U92">
            <v>830000</v>
          </cell>
          <cell r="V92">
            <v>92491.019635519711</v>
          </cell>
          <cell r="W92">
            <v>5314252</v>
          </cell>
          <cell r="X92">
            <v>0</v>
          </cell>
          <cell r="Y92">
            <v>0</v>
          </cell>
          <cell r="Z92">
            <v>40467.58</v>
          </cell>
          <cell r="AA92">
            <v>0</v>
          </cell>
          <cell r="AB92">
            <v>117440</v>
          </cell>
          <cell r="AC92">
            <v>124455</v>
          </cell>
          <cell r="AD92">
            <v>0</v>
          </cell>
          <cell r="AE92">
            <v>1123035</v>
          </cell>
          <cell r="AG92">
            <v>0</v>
          </cell>
          <cell r="AI92">
            <v>0</v>
          </cell>
          <cell r="AJ92">
            <v>0</v>
          </cell>
          <cell r="AK92">
            <v>0</v>
          </cell>
          <cell r="AM92">
            <v>206435</v>
          </cell>
          <cell r="AN92">
            <v>0</v>
          </cell>
          <cell r="AO92">
            <v>4612052</v>
          </cell>
          <cell r="AP92">
            <v>0</v>
          </cell>
          <cell r="AQ92">
            <v>939409</v>
          </cell>
          <cell r="AR92">
            <v>38652</v>
          </cell>
          <cell r="AS92">
            <v>3260790.0000000005</v>
          </cell>
          <cell r="AT92">
            <v>357204.12</v>
          </cell>
          <cell r="AU92">
            <v>359597</v>
          </cell>
          <cell r="AV92">
            <v>6493946</v>
          </cell>
          <cell r="AW92">
            <v>0</v>
          </cell>
          <cell r="AX92">
            <v>32810</v>
          </cell>
          <cell r="AY92">
            <v>1716379</v>
          </cell>
          <cell r="AZ92">
            <v>256148</v>
          </cell>
          <cell r="BB92">
            <v>0</v>
          </cell>
          <cell r="BC92">
            <v>0</v>
          </cell>
          <cell r="BD92">
            <v>0</v>
          </cell>
          <cell r="BE92">
            <v>37500</v>
          </cell>
          <cell r="BF92">
            <v>0</v>
          </cell>
        </row>
        <row r="93">
          <cell r="A93">
            <v>89</v>
          </cell>
          <cell r="B93" t="str">
            <v>STAFFORD</v>
          </cell>
          <cell r="C93">
            <v>143718537</v>
          </cell>
          <cell r="D93">
            <v>40850762.911553763</v>
          </cell>
          <cell r="E93">
            <v>3336569</v>
          </cell>
          <cell r="F93">
            <v>1896015</v>
          </cell>
          <cell r="G93">
            <v>1354296</v>
          </cell>
          <cell r="H93">
            <v>14980600</v>
          </cell>
          <cell r="I93">
            <v>0</v>
          </cell>
          <cell r="J93">
            <v>15772343</v>
          </cell>
          <cell r="K93">
            <v>7334035</v>
          </cell>
          <cell r="L93">
            <v>458377</v>
          </cell>
          <cell r="M93">
            <v>5042833</v>
          </cell>
          <cell r="N93">
            <v>863423</v>
          </cell>
          <cell r="O93">
            <v>11316875</v>
          </cell>
          <cell r="P93">
            <v>0</v>
          </cell>
          <cell r="Q93">
            <v>5302806</v>
          </cell>
          <cell r="R93">
            <v>0</v>
          </cell>
          <cell r="S93">
            <v>3292660</v>
          </cell>
          <cell r="T93">
            <v>0</v>
          </cell>
          <cell r="U93">
            <v>856000</v>
          </cell>
          <cell r="V93">
            <v>112990.57818473324</v>
          </cell>
          <cell r="W93">
            <v>6507560</v>
          </cell>
          <cell r="X93">
            <v>0</v>
          </cell>
          <cell r="Y93">
            <v>0</v>
          </cell>
          <cell r="Z93">
            <v>0</v>
          </cell>
          <cell r="AA93">
            <v>0</v>
          </cell>
          <cell r="AB93">
            <v>158778</v>
          </cell>
          <cell r="AC93">
            <v>137201</v>
          </cell>
          <cell r="AD93">
            <v>455253</v>
          </cell>
          <cell r="AE93">
            <v>0</v>
          </cell>
          <cell r="AG93">
            <v>0</v>
          </cell>
          <cell r="AI93">
            <v>0</v>
          </cell>
          <cell r="AJ93">
            <v>0</v>
          </cell>
          <cell r="AK93">
            <v>0</v>
          </cell>
          <cell r="AM93">
            <v>169545</v>
          </cell>
          <cell r="AN93">
            <v>0</v>
          </cell>
          <cell r="AO93">
            <v>4136650</v>
          </cell>
          <cell r="AP93">
            <v>0</v>
          </cell>
          <cell r="AQ93">
            <v>1082172</v>
          </cell>
          <cell r="AR93">
            <v>17294</v>
          </cell>
          <cell r="AS93">
            <v>2636798</v>
          </cell>
          <cell r="AT93">
            <v>234248.56</v>
          </cell>
          <cell r="AU93">
            <v>480412</v>
          </cell>
          <cell r="AV93">
            <v>9268088</v>
          </cell>
          <cell r="AW93">
            <v>248837</v>
          </cell>
          <cell r="AX93">
            <v>32810</v>
          </cell>
          <cell r="AY93">
            <v>1144072</v>
          </cell>
          <cell r="AZ93">
            <v>177160</v>
          </cell>
          <cell r="BB93">
            <v>0</v>
          </cell>
          <cell r="BC93">
            <v>0</v>
          </cell>
          <cell r="BD93">
            <v>0</v>
          </cell>
          <cell r="BE93">
            <v>37500</v>
          </cell>
          <cell r="BF93">
            <v>0</v>
          </cell>
        </row>
        <row r="94">
          <cell r="A94">
            <v>90</v>
          </cell>
          <cell r="B94" t="str">
            <v>SURRY</v>
          </cell>
          <cell r="C94">
            <v>1082972</v>
          </cell>
          <cell r="D94">
            <v>963896.76275336114</v>
          </cell>
          <cell r="E94">
            <v>20917</v>
          </cell>
          <cell r="F94">
            <v>131796</v>
          </cell>
          <cell r="G94">
            <v>8360</v>
          </cell>
          <cell r="H94">
            <v>200110</v>
          </cell>
          <cell r="I94">
            <v>0</v>
          </cell>
          <cell r="J94">
            <v>145249</v>
          </cell>
          <cell r="K94">
            <v>67531</v>
          </cell>
          <cell r="L94">
            <v>4180</v>
          </cell>
          <cell r="M94">
            <v>1370</v>
          </cell>
          <cell r="N94">
            <v>12346</v>
          </cell>
          <cell r="O94">
            <v>227853</v>
          </cell>
          <cell r="P94">
            <v>0</v>
          </cell>
          <cell r="Q94">
            <v>46686</v>
          </cell>
          <cell r="R94">
            <v>0</v>
          </cell>
          <cell r="S94">
            <v>94696</v>
          </cell>
          <cell r="T94">
            <v>0</v>
          </cell>
          <cell r="U94">
            <v>128000</v>
          </cell>
          <cell r="V94">
            <v>0</v>
          </cell>
          <cell r="W94">
            <v>153550</v>
          </cell>
          <cell r="X94">
            <v>0</v>
          </cell>
          <cell r="Y94">
            <v>0</v>
          </cell>
          <cell r="Z94">
            <v>0</v>
          </cell>
          <cell r="AA94">
            <v>0</v>
          </cell>
          <cell r="AB94">
            <v>2797</v>
          </cell>
          <cell r="AC94">
            <v>2139</v>
          </cell>
          <cell r="AD94">
            <v>0</v>
          </cell>
          <cell r="AE94">
            <v>0</v>
          </cell>
          <cell r="AG94">
            <v>0</v>
          </cell>
          <cell r="AI94">
            <v>0</v>
          </cell>
          <cell r="AJ94">
            <v>0</v>
          </cell>
          <cell r="AK94">
            <v>0</v>
          </cell>
          <cell r="AM94">
            <v>290</v>
          </cell>
          <cell r="AN94">
            <v>0</v>
          </cell>
          <cell r="AO94">
            <v>83287</v>
          </cell>
          <cell r="AP94">
            <v>0</v>
          </cell>
          <cell r="AQ94">
            <v>8514</v>
          </cell>
          <cell r="AR94">
            <v>624</v>
          </cell>
          <cell r="AS94">
            <v>53091</v>
          </cell>
          <cell r="AT94">
            <v>11182.92</v>
          </cell>
          <cell r="AU94">
            <v>4382</v>
          </cell>
          <cell r="AV94">
            <v>200000</v>
          </cell>
          <cell r="AW94">
            <v>0</v>
          </cell>
          <cell r="AX94">
            <v>0</v>
          </cell>
          <cell r="AY94">
            <v>0</v>
          </cell>
          <cell r="AZ94">
            <v>6064</v>
          </cell>
          <cell r="BB94">
            <v>0</v>
          </cell>
          <cell r="BC94">
            <v>0</v>
          </cell>
          <cell r="BD94">
            <v>0</v>
          </cell>
          <cell r="BE94">
            <v>3088</v>
          </cell>
          <cell r="BF94">
            <v>0</v>
          </cell>
        </row>
        <row r="95">
          <cell r="A95">
            <v>91</v>
          </cell>
          <cell r="B95" t="str">
            <v>SUSSEX</v>
          </cell>
          <cell r="C95">
            <v>4840707</v>
          </cell>
          <cell r="D95">
            <v>1410708.5374355502</v>
          </cell>
          <cell r="E95">
            <v>98395</v>
          </cell>
          <cell r="F95">
            <v>203992</v>
          </cell>
          <cell r="G95">
            <v>39324</v>
          </cell>
          <cell r="H95">
            <v>468198</v>
          </cell>
          <cell r="I95">
            <v>0</v>
          </cell>
          <cell r="J95">
            <v>515509</v>
          </cell>
          <cell r="K95">
            <v>240243</v>
          </cell>
          <cell r="L95">
            <v>14746</v>
          </cell>
          <cell r="M95">
            <v>44978</v>
          </cell>
          <cell r="N95">
            <v>70052</v>
          </cell>
          <cell r="O95">
            <v>1888906</v>
          </cell>
          <cell r="P95">
            <v>0</v>
          </cell>
          <cell r="Q95">
            <v>181856</v>
          </cell>
          <cell r="R95">
            <v>0</v>
          </cell>
          <cell r="S95">
            <v>222530</v>
          </cell>
          <cell r="T95">
            <v>0</v>
          </cell>
          <cell r="U95">
            <v>128000</v>
          </cell>
          <cell r="V95">
            <v>0</v>
          </cell>
          <cell r="W95">
            <v>224727</v>
          </cell>
          <cell r="X95">
            <v>0</v>
          </cell>
          <cell r="Y95">
            <v>0</v>
          </cell>
          <cell r="Z95">
            <v>0</v>
          </cell>
          <cell r="AA95">
            <v>0</v>
          </cell>
          <cell r="AB95">
            <v>5869</v>
          </cell>
          <cell r="AC95">
            <v>4898</v>
          </cell>
          <cell r="AD95">
            <v>0</v>
          </cell>
          <cell r="AE95">
            <v>0</v>
          </cell>
          <cell r="AG95">
            <v>0</v>
          </cell>
          <cell r="AI95">
            <v>0</v>
          </cell>
          <cell r="AJ95">
            <v>0</v>
          </cell>
          <cell r="AK95">
            <v>0</v>
          </cell>
          <cell r="AM95">
            <v>49689</v>
          </cell>
          <cell r="AN95">
            <v>0</v>
          </cell>
          <cell r="AO95">
            <v>690451</v>
          </cell>
          <cell r="AP95">
            <v>0</v>
          </cell>
          <cell r="AQ95">
            <v>58698</v>
          </cell>
          <cell r="AR95">
            <v>924</v>
          </cell>
          <cell r="AS95">
            <v>365722.00000000006</v>
          </cell>
          <cell r="AT95">
            <v>9686.8799999999992</v>
          </cell>
          <cell r="AU95">
            <v>34301</v>
          </cell>
          <cell r="AV95">
            <v>273315</v>
          </cell>
          <cell r="AW95">
            <v>0</v>
          </cell>
          <cell r="AX95">
            <v>0</v>
          </cell>
          <cell r="AY95">
            <v>52713</v>
          </cell>
          <cell r="AZ95">
            <v>2984</v>
          </cell>
          <cell r="BB95">
            <v>0</v>
          </cell>
          <cell r="BC95">
            <v>0</v>
          </cell>
          <cell r="BD95">
            <v>0</v>
          </cell>
          <cell r="BE95">
            <v>3805</v>
          </cell>
          <cell r="BF95">
            <v>0</v>
          </cell>
        </row>
        <row r="96">
          <cell r="A96">
            <v>92</v>
          </cell>
          <cell r="B96" t="str">
            <v>TAZEWELL</v>
          </cell>
          <cell r="C96">
            <v>26215343</v>
          </cell>
          <cell r="D96">
            <v>7007393.114205882</v>
          </cell>
          <cell r="E96">
            <v>607994</v>
          </cell>
          <cell r="F96">
            <v>1047873</v>
          </cell>
          <cell r="G96">
            <v>242985</v>
          </cell>
          <cell r="H96">
            <v>3565045</v>
          </cell>
          <cell r="I96">
            <v>0</v>
          </cell>
          <cell r="J96">
            <v>3192975</v>
          </cell>
          <cell r="K96">
            <v>1484486</v>
          </cell>
          <cell r="L96">
            <v>91119</v>
          </cell>
          <cell r="M96">
            <v>12911</v>
          </cell>
          <cell r="N96">
            <v>35411</v>
          </cell>
          <cell r="O96">
            <v>5026370</v>
          </cell>
          <cell r="P96">
            <v>0</v>
          </cell>
          <cell r="Q96">
            <v>1018896</v>
          </cell>
          <cell r="R96">
            <v>0</v>
          </cell>
          <cell r="S96">
            <v>1382737</v>
          </cell>
          <cell r="T96">
            <v>0</v>
          </cell>
          <cell r="U96">
            <v>388000</v>
          </cell>
          <cell r="V96">
            <v>16024.247085673145</v>
          </cell>
          <cell r="W96">
            <v>1116284</v>
          </cell>
          <cell r="X96">
            <v>0</v>
          </cell>
          <cell r="Y96">
            <v>0</v>
          </cell>
          <cell r="Z96">
            <v>0</v>
          </cell>
          <cell r="AA96">
            <v>0</v>
          </cell>
          <cell r="AB96">
            <v>24101</v>
          </cell>
          <cell r="AC96">
            <v>167685</v>
          </cell>
          <cell r="AD96">
            <v>0</v>
          </cell>
          <cell r="AE96">
            <v>0</v>
          </cell>
          <cell r="AG96">
            <v>0</v>
          </cell>
          <cell r="AI96">
            <v>0</v>
          </cell>
          <cell r="AJ96">
            <v>0</v>
          </cell>
          <cell r="AK96">
            <v>0</v>
          </cell>
          <cell r="AM96">
            <v>180773</v>
          </cell>
          <cell r="AN96">
            <v>0</v>
          </cell>
          <cell r="AO96">
            <v>1837286</v>
          </cell>
          <cell r="AP96">
            <v>0</v>
          </cell>
          <cell r="AQ96">
            <v>269586</v>
          </cell>
          <cell r="AR96">
            <v>5449</v>
          </cell>
          <cell r="AS96">
            <v>1384752</v>
          </cell>
          <cell r="AT96">
            <v>72341.919999999998</v>
          </cell>
          <cell r="AU96">
            <v>131281</v>
          </cell>
          <cell r="AV96">
            <v>1688842</v>
          </cell>
          <cell r="AW96">
            <v>0</v>
          </cell>
          <cell r="AX96">
            <v>24608</v>
          </cell>
          <cell r="AY96">
            <v>0</v>
          </cell>
          <cell r="AZ96">
            <v>69026</v>
          </cell>
          <cell r="BB96">
            <v>0</v>
          </cell>
          <cell r="BC96">
            <v>0</v>
          </cell>
          <cell r="BD96">
            <v>0</v>
          </cell>
          <cell r="BE96">
            <v>4914</v>
          </cell>
          <cell r="BF96">
            <v>0</v>
          </cell>
        </row>
        <row r="97">
          <cell r="A97">
            <v>93</v>
          </cell>
          <cell r="B97" t="str">
            <v>WARREN</v>
          </cell>
          <cell r="C97">
            <v>17762208</v>
          </cell>
          <cell r="D97">
            <v>8101347.7644254211</v>
          </cell>
          <cell r="E97">
            <v>435863</v>
          </cell>
          <cell r="F97">
            <v>617840</v>
          </cell>
          <cell r="G97">
            <v>176914</v>
          </cell>
          <cell r="H97">
            <v>1831745</v>
          </cell>
          <cell r="I97">
            <v>0</v>
          </cell>
          <cell r="J97">
            <v>2139304</v>
          </cell>
          <cell r="K97">
            <v>996165</v>
          </cell>
          <cell r="L97">
            <v>59879</v>
          </cell>
          <cell r="M97">
            <v>287621</v>
          </cell>
          <cell r="N97">
            <v>112580</v>
          </cell>
          <cell r="O97">
            <v>2476031</v>
          </cell>
          <cell r="P97">
            <v>0</v>
          </cell>
          <cell r="Q97">
            <v>707380</v>
          </cell>
          <cell r="R97">
            <v>0</v>
          </cell>
          <cell r="S97">
            <v>628935</v>
          </cell>
          <cell r="T97">
            <v>0</v>
          </cell>
          <cell r="U97">
            <v>284000</v>
          </cell>
          <cell r="V97">
            <v>22068.791156194755</v>
          </cell>
          <cell r="W97">
            <v>1290551</v>
          </cell>
          <cell r="X97">
            <v>0</v>
          </cell>
          <cell r="Y97">
            <v>0</v>
          </cell>
          <cell r="Z97">
            <v>0</v>
          </cell>
          <cell r="AA97">
            <v>0</v>
          </cell>
          <cell r="AB97">
            <v>25794</v>
          </cell>
          <cell r="AC97">
            <v>3694</v>
          </cell>
          <cell r="AD97">
            <v>157827</v>
          </cell>
          <cell r="AE97">
            <v>0</v>
          </cell>
          <cell r="AG97">
            <v>0</v>
          </cell>
          <cell r="AI97">
            <v>0</v>
          </cell>
          <cell r="AJ97">
            <v>0</v>
          </cell>
          <cell r="AK97">
            <v>0</v>
          </cell>
          <cell r="AM97">
            <v>29073</v>
          </cell>
          <cell r="AN97">
            <v>0</v>
          </cell>
          <cell r="AO97">
            <v>905062</v>
          </cell>
          <cell r="AP97">
            <v>0</v>
          </cell>
          <cell r="AQ97">
            <v>198483</v>
          </cell>
          <cell r="AR97">
            <v>5537</v>
          </cell>
          <cell r="AS97">
            <v>684156</v>
          </cell>
          <cell r="AT97">
            <v>131658.51999999999</v>
          </cell>
          <cell r="AU97">
            <v>68482</v>
          </cell>
          <cell r="AV97">
            <v>1210709</v>
          </cell>
          <cell r="AW97">
            <v>0</v>
          </cell>
          <cell r="AX97">
            <v>16405</v>
          </cell>
          <cell r="AY97">
            <v>96629</v>
          </cell>
          <cell r="AZ97">
            <v>79461</v>
          </cell>
          <cell r="BB97">
            <v>0</v>
          </cell>
          <cell r="BC97">
            <v>0</v>
          </cell>
          <cell r="BD97">
            <v>0</v>
          </cell>
          <cell r="BE97">
            <v>5265</v>
          </cell>
          <cell r="BF97">
            <v>0</v>
          </cell>
        </row>
        <row r="98">
          <cell r="A98">
            <v>94</v>
          </cell>
          <cell r="B98" t="str">
            <v>WASHINGTON</v>
          </cell>
          <cell r="C98">
            <v>27823365</v>
          </cell>
          <cell r="D98">
            <v>9107198.6844259351</v>
          </cell>
          <cell r="E98">
            <v>666294</v>
          </cell>
          <cell r="F98">
            <v>1239888</v>
          </cell>
          <cell r="G98">
            <v>262124</v>
          </cell>
          <cell r="H98">
            <v>3727985</v>
          </cell>
          <cell r="I98">
            <v>0</v>
          </cell>
          <cell r="J98">
            <v>3445057</v>
          </cell>
          <cell r="K98">
            <v>1606029</v>
          </cell>
          <cell r="L98">
            <v>99857</v>
          </cell>
          <cell r="M98">
            <v>75611</v>
          </cell>
          <cell r="N98">
            <v>197505</v>
          </cell>
          <cell r="O98">
            <v>4394188</v>
          </cell>
          <cell r="P98">
            <v>0</v>
          </cell>
          <cell r="Q98">
            <v>1102443</v>
          </cell>
          <cell r="R98">
            <v>1849706</v>
          </cell>
          <cell r="S98">
            <v>1062771</v>
          </cell>
          <cell r="T98">
            <v>0</v>
          </cell>
          <cell r="U98">
            <v>466000</v>
          </cell>
          <cell r="V98">
            <v>0</v>
          </cell>
          <cell r="W98">
            <v>1450784</v>
          </cell>
          <cell r="X98">
            <v>0</v>
          </cell>
          <cell r="Y98">
            <v>0</v>
          </cell>
          <cell r="Z98">
            <v>39769.15</v>
          </cell>
          <cell r="AA98">
            <v>0</v>
          </cell>
          <cell r="AB98">
            <v>31275</v>
          </cell>
          <cell r="AC98">
            <v>42902</v>
          </cell>
          <cell r="AD98">
            <v>724</v>
          </cell>
          <cell r="AE98">
            <v>0</v>
          </cell>
          <cell r="AG98">
            <v>0</v>
          </cell>
          <cell r="AI98">
            <v>0</v>
          </cell>
          <cell r="AJ98">
            <v>0</v>
          </cell>
          <cell r="AK98">
            <v>0</v>
          </cell>
          <cell r="AM98">
            <v>189620</v>
          </cell>
          <cell r="AN98">
            <v>0</v>
          </cell>
          <cell r="AO98">
            <v>1606205</v>
          </cell>
          <cell r="AP98">
            <v>0</v>
          </cell>
          <cell r="AQ98">
            <v>136441</v>
          </cell>
          <cell r="AR98">
            <v>2086</v>
          </cell>
          <cell r="AS98">
            <v>1219429</v>
          </cell>
          <cell r="AT98">
            <v>79237.2</v>
          </cell>
          <cell r="AU98">
            <v>122724</v>
          </cell>
          <cell r="AV98">
            <v>1850785</v>
          </cell>
          <cell r="AW98">
            <v>0</v>
          </cell>
          <cell r="AX98">
            <v>24608</v>
          </cell>
          <cell r="AY98">
            <v>407433</v>
          </cell>
          <cell r="AZ98">
            <v>172233</v>
          </cell>
          <cell r="BB98">
            <v>0</v>
          </cell>
          <cell r="BC98">
            <v>0</v>
          </cell>
          <cell r="BD98">
            <v>0</v>
          </cell>
          <cell r="BE98">
            <v>4739</v>
          </cell>
          <cell r="BF98">
            <v>0</v>
          </cell>
        </row>
        <row r="99">
          <cell r="A99">
            <v>95</v>
          </cell>
          <cell r="B99" t="str">
            <v>WESTMORELAND</v>
          </cell>
          <cell r="C99">
            <v>7210141</v>
          </cell>
          <cell r="D99">
            <v>2278110.7385204574</v>
          </cell>
          <cell r="E99">
            <v>117947</v>
          </cell>
          <cell r="F99">
            <v>207700</v>
          </cell>
          <cell r="G99">
            <v>46401</v>
          </cell>
          <cell r="H99">
            <v>771877</v>
          </cell>
          <cell r="I99">
            <v>0</v>
          </cell>
          <cell r="J99">
            <v>641512</v>
          </cell>
          <cell r="K99">
            <v>298292</v>
          </cell>
          <cell r="L99">
            <v>18413</v>
          </cell>
          <cell r="M99">
            <v>112825</v>
          </cell>
          <cell r="N99">
            <v>72188</v>
          </cell>
          <cell r="O99">
            <v>1980065</v>
          </cell>
          <cell r="P99">
            <v>0</v>
          </cell>
          <cell r="Q99">
            <v>252221</v>
          </cell>
          <cell r="R99">
            <v>0</v>
          </cell>
          <cell r="S99">
            <v>294056</v>
          </cell>
          <cell r="T99">
            <v>0</v>
          </cell>
          <cell r="U99">
            <v>180000</v>
          </cell>
          <cell r="V99">
            <v>0</v>
          </cell>
          <cell r="W99">
            <v>362905</v>
          </cell>
          <cell r="X99">
            <v>0</v>
          </cell>
          <cell r="Y99">
            <v>0</v>
          </cell>
          <cell r="Z99">
            <v>0</v>
          </cell>
          <cell r="AA99">
            <v>0</v>
          </cell>
          <cell r="AB99">
            <v>8709</v>
          </cell>
          <cell r="AC99">
            <v>3507</v>
          </cell>
          <cell r="AD99">
            <v>0</v>
          </cell>
          <cell r="AE99">
            <v>0</v>
          </cell>
          <cell r="AG99">
            <v>0</v>
          </cell>
          <cell r="AI99">
            <v>0</v>
          </cell>
          <cell r="AJ99">
            <v>0</v>
          </cell>
          <cell r="AK99">
            <v>0</v>
          </cell>
          <cell r="AM99">
            <v>0</v>
          </cell>
          <cell r="AN99">
            <v>0</v>
          </cell>
          <cell r="AO99">
            <v>723772</v>
          </cell>
          <cell r="AP99">
            <v>0</v>
          </cell>
          <cell r="AQ99">
            <v>54622</v>
          </cell>
          <cell r="AR99">
            <v>1635</v>
          </cell>
          <cell r="AS99">
            <v>321813</v>
          </cell>
          <cell r="AT99">
            <v>35418.32</v>
          </cell>
          <cell r="AU99">
            <v>27999</v>
          </cell>
          <cell r="AV99">
            <v>327624</v>
          </cell>
          <cell r="AW99">
            <v>128600</v>
          </cell>
          <cell r="AX99">
            <v>8203</v>
          </cell>
          <cell r="AY99">
            <v>0</v>
          </cell>
          <cell r="AZ99">
            <v>8260</v>
          </cell>
          <cell r="BB99">
            <v>0</v>
          </cell>
          <cell r="BC99">
            <v>0</v>
          </cell>
          <cell r="BD99">
            <v>0</v>
          </cell>
          <cell r="BE99">
            <v>3886</v>
          </cell>
          <cell r="BF99">
            <v>0</v>
          </cell>
        </row>
        <row r="100">
          <cell r="A100">
            <v>96</v>
          </cell>
          <cell r="B100" t="str">
            <v>WISE</v>
          </cell>
          <cell r="C100">
            <v>28608166</v>
          </cell>
          <cell r="D100">
            <v>6372836.4858426796</v>
          </cell>
          <cell r="E100">
            <v>689130</v>
          </cell>
          <cell r="F100">
            <v>1407177</v>
          </cell>
          <cell r="G100">
            <v>271108</v>
          </cell>
          <cell r="H100">
            <v>2840175</v>
          </cell>
          <cell r="I100">
            <v>0</v>
          </cell>
          <cell r="J100">
            <v>3438333</v>
          </cell>
          <cell r="K100">
            <v>1600826</v>
          </cell>
          <cell r="L100">
            <v>98976</v>
          </cell>
          <cell r="M100">
            <v>14349</v>
          </cell>
          <cell r="N100">
            <v>232389</v>
          </cell>
          <cell r="O100">
            <v>6390464</v>
          </cell>
          <cell r="P100">
            <v>0</v>
          </cell>
          <cell r="Q100">
            <v>1095608</v>
          </cell>
          <cell r="R100">
            <v>0</v>
          </cell>
          <cell r="S100">
            <v>1535212</v>
          </cell>
          <cell r="T100">
            <v>0</v>
          </cell>
          <cell r="U100">
            <v>362000</v>
          </cell>
          <cell r="V100">
            <v>0</v>
          </cell>
          <cell r="W100">
            <v>1015198</v>
          </cell>
          <cell r="X100">
            <v>0</v>
          </cell>
          <cell r="Y100">
            <v>0</v>
          </cell>
          <cell r="Z100">
            <v>27852.1</v>
          </cell>
          <cell r="AA100">
            <v>0</v>
          </cell>
          <cell r="AB100">
            <v>28713</v>
          </cell>
          <cell r="AC100">
            <v>49874</v>
          </cell>
          <cell r="AD100">
            <v>0</v>
          </cell>
          <cell r="AE100">
            <v>0</v>
          </cell>
          <cell r="AG100">
            <v>0</v>
          </cell>
          <cell r="AI100">
            <v>0</v>
          </cell>
          <cell r="AJ100">
            <v>0</v>
          </cell>
          <cell r="AK100">
            <v>0</v>
          </cell>
          <cell r="AM100">
            <v>34410</v>
          </cell>
          <cell r="AN100">
            <v>0</v>
          </cell>
          <cell r="AO100">
            <v>2335903</v>
          </cell>
          <cell r="AP100">
            <v>0</v>
          </cell>
          <cell r="AQ100">
            <v>343106</v>
          </cell>
          <cell r="AR100">
            <v>1524</v>
          </cell>
          <cell r="AS100">
            <v>1755427</v>
          </cell>
          <cell r="AT100">
            <v>76592.88</v>
          </cell>
          <cell r="AU100">
            <v>156670</v>
          </cell>
          <cell r="AV100">
            <v>1914216</v>
          </cell>
          <cell r="AW100">
            <v>330839</v>
          </cell>
          <cell r="AX100">
            <v>24608</v>
          </cell>
          <cell r="AY100">
            <v>0</v>
          </cell>
          <cell r="AZ100">
            <v>91124</v>
          </cell>
          <cell r="BB100">
            <v>0</v>
          </cell>
          <cell r="BC100">
            <v>0</v>
          </cell>
          <cell r="BD100">
            <v>0</v>
          </cell>
          <cell r="BE100">
            <v>4286</v>
          </cell>
          <cell r="BF100">
            <v>0</v>
          </cell>
        </row>
        <row r="101">
          <cell r="A101">
            <v>97</v>
          </cell>
          <cell r="B101" t="str">
            <v>WYTHE</v>
          </cell>
          <cell r="C101">
            <v>17626334</v>
          </cell>
          <cell r="D101">
            <v>5102674.3751850938</v>
          </cell>
          <cell r="E101">
            <v>390436</v>
          </cell>
          <cell r="F101">
            <v>704609</v>
          </cell>
          <cell r="G101">
            <v>156038</v>
          </cell>
          <cell r="H101">
            <v>1731047</v>
          </cell>
          <cell r="I101">
            <v>0</v>
          </cell>
          <cell r="J101">
            <v>2008990</v>
          </cell>
          <cell r="K101">
            <v>933790</v>
          </cell>
          <cell r="L101">
            <v>58514</v>
          </cell>
          <cell r="M101">
            <v>11571</v>
          </cell>
          <cell r="N101">
            <v>453</v>
          </cell>
          <cell r="O101">
            <v>2889382</v>
          </cell>
          <cell r="P101">
            <v>0</v>
          </cell>
          <cell r="Q101">
            <v>648549</v>
          </cell>
          <cell r="R101">
            <v>0</v>
          </cell>
          <cell r="S101">
            <v>781304</v>
          </cell>
          <cell r="T101">
            <v>0</v>
          </cell>
          <cell r="U101">
            <v>388000</v>
          </cell>
          <cell r="V101">
            <v>21903.871805779534</v>
          </cell>
          <cell r="W101">
            <v>812860</v>
          </cell>
          <cell r="X101">
            <v>0</v>
          </cell>
          <cell r="Y101">
            <v>0</v>
          </cell>
          <cell r="Z101">
            <v>0</v>
          </cell>
          <cell r="AA101">
            <v>0</v>
          </cell>
          <cell r="AB101">
            <v>16330</v>
          </cell>
          <cell r="AC101">
            <v>48074</v>
          </cell>
          <cell r="AD101">
            <v>0</v>
          </cell>
          <cell r="AE101">
            <v>0</v>
          </cell>
          <cell r="AG101">
            <v>0</v>
          </cell>
          <cell r="AI101">
            <v>0</v>
          </cell>
          <cell r="AJ101">
            <v>0</v>
          </cell>
          <cell r="AK101">
            <v>0</v>
          </cell>
          <cell r="AM101">
            <v>113805</v>
          </cell>
          <cell r="AN101">
            <v>0</v>
          </cell>
          <cell r="AO101">
            <v>1056154</v>
          </cell>
          <cell r="AP101">
            <v>0</v>
          </cell>
          <cell r="AQ101">
            <v>126564</v>
          </cell>
          <cell r="AR101">
            <v>1195</v>
          </cell>
          <cell r="AS101">
            <v>633935</v>
          </cell>
          <cell r="AT101">
            <v>70317.240000000005</v>
          </cell>
          <cell r="AU101">
            <v>70598</v>
          </cell>
          <cell r="AV101">
            <v>1084527</v>
          </cell>
          <cell r="AW101">
            <v>153726</v>
          </cell>
          <cell r="AX101">
            <v>16405</v>
          </cell>
          <cell r="AY101">
            <v>224630</v>
          </cell>
          <cell r="AZ101">
            <v>98796</v>
          </cell>
          <cell r="BB101">
            <v>0</v>
          </cell>
          <cell r="BC101">
            <v>0</v>
          </cell>
          <cell r="BD101">
            <v>0</v>
          </cell>
          <cell r="BE101">
            <v>3775</v>
          </cell>
          <cell r="BF101">
            <v>0</v>
          </cell>
        </row>
        <row r="102">
          <cell r="A102">
            <v>98</v>
          </cell>
          <cell r="B102" t="str">
            <v>YORK</v>
          </cell>
          <cell r="C102">
            <v>58044047</v>
          </cell>
          <cell r="D102">
            <v>16126129.191874785</v>
          </cell>
          <cell r="E102">
            <v>1338380</v>
          </cell>
          <cell r="F102">
            <v>585029</v>
          </cell>
          <cell r="G102">
            <v>526526</v>
          </cell>
          <cell r="H102">
            <v>5073040</v>
          </cell>
          <cell r="I102">
            <v>0</v>
          </cell>
          <cell r="J102">
            <v>6142808</v>
          </cell>
          <cell r="K102">
            <v>2858286</v>
          </cell>
          <cell r="L102">
            <v>175509</v>
          </cell>
          <cell r="M102">
            <v>481296</v>
          </cell>
          <cell r="N102">
            <v>421713</v>
          </cell>
          <cell r="O102">
            <v>1873261</v>
          </cell>
          <cell r="P102">
            <v>58438</v>
          </cell>
          <cell r="Q102">
            <v>2171979</v>
          </cell>
          <cell r="R102">
            <v>0</v>
          </cell>
          <cell r="S102">
            <v>1130866</v>
          </cell>
          <cell r="T102">
            <v>0</v>
          </cell>
          <cell r="U102">
            <v>544000</v>
          </cell>
          <cell r="V102">
            <v>47048.658725021865</v>
          </cell>
          <cell r="W102">
            <v>2568906</v>
          </cell>
          <cell r="X102">
            <v>0</v>
          </cell>
          <cell r="Y102">
            <v>0</v>
          </cell>
          <cell r="Z102">
            <v>0</v>
          </cell>
          <cell r="AA102">
            <v>0</v>
          </cell>
          <cell r="AB102">
            <v>57592</v>
          </cell>
          <cell r="AC102">
            <v>28216</v>
          </cell>
          <cell r="AD102">
            <v>0</v>
          </cell>
          <cell r="AE102">
            <v>0</v>
          </cell>
          <cell r="AG102">
            <v>0</v>
          </cell>
          <cell r="AI102">
            <v>0</v>
          </cell>
          <cell r="AJ102">
            <v>0</v>
          </cell>
          <cell r="AK102">
            <v>0</v>
          </cell>
          <cell r="AM102">
            <v>18088</v>
          </cell>
          <cell r="AN102">
            <v>0</v>
          </cell>
          <cell r="AO102">
            <v>684732</v>
          </cell>
          <cell r="AP102">
            <v>0</v>
          </cell>
          <cell r="AQ102">
            <v>227757</v>
          </cell>
          <cell r="AR102">
            <v>4004</v>
          </cell>
          <cell r="AS102">
            <v>427824</v>
          </cell>
          <cell r="AT102">
            <v>101408.72</v>
          </cell>
          <cell r="AU102">
            <v>190639</v>
          </cell>
          <cell r="AV102">
            <v>3717657</v>
          </cell>
          <cell r="AW102">
            <v>0</v>
          </cell>
          <cell r="AX102">
            <v>16405</v>
          </cell>
          <cell r="AY102">
            <v>1437869</v>
          </cell>
          <cell r="AZ102">
            <v>30667</v>
          </cell>
          <cell r="BB102">
            <v>0</v>
          </cell>
          <cell r="BC102">
            <v>0</v>
          </cell>
          <cell r="BD102">
            <v>0</v>
          </cell>
          <cell r="BE102">
            <v>17890</v>
          </cell>
          <cell r="BF102">
            <v>0</v>
          </cell>
        </row>
        <row r="103">
          <cell r="A103">
            <v>101</v>
          </cell>
          <cell r="B103" t="str">
            <v>ALEXANDRIA</v>
          </cell>
          <cell r="C103">
            <v>20575350</v>
          </cell>
          <cell r="D103">
            <v>22725518.126852095</v>
          </cell>
          <cell r="E103">
            <v>501240</v>
          </cell>
          <cell r="F103">
            <v>222231</v>
          </cell>
          <cell r="G103">
            <v>215971</v>
          </cell>
          <cell r="H103">
            <v>2084587</v>
          </cell>
          <cell r="I103">
            <v>0</v>
          </cell>
          <cell r="J103">
            <v>2457058</v>
          </cell>
          <cell r="K103">
            <v>1142454</v>
          </cell>
          <cell r="L103">
            <v>68860</v>
          </cell>
          <cell r="M103">
            <v>3141412</v>
          </cell>
          <cell r="N103">
            <v>21875</v>
          </cell>
          <cell r="O103">
            <v>3173793</v>
          </cell>
          <cell r="P103">
            <v>0</v>
          </cell>
          <cell r="Q103">
            <v>893027</v>
          </cell>
          <cell r="R103">
            <v>0</v>
          </cell>
          <cell r="S103">
            <v>3044435</v>
          </cell>
          <cell r="T103">
            <v>0</v>
          </cell>
          <cell r="U103">
            <v>492000</v>
          </cell>
          <cell r="V103">
            <v>130001.42613185503</v>
          </cell>
          <cell r="W103">
            <v>3620194</v>
          </cell>
          <cell r="X103">
            <v>0</v>
          </cell>
          <cell r="Y103">
            <v>18621</v>
          </cell>
          <cell r="Z103">
            <v>0</v>
          </cell>
          <cell r="AA103">
            <v>0</v>
          </cell>
          <cell r="AB103">
            <v>74872</v>
          </cell>
          <cell r="AC103">
            <v>11464</v>
          </cell>
          <cell r="AD103">
            <v>0</v>
          </cell>
          <cell r="AE103">
            <v>1764270</v>
          </cell>
          <cell r="AG103">
            <v>0</v>
          </cell>
          <cell r="AI103">
            <v>0</v>
          </cell>
          <cell r="AJ103">
            <v>0</v>
          </cell>
          <cell r="AK103">
            <v>0</v>
          </cell>
          <cell r="AM103">
            <v>27387</v>
          </cell>
          <cell r="AN103">
            <v>0</v>
          </cell>
          <cell r="AO103">
            <v>1160115</v>
          </cell>
          <cell r="AP103">
            <v>0</v>
          </cell>
          <cell r="AQ103">
            <v>296427</v>
          </cell>
          <cell r="AR103">
            <v>5122</v>
          </cell>
          <cell r="AS103">
            <v>1154632</v>
          </cell>
          <cell r="AT103">
            <v>98458.92</v>
          </cell>
          <cell r="AU103">
            <v>109024</v>
          </cell>
          <cell r="AV103">
            <v>1392309</v>
          </cell>
          <cell r="AW103">
            <v>0</v>
          </cell>
          <cell r="AX103">
            <v>32810</v>
          </cell>
          <cell r="AY103">
            <v>656588</v>
          </cell>
          <cell r="AZ103">
            <v>35768</v>
          </cell>
          <cell r="BB103">
            <v>0</v>
          </cell>
          <cell r="BC103">
            <v>0</v>
          </cell>
          <cell r="BD103">
            <v>0</v>
          </cell>
          <cell r="BE103">
            <v>15590</v>
          </cell>
          <cell r="BF103">
            <v>0</v>
          </cell>
        </row>
        <row r="104">
          <cell r="A104">
            <v>102</v>
          </cell>
          <cell r="B104" t="str">
            <v>BRISTOL</v>
          </cell>
          <cell r="C104">
            <v>9669702</v>
          </cell>
          <cell r="D104">
            <v>3067897.7486981298</v>
          </cell>
          <cell r="E104">
            <v>225574</v>
          </cell>
          <cell r="F104">
            <v>745151</v>
          </cell>
          <cell r="G104">
            <v>88742</v>
          </cell>
          <cell r="H104">
            <v>1339582</v>
          </cell>
          <cell r="I104">
            <v>0</v>
          </cell>
          <cell r="J104">
            <v>1281829</v>
          </cell>
          <cell r="K104">
            <v>597248</v>
          </cell>
          <cell r="L104">
            <v>36624</v>
          </cell>
          <cell r="M104">
            <v>51716</v>
          </cell>
          <cell r="N104">
            <v>183314</v>
          </cell>
          <cell r="O104">
            <v>3141437</v>
          </cell>
          <cell r="P104">
            <v>0</v>
          </cell>
          <cell r="Q104">
            <v>406536</v>
          </cell>
          <cell r="R104">
            <v>0</v>
          </cell>
          <cell r="S104">
            <v>539041</v>
          </cell>
          <cell r="T104">
            <v>0</v>
          </cell>
          <cell r="U104">
            <v>232000</v>
          </cell>
          <cell r="V104">
            <v>0</v>
          </cell>
          <cell r="W104">
            <v>488719</v>
          </cell>
          <cell r="X104">
            <v>0</v>
          </cell>
          <cell r="Y104">
            <v>0</v>
          </cell>
          <cell r="Z104">
            <v>0</v>
          </cell>
          <cell r="AA104">
            <v>0</v>
          </cell>
          <cell r="AB104">
            <v>11020</v>
          </cell>
          <cell r="AC104">
            <v>35728</v>
          </cell>
          <cell r="AD104">
            <v>0</v>
          </cell>
          <cell r="AE104">
            <v>1019873</v>
          </cell>
          <cell r="AG104">
            <v>0</v>
          </cell>
          <cell r="AI104">
            <v>0</v>
          </cell>
          <cell r="AJ104">
            <v>0</v>
          </cell>
          <cell r="AK104">
            <v>0</v>
          </cell>
          <cell r="AM104">
            <v>76916</v>
          </cell>
          <cell r="AN104">
            <v>0</v>
          </cell>
          <cell r="AO104">
            <v>1148287</v>
          </cell>
          <cell r="AP104">
            <v>0</v>
          </cell>
          <cell r="AQ104">
            <v>104639</v>
          </cell>
          <cell r="AR104">
            <v>386</v>
          </cell>
          <cell r="AS104">
            <v>512634</v>
          </cell>
          <cell r="AT104">
            <v>27975.360000000001</v>
          </cell>
          <cell r="AU104">
            <v>55034</v>
          </cell>
          <cell r="AV104">
            <v>626583</v>
          </cell>
          <cell r="AW104">
            <v>524942</v>
          </cell>
          <cell r="AX104">
            <v>8203</v>
          </cell>
          <cell r="AY104">
            <v>152234</v>
          </cell>
          <cell r="AZ104">
            <v>8085</v>
          </cell>
          <cell r="BB104">
            <v>0</v>
          </cell>
          <cell r="BC104">
            <v>0</v>
          </cell>
          <cell r="BD104">
            <v>0</v>
          </cell>
          <cell r="BE104">
            <v>3811</v>
          </cell>
          <cell r="BF104">
            <v>0</v>
          </cell>
        </row>
        <row r="105">
          <cell r="A105">
            <v>103</v>
          </cell>
          <cell r="B105" t="str">
            <v>BUENA VISTA</v>
          </cell>
          <cell r="C105">
            <v>4314008</v>
          </cell>
          <cell r="D105">
            <v>1184156.0883009192</v>
          </cell>
          <cell r="E105">
            <v>100143</v>
          </cell>
          <cell r="F105">
            <v>815455</v>
          </cell>
          <cell r="G105">
            <v>40022</v>
          </cell>
          <cell r="H105">
            <v>722904</v>
          </cell>
          <cell r="I105">
            <v>0</v>
          </cell>
          <cell r="J105">
            <v>687259</v>
          </cell>
          <cell r="K105">
            <v>319553</v>
          </cell>
          <cell r="L105">
            <v>19386</v>
          </cell>
          <cell r="M105">
            <v>4913</v>
          </cell>
          <cell r="N105">
            <v>40151</v>
          </cell>
          <cell r="O105">
            <v>1037606</v>
          </cell>
          <cell r="P105">
            <v>0</v>
          </cell>
          <cell r="Q105">
            <v>205774</v>
          </cell>
          <cell r="R105">
            <v>0</v>
          </cell>
          <cell r="S105">
            <v>269635</v>
          </cell>
          <cell r="T105">
            <v>0</v>
          </cell>
          <cell r="U105">
            <v>180000</v>
          </cell>
          <cell r="V105">
            <v>0</v>
          </cell>
          <cell r="W105">
            <v>188637</v>
          </cell>
          <cell r="X105">
            <v>0</v>
          </cell>
          <cell r="Y105">
            <v>0</v>
          </cell>
          <cell r="Z105">
            <v>0</v>
          </cell>
          <cell r="AA105">
            <v>0</v>
          </cell>
          <cell r="AB105">
            <v>3867</v>
          </cell>
          <cell r="AC105">
            <v>2631</v>
          </cell>
          <cell r="AD105">
            <v>0</v>
          </cell>
          <cell r="AE105">
            <v>0</v>
          </cell>
          <cell r="AG105">
            <v>0</v>
          </cell>
          <cell r="AI105">
            <v>0</v>
          </cell>
          <cell r="AJ105">
            <v>0</v>
          </cell>
          <cell r="AK105">
            <v>0</v>
          </cell>
          <cell r="AM105">
            <v>17</v>
          </cell>
          <cell r="AN105">
            <v>0</v>
          </cell>
          <cell r="AO105">
            <v>379275</v>
          </cell>
          <cell r="AP105">
            <v>0</v>
          </cell>
          <cell r="AQ105">
            <v>31405</v>
          </cell>
          <cell r="AR105">
            <v>494</v>
          </cell>
          <cell r="AS105">
            <v>235614</v>
          </cell>
          <cell r="AT105">
            <v>16104.2</v>
          </cell>
          <cell r="AU105">
            <v>21411</v>
          </cell>
          <cell r="AV105">
            <v>278171</v>
          </cell>
          <cell r="AW105">
            <v>44248</v>
          </cell>
          <cell r="AX105">
            <v>8203</v>
          </cell>
          <cell r="AY105">
            <v>0</v>
          </cell>
          <cell r="AZ105">
            <v>18456</v>
          </cell>
          <cell r="BB105">
            <v>0</v>
          </cell>
          <cell r="BC105">
            <v>0</v>
          </cell>
          <cell r="BD105">
            <v>0</v>
          </cell>
          <cell r="BE105">
            <v>3743</v>
          </cell>
          <cell r="BF105">
            <v>0</v>
          </cell>
        </row>
        <row r="106">
          <cell r="A106">
            <v>104</v>
          </cell>
          <cell r="B106" t="str">
            <v>CHARLOTTESVILLE</v>
          </cell>
          <cell r="C106">
            <v>6175828</v>
          </cell>
          <cell r="D106">
            <v>6954950.4176469389</v>
          </cell>
          <cell r="E106">
            <v>150358</v>
          </cell>
          <cell r="F106">
            <v>116426</v>
          </cell>
          <cell r="G106">
            <v>59152</v>
          </cell>
          <cell r="H106">
            <v>718271</v>
          </cell>
          <cell r="I106">
            <v>0</v>
          </cell>
          <cell r="J106">
            <v>731416</v>
          </cell>
          <cell r="K106">
            <v>339888</v>
          </cell>
          <cell r="L106">
            <v>20656</v>
          </cell>
          <cell r="M106">
            <v>393144</v>
          </cell>
          <cell r="N106">
            <v>69697</v>
          </cell>
          <cell r="O106">
            <v>1119397</v>
          </cell>
          <cell r="P106">
            <v>0</v>
          </cell>
          <cell r="Q106">
            <v>250760</v>
          </cell>
          <cell r="R106">
            <v>0</v>
          </cell>
          <cell r="S106">
            <v>697760</v>
          </cell>
          <cell r="T106">
            <v>0</v>
          </cell>
          <cell r="U106">
            <v>310000</v>
          </cell>
          <cell r="V106">
            <v>7250.2044731783608</v>
          </cell>
          <cell r="W106">
            <v>1107929</v>
          </cell>
          <cell r="X106">
            <v>0</v>
          </cell>
          <cell r="Y106">
            <v>0</v>
          </cell>
          <cell r="Z106">
            <v>0</v>
          </cell>
          <cell r="AA106">
            <v>0</v>
          </cell>
          <cell r="AB106">
            <v>18672</v>
          </cell>
          <cell r="AC106">
            <v>3528</v>
          </cell>
          <cell r="AD106">
            <v>0</v>
          </cell>
          <cell r="AE106">
            <v>1862981</v>
          </cell>
          <cell r="AG106">
            <v>0</v>
          </cell>
          <cell r="AI106">
            <v>0</v>
          </cell>
          <cell r="AJ106">
            <v>0</v>
          </cell>
          <cell r="AK106">
            <v>0</v>
          </cell>
          <cell r="AM106">
            <v>123946</v>
          </cell>
          <cell r="AN106">
            <v>0</v>
          </cell>
          <cell r="AO106">
            <v>409172</v>
          </cell>
          <cell r="AP106">
            <v>0</v>
          </cell>
          <cell r="AQ106">
            <v>61630</v>
          </cell>
          <cell r="AR106">
            <v>4306</v>
          </cell>
          <cell r="AS106">
            <v>369450</v>
          </cell>
          <cell r="AT106">
            <v>1620.64</v>
          </cell>
          <cell r="AU106">
            <v>27044</v>
          </cell>
          <cell r="AV106">
            <v>417654</v>
          </cell>
          <cell r="AW106">
            <v>0</v>
          </cell>
          <cell r="AX106">
            <v>16405</v>
          </cell>
          <cell r="AY106">
            <v>315954</v>
          </cell>
          <cell r="AZ106">
            <v>156835</v>
          </cell>
          <cell r="BB106">
            <v>0</v>
          </cell>
          <cell r="BC106">
            <v>0</v>
          </cell>
          <cell r="BD106">
            <v>0</v>
          </cell>
          <cell r="BE106">
            <v>3827</v>
          </cell>
          <cell r="BF106">
            <v>0</v>
          </cell>
        </row>
        <row r="107">
          <cell r="A107">
            <v>106</v>
          </cell>
          <cell r="B107" t="str">
            <v>COLONIAL HEIGHTS</v>
          </cell>
          <cell r="C107">
            <v>10875654</v>
          </cell>
          <cell r="D107">
            <v>3769581.0286567789</v>
          </cell>
          <cell r="E107">
            <v>270165</v>
          </cell>
          <cell r="F107">
            <v>301983</v>
          </cell>
          <cell r="G107">
            <v>106285</v>
          </cell>
          <cell r="H107">
            <v>1508229</v>
          </cell>
          <cell r="I107">
            <v>0</v>
          </cell>
          <cell r="J107">
            <v>1349646</v>
          </cell>
          <cell r="K107">
            <v>627585</v>
          </cell>
          <cell r="L107">
            <v>38802</v>
          </cell>
          <cell r="M107">
            <v>270088</v>
          </cell>
          <cell r="N107">
            <v>45698</v>
          </cell>
          <cell r="O107">
            <v>2297527</v>
          </cell>
          <cell r="P107">
            <v>0</v>
          </cell>
          <cell r="Q107">
            <v>438107</v>
          </cell>
          <cell r="R107">
            <v>0</v>
          </cell>
          <cell r="S107">
            <v>613353</v>
          </cell>
          <cell r="T107">
            <v>0</v>
          </cell>
          <cell r="U107">
            <v>180000</v>
          </cell>
          <cell r="V107">
            <v>13592.936056066892</v>
          </cell>
          <cell r="W107">
            <v>600497</v>
          </cell>
          <cell r="X107">
            <v>0</v>
          </cell>
          <cell r="Y107">
            <v>0</v>
          </cell>
          <cell r="Z107">
            <v>0</v>
          </cell>
          <cell r="AA107">
            <v>0</v>
          </cell>
          <cell r="AB107">
            <v>11897</v>
          </cell>
          <cell r="AC107">
            <v>34789</v>
          </cell>
          <cell r="AD107">
            <v>0</v>
          </cell>
          <cell r="AE107">
            <v>0</v>
          </cell>
          <cell r="AG107">
            <v>0</v>
          </cell>
          <cell r="AI107">
            <v>0</v>
          </cell>
          <cell r="AJ107">
            <v>0</v>
          </cell>
          <cell r="AK107">
            <v>0</v>
          </cell>
          <cell r="AM107">
            <v>14160</v>
          </cell>
          <cell r="AN107">
            <v>0</v>
          </cell>
          <cell r="AO107">
            <v>839814</v>
          </cell>
          <cell r="AP107">
            <v>0</v>
          </cell>
          <cell r="AQ107">
            <v>114441</v>
          </cell>
          <cell r="AR107">
            <v>1281</v>
          </cell>
          <cell r="AS107">
            <v>592654</v>
          </cell>
          <cell r="AT107">
            <v>46569.599999999999</v>
          </cell>
          <cell r="AU107">
            <v>54699</v>
          </cell>
          <cell r="AV107">
            <v>750446</v>
          </cell>
          <cell r="AW107">
            <v>0</v>
          </cell>
          <cell r="AX107">
            <v>8203</v>
          </cell>
          <cell r="AY107">
            <v>84665</v>
          </cell>
          <cell r="AZ107">
            <v>53238</v>
          </cell>
          <cell r="BB107">
            <v>0</v>
          </cell>
          <cell r="BC107">
            <v>0</v>
          </cell>
          <cell r="BD107">
            <v>0</v>
          </cell>
          <cell r="BE107">
            <v>3498</v>
          </cell>
          <cell r="BF107">
            <v>0</v>
          </cell>
        </row>
        <row r="108">
          <cell r="A108">
            <v>107</v>
          </cell>
          <cell r="B108" t="str">
            <v>COVINGTON</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G108">
            <v>0</v>
          </cell>
          <cell r="AI108">
            <v>0</v>
          </cell>
          <cell r="AJ108">
            <v>0</v>
          </cell>
          <cell r="AK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B108">
            <v>0</v>
          </cell>
          <cell r="BC108">
            <v>0</v>
          </cell>
          <cell r="BD108">
            <v>0</v>
          </cell>
          <cell r="BE108">
            <v>0</v>
          </cell>
          <cell r="BF108">
            <v>0</v>
          </cell>
        </row>
        <row r="109">
          <cell r="A109">
            <v>108</v>
          </cell>
          <cell r="B109" t="str">
            <v>DANVILLE</v>
          </cell>
          <cell r="C109">
            <v>25566832</v>
          </cell>
          <cell r="D109">
            <v>8031074.551036438</v>
          </cell>
          <cell r="E109">
            <v>638301</v>
          </cell>
          <cell r="F109">
            <v>1064234</v>
          </cell>
          <cell r="G109">
            <v>255097</v>
          </cell>
          <cell r="H109">
            <v>3272419</v>
          </cell>
          <cell r="I109">
            <v>0</v>
          </cell>
          <cell r="J109">
            <v>3316264</v>
          </cell>
          <cell r="K109">
            <v>1542541</v>
          </cell>
          <cell r="L109">
            <v>95661</v>
          </cell>
          <cell r="M109">
            <v>460070</v>
          </cell>
          <cell r="N109">
            <v>576948</v>
          </cell>
          <cell r="O109">
            <v>10369367</v>
          </cell>
          <cell r="P109">
            <v>68800</v>
          </cell>
          <cell r="Q109">
            <v>1060720</v>
          </cell>
          <cell r="R109">
            <v>0</v>
          </cell>
          <cell r="S109">
            <v>1679367</v>
          </cell>
          <cell r="T109">
            <v>0</v>
          </cell>
          <cell r="U109">
            <v>336000</v>
          </cell>
          <cell r="V109">
            <v>0</v>
          </cell>
          <cell r="W109">
            <v>1279357</v>
          </cell>
          <cell r="X109">
            <v>0</v>
          </cell>
          <cell r="Y109">
            <v>194305</v>
          </cell>
          <cell r="Z109">
            <v>0</v>
          </cell>
          <cell r="AA109">
            <v>0</v>
          </cell>
          <cell r="AB109">
            <v>28882</v>
          </cell>
          <cell r="AC109">
            <v>110065</v>
          </cell>
          <cell r="AD109">
            <v>0</v>
          </cell>
          <cell r="AE109">
            <v>878091</v>
          </cell>
          <cell r="AG109">
            <v>0</v>
          </cell>
          <cell r="AI109">
            <v>0</v>
          </cell>
          <cell r="AJ109">
            <v>0</v>
          </cell>
          <cell r="AK109">
            <v>0</v>
          </cell>
          <cell r="AM109">
            <v>4935</v>
          </cell>
          <cell r="AN109">
            <v>0</v>
          </cell>
          <cell r="AO109">
            <v>3790308</v>
          </cell>
          <cell r="AP109">
            <v>0</v>
          </cell>
          <cell r="AQ109">
            <v>355370</v>
          </cell>
          <cell r="AR109">
            <v>15306</v>
          </cell>
          <cell r="AS109">
            <v>2807380</v>
          </cell>
          <cell r="AT109">
            <v>81628.399999999994</v>
          </cell>
          <cell r="AU109">
            <v>181601</v>
          </cell>
          <cell r="AV109">
            <v>1773028</v>
          </cell>
          <cell r="AW109">
            <v>0</v>
          </cell>
          <cell r="AX109">
            <v>24608</v>
          </cell>
          <cell r="AY109">
            <v>413447</v>
          </cell>
          <cell r="AZ109">
            <v>110846</v>
          </cell>
          <cell r="BB109">
            <v>0</v>
          </cell>
          <cell r="BC109">
            <v>0</v>
          </cell>
          <cell r="BD109">
            <v>0</v>
          </cell>
          <cell r="BE109">
            <v>18856</v>
          </cell>
          <cell r="BF109">
            <v>0</v>
          </cell>
        </row>
        <row r="110">
          <cell r="A110">
            <v>109</v>
          </cell>
          <cell r="B110" t="str">
            <v>FALLS CHURCH</v>
          </cell>
          <cell r="C110">
            <v>4174396</v>
          </cell>
          <cell r="D110">
            <v>3391993.6134323939</v>
          </cell>
          <cell r="E110">
            <v>81808</v>
          </cell>
          <cell r="F110">
            <v>78160</v>
          </cell>
          <cell r="G110">
            <v>35760</v>
          </cell>
          <cell r="H110">
            <v>491949</v>
          </cell>
          <cell r="I110">
            <v>0</v>
          </cell>
          <cell r="J110">
            <v>443418</v>
          </cell>
          <cell r="K110">
            <v>206383</v>
          </cell>
          <cell r="L110">
            <v>12771</v>
          </cell>
          <cell r="M110">
            <v>71179</v>
          </cell>
          <cell r="N110">
            <v>46567</v>
          </cell>
          <cell r="O110">
            <v>35594</v>
          </cell>
          <cell r="P110">
            <v>0</v>
          </cell>
          <cell r="Q110">
            <v>151393</v>
          </cell>
          <cell r="R110">
            <v>0</v>
          </cell>
          <cell r="S110">
            <v>64206</v>
          </cell>
          <cell r="T110">
            <v>0</v>
          </cell>
          <cell r="U110">
            <v>154000</v>
          </cell>
          <cell r="V110">
            <v>1218.57075584582</v>
          </cell>
          <cell r="W110">
            <v>540347</v>
          </cell>
          <cell r="X110">
            <v>0</v>
          </cell>
          <cell r="Y110">
            <v>0</v>
          </cell>
          <cell r="Z110">
            <v>0</v>
          </cell>
          <cell r="AA110">
            <v>0</v>
          </cell>
          <cell r="AB110">
            <v>9895</v>
          </cell>
          <cell r="AC110">
            <v>13634</v>
          </cell>
          <cell r="AD110">
            <v>0</v>
          </cell>
          <cell r="AE110">
            <v>0</v>
          </cell>
          <cell r="AG110">
            <v>0</v>
          </cell>
          <cell r="AI110">
            <v>0</v>
          </cell>
          <cell r="AJ110">
            <v>0</v>
          </cell>
          <cell r="AK110">
            <v>0</v>
          </cell>
          <cell r="AM110">
            <v>0</v>
          </cell>
          <cell r="AN110">
            <v>0</v>
          </cell>
          <cell r="AO110">
            <v>13010</v>
          </cell>
          <cell r="AP110">
            <v>0</v>
          </cell>
          <cell r="AQ110">
            <v>11221</v>
          </cell>
          <cell r="AR110">
            <v>926</v>
          </cell>
          <cell r="AS110">
            <v>0</v>
          </cell>
          <cell r="AT110">
            <v>8236.2000000000007</v>
          </cell>
          <cell r="AU110">
            <v>3825</v>
          </cell>
          <cell r="AV110">
            <v>227238</v>
          </cell>
          <cell r="AW110">
            <v>0</v>
          </cell>
          <cell r="AX110">
            <v>0</v>
          </cell>
          <cell r="AY110">
            <v>70213</v>
          </cell>
          <cell r="AZ110">
            <v>8263</v>
          </cell>
          <cell r="BB110">
            <v>0</v>
          </cell>
          <cell r="BC110">
            <v>0</v>
          </cell>
          <cell r="BD110">
            <v>0</v>
          </cell>
          <cell r="BE110">
            <v>3204</v>
          </cell>
          <cell r="BF110">
            <v>0</v>
          </cell>
        </row>
        <row r="111">
          <cell r="A111">
            <v>110</v>
          </cell>
          <cell r="B111" t="str">
            <v>FREDERICKSBURG</v>
          </cell>
          <cell r="C111">
            <v>9245906</v>
          </cell>
          <cell r="D111">
            <v>4799555.5890744077</v>
          </cell>
          <cell r="E111">
            <v>203453</v>
          </cell>
          <cell r="F111">
            <v>142293</v>
          </cell>
          <cell r="G111">
            <v>82580</v>
          </cell>
          <cell r="H111">
            <v>856296</v>
          </cell>
          <cell r="I111">
            <v>0</v>
          </cell>
          <cell r="J111">
            <v>970638</v>
          </cell>
          <cell r="K111">
            <v>451017</v>
          </cell>
          <cell r="L111">
            <v>27950</v>
          </cell>
          <cell r="M111">
            <v>738911</v>
          </cell>
          <cell r="N111">
            <v>95776</v>
          </cell>
          <cell r="O111">
            <v>1899487</v>
          </cell>
          <cell r="P111">
            <v>0</v>
          </cell>
          <cell r="Q111">
            <v>359236</v>
          </cell>
          <cell r="R111">
            <v>0</v>
          </cell>
          <cell r="S111">
            <v>294379</v>
          </cell>
          <cell r="T111">
            <v>0</v>
          </cell>
          <cell r="U111">
            <v>154000</v>
          </cell>
          <cell r="V111">
            <v>0</v>
          </cell>
          <cell r="W111">
            <v>764573</v>
          </cell>
          <cell r="X111">
            <v>0</v>
          </cell>
          <cell r="Y111">
            <v>0</v>
          </cell>
          <cell r="Z111">
            <v>0</v>
          </cell>
          <cell r="AA111">
            <v>0</v>
          </cell>
          <cell r="AB111">
            <v>18040</v>
          </cell>
          <cell r="AC111">
            <v>6088</v>
          </cell>
          <cell r="AD111">
            <v>0</v>
          </cell>
          <cell r="AE111">
            <v>0</v>
          </cell>
          <cell r="AG111">
            <v>0</v>
          </cell>
          <cell r="AI111">
            <v>0</v>
          </cell>
          <cell r="AJ111">
            <v>0</v>
          </cell>
          <cell r="AK111">
            <v>0</v>
          </cell>
          <cell r="AM111">
            <v>795</v>
          </cell>
          <cell r="AN111">
            <v>0</v>
          </cell>
          <cell r="AO111">
            <v>694318</v>
          </cell>
          <cell r="AP111">
            <v>0</v>
          </cell>
          <cell r="AQ111">
            <v>113796</v>
          </cell>
          <cell r="AR111">
            <v>6335</v>
          </cell>
          <cell r="AS111">
            <v>473422.00000000006</v>
          </cell>
          <cell r="AT111">
            <v>44993.2</v>
          </cell>
          <cell r="AU111">
            <v>44389</v>
          </cell>
          <cell r="AV111">
            <v>565136</v>
          </cell>
          <cell r="AW111">
            <v>0</v>
          </cell>
          <cell r="AX111">
            <v>16405</v>
          </cell>
          <cell r="AY111">
            <v>198437</v>
          </cell>
          <cell r="AZ111">
            <v>17135</v>
          </cell>
          <cell r="BB111">
            <v>0</v>
          </cell>
          <cell r="BC111">
            <v>0</v>
          </cell>
          <cell r="BD111">
            <v>0</v>
          </cell>
          <cell r="BE111">
            <v>6657</v>
          </cell>
          <cell r="BF111">
            <v>0</v>
          </cell>
        </row>
        <row r="112">
          <cell r="A112">
            <v>111</v>
          </cell>
          <cell r="B112" t="str">
            <v>GALAX</v>
          </cell>
          <cell r="C112">
            <v>6751386</v>
          </cell>
          <cell r="D112">
            <v>1383438.3352249004</v>
          </cell>
          <cell r="E112">
            <v>159525</v>
          </cell>
          <cell r="F112">
            <v>213178</v>
          </cell>
          <cell r="G112">
            <v>62758</v>
          </cell>
          <cell r="H112">
            <v>641527</v>
          </cell>
          <cell r="I112">
            <v>0</v>
          </cell>
          <cell r="J112">
            <v>775012</v>
          </cell>
          <cell r="K112">
            <v>360610</v>
          </cell>
          <cell r="L112">
            <v>21916</v>
          </cell>
          <cell r="M112">
            <v>371390</v>
          </cell>
          <cell r="N112">
            <v>62541</v>
          </cell>
          <cell r="O112">
            <v>1646758</v>
          </cell>
          <cell r="P112">
            <v>0</v>
          </cell>
          <cell r="Q112">
            <v>259729</v>
          </cell>
          <cell r="R112">
            <v>0</v>
          </cell>
          <cell r="S112">
            <v>387722</v>
          </cell>
          <cell r="T112">
            <v>0</v>
          </cell>
          <cell r="U112">
            <v>128000</v>
          </cell>
          <cell r="V112">
            <v>0</v>
          </cell>
          <cell r="W112">
            <v>220383</v>
          </cell>
          <cell r="X112">
            <v>0</v>
          </cell>
          <cell r="Y112">
            <v>0</v>
          </cell>
          <cell r="Z112">
            <v>0</v>
          </cell>
          <cell r="AA112">
            <v>0</v>
          </cell>
          <cell r="AB112">
            <v>6873</v>
          </cell>
          <cell r="AC112">
            <v>2669</v>
          </cell>
          <cell r="AD112">
            <v>0</v>
          </cell>
          <cell r="AE112">
            <v>0</v>
          </cell>
          <cell r="AG112">
            <v>0</v>
          </cell>
          <cell r="AI112">
            <v>0</v>
          </cell>
          <cell r="AJ112">
            <v>0</v>
          </cell>
          <cell r="AK112">
            <v>0</v>
          </cell>
          <cell r="AM112">
            <v>3577</v>
          </cell>
          <cell r="AN112">
            <v>0</v>
          </cell>
          <cell r="AO112">
            <v>601938</v>
          </cell>
          <cell r="AP112">
            <v>0</v>
          </cell>
          <cell r="AQ112">
            <v>49987</v>
          </cell>
          <cell r="AR112">
            <v>593</v>
          </cell>
          <cell r="AS112">
            <v>380499</v>
          </cell>
          <cell r="AT112">
            <v>8211.56</v>
          </cell>
          <cell r="AU112">
            <v>38340</v>
          </cell>
          <cell r="AV112">
            <v>443116</v>
          </cell>
          <cell r="AW112">
            <v>0</v>
          </cell>
          <cell r="AX112">
            <v>8203</v>
          </cell>
          <cell r="AY112">
            <v>0</v>
          </cell>
          <cell r="AZ112">
            <v>35464</v>
          </cell>
          <cell r="BB112">
            <v>0</v>
          </cell>
          <cell r="BC112">
            <v>0</v>
          </cell>
          <cell r="BD112">
            <v>0</v>
          </cell>
          <cell r="BE112">
            <v>4141</v>
          </cell>
          <cell r="BF112">
            <v>0</v>
          </cell>
        </row>
        <row r="113">
          <cell r="A113">
            <v>112</v>
          </cell>
          <cell r="B113" t="str">
            <v>HAMPTON</v>
          </cell>
          <cell r="C113">
            <v>87571307</v>
          </cell>
          <cell r="D113">
            <v>24890352.640805237</v>
          </cell>
          <cell r="E113">
            <v>2235824</v>
          </cell>
          <cell r="F113">
            <v>1842942</v>
          </cell>
          <cell r="G113">
            <v>893548</v>
          </cell>
          <cell r="H113">
            <v>10205991</v>
          </cell>
          <cell r="I113">
            <v>0</v>
          </cell>
          <cell r="J113">
            <v>10694650</v>
          </cell>
          <cell r="K113">
            <v>4970359</v>
          </cell>
          <cell r="L113">
            <v>307157</v>
          </cell>
          <cell r="M113">
            <v>679911</v>
          </cell>
          <cell r="N113">
            <v>683186</v>
          </cell>
          <cell r="O113">
            <v>20073700</v>
          </cell>
          <cell r="P113">
            <v>0</v>
          </cell>
          <cell r="Q113">
            <v>3430052</v>
          </cell>
          <cell r="R113">
            <v>677114</v>
          </cell>
          <cell r="S113">
            <v>4571502</v>
          </cell>
          <cell r="T113">
            <v>0</v>
          </cell>
          <cell r="U113">
            <v>856000</v>
          </cell>
          <cell r="V113">
            <v>64872.858923055101</v>
          </cell>
          <cell r="W113">
            <v>3965054</v>
          </cell>
          <cell r="X113">
            <v>0</v>
          </cell>
          <cell r="Y113">
            <v>0</v>
          </cell>
          <cell r="Z113">
            <v>0</v>
          </cell>
          <cell r="AA113">
            <v>0</v>
          </cell>
          <cell r="AB113">
            <v>91608</v>
          </cell>
          <cell r="AC113">
            <v>117039</v>
          </cell>
          <cell r="AD113">
            <v>0</v>
          </cell>
          <cell r="AE113">
            <v>0</v>
          </cell>
          <cell r="AG113">
            <v>0</v>
          </cell>
          <cell r="AI113">
            <v>0</v>
          </cell>
          <cell r="AJ113">
            <v>0</v>
          </cell>
          <cell r="AK113">
            <v>0</v>
          </cell>
          <cell r="AM113">
            <v>54694</v>
          </cell>
          <cell r="AN113">
            <v>0</v>
          </cell>
          <cell r="AO113">
            <v>7337527</v>
          </cell>
          <cell r="AP113">
            <v>0</v>
          </cell>
          <cell r="AQ113">
            <v>897190</v>
          </cell>
          <cell r="AR113">
            <v>26063</v>
          </cell>
          <cell r="AS113">
            <v>5342113</v>
          </cell>
          <cell r="AT113">
            <v>291809.28000000003</v>
          </cell>
          <cell r="AU113">
            <v>459385</v>
          </cell>
          <cell r="AV113">
            <v>6210515</v>
          </cell>
          <cell r="AW113">
            <v>0</v>
          </cell>
          <cell r="AX113">
            <v>32810</v>
          </cell>
          <cell r="AY113">
            <v>2255426</v>
          </cell>
          <cell r="AZ113">
            <v>345021</v>
          </cell>
          <cell r="BB113">
            <v>0</v>
          </cell>
          <cell r="BC113">
            <v>0</v>
          </cell>
          <cell r="BD113">
            <v>0</v>
          </cell>
          <cell r="BE113">
            <v>37500</v>
          </cell>
          <cell r="BF113">
            <v>0</v>
          </cell>
        </row>
        <row r="114">
          <cell r="A114">
            <v>113</v>
          </cell>
          <cell r="B114" t="str">
            <v>HARRISONBURG</v>
          </cell>
          <cell r="C114">
            <v>27352972</v>
          </cell>
          <cell r="D114">
            <v>8533475.5840711053</v>
          </cell>
          <cell r="E114">
            <v>694279</v>
          </cell>
          <cell r="F114">
            <v>455222</v>
          </cell>
          <cell r="G114">
            <v>273133</v>
          </cell>
          <cell r="H114">
            <v>2501554</v>
          </cell>
          <cell r="I114">
            <v>0</v>
          </cell>
          <cell r="J114">
            <v>3169213</v>
          </cell>
          <cell r="K114">
            <v>1474053</v>
          </cell>
          <cell r="L114">
            <v>91044</v>
          </cell>
          <cell r="M114">
            <v>3992598</v>
          </cell>
          <cell r="N114">
            <v>161894</v>
          </cell>
          <cell r="O114">
            <v>5513961</v>
          </cell>
          <cell r="P114">
            <v>0</v>
          </cell>
          <cell r="Q114">
            <v>1139136</v>
          </cell>
          <cell r="R114">
            <v>0</v>
          </cell>
          <cell r="S114">
            <v>1720711</v>
          </cell>
          <cell r="T114">
            <v>0</v>
          </cell>
          <cell r="U114">
            <v>284000</v>
          </cell>
          <cell r="V114">
            <v>0</v>
          </cell>
          <cell r="W114">
            <v>1359390</v>
          </cell>
          <cell r="X114">
            <v>0</v>
          </cell>
          <cell r="Y114">
            <v>227530</v>
          </cell>
          <cell r="Z114">
            <v>0</v>
          </cell>
          <cell r="AA114">
            <v>0</v>
          </cell>
          <cell r="AB114">
            <v>35778</v>
          </cell>
          <cell r="AC114">
            <v>15515</v>
          </cell>
          <cell r="AD114">
            <v>14113</v>
          </cell>
          <cell r="AE114">
            <v>0</v>
          </cell>
          <cell r="AG114">
            <v>0</v>
          </cell>
          <cell r="AI114">
            <v>0</v>
          </cell>
          <cell r="AJ114">
            <v>0</v>
          </cell>
          <cell r="AK114">
            <v>0</v>
          </cell>
          <cell r="AM114">
            <v>28710</v>
          </cell>
          <cell r="AN114">
            <v>0</v>
          </cell>
          <cell r="AO114">
            <v>2015515</v>
          </cell>
          <cell r="AP114">
            <v>0</v>
          </cell>
          <cell r="AQ114">
            <v>530573</v>
          </cell>
          <cell r="AR114">
            <v>4752</v>
          </cell>
          <cell r="AS114">
            <v>2029368</v>
          </cell>
          <cell r="AT114">
            <v>191429.84</v>
          </cell>
          <cell r="AU114">
            <v>168290</v>
          </cell>
          <cell r="AV114">
            <v>1928519</v>
          </cell>
          <cell r="AW114">
            <v>0</v>
          </cell>
          <cell r="AX114">
            <v>8203</v>
          </cell>
          <cell r="AY114">
            <v>503225</v>
          </cell>
          <cell r="AZ114">
            <v>32010</v>
          </cell>
          <cell r="BB114">
            <v>0</v>
          </cell>
          <cell r="BC114">
            <v>0</v>
          </cell>
          <cell r="BD114">
            <v>0</v>
          </cell>
          <cell r="BE114">
            <v>9074</v>
          </cell>
          <cell r="BF114">
            <v>0</v>
          </cell>
        </row>
        <row r="115">
          <cell r="A115">
            <v>114</v>
          </cell>
          <cell r="B115" t="str">
            <v>HOPEWELL</v>
          </cell>
          <cell r="C115">
            <v>18296305</v>
          </cell>
          <cell r="D115">
            <v>4840460.8923903825</v>
          </cell>
          <cell r="E115">
            <v>465365</v>
          </cell>
          <cell r="F115">
            <v>555044</v>
          </cell>
          <cell r="G115">
            <v>183077</v>
          </cell>
          <cell r="H115">
            <v>2318978</v>
          </cell>
          <cell r="I115">
            <v>0</v>
          </cell>
          <cell r="J115">
            <v>2257952</v>
          </cell>
          <cell r="K115">
            <v>1049061</v>
          </cell>
          <cell r="L115">
            <v>63932</v>
          </cell>
          <cell r="M115">
            <v>385661</v>
          </cell>
          <cell r="N115">
            <v>6001</v>
          </cell>
          <cell r="O115">
            <v>6479054</v>
          </cell>
          <cell r="P115">
            <v>0</v>
          </cell>
          <cell r="Q115">
            <v>736075</v>
          </cell>
          <cell r="R115">
            <v>0</v>
          </cell>
          <cell r="S115">
            <v>680735</v>
          </cell>
          <cell r="T115">
            <v>0</v>
          </cell>
          <cell r="U115">
            <v>180000</v>
          </cell>
          <cell r="V115">
            <v>0</v>
          </cell>
          <cell r="W115">
            <v>771089</v>
          </cell>
          <cell r="X115">
            <v>0</v>
          </cell>
          <cell r="Y115">
            <v>69385</v>
          </cell>
          <cell r="Z115">
            <v>0</v>
          </cell>
          <cell r="AA115">
            <v>0</v>
          </cell>
          <cell r="AB115">
            <v>16115</v>
          </cell>
          <cell r="AC115">
            <v>23630</v>
          </cell>
          <cell r="AD115">
            <v>0</v>
          </cell>
          <cell r="AE115">
            <v>0</v>
          </cell>
          <cell r="AG115">
            <v>0</v>
          </cell>
          <cell r="AI115">
            <v>0</v>
          </cell>
          <cell r="AJ115">
            <v>0</v>
          </cell>
          <cell r="AK115">
            <v>0</v>
          </cell>
          <cell r="AM115">
            <v>10339</v>
          </cell>
          <cell r="AN115">
            <v>0</v>
          </cell>
          <cell r="AO115">
            <v>2368284</v>
          </cell>
          <cell r="AP115">
            <v>0</v>
          </cell>
          <cell r="AQ115">
            <v>325328</v>
          </cell>
          <cell r="AR115">
            <v>4708</v>
          </cell>
          <cell r="AS115">
            <v>1486876</v>
          </cell>
          <cell r="AT115">
            <v>25050.48</v>
          </cell>
          <cell r="AU115">
            <v>123761</v>
          </cell>
          <cell r="AV115">
            <v>1292657</v>
          </cell>
          <cell r="AW115">
            <v>0</v>
          </cell>
          <cell r="AX115">
            <v>16405</v>
          </cell>
          <cell r="AY115">
            <v>0</v>
          </cell>
          <cell r="AZ115">
            <v>9923</v>
          </cell>
          <cell r="BB115">
            <v>0</v>
          </cell>
          <cell r="BC115">
            <v>0</v>
          </cell>
          <cell r="BD115">
            <v>0</v>
          </cell>
          <cell r="BE115">
            <v>10457</v>
          </cell>
          <cell r="BF115">
            <v>0</v>
          </cell>
        </row>
        <row r="116">
          <cell r="A116">
            <v>115</v>
          </cell>
          <cell r="B116" t="str">
            <v>LYNCHBURG</v>
          </cell>
          <cell r="C116">
            <v>26307051</v>
          </cell>
          <cell r="D116">
            <v>12616663.938150359</v>
          </cell>
          <cell r="E116">
            <v>702770</v>
          </cell>
          <cell r="F116">
            <v>798703</v>
          </cell>
          <cell r="G116">
            <v>280862</v>
          </cell>
          <cell r="H116">
            <v>3234306</v>
          </cell>
          <cell r="I116">
            <v>0</v>
          </cell>
          <cell r="J116">
            <v>3453730</v>
          </cell>
          <cell r="K116">
            <v>1606182</v>
          </cell>
          <cell r="L116">
            <v>100935</v>
          </cell>
          <cell r="M116">
            <v>412952</v>
          </cell>
          <cell r="N116">
            <v>278786</v>
          </cell>
          <cell r="O116">
            <v>7595208</v>
          </cell>
          <cell r="P116">
            <v>0</v>
          </cell>
          <cell r="Q116">
            <v>1117465</v>
          </cell>
          <cell r="R116">
            <v>711031</v>
          </cell>
          <cell r="S116">
            <v>1911926</v>
          </cell>
          <cell r="T116">
            <v>0</v>
          </cell>
          <cell r="U116">
            <v>544000</v>
          </cell>
          <cell r="V116">
            <v>0</v>
          </cell>
          <cell r="W116">
            <v>2009845</v>
          </cell>
          <cell r="X116">
            <v>0</v>
          </cell>
          <cell r="Y116">
            <v>52299</v>
          </cell>
          <cell r="Z116">
            <v>0</v>
          </cell>
          <cell r="AA116">
            <v>0</v>
          </cell>
          <cell r="AB116">
            <v>38495</v>
          </cell>
          <cell r="AC116">
            <v>54479</v>
          </cell>
          <cell r="AD116">
            <v>1071</v>
          </cell>
          <cell r="AE116">
            <v>964073</v>
          </cell>
          <cell r="AG116">
            <v>0</v>
          </cell>
          <cell r="AI116">
            <v>0</v>
          </cell>
          <cell r="AJ116">
            <v>0</v>
          </cell>
          <cell r="AK116">
            <v>0</v>
          </cell>
          <cell r="AM116">
            <v>86856</v>
          </cell>
          <cell r="AN116">
            <v>0</v>
          </cell>
          <cell r="AO116">
            <v>2776272</v>
          </cell>
          <cell r="AP116">
            <v>0</v>
          </cell>
          <cell r="AQ116">
            <v>271304</v>
          </cell>
          <cell r="AR116">
            <v>22130</v>
          </cell>
          <cell r="AS116">
            <v>2025582</v>
          </cell>
          <cell r="AT116">
            <v>75835.199999999997</v>
          </cell>
          <cell r="AU116">
            <v>162821</v>
          </cell>
          <cell r="AV116">
            <v>1952106</v>
          </cell>
          <cell r="AW116">
            <v>287256</v>
          </cell>
          <cell r="AX116">
            <v>24608</v>
          </cell>
          <cell r="AY116">
            <v>1941203</v>
          </cell>
          <cell r="AZ116">
            <v>55480</v>
          </cell>
          <cell r="BB116">
            <v>0</v>
          </cell>
          <cell r="BC116">
            <v>0</v>
          </cell>
          <cell r="BD116">
            <v>0</v>
          </cell>
          <cell r="BE116">
            <v>20572</v>
          </cell>
          <cell r="BF116">
            <v>0</v>
          </cell>
        </row>
        <row r="117">
          <cell r="A117">
            <v>116</v>
          </cell>
          <cell r="B117" t="str">
            <v>MARTINSVILLE</v>
          </cell>
          <cell r="C117">
            <v>8101932</v>
          </cell>
          <cell r="D117">
            <v>2584376.0864246809</v>
          </cell>
          <cell r="E117">
            <v>207026</v>
          </cell>
          <cell r="F117">
            <v>263728</v>
          </cell>
          <cell r="G117">
            <v>81445</v>
          </cell>
          <cell r="H117">
            <v>1009664</v>
          </cell>
          <cell r="I117">
            <v>0</v>
          </cell>
          <cell r="J117">
            <v>1031641</v>
          </cell>
          <cell r="K117">
            <v>479623</v>
          </cell>
          <cell r="L117">
            <v>29734</v>
          </cell>
          <cell r="M117">
            <v>220913</v>
          </cell>
          <cell r="N117">
            <v>233081</v>
          </cell>
          <cell r="O117">
            <v>3162229</v>
          </cell>
          <cell r="P117">
            <v>0</v>
          </cell>
          <cell r="Q117">
            <v>337728</v>
          </cell>
          <cell r="R117">
            <v>0</v>
          </cell>
          <cell r="S117">
            <v>511245</v>
          </cell>
          <cell r="T117">
            <v>0</v>
          </cell>
          <cell r="U117">
            <v>154000</v>
          </cell>
          <cell r="V117">
            <v>0</v>
          </cell>
          <cell r="W117">
            <v>411693</v>
          </cell>
          <cell r="X117">
            <v>0</v>
          </cell>
          <cell r="Y117">
            <v>0</v>
          </cell>
          <cell r="Z117">
            <v>0</v>
          </cell>
          <cell r="AA117">
            <v>0</v>
          </cell>
          <cell r="AB117">
            <v>10280</v>
          </cell>
          <cell r="AC117">
            <v>4971</v>
          </cell>
          <cell r="AD117">
            <v>0</v>
          </cell>
          <cell r="AE117">
            <v>0</v>
          </cell>
          <cell r="AG117">
            <v>0</v>
          </cell>
          <cell r="AI117">
            <v>0</v>
          </cell>
          <cell r="AJ117">
            <v>0</v>
          </cell>
          <cell r="AK117">
            <v>0</v>
          </cell>
          <cell r="AM117">
            <v>27642</v>
          </cell>
          <cell r="AN117">
            <v>0</v>
          </cell>
          <cell r="AO117">
            <v>1155887</v>
          </cell>
          <cell r="AP117">
            <v>0</v>
          </cell>
          <cell r="AQ117">
            <v>115784</v>
          </cell>
          <cell r="AR117">
            <v>4261</v>
          </cell>
          <cell r="AS117">
            <v>700027</v>
          </cell>
          <cell r="AT117">
            <v>35320.879999999997</v>
          </cell>
          <cell r="AU117">
            <v>67660</v>
          </cell>
          <cell r="AV117">
            <v>575063</v>
          </cell>
          <cell r="AW117">
            <v>0</v>
          </cell>
          <cell r="AX117">
            <v>16405</v>
          </cell>
          <cell r="AY117">
            <v>391268</v>
          </cell>
          <cell r="AZ117">
            <v>0</v>
          </cell>
          <cell r="BB117">
            <v>0</v>
          </cell>
          <cell r="BC117">
            <v>0</v>
          </cell>
          <cell r="BD117">
            <v>0</v>
          </cell>
          <cell r="BE117">
            <v>3754</v>
          </cell>
          <cell r="BF117">
            <v>0</v>
          </cell>
        </row>
        <row r="118">
          <cell r="A118">
            <v>117</v>
          </cell>
          <cell r="B118" t="str">
            <v>NEWPORT NEWS</v>
          </cell>
          <cell r="C118">
            <v>110486879</v>
          </cell>
          <cell r="D118">
            <v>35408259.862666726</v>
          </cell>
          <cell r="E118">
            <v>2849012</v>
          </cell>
          <cell r="F118">
            <v>1352097</v>
          </cell>
          <cell r="G118">
            <v>1138608</v>
          </cell>
          <cell r="H118">
            <v>13236322</v>
          </cell>
          <cell r="I118">
            <v>0</v>
          </cell>
          <cell r="J118">
            <v>13503183</v>
          </cell>
          <cell r="K118">
            <v>6280137</v>
          </cell>
          <cell r="L118">
            <v>391397</v>
          </cell>
          <cell r="M118">
            <v>3554347</v>
          </cell>
          <cell r="N118">
            <v>1834444</v>
          </cell>
          <cell r="O118">
            <v>28495972</v>
          </cell>
          <cell r="P118">
            <v>190026</v>
          </cell>
          <cell r="Q118">
            <v>4442688</v>
          </cell>
          <cell r="R118">
            <v>0</v>
          </cell>
          <cell r="S118">
            <v>6537455</v>
          </cell>
          <cell r="T118">
            <v>0</v>
          </cell>
          <cell r="U118">
            <v>1090000</v>
          </cell>
          <cell r="V118">
            <v>0</v>
          </cell>
          <cell r="W118">
            <v>5640565</v>
          </cell>
          <cell r="X118">
            <v>0</v>
          </cell>
          <cell r="Y118">
            <v>248217</v>
          </cell>
          <cell r="Z118">
            <v>45094.720000000001</v>
          </cell>
          <cell r="AA118">
            <v>0</v>
          </cell>
          <cell r="AB118">
            <v>124029</v>
          </cell>
          <cell r="AC118">
            <v>262683</v>
          </cell>
          <cell r="AD118">
            <v>8759</v>
          </cell>
          <cell r="AE118">
            <v>1777012</v>
          </cell>
          <cell r="AG118">
            <v>0</v>
          </cell>
          <cell r="AI118">
            <v>0</v>
          </cell>
          <cell r="AJ118">
            <v>0</v>
          </cell>
          <cell r="AK118">
            <v>0</v>
          </cell>
          <cell r="AM118">
            <v>66831</v>
          </cell>
          <cell r="AN118">
            <v>0</v>
          </cell>
          <cell r="AO118">
            <v>10416115</v>
          </cell>
          <cell r="AP118">
            <v>0</v>
          </cell>
          <cell r="AQ118">
            <v>1519775</v>
          </cell>
          <cell r="AR118">
            <v>42733</v>
          </cell>
          <cell r="AS118">
            <v>7729576</v>
          </cell>
          <cell r="AT118">
            <v>395569.16</v>
          </cell>
          <cell r="AU118">
            <v>642878</v>
          </cell>
          <cell r="AV118">
            <v>7913785</v>
          </cell>
          <cell r="AW118">
            <v>1312353</v>
          </cell>
          <cell r="AX118">
            <v>49217</v>
          </cell>
          <cell r="AY118">
            <v>5798174</v>
          </cell>
          <cell r="AZ118">
            <v>165858</v>
          </cell>
          <cell r="BB118">
            <v>0</v>
          </cell>
          <cell r="BC118">
            <v>0</v>
          </cell>
          <cell r="BD118">
            <v>0</v>
          </cell>
          <cell r="BE118">
            <v>37500</v>
          </cell>
          <cell r="BF118">
            <v>0</v>
          </cell>
        </row>
        <row r="119">
          <cell r="A119">
            <v>118</v>
          </cell>
          <cell r="B119" t="str">
            <v>NORFOLK</v>
          </cell>
          <cell r="C119">
            <v>98586711</v>
          </cell>
          <cell r="D119">
            <v>37328711.410655193</v>
          </cell>
          <cell r="E119">
            <v>2691688</v>
          </cell>
          <cell r="F119">
            <v>1714451</v>
          </cell>
          <cell r="G119">
            <v>1058926</v>
          </cell>
          <cell r="H119">
            <v>12858383</v>
          </cell>
          <cell r="I119">
            <v>0</v>
          </cell>
          <cell r="J119">
            <v>12892000</v>
          </cell>
          <cell r="K119">
            <v>6000579</v>
          </cell>
          <cell r="L119">
            <v>369784</v>
          </cell>
          <cell r="M119">
            <v>2631806</v>
          </cell>
          <cell r="N119">
            <v>1792293</v>
          </cell>
          <cell r="O119">
            <v>29161514</v>
          </cell>
          <cell r="P119">
            <v>181009</v>
          </cell>
          <cell r="Q119">
            <v>4119137</v>
          </cell>
          <cell r="R119">
            <v>2034479</v>
          </cell>
          <cell r="S119">
            <v>8315756</v>
          </cell>
          <cell r="T119">
            <v>0</v>
          </cell>
          <cell r="U119">
            <v>1194000</v>
          </cell>
          <cell r="V119">
            <v>0</v>
          </cell>
          <cell r="W119">
            <v>5946495</v>
          </cell>
          <cell r="X119">
            <v>0</v>
          </cell>
          <cell r="Y119">
            <v>57932</v>
          </cell>
          <cell r="Z119">
            <v>0</v>
          </cell>
          <cell r="AA119">
            <v>0</v>
          </cell>
          <cell r="AB119">
            <v>126767</v>
          </cell>
          <cell r="AC119">
            <v>75119</v>
          </cell>
          <cell r="AD119">
            <v>252891</v>
          </cell>
          <cell r="AE119">
            <v>4520031</v>
          </cell>
          <cell r="AG119">
            <v>0</v>
          </cell>
          <cell r="AI119">
            <v>0</v>
          </cell>
          <cell r="AJ119">
            <v>0</v>
          </cell>
          <cell r="AK119">
            <v>0</v>
          </cell>
          <cell r="AM119">
            <v>61136</v>
          </cell>
          <cell r="AN119">
            <v>0</v>
          </cell>
          <cell r="AO119">
            <v>10659390</v>
          </cell>
          <cell r="AP119">
            <v>0</v>
          </cell>
          <cell r="AQ119">
            <v>1600867</v>
          </cell>
          <cell r="AR119">
            <v>50562</v>
          </cell>
          <cell r="AS119">
            <v>7789520</v>
          </cell>
          <cell r="AT119">
            <v>253047.76</v>
          </cell>
          <cell r="AU119">
            <v>596160</v>
          </cell>
          <cell r="AV119">
            <v>7476782</v>
          </cell>
          <cell r="AW119">
            <v>703429</v>
          </cell>
          <cell r="AX119">
            <v>65622</v>
          </cell>
          <cell r="AY119">
            <v>1665790</v>
          </cell>
          <cell r="AZ119">
            <v>273623</v>
          </cell>
          <cell r="BB119">
            <v>0</v>
          </cell>
          <cell r="BC119">
            <v>0</v>
          </cell>
          <cell r="BD119">
            <v>0</v>
          </cell>
          <cell r="BE119">
            <v>37500</v>
          </cell>
          <cell r="BF119">
            <v>0</v>
          </cell>
        </row>
        <row r="120">
          <cell r="A120">
            <v>119</v>
          </cell>
          <cell r="B120" t="str">
            <v>NORTON</v>
          </cell>
          <cell r="C120">
            <v>3802821</v>
          </cell>
          <cell r="D120">
            <v>830692.3134936475</v>
          </cell>
          <cell r="E120">
            <v>90176</v>
          </cell>
          <cell r="F120">
            <v>218485</v>
          </cell>
          <cell r="G120">
            <v>36039</v>
          </cell>
          <cell r="H120">
            <v>421766</v>
          </cell>
          <cell r="I120">
            <v>0</v>
          </cell>
          <cell r="J120">
            <v>476387</v>
          </cell>
          <cell r="K120">
            <v>221864</v>
          </cell>
          <cell r="L120">
            <v>13515</v>
          </cell>
          <cell r="M120">
            <v>12345</v>
          </cell>
          <cell r="N120">
            <v>26985</v>
          </cell>
          <cell r="O120">
            <v>953364</v>
          </cell>
          <cell r="P120">
            <v>0</v>
          </cell>
          <cell r="Q120">
            <v>150069</v>
          </cell>
          <cell r="R120">
            <v>0</v>
          </cell>
          <cell r="S120">
            <v>166402</v>
          </cell>
          <cell r="T120">
            <v>0</v>
          </cell>
          <cell r="U120">
            <v>102000</v>
          </cell>
          <cell r="V120">
            <v>0</v>
          </cell>
          <cell r="W120">
            <v>132330</v>
          </cell>
          <cell r="X120">
            <v>0</v>
          </cell>
          <cell r="Y120">
            <v>0</v>
          </cell>
          <cell r="Z120">
            <v>0</v>
          </cell>
          <cell r="AA120">
            <v>0</v>
          </cell>
          <cell r="AB120">
            <v>4395</v>
          </cell>
          <cell r="AC120">
            <v>445</v>
          </cell>
          <cell r="AD120">
            <v>0</v>
          </cell>
          <cell r="AE120">
            <v>0</v>
          </cell>
          <cell r="AG120">
            <v>0</v>
          </cell>
          <cell r="AI120">
            <v>0</v>
          </cell>
          <cell r="AJ120">
            <v>0</v>
          </cell>
          <cell r="AK120">
            <v>0</v>
          </cell>
          <cell r="AM120">
            <v>32440</v>
          </cell>
          <cell r="AN120">
            <v>0</v>
          </cell>
          <cell r="AO120">
            <v>348483</v>
          </cell>
          <cell r="AP120">
            <v>0</v>
          </cell>
          <cell r="AQ120">
            <v>48453</v>
          </cell>
          <cell r="AR120">
            <v>123</v>
          </cell>
          <cell r="AS120">
            <v>174017</v>
          </cell>
          <cell r="AT120">
            <v>13120.8</v>
          </cell>
          <cell r="AU120">
            <v>16625</v>
          </cell>
          <cell r="AV120">
            <v>250483</v>
          </cell>
          <cell r="AW120">
            <v>0</v>
          </cell>
          <cell r="AX120">
            <v>8203</v>
          </cell>
          <cell r="AY120">
            <v>184001</v>
          </cell>
          <cell r="AZ120">
            <v>5517</v>
          </cell>
          <cell r="BB120">
            <v>0</v>
          </cell>
          <cell r="BC120">
            <v>0</v>
          </cell>
          <cell r="BD120">
            <v>0</v>
          </cell>
          <cell r="BE120">
            <v>3225</v>
          </cell>
          <cell r="BF120">
            <v>0</v>
          </cell>
        </row>
        <row r="121">
          <cell r="A121">
            <v>120</v>
          </cell>
          <cell r="B121" t="str">
            <v>PETERSBURG</v>
          </cell>
          <cell r="C121">
            <v>20005645</v>
          </cell>
          <cell r="D121">
            <v>5527460.2173125278</v>
          </cell>
          <cell r="E121">
            <v>520195</v>
          </cell>
          <cell r="F121">
            <v>474263</v>
          </cell>
          <cell r="G121">
            <v>204648</v>
          </cell>
          <cell r="H121">
            <v>2075714</v>
          </cell>
          <cell r="I121">
            <v>0</v>
          </cell>
          <cell r="J121">
            <v>2429787</v>
          </cell>
          <cell r="K121">
            <v>1130436</v>
          </cell>
          <cell r="L121">
            <v>68216</v>
          </cell>
          <cell r="M121">
            <v>580191</v>
          </cell>
          <cell r="N121">
            <v>173888</v>
          </cell>
          <cell r="O121">
            <v>7495855</v>
          </cell>
          <cell r="P121">
            <v>274754</v>
          </cell>
          <cell r="Q121">
            <v>795566</v>
          </cell>
          <cell r="R121">
            <v>0</v>
          </cell>
          <cell r="S121">
            <v>1730021</v>
          </cell>
          <cell r="T121">
            <v>0</v>
          </cell>
          <cell r="U121">
            <v>232000</v>
          </cell>
          <cell r="V121">
            <v>0</v>
          </cell>
          <cell r="W121">
            <v>880529</v>
          </cell>
          <cell r="X121">
            <v>0</v>
          </cell>
          <cell r="Y121">
            <v>202908</v>
          </cell>
          <cell r="Z121">
            <v>0</v>
          </cell>
          <cell r="AA121">
            <v>0</v>
          </cell>
          <cell r="AB121">
            <v>17765</v>
          </cell>
          <cell r="AC121">
            <v>137709</v>
          </cell>
          <cell r="AD121">
            <v>0</v>
          </cell>
          <cell r="AE121">
            <v>0</v>
          </cell>
          <cell r="AG121">
            <v>0</v>
          </cell>
          <cell r="AI121">
            <v>0</v>
          </cell>
          <cell r="AJ121">
            <v>0</v>
          </cell>
          <cell r="AK121">
            <v>0</v>
          </cell>
          <cell r="AM121">
            <v>5855</v>
          </cell>
          <cell r="AN121">
            <v>0</v>
          </cell>
          <cell r="AO121">
            <v>2739955</v>
          </cell>
          <cell r="AP121">
            <v>0</v>
          </cell>
          <cell r="AQ121">
            <v>411588</v>
          </cell>
          <cell r="AR121">
            <v>16388</v>
          </cell>
          <cell r="AS121">
            <v>2332813</v>
          </cell>
          <cell r="AT121">
            <v>53404.68</v>
          </cell>
          <cell r="AU121">
            <v>168942</v>
          </cell>
          <cell r="AV121">
            <v>1444961</v>
          </cell>
          <cell r="AW121">
            <v>142726</v>
          </cell>
          <cell r="AX121">
            <v>24608</v>
          </cell>
          <cell r="AY121">
            <v>234130</v>
          </cell>
          <cell r="AZ121">
            <v>129961</v>
          </cell>
          <cell r="BB121">
            <v>0</v>
          </cell>
          <cell r="BC121">
            <v>0</v>
          </cell>
          <cell r="BD121">
            <v>0</v>
          </cell>
          <cell r="BE121">
            <v>15399</v>
          </cell>
          <cell r="BF121">
            <v>0</v>
          </cell>
        </row>
        <row r="122">
          <cell r="A122">
            <v>121</v>
          </cell>
          <cell r="B122" t="str">
            <v>PORTSMOUTH</v>
          </cell>
          <cell r="C122">
            <v>60228250</v>
          </cell>
          <cell r="D122">
            <v>18514369.593169019</v>
          </cell>
          <cell r="E122">
            <v>1516238</v>
          </cell>
          <cell r="F122">
            <v>1978854</v>
          </cell>
          <cell r="G122">
            <v>605965</v>
          </cell>
          <cell r="H122">
            <v>6324759</v>
          </cell>
          <cell r="I122">
            <v>0</v>
          </cell>
          <cell r="J122">
            <v>7271579</v>
          </cell>
          <cell r="K122">
            <v>3380148</v>
          </cell>
          <cell r="L122">
            <v>208300</v>
          </cell>
          <cell r="M122">
            <v>346308</v>
          </cell>
          <cell r="N122">
            <v>430114</v>
          </cell>
          <cell r="O122">
            <v>18438552</v>
          </cell>
          <cell r="P122">
            <v>65127</v>
          </cell>
          <cell r="Q122">
            <v>2338569</v>
          </cell>
          <cell r="R122">
            <v>0</v>
          </cell>
          <cell r="S122">
            <v>3765257</v>
          </cell>
          <cell r="T122">
            <v>0</v>
          </cell>
          <cell r="U122">
            <v>544000</v>
          </cell>
          <cell r="V122">
            <v>0</v>
          </cell>
          <cell r="W122">
            <v>2949354</v>
          </cell>
          <cell r="X122">
            <v>0</v>
          </cell>
          <cell r="Y122">
            <v>130254</v>
          </cell>
          <cell r="Z122">
            <v>110092.85</v>
          </cell>
          <cell r="AA122">
            <v>0</v>
          </cell>
          <cell r="AB122">
            <v>53426</v>
          </cell>
          <cell r="AC122">
            <v>260926</v>
          </cell>
          <cell r="AD122">
            <v>87800</v>
          </cell>
          <cell r="AE122">
            <v>0</v>
          </cell>
          <cell r="AG122">
            <v>0</v>
          </cell>
          <cell r="AI122">
            <v>0</v>
          </cell>
          <cell r="AJ122">
            <v>0</v>
          </cell>
          <cell r="AK122">
            <v>0</v>
          </cell>
          <cell r="AM122">
            <v>101195</v>
          </cell>
          <cell r="AN122">
            <v>0</v>
          </cell>
          <cell r="AO122">
            <v>6739833</v>
          </cell>
          <cell r="AP122">
            <v>0</v>
          </cell>
          <cell r="AQ122">
            <v>1107744</v>
          </cell>
          <cell r="AR122">
            <v>26904</v>
          </cell>
          <cell r="AS122">
            <v>4313727</v>
          </cell>
          <cell r="AT122">
            <v>44933.279999999999</v>
          </cell>
          <cell r="AU122">
            <v>365214</v>
          </cell>
          <cell r="AV122">
            <v>4211699</v>
          </cell>
          <cell r="AW122">
            <v>0</v>
          </cell>
          <cell r="AX122">
            <v>41013</v>
          </cell>
          <cell r="AY122">
            <v>1820674</v>
          </cell>
          <cell r="AZ122">
            <v>26329</v>
          </cell>
          <cell r="BB122">
            <v>0</v>
          </cell>
          <cell r="BC122">
            <v>0</v>
          </cell>
          <cell r="BD122">
            <v>0</v>
          </cell>
          <cell r="BE122">
            <v>27895</v>
          </cell>
          <cell r="BF122">
            <v>0</v>
          </cell>
        </row>
        <row r="123">
          <cell r="A123">
            <v>122</v>
          </cell>
          <cell r="B123" t="str">
            <v>RADFORD</v>
          </cell>
          <cell r="C123">
            <v>19528754</v>
          </cell>
          <cell r="D123">
            <v>2011701.8400010299</v>
          </cell>
          <cell r="E123">
            <v>408661</v>
          </cell>
          <cell r="F123">
            <v>441479</v>
          </cell>
          <cell r="G123">
            <v>188841</v>
          </cell>
          <cell r="H123">
            <v>1441824</v>
          </cell>
          <cell r="I123">
            <v>0</v>
          </cell>
          <cell r="J123">
            <v>2143597</v>
          </cell>
          <cell r="K123">
            <v>997793</v>
          </cell>
          <cell r="L123">
            <v>61246</v>
          </cell>
          <cell r="M123">
            <v>25715</v>
          </cell>
          <cell r="N123">
            <v>58774</v>
          </cell>
          <cell r="O123">
            <v>2514202</v>
          </cell>
          <cell r="P123">
            <v>0</v>
          </cell>
          <cell r="Q123">
            <v>660193</v>
          </cell>
          <cell r="R123">
            <v>0</v>
          </cell>
          <cell r="S123">
            <v>133045</v>
          </cell>
          <cell r="T123">
            <v>0</v>
          </cell>
          <cell r="U123">
            <v>180000</v>
          </cell>
          <cell r="V123">
            <v>5958.3362282591079</v>
          </cell>
          <cell r="W123">
            <v>320466</v>
          </cell>
          <cell r="X123">
            <v>0</v>
          </cell>
          <cell r="Y123">
            <v>0</v>
          </cell>
          <cell r="Z123">
            <v>0</v>
          </cell>
          <cell r="AA123">
            <v>0</v>
          </cell>
          <cell r="AB123">
            <v>6845</v>
          </cell>
          <cell r="AC123">
            <v>10736</v>
          </cell>
          <cell r="AD123">
            <v>0</v>
          </cell>
          <cell r="AE123">
            <v>0</v>
          </cell>
          <cell r="AG123">
            <v>0</v>
          </cell>
          <cell r="AI123">
            <v>0</v>
          </cell>
          <cell r="AJ123">
            <v>0</v>
          </cell>
          <cell r="AK123">
            <v>0</v>
          </cell>
          <cell r="AM123">
            <v>4539</v>
          </cell>
          <cell r="AN123">
            <v>0</v>
          </cell>
          <cell r="AO123">
            <v>919015</v>
          </cell>
          <cell r="AP123">
            <v>0</v>
          </cell>
          <cell r="AQ123">
            <v>60370</v>
          </cell>
          <cell r="AR123">
            <v>370</v>
          </cell>
          <cell r="AS123">
            <v>276402</v>
          </cell>
          <cell r="AT123">
            <v>1716.4</v>
          </cell>
          <cell r="AU123">
            <v>51079</v>
          </cell>
          <cell r="AV123">
            <v>1135151</v>
          </cell>
          <cell r="AW123">
            <v>0</v>
          </cell>
          <cell r="AX123">
            <v>8203</v>
          </cell>
          <cell r="AY123">
            <v>126862</v>
          </cell>
          <cell r="AZ123">
            <v>6205</v>
          </cell>
          <cell r="BB123">
            <v>0</v>
          </cell>
          <cell r="BC123">
            <v>0</v>
          </cell>
          <cell r="BD123">
            <v>0</v>
          </cell>
          <cell r="BE123">
            <v>6274</v>
          </cell>
          <cell r="BF123">
            <v>0</v>
          </cell>
        </row>
        <row r="124">
          <cell r="A124">
            <v>123</v>
          </cell>
          <cell r="B124" t="str">
            <v>RICHMOND CITY</v>
          </cell>
          <cell r="C124">
            <v>55840064</v>
          </cell>
          <cell r="D124">
            <v>30598215.73428053</v>
          </cell>
          <cell r="E124">
            <v>1332804</v>
          </cell>
          <cell r="F124">
            <v>998729</v>
          </cell>
          <cell r="G124">
            <v>540978</v>
          </cell>
          <cell r="H124">
            <v>6358574</v>
          </cell>
          <cell r="I124">
            <v>0</v>
          </cell>
          <cell r="J124">
            <v>6616579</v>
          </cell>
          <cell r="K124">
            <v>3079414</v>
          </cell>
          <cell r="L124">
            <v>191423</v>
          </cell>
          <cell r="M124">
            <v>4375013</v>
          </cell>
          <cell r="N124">
            <v>590844</v>
          </cell>
          <cell r="O124">
            <v>19434516</v>
          </cell>
          <cell r="P124">
            <v>334003</v>
          </cell>
          <cell r="Q124">
            <v>2296984</v>
          </cell>
          <cell r="R124">
            <v>3569649</v>
          </cell>
          <cell r="S124">
            <v>4301192</v>
          </cell>
          <cell r="T124">
            <v>0</v>
          </cell>
          <cell r="U124">
            <v>1246000</v>
          </cell>
          <cell r="V124">
            <v>0</v>
          </cell>
          <cell r="W124">
            <v>4874321</v>
          </cell>
          <cell r="X124">
            <v>0</v>
          </cell>
          <cell r="Y124">
            <v>399927</v>
          </cell>
          <cell r="Z124">
            <v>111096.85</v>
          </cell>
          <cell r="AA124">
            <v>0</v>
          </cell>
          <cell r="AB124">
            <v>87863</v>
          </cell>
          <cell r="AC124">
            <v>85691</v>
          </cell>
          <cell r="AD124">
            <v>109500</v>
          </cell>
          <cell r="AE124">
            <v>6027490</v>
          </cell>
          <cell r="AG124">
            <v>0</v>
          </cell>
          <cell r="AI124">
            <v>0</v>
          </cell>
          <cell r="AJ124">
            <v>0</v>
          </cell>
          <cell r="AK124">
            <v>0</v>
          </cell>
          <cell r="AM124">
            <v>301888</v>
          </cell>
          <cell r="AN124">
            <v>0</v>
          </cell>
          <cell r="AO124">
            <v>7103886</v>
          </cell>
          <cell r="AP124">
            <v>0</v>
          </cell>
          <cell r="AQ124">
            <v>979280</v>
          </cell>
          <cell r="AR124">
            <v>17783</v>
          </cell>
          <cell r="AS124">
            <v>5687527</v>
          </cell>
          <cell r="AT124">
            <v>192829.84</v>
          </cell>
          <cell r="AU124">
            <v>367322</v>
          </cell>
          <cell r="AV124">
            <v>3702169</v>
          </cell>
          <cell r="AW124">
            <v>139700</v>
          </cell>
          <cell r="AX124">
            <v>49217</v>
          </cell>
          <cell r="AY124">
            <v>993442</v>
          </cell>
          <cell r="AZ124">
            <v>364134</v>
          </cell>
          <cell r="BB124">
            <v>0</v>
          </cell>
          <cell r="BC124">
            <v>0</v>
          </cell>
          <cell r="BD124">
            <v>0</v>
          </cell>
          <cell r="BE124">
            <v>37500</v>
          </cell>
          <cell r="BF124">
            <v>0</v>
          </cell>
        </row>
        <row r="125">
          <cell r="A125">
            <v>124</v>
          </cell>
          <cell r="B125" t="str">
            <v>ROANOKE CITY</v>
          </cell>
          <cell r="C125">
            <v>53172330</v>
          </cell>
          <cell r="D125">
            <v>18409484.200051136</v>
          </cell>
          <cell r="E125">
            <v>1356688</v>
          </cell>
          <cell r="F125">
            <v>898020</v>
          </cell>
          <cell r="G125">
            <v>542201</v>
          </cell>
          <cell r="H125">
            <v>7150275</v>
          </cell>
          <cell r="I125">
            <v>0</v>
          </cell>
          <cell r="J125">
            <v>6692793</v>
          </cell>
          <cell r="K125">
            <v>3117655</v>
          </cell>
          <cell r="L125">
            <v>194853</v>
          </cell>
          <cell r="M125">
            <v>3158602</v>
          </cell>
          <cell r="N125">
            <v>1598526</v>
          </cell>
          <cell r="O125">
            <v>17580011</v>
          </cell>
          <cell r="P125">
            <v>116373</v>
          </cell>
          <cell r="Q125">
            <v>2213297</v>
          </cell>
          <cell r="R125">
            <v>713866</v>
          </cell>
          <cell r="S125">
            <v>3928142</v>
          </cell>
          <cell r="T125">
            <v>0</v>
          </cell>
          <cell r="U125">
            <v>726000</v>
          </cell>
          <cell r="V125">
            <v>0</v>
          </cell>
          <cell r="W125">
            <v>2932646</v>
          </cell>
          <cell r="X125">
            <v>0</v>
          </cell>
          <cell r="Y125">
            <v>451441</v>
          </cell>
          <cell r="Z125">
            <v>37280.97</v>
          </cell>
          <cell r="AA125">
            <v>0</v>
          </cell>
          <cell r="AB125">
            <v>72756</v>
          </cell>
          <cell r="AC125">
            <v>28346</v>
          </cell>
          <cell r="AD125">
            <v>113380</v>
          </cell>
          <cell r="AE125">
            <v>1419442</v>
          </cell>
          <cell r="AG125">
            <v>0</v>
          </cell>
          <cell r="AI125">
            <v>0</v>
          </cell>
          <cell r="AJ125">
            <v>0</v>
          </cell>
          <cell r="AK125">
            <v>0</v>
          </cell>
          <cell r="AM125">
            <v>204284</v>
          </cell>
          <cell r="AN125">
            <v>0</v>
          </cell>
          <cell r="AO125">
            <v>6426011</v>
          </cell>
          <cell r="AP125">
            <v>0</v>
          </cell>
          <cell r="AQ125">
            <v>762791</v>
          </cell>
          <cell r="AR125">
            <v>12096</v>
          </cell>
          <cell r="AS125">
            <v>4906357</v>
          </cell>
          <cell r="AT125">
            <v>125826.68</v>
          </cell>
          <cell r="AU125">
            <v>382930</v>
          </cell>
          <cell r="AV125">
            <v>3768514</v>
          </cell>
          <cell r="AW125">
            <v>293849</v>
          </cell>
          <cell r="AX125">
            <v>41013</v>
          </cell>
          <cell r="AY125">
            <v>4712906</v>
          </cell>
          <cell r="AZ125">
            <v>104446</v>
          </cell>
          <cell r="BB125">
            <v>0</v>
          </cell>
          <cell r="BC125">
            <v>0</v>
          </cell>
          <cell r="BD125">
            <v>0</v>
          </cell>
          <cell r="BE125">
            <v>34448</v>
          </cell>
          <cell r="BF125">
            <v>0</v>
          </cell>
        </row>
        <row r="126">
          <cell r="A126">
            <v>126</v>
          </cell>
          <cell r="B126" t="str">
            <v>STAUNTON</v>
          </cell>
          <cell r="C126">
            <v>9787019</v>
          </cell>
          <cell r="D126">
            <v>4351694.96046104</v>
          </cell>
          <cell r="E126">
            <v>250496</v>
          </cell>
          <cell r="F126">
            <v>469270</v>
          </cell>
          <cell r="G126">
            <v>98547</v>
          </cell>
          <cell r="H126">
            <v>727369</v>
          </cell>
          <cell r="I126">
            <v>0</v>
          </cell>
          <cell r="J126">
            <v>1187253</v>
          </cell>
          <cell r="K126">
            <v>552174</v>
          </cell>
          <cell r="L126">
            <v>34413</v>
          </cell>
          <cell r="M126">
            <v>176657</v>
          </cell>
          <cell r="N126">
            <v>124216</v>
          </cell>
          <cell r="O126">
            <v>2228235</v>
          </cell>
          <cell r="P126">
            <v>0</v>
          </cell>
          <cell r="Q126">
            <v>398482</v>
          </cell>
          <cell r="R126">
            <v>0</v>
          </cell>
          <cell r="S126">
            <v>397635</v>
          </cell>
          <cell r="T126">
            <v>0</v>
          </cell>
          <cell r="U126">
            <v>180000</v>
          </cell>
          <cell r="V126">
            <v>0</v>
          </cell>
          <cell r="W126">
            <v>693229</v>
          </cell>
          <cell r="X126">
            <v>0</v>
          </cell>
          <cell r="Y126">
            <v>0</v>
          </cell>
          <cell r="Z126">
            <v>0</v>
          </cell>
          <cell r="AA126">
            <v>0</v>
          </cell>
          <cell r="AB126">
            <v>12515</v>
          </cell>
          <cell r="AC126">
            <v>2914</v>
          </cell>
          <cell r="AD126">
            <v>0</v>
          </cell>
          <cell r="AE126">
            <v>2547735</v>
          </cell>
          <cell r="AG126">
            <v>0</v>
          </cell>
          <cell r="AI126">
            <v>0</v>
          </cell>
          <cell r="AJ126">
            <v>0</v>
          </cell>
          <cell r="AK126">
            <v>0</v>
          </cell>
          <cell r="AM126">
            <v>27470</v>
          </cell>
          <cell r="AN126">
            <v>0</v>
          </cell>
          <cell r="AO126">
            <v>814485</v>
          </cell>
          <cell r="AP126">
            <v>0</v>
          </cell>
          <cell r="AQ126">
            <v>79602</v>
          </cell>
          <cell r="AR126">
            <v>1105</v>
          </cell>
          <cell r="AS126">
            <v>447181</v>
          </cell>
          <cell r="AT126">
            <v>60327.4</v>
          </cell>
          <cell r="AU126">
            <v>46041</v>
          </cell>
          <cell r="AV126">
            <v>695811</v>
          </cell>
          <cell r="AW126">
            <v>0</v>
          </cell>
          <cell r="AX126">
            <v>16405</v>
          </cell>
          <cell r="AY126">
            <v>336557</v>
          </cell>
          <cell r="AZ126">
            <v>47420</v>
          </cell>
          <cell r="BB126">
            <v>0</v>
          </cell>
          <cell r="BC126">
            <v>0</v>
          </cell>
          <cell r="BD126">
            <v>0</v>
          </cell>
          <cell r="BE126">
            <v>4109</v>
          </cell>
          <cell r="BF126">
            <v>0</v>
          </cell>
        </row>
        <row r="127">
          <cell r="A127">
            <v>127</v>
          </cell>
          <cell r="B127" t="str">
            <v>SUFFOLK</v>
          </cell>
          <cell r="C127">
            <v>58161015</v>
          </cell>
          <cell r="D127">
            <v>20790382.623827122</v>
          </cell>
          <cell r="E127">
            <v>1448131</v>
          </cell>
          <cell r="F127">
            <v>1284093</v>
          </cell>
          <cell r="G127">
            <v>569703</v>
          </cell>
          <cell r="H127">
            <v>5886933</v>
          </cell>
          <cell r="I127">
            <v>0</v>
          </cell>
          <cell r="J127">
            <v>6764095</v>
          </cell>
          <cell r="K127">
            <v>3146932</v>
          </cell>
          <cell r="L127">
            <v>189901</v>
          </cell>
          <cell r="M127">
            <v>227882</v>
          </cell>
          <cell r="N127">
            <v>668901</v>
          </cell>
          <cell r="O127">
            <v>7854487</v>
          </cell>
          <cell r="P127">
            <v>0</v>
          </cell>
          <cell r="Q127">
            <v>2211508</v>
          </cell>
          <cell r="R127">
            <v>0</v>
          </cell>
          <cell r="S127">
            <v>2360969</v>
          </cell>
          <cell r="T127">
            <v>0</v>
          </cell>
          <cell r="U127">
            <v>544000</v>
          </cell>
          <cell r="V127">
            <v>58607.589459301002</v>
          </cell>
          <cell r="W127">
            <v>3311925</v>
          </cell>
          <cell r="X127">
            <v>0</v>
          </cell>
          <cell r="Y127">
            <v>0</v>
          </cell>
          <cell r="Z127">
            <v>0</v>
          </cell>
          <cell r="AA127">
            <v>0</v>
          </cell>
          <cell r="AB127">
            <v>63806</v>
          </cell>
          <cell r="AC127">
            <v>112516</v>
          </cell>
          <cell r="AD127">
            <v>126757</v>
          </cell>
          <cell r="AE127">
            <v>0</v>
          </cell>
          <cell r="AG127">
            <v>0</v>
          </cell>
          <cell r="AI127">
            <v>0</v>
          </cell>
          <cell r="AJ127">
            <v>0</v>
          </cell>
          <cell r="AK127">
            <v>0</v>
          </cell>
          <cell r="AM127">
            <v>308911</v>
          </cell>
          <cell r="AN127">
            <v>0</v>
          </cell>
          <cell r="AO127">
            <v>2871045</v>
          </cell>
          <cell r="AP127">
            <v>0</v>
          </cell>
          <cell r="AQ127">
            <v>606637</v>
          </cell>
          <cell r="AR127">
            <v>8323</v>
          </cell>
          <cell r="AS127">
            <v>2582449</v>
          </cell>
          <cell r="AT127">
            <v>169959.72</v>
          </cell>
          <cell r="AU127">
            <v>237952</v>
          </cell>
          <cell r="AV127">
            <v>4022517</v>
          </cell>
          <cell r="AW127">
            <v>0</v>
          </cell>
          <cell r="AX127">
            <v>24608</v>
          </cell>
          <cell r="AY127">
            <v>739049</v>
          </cell>
          <cell r="AZ127">
            <v>139336</v>
          </cell>
          <cell r="BB127">
            <v>0</v>
          </cell>
          <cell r="BC127">
            <v>0</v>
          </cell>
          <cell r="BD127">
            <v>0</v>
          </cell>
          <cell r="BE127">
            <v>37500</v>
          </cell>
          <cell r="BF127">
            <v>0</v>
          </cell>
        </row>
        <row r="128">
          <cell r="A128">
            <v>128</v>
          </cell>
          <cell r="B128" t="str">
            <v>VIRGINIA BEACH</v>
          </cell>
          <cell r="C128">
            <v>232926033</v>
          </cell>
          <cell r="D128">
            <v>88878833.274164379</v>
          </cell>
          <cell r="E128">
            <v>5881957</v>
          </cell>
          <cell r="F128">
            <v>2424186</v>
          </cell>
          <cell r="G128">
            <v>2313996</v>
          </cell>
          <cell r="H128">
            <v>23213417</v>
          </cell>
          <cell r="I128">
            <v>0</v>
          </cell>
          <cell r="J128">
            <v>26886426</v>
          </cell>
          <cell r="K128">
            <v>12524961</v>
          </cell>
          <cell r="L128">
            <v>771332</v>
          </cell>
          <cell r="M128">
            <v>3015653</v>
          </cell>
          <cell r="N128">
            <v>419301</v>
          </cell>
          <cell r="O128">
            <v>19215585</v>
          </cell>
          <cell r="P128">
            <v>0</v>
          </cell>
          <cell r="Q128">
            <v>8855801</v>
          </cell>
          <cell r="R128">
            <v>0</v>
          </cell>
          <cell r="S128">
            <v>9565386</v>
          </cell>
          <cell r="T128">
            <v>0</v>
          </cell>
          <cell r="U128">
            <v>2182000</v>
          </cell>
          <cell r="V128">
            <v>399154.3871025673</v>
          </cell>
          <cell r="W128">
            <v>14158472</v>
          </cell>
          <cell r="X128">
            <v>0</v>
          </cell>
          <cell r="Y128">
            <v>0</v>
          </cell>
          <cell r="Z128">
            <v>0</v>
          </cell>
          <cell r="AA128">
            <v>0</v>
          </cell>
          <cell r="AB128">
            <v>295713</v>
          </cell>
          <cell r="AC128">
            <v>214870</v>
          </cell>
          <cell r="AD128">
            <v>0</v>
          </cell>
          <cell r="AE128">
            <v>1161109</v>
          </cell>
          <cell r="AG128">
            <v>0</v>
          </cell>
          <cell r="AI128">
            <v>0</v>
          </cell>
          <cell r="AJ128">
            <v>0</v>
          </cell>
          <cell r="AK128">
            <v>0</v>
          </cell>
          <cell r="AM128">
            <v>434644</v>
          </cell>
          <cell r="AN128">
            <v>0</v>
          </cell>
          <cell r="AO128">
            <v>7023860</v>
          </cell>
          <cell r="AP128">
            <v>0</v>
          </cell>
          <cell r="AQ128">
            <v>1499767</v>
          </cell>
          <cell r="AR128">
            <v>33000</v>
          </cell>
          <cell r="AS128">
            <v>6263870</v>
          </cell>
          <cell r="AT128">
            <v>511852.32</v>
          </cell>
          <cell r="AU128">
            <v>850220</v>
          </cell>
          <cell r="AV128">
            <v>16338486</v>
          </cell>
          <cell r="AW128">
            <v>0</v>
          </cell>
          <cell r="AX128">
            <v>65622</v>
          </cell>
          <cell r="AY128">
            <v>5827319</v>
          </cell>
          <cell r="AZ128">
            <v>392637</v>
          </cell>
          <cell r="BB128">
            <v>0</v>
          </cell>
          <cell r="BC128">
            <v>0</v>
          </cell>
          <cell r="BD128">
            <v>0</v>
          </cell>
          <cell r="BE128">
            <v>37500</v>
          </cell>
          <cell r="BF128">
            <v>0</v>
          </cell>
        </row>
        <row r="129">
          <cell r="A129">
            <v>130</v>
          </cell>
          <cell r="B129" t="str">
            <v>WAYNESBORO</v>
          </cell>
          <cell r="C129">
            <v>10935620</v>
          </cell>
          <cell r="D129">
            <v>4191220.308990676</v>
          </cell>
          <cell r="E129">
            <v>287663</v>
          </cell>
          <cell r="F129">
            <v>296393</v>
          </cell>
          <cell r="G129">
            <v>113168</v>
          </cell>
          <cell r="H129">
            <v>1365204</v>
          </cell>
          <cell r="I129">
            <v>0</v>
          </cell>
          <cell r="J129">
            <v>1428076</v>
          </cell>
          <cell r="K129">
            <v>664639</v>
          </cell>
          <cell r="L129">
            <v>41315</v>
          </cell>
          <cell r="M129">
            <v>432874</v>
          </cell>
          <cell r="N129">
            <v>108943</v>
          </cell>
          <cell r="O129">
            <v>2582894</v>
          </cell>
          <cell r="P129">
            <v>0</v>
          </cell>
          <cell r="Q129">
            <v>460024</v>
          </cell>
          <cell r="R129">
            <v>0</v>
          </cell>
          <cell r="S129">
            <v>666396</v>
          </cell>
          <cell r="T129">
            <v>0</v>
          </cell>
          <cell r="U129">
            <v>232000</v>
          </cell>
          <cell r="V129">
            <v>0</v>
          </cell>
          <cell r="W129">
            <v>667665</v>
          </cell>
          <cell r="X129">
            <v>0</v>
          </cell>
          <cell r="Y129">
            <v>54339</v>
          </cell>
          <cell r="Z129">
            <v>47451.94</v>
          </cell>
          <cell r="AA129">
            <v>0</v>
          </cell>
          <cell r="AB129">
            <v>15276</v>
          </cell>
          <cell r="AC129">
            <v>8162</v>
          </cell>
          <cell r="AD129">
            <v>0</v>
          </cell>
          <cell r="AE129">
            <v>0</v>
          </cell>
          <cell r="AG129">
            <v>0</v>
          </cell>
          <cell r="AI129">
            <v>0</v>
          </cell>
          <cell r="AJ129">
            <v>0</v>
          </cell>
          <cell r="AK129">
            <v>0</v>
          </cell>
          <cell r="AM129">
            <v>119588</v>
          </cell>
          <cell r="AN129">
            <v>0</v>
          </cell>
          <cell r="AO129">
            <v>944123</v>
          </cell>
          <cell r="AP129">
            <v>0</v>
          </cell>
          <cell r="AQ129">
            <v>157205</v>
          </cell>
          <cell r="AR129">
            <v>4220</v>
          </cell>
          <cell r="AS129">
            <v>502888</v>
          </cell>
          <cell r="AT129">
            <v>67467.12</v>
          </cell>
          <cell r="AU129">
            <v>60980</v>
          </cell>
          <cell r="AV129">
            <v>799049</v>
          </cell>
          <cell r="AW129">
            <v>138750</v>
          </cell>
          <cell r="AX129">
            <v>16405</v>
          </cell>
          <cell r="AY129">
            <v>675071</v>
          </cell>
          <cell r="AZ129">
            <v>13679</v>
          </cell>
          <cell r="BB129">
            <v>0</v>
          </cell>
          <cell r="BC129">
            <v>0</v>
          </cell>
          <cell r="BD129">
            <v>0</v>
          </cell>
          <cell r="BE129">
            <v>4317</v>
          </cell>
          <cell r="BF129">
            <v>0</v>
          </cell>
        </row>
        <row r="130">
          <cell r="A130">
            <v>131</v>
          </cell>
          <cell r="B130" t="str">
            <v>WILLIAMSBURG</v>
          </cell>
          <cell r="C130">
            <v>1968580</v>
          </cell>
          <cell r="D130">
            <v>1525033.6159340446</v>
          </cell>
          <cell r="E130">
            <v>45490</v>
          </cell>
          <cell r="F130">
            <v>11931</v>
          </cell>
          <cell r="G130">
            <v>19885</v>
          </cell>
          <cell r="H130">
            <v>282930</v>
          </cell>
          <cell r="I130">
            <v>0</v>
          </cell>
          <cell r="J130">
            <v>242593</v>
          </cell>
          <cell r="K130">
            <v>112774</v>
          </cell>
          <cell r="L130">
            <v>6818</v>
          </cell>
          <cell r="M130">
            <v>397384</v>
          </cell>
          <cell r="N130">
            <v>129364</v>
          </cell>
          <cell r="O130">
            <v>211369</v>
          </cell>
          <cell r="P130">
            <v>0</v>
          </cell>
          <cell r="Q130">
            <v>86852</v>
          </cell>
          <cell r="R130">
            <v>0</v>
          </cell>
          <cell r="S130">
            <v>144536</v>
          </cell>
          <cell r="T130">
            <v>0</v>
          </cell>
          <cell r="U130">
            <v>466000</v>
          </cell>
          <cell r="V130">
            <v>35668.807083365333</v>
          </cell>
          <cell r="W130">
            <v>242939</v>
          </cell>
          <cell r="X130">
            <v>0</v>
          </cell>
          <cell r="Y130">
            <v>0</v>
          </cell>
          <cell r="Z130">
            <v>0</v>
          </cell>
          <cell r="AA130">
            <v>0</v>
          </cell>
          <cell r="AB130">
            <v>47338</v>
          </cell>
          <cell r="AC130">
            <v>3324</v>
          </cell>
          <cell r="AD130">
            <v>28270</v>
          </cell>
          <cell r="AE130">
            <v>1287652</v>
          </cell>
          <cell r="AG130">
            <v>0</v>
          </cell>
          <cell r="AI130">
            <v>0</v>
          </cell>
          <cell r="AJ130">
            <v>0</v>
          </cell>
          <cell r="AK130">
            <v>0</v>
          </cell>
          <cell r="AM130">
            <v>0</v>
          </cell>
          <cell r="AN130">
            <v>0</v>
          </cell>
          <cell r="AO130">
            <v>77262</v>
          </cell>
          <cell r="AP130">
            <v>0</v>
          </cell>
          <cell r="AQ130">
            <v>14245</v>
          </cell>
          <cell r="AR130">
            <v>3537</v>
          </cell>
          <cell r="AS130">
            <v>70462</v>
          </cell>
          <cell r="AT130">
            <v>84072.24</v>
          </cell>
          <cell r="AU130">
            <v>6724</v>
          </cell>
          <cell r="AV130">
            <v>200000</v>
          </cell>
          <cell r="AW130">
            <v>0</v>
          </cell>
          <cell r="AX130">
            <v>16405</v>
          </cell>
          <cell r="AY130">
            <v>0</v>
          </cell>
          <cell r="AZ130">
            <v>17926</v>
          </cell>
          <cell r="BB130">
            <v>0</v>
          </cell>
          <cell r="BC130">
            <v>0</v>
          </cell>
          <cell r="BD130">
            <v>0</v>
          </cell>
          <cell r="BE130">
            <v>10919</v>
          </cell>
          <cell r="BF130">
            <v>0</v>
          </cell>
        </row>
        <row r="131">
          <cell r="A131">
            <v>132</v>
          </cell>
          <cell r="B131" t="str">
            <v>WINCHESTER</v>
          </cell>
          <cell r="C131">
            <v>15414368</v>
          </cell>
          <cell r="D131">
            <v>5331324.5321820835</v>
          </cell>
          <cell r="E131">
            <v>371268</v>
          </cell>
          <cell r="F131">
            <v>319939</v>
          </cell>
          <cell r="G131">
            <v>150696</v>
          </cell>
          <cell r="H131">
            <v>1606649</v>
          </cell>
          <cell r="I131">
            <v>0</v>
          </cell>
          <cell r="J131">
            <v>1817624</v>
          </cell>
          <cell r="K131">
            <v>846215</v>
          </cell>
          <cell r="L131">
            <v>51005</v>
          </cell>
          <cell r="M131">
            <v>1538710</v>
          </cell>
          <cell r="N131">
            <v>168369</v>
          </cell>
          <cell r="O131">
            <v>3155762</v>
          </cell>
          <cell r="P131">
            <v>0</v>
          </cell>
          <cell r="Q131">
            <v>629693</v>
          </cell>
          <cell r="R131">
            <v>0</v>
          </cell>
          <cell r="S131">
            <v>1478393</v>
          </cell>
          <cell r="T131">
            <v>0</v>
          </cell>
          <cell r="U131">
            <v>232000</v>
          </cell>
          <cell r="V131">
            <v>0</v>
          </cell>
          <cell r="W131">
            <v>849284</v>
          </cell>
          <cell r="X131">
            <v>0</v>
          </cell>
          <cell r="Y131">
            <v>0</v>
          </cell>
          <cell r="Z131">
            <v>0</v>
          </cell>
          <cell r="AA131">
            <v>0</v>
          </cell>
          <cell r="AB131">
            <v>21000</v>
          </cell>
          <cell r="AC131">
            <v>24780</v>
          </cell>
          <cell r="AD131">
            <v>0</v>
          </cell>
          <cell r="AE131">
            <v>0</v>
          </cell>
          <cell r="AG131">
            <v>0</v>
          </cell>
          <cell r="AI131">
            <v>0</v>
          </cell>
          <cell r="AJ131">
            <v>0</v>
          </cell>
          <cell r="AK131">
            <v>0</v>
          </cell>
          <cell r="AM131">
            <v>56582</v>
          </cell>
          <cell r="AN131">
            <v>0</v>
          </cell>
          <cell r="AO131">
            <v>1153524</v>
          </cell>
          <cell r="AP131">
            <v>0</v>
          </cell>
          <cell r="AQ131">
            <v>214283</v>
          </cell>
          <cell r="AR131">
            <v>2487</v>
          </cell>
          <cell r="AS131">
            <v>985853</v>
          </cell>
          <cell r="AT131">
            <v>54358.92</v>
          </cell>
          <cell r="AU131">
            <v>83489</v>
          </cell>
          <cell r="AV131">
            <v>1031283</v>
          </cell>
          <cell r="AW131">
            <v>0</v>
          </cell>
          <cell r="AX131">
            <v>16405</v>
          </cell>
          <cell r="AY131">
            <v>164034</v>
          </cell>
          <cell r="AZ131">
            <v>25401</v>
          </cell>
          <cell r="BB131">
            <v>0</v>
          </cell>
          <cell r="BC131">
            <v>0</v>
          </cell>
          <cell r="BD131">
            <v>0</v>
          </cell>
          <cell r="BE131">
            <v>10206</v>
          </cell>
          <cell r="BF131">
            <v>0</v>
          </cell>
        </row>
        <row r="132">
          <cell r="A132">
            <v>134</v>
          </cell>
          <cell r="B132" t="str">
            <v>FAIRFAX CITY</v>
          </cell>
          <cell r="C132">
            <v>4221065</v>
          </cell>
          <cell r="D132">
            <v>4137728.7585005551</v>
          </cell>
          <cell r="E132">
            <v>93455</v>
          </cell>
          <cell r="F132">
            <v>32097</v>
          </cell>
          <cell r="G132">
            <v>40267</v>
          </cell>
          <cell r="H132">
            <v>675786</v>
          </cell>
          <cell r="I132">
            <v>0</v>
          </cell>
          <cell r="J132">
            <v>507131</v>
          </cell>
          <cell r="K132">
            <v>235766</v>
          </cell>
          <cell r="L132">
            <v>14590</v>
          </cell>
          <cell r="M132">
            <v>119940</v>
          </cell>
          <cell r="N132">
            <v>19459</v>
          </cell>
          <cell r="O132">
            <v>228151</v>
          </cell>
          <cell r="P132">
            <v>0</v>
          </cell>
          <cell r="Q132">
            <v>169132</v>
          </cell>
          <cell r="R132">
            <v>0</v>
          </cell>
          <cell r="S132">
            <v>272876</v>
          </cell>
          <cell r="T132">
            <v>0</v>
          </cell>
          <cell r="U132">
            <v>0</v>
          </cell>
          <cell r="V132">
            <v>0</v>
          </cell>
          <cell r="W132">
            <v>659144</v>
          </cell>
          <cell r="X132">
            <v>0</v>
          </cell>
          <cell r="Y132">
            <v>0</v>
          </cell>
          <cell r="Z132">
            <v>0</v>
          </cell>
          <cell r="AA132">
            <v>0</v>
          </cell>
          <cell r="AB132">
            <v>0</v>
          </cell>
          <cell r="AC132">
            <v>0</v>
          </cell>
          <cell r="AD132">
            <v>0</v>
          </cell>
          <cell r="AE132">
            <v>0</v>
          </cell>
          <cell r="AG132">
            <v>0</v>
          </cell>
          <cell r="AI132">
            <v>0</v>
          </cell>
          <cell r="AJ132">
            <v>0</v>
          </cell>
          <cell r="AK132">
            <v>0</v>
          </cell>
          <cell r="AM132">
            <v>48114</v>
          </cell>
          <cell r="AN132">
            <v>0</v>
          </cell>
          <cell r="AO132">
            <v>83396</v>
          </cell>
          <cell r="AP132">
            <v>0</v>
          </cell>
          <cell r="AQ132">
            <v>43015</v>
          </cell>
          <cell r="AR132">
            <v>0</v>
          </cell>
          <cell r="AS132">
            <v>53616</v>
          </cell>
          <cell r="AT132">
            <v>0</v>
          </cell>
          <cell r="AU132">
            <v>12401</v>
          </cell>
          <cell r="AV132">
            <v>259591</v>
          </cell>
          <cell r="AW132">
            <v>0</v>
          </cell>
          <cell r="AX132">
            <v>0</v>
          </cell>
          <cell r="AY132">
            <v>0</v>
          </cell>
          <cell r="AZ132">
            <v>0</v>
          </cell>
          <cell r="BB132">
            <v>0</v>
          </cell>
          <cell r="BC132">
            <v>0</v>
          </cell>
          <cell r="BD132">
            <v>0</v>
          </cell>
          <cell r="BE132">
            <v>0</v>
          </cell>
          <cell r="BF132">
            <v>0</v>
          </cell>
        </row>
        <row r="133">
          <cell r="A133">
            <v>135</v>
          </cell>
          <cell r="B133" t="str">
            <v>FRANKLIN CITY</v>
          </cell>
          <cell r="C133">
            <v>4026573</v>
          </cell>
          <cell r="D133">
            <v>1656140.3573314007</v>
          </cell>
          <cell r="E133">
            <v>105614</v>
          </cell>
          <cell r="F133">
            <v>462977</v>
          </cell>
          <cell r="G133">
            <v>41549</v>
          </cell>
          <cell r="H133">
            <v>557287</v>
          </cell>
          <cell r="I133">
            <v>0</v>
          </cell>
          <cell r="J133">
            <v>595538</v>
          </cell>
          <cell r="K133">
            <v>276995</v>
          </cell>
          <cell r="L133">
            <v>17147</v>
          </cell>
          <cell r="M133">
            <v>14624</v>
          </cell>
          <cell r="N133">
            <v>0</v>
          </cell>
          <cell r="O133">
            <v>1901675</v>
          </cell>
          <cell r="P133">
            <v>121463</v>
          </cell>
          <cell r="Q133">
            <v>185729</v>
          </cell>
          <cell r="R133">
            <v>0</v>
          </cell>
          <cell r="S133">
            <v>319195</v>
          </cell>
          <cell r="T133">
            <v>0</v>
          </cell>
          <cell r="U133">
            <v>128000</v>
          </cell>
          <cell r="V133">
            <v>0</v>
          </cell>
          <cell r="W133">
            <v>263825</v>
          </cell>
          <cell r="X133">
            <v>0</v>
          </cell>
          <cell r="Y133">
            <v>60732</v>
          </cell>
          <cell r="Z133">
            <v>0</v>
          </cell>
          <cell r="AA133">
            <v>0</v>
          </cell>
          <cell r="AB133">
            <v>4311</v>
          </cell>
          <cell r="AC133">
            <v>961</v>
          </cell>
          <cell r="AD133">
            <v>0</v>
          </cell>
          <cell r="AE133">
            <v>0</v>
          </cell>
          <cell r="AG133">
            <v>0</v>
          </cell>
          <cell r="AI133">
            <v>0</v>
          </cell>
          <cell r="AJ133">
            <v>0</v>
          </cell>
          <cell r="AK133">
            <v>0</v>
          </cell>
          <cell r="AM133">
            <v>0</v>
          </cell>
          <cell r="AN133">
            <v>0</v>
          </cell>
          <cell r="AO133">
            <v>695118</v>
          </cell>
          <cell r="AP133">
            <v>0</v>
          </cell>
          <cell r="AQ133">
            <v>90878</v>
          </cell>
          <cell r="AR133">
            <v>3880</v>
          </cell>
          <cell r="AS133">
            <v>405529</v>
          </cell>
          <cell r="AT133">
            <v>6692</v>
          </cell>
          <cell r="AU133">
            <v>33976</v>
          </cell>
          <cell r="AV133">
            <v>293367</v>
          </cell>
          <cell r="AW133">
            <v>0</v>
          </cell>
          <cell r="AX133">
            <v>8203</v>
          </cell>
          <cell r="AY133">
            <v>139635</v>
          </cell>
          <cell r="AZ133">
            <v>5244</v>
          </cell>
          <cell r="BB133">
            <v>0</v>
          </cell>
          <cell r="BC133">
            <v>0</v>
          </cell>
          <cell r="BD133">
            <v>0</v>
          </cell>
          <cell r="BE133">
            <v>4107</v>
          </cell>
          <cell r="BF133">
            <v>0</v>
          </cell>
        </row>
        <row r="134">
          <cell r="A134">
            <v>136</v>
          </cell>
          <cell r="B134" t="str">
            <v>CHESAPEAKE CITY</v>
          </cell>
          <cell r="C134">
            <v>177941570</v>
          </cell>
          <cell r="D134">
            <v>55512692.015502878</v>
          </cell>
          <cell r="E134">
            <v>4250045</v>
          </cell>
          <cell r="F134">
            <v>3688999</v>
          </cell>
          <cell r="G134">
            <v>1671992</v>
          </cell>
          <cell r="H134">
            <v>21072412</v>
          </cell>
          <cell r="I134">
            <v>0</v>
          </cell>
          <cell r="J134">
            <v>20302765</v>
          </cell>
          <cell r="K134">
            <v>9448084</v>
          </cell>
          <cell r="L134">
            <v>583870</v>
          </cell>
          <cell r="M134">
            <v>1924436</v>
          </cell>
          <cell r="N134">
            <v>1853373</v>
          </cell>
          <cell r="O134">
            <v>14743226</v>
          </cell>
          <cell r="P134">
            <v>0</v>
          </cell>
          <cell r="Q134">
            <v>6706949</v>
          </cell>
          <cell r="R134">
            <v>0</v>
          </cell>
          <cell r="S134">
            <v>5163215</v>
          </cell>
          <cell r="T134">
            <v>0</v>
          </cell>
          <cell r="U134">
            <v>1220000</v>
          </cell>
          <cell r="V134">
            <v>105697.47802192668</v>
          </cell>
          <cell r="W134">
            <v>8843218</v>
          </cell>
          <cell r="X134">
            <v>0</v>
          </cell>
          <cell r="Y134">
            <v>0</v>
          </cell>
          <cell r="Z134">
            <v>0</v>
          </cell>
          <cell r="AA134">
            <v>0</v>
          </cell>
          <cell r="AB134">
            <v>157537</v>
          </cell>
          <cell r="AC134">
            <v>89912</v>
          </cell>
          <cell r="AD134">
            <v>155069</v>
          </cell>
          <cell r="AE134">
            <v>1215117</v>
          </cell>
          <cell r="AG134">
            <v>0</v>
          </cell>
          <cell r="AI134">
            <v>0</v>
          </cell>
          <cell r="AJ134">
            <v>0</v>
          </cell>
          <cell r="AK134">
            <v>0</v>
          </cell>
          <cell r="AM134">
            <v>372496</v>
          </cell>
          <cell r="AN134">
            <v>0</v>
          </cell>
          <cell r="AO134">
            <v>5389082</v>
          </cell>
          <cell r="AP134">
            <v>0</v>
          </cell>
          <cell r="AQ134">
            <v>959334</v>
          </cell>
          <cell r="AR134">
            <v>12840</v>
          </cell>
          <cell r="AS134">
            <v>4496844</v>
          </cell>
          <cell r="AT134">
            <v>319995.76</v>
          </cell>
          <cell r="AU134">
            <v>612540</v>
          </cell>
          <cell r="AV134">
            <v>11805478</v>
          </cell>
          <cell r="AW134">
            <v>0</v>
          </cell>
          <cell r="AX134">
            <v>49217</v>
          </cell>
          <cell r="AY134">
            <v>6848778</v>
          </cell>
          <cell r="AZ134">
            <v>200533</v>
          </cell>
          <cell r="BB134">
            <v>0</v>
          </cell>
          <cell r="BC134">
            <v>0</v>
          </cell>
          <cell r="BD134">
            <v>0</v>
          </cell>
          <cell r="BE134">
            <v>37500</v>
          </cell>
          <cell r="BF134">
            <v>0</v>
          </cell>
        </row>
        <row r="135">
          <cell r="A135">
            <v>137</v>
          </cell>
          <cell r="B135" t="str">
            <v>LEXINGTON</v>
          </cell>
          <cell r="C135">
            <v>2619548</v>
          </cell>
          <cell r="D135">
            <v>765663.36976055894</v>
          </cell>
          <cell r="E135">
            <v>63018</v>
          </cell>
          <cell r="F135">
            <v>107431</v>
          </cell>
          <cell r="G135">
            <v>24398</v>
          </cell>
          <cell r="H135">
            <v>241228</v>
          </cell>
          <cell r="I135">
            <v>0</v>
          </cell>
          <cell r="J135">
            <v>313636</v>
          </cell>
          <cell r="K135">
            <v>145996</v>
          </cell>
          <cell r="L135">
            <v>9051</v>
          </cell>
          <cell r="M135">
            <v>45308</v>
          </cell>
          <cell r="N135">
            <v>0</v>
          </cell>
          <cell r="O135">
            <v>143367</v>
          </cell>
          <cell r="P135">
            <v>0</v>
          </cell>
          <cell r="Q135">
            <v>100304</v>
          </cell>
          <cell r="R135">
            <v>0</v>
          </cell>
          <cell r="S135">
            <v>77919</v>
          </cell>
          <cell r="T135">
            <v>0</v>
          </cell>
          <cell r="U135">
            <v>102000</v>
          </cell>
          <cell r="V135">
            <v>533.48911081288293</v>
          </cell>
          <cell r="W135">
            <v>121971</v>
          </cell>
          <cell r="X135">
            <v>0</v>
          </cell>
          <cell r="Y135">
            <v>0</v>
          </cell>
          <cell r="Z135">
            <v>0</v>
          </cell>
          <cell r="AA135">
            <v>0</v>
          </cell>
          <cell r="AB135">
            <v>2000</v>
          </cell>
          <cell r="AC135">
            <v>106</v>
          </cell>
          <cell r="AD135">
            <v>0</v>
          </cell>
          <cell r="AE135">
            <v>0</v>
          </cell>
          <cell r="AG135">
            <v>0</v>
          </cell>
          <cell r="AI135">
            <v>0</v>
          </cell>
          <cell r="AJ135">
            <v>0</v>
          </cell>
          <cell r="AK135">
            <v>0</v>
          </cell>
          <cell r="AM135">
            <v>0</v>
          </cell>
          <cell r="AN135">
            <v>0</v>
          </cell>
          <cell r="AO135">
            <v>52405</v>
          </cell>
          <cell r="AP135">
            <v>0</v>
          </cell>
          <cell r="AQ135">
            <v>20478</v>
          </cell>
          <cell r="AR135">
            <v>123</v>
          </cell>
          <cell r="AS135">
            <v>0</v>
          </cell>
          <cell r="AT135">
            <v>1774.08</v>
          </cell>
          <cell r="AU135">
            <v>7768</v>
          </cell>
          <cell r="AV135">
            <v>200000</v>
          </cell>
          <cell r="AW135">
            <v>0</v>
          </cell>
          <cell r="AX135">
            <v>0</v>
          </cell>
          <cell r="AY135">
            <v>0</v>
          </cell>
          <cell r="AZ135">
            <v>0</v>
          </cell>
          <cell r="BB135">
            <v>0</v>
          </cell>
          <cell r="BC135">
            <v>0</v>
          </cell>
          <cell r="BD135">
            <v>0</v>
          </cell>
          <cell r="BE135">
            <v>3116</v>
          </cell>
          <cell r="BF135">
            <v>0</v>
          </cell>
        </row>
        <row r="136">
          <cell r="A136">
            <v>138</v>
          </cell>
          <cell r="B136" t="str">
            <v>EMPORIA</v>
          </cell>
          <cell r="C136">
            <v>4127810</v>
          </cell>
          <cell r="D136">
            <v>1236598.7848598615</v>
          </cell>
          <cell r="E136">
            <v>100563</v>
          </cell>
          <cell r="F136">
            <v>172063</v>
          </cell>
          <cell r="G136">
            <v>40190</v>
          </cell>
          <cell r="H136">
            <v>562030</v>
          </cell>
          <cell r="I136">
            <v>0</v>
          </cell>
          <cell r="J136">
            <v>518073</v>
          </cell>
          <cell r="K136">
            <v>241139</v>
          </cell>
          <cell r="L136">
            <v>15071</v>
          </cell>
          <cell r="M136">
            <v>63622</v>
          </cell>
          <cell r="N136">
            <v>0</v>
          </cell>
          <cell r="O136">
            <v>1525107</v>
          </cell>
          <cell r="P136">
            <v>0</v>
          </cell>
          <cell r="Q136">
            <v>169717</v>
          </cell>
          <cell r="R136">
            <v>0</v>
          </cell>
          <cell r="S136">
            <v>404681</v>
          </cell>
          <cell r="T136">
            <v>0</v>
          </cell>
          <cell r="U136">
            <v>0</v>
          </cell>
          <cell r="V136">
            <v>0</v>
          </cell>
          <cell r="W136">
            <v>196991</v>
          </cell>
          <cell r="X136">
            <v>0</v>
          </cell>
          <cell r="Y136">
            <v>0</v>
          </cell>
          <cell r="Z136">
            <v>0</v>
          </cell>
          <cell r="AA136">
            <v>0</v>
          </cell>
          <cell r="AB136">
            <v>0</v>
          </cell>
          <cell r="AC136">
            <v>0</v>
          </cell>
          <cell r="AD136">
            <v>0</v>
          </cell>
          <cell r="AE136">
            <v>0</v>
          </cell>
          <cell r="AG136">
            <v>0</v>
          </cell>
          <cell r="AI136">
            <v>0</v>
          </cell>
          <cell r="AJ136">
            <v>0</v>
          </cell>
          <cell r="AK136">
            <v>0</v>
          </cell>
          <cell r="AM136">
            <v>24112</v>
          </cell>
          <cell r="AN136">
            <v>0</v>
          </cell>
          <cell r="AO136">
            <v>557471</v>
          </cell>
          <cell r="AP136">
            <v>0</v>
          </cell>
          <cell r="AQ136">
            <v>68478</v>
          </cell>
          <cell r="AR136">
            <v>0</v>
          </cell>
          <cell r="AS136">
            <v>340582</v>
          </cell>
          <cell r="AT136">
            <v>0</v>
          </cell>
          <cell r="AU136">
            <v>20008</v>
          </cell>
          <cell r="AV136">
            <v>279335</v>
          </cell>
          <cell r="AW136">
            <v>0</v>
          </cell>
          <cell r="AX136">
            <v>0</v>
          </cell>
          <cell r="AY136">
            <v>0</v>
          </cell>
          <cell r="AZ136">
            <v>0</v>
          </cell>
          <cell r="BB136">
            <v>0</v>
          </cell>
          <cell r="BC136">
            <v>0</v>
          </cell>
          <cell r="BD136">
            <v>0</v>
          </cell>
          <cell r="BE136">
            <v>0</v>
          </cell>
          <cell r="BF136">
            <v>0</v>
          </cell>
        </row>
        <row r="137">
          <cell r="A137">
            <v>139</v>
          </cell>
          <cell r="B137" t="str">
            <v>SALEM</v>
          </cell>
          <cell r="C137">
            <v>18392116</v>
          </cell>
          <cell r="D137">
            <v>4386307.140189941</v>
          </cell>
          <cell r="E137">
            <v>424546</v>
          </cell>
          <cell r="F137">
            <v>395013</v>
          </cell>
          <cell r="G137">
            <v>169670</v>
          </cell>
          <cell r="H137">
            <v>2081109</v>
          </cell>
          <cell r="I137">
            <v>0</v>
          </cell>
          <cell r="J137">
            <v>2091713</v>
          </cell>
          <cell r="K137">
            <v>972951</v>
          </cell>
          <cell r="L137">
            <v>60975</v>
          </cell>
          <cell r="M137">
            <v>242098</v>
          </cell>
          <cell r="N137">
            <v>59821</v>
          </cell>
          <cell r="O137">
            <v>1938392</v>
          </cell>
          <cell r="P137">
            <v>0</v>
          </cell>
          <cell r="Q137">
            <v>676715</v>
          </cell>
          <cell r="R137">
            <v>0</v>
          </cell>
          <cell r="S137">
            <v>717281</v>
          </cell>
          <cell r="T137">
            <v>0</v>
          </cell>
          <cell r="U137">
            <v>206000</v>
          </cell>
          <cell r="V137">
            <v>19447.572995807335</v>
          </cell>
          <cell r="W137">
            <v>698742</v>
          </cell>
          <cell r="X137">
            <v>0</v>
          </cell>
          <cell r="Y137">
            <v>0</v>
          </cell>
          <cell r="Z137">
            <v>0</v>
          </cell>
          <cell r="AA137">
            <v>0</v>
          </cell>
          <cell r="AB137">
            <v>18456</v>
          </cell>
          <cell r="AC137">
            <v>595</v>
          </cell>
          <cell r="AD137">
            <v>0</v>
          </cell>
          <cell r="AE137">
            <v>0</v>
          </cell>
          <cell r="AG137">
            <v>0</v>
          </cell>
          <cell r="AI137">
            <v>0</v>
          </cell>
          <cell r="AJ137">
            <v>0</v>
          </cell>
          <cell r="AK137">
            <v>0</v>
          </cell>
          <cell r="AM137">
            <v>234880</v>
          </cell>
          <cell r="AN137">
            <v>0</v>
          </cell>
          <cell r="AO137">
            <v>708540</v>
          </cell>
          <cell r="AP137">
            <v>0</v>
          </cell>
          <cell r="AQ137">
            <v>176206</v>
          </cell>
          <cell r="AR137">
            <v>494</v>
          </cell>
          <cell r="AS137">
            <v>234628</v>
          </cell>
          <cell r="AT137">
            <v>28690.76</v>
          </cell>
          <cell r="AU137">
            <v>69397</v>
          </cell>
          <cell r="AV137">
            <v>1179274</v>
          </cell>
          <cell r="AW137">
            <v>0</v>
          </cell>
          <cell r="AX137">
            <v>8203</v>
          </cell>
          <cell r="AY137">
            <v>559944</v>
          </cell>
          <cell r="AZ137">
            <v>12936</v>
          </cell>
          <cell r="BB137">
            <v>0</v>
          </cell>
          <cell r="BC137">
            <v>0</v>
          </cell>
          <cell r="BD137">
            <v>0</v>
          </cell>
          <cell r="BE137">
            <v>6626</v>
          </cell>
          <cell r="BF137">
            <v>0</v>
          </cell>
        </row>
        <row r="138">
          <cell r="A138">
            <v>140</v>
          </cell>
          <cell r="B138" t="str">
            <v>BEDFORD CITY</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G138">
            <v>0</v>
          </cell>
          <cell r="AI138">
            <v>0</v>
          </cell>
          <cell r="AJ138">
            <v>0</v>
          </cell>
          <cell r="AK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B138">
            <v>0</v>
          </cell>
          <cell r="BC138">
            <v>0</v>
          </cell>
          <cell r="BD138">
            <v>0</v>
          </cell>
          <cell r="BE138">
            <v>0</v>
          </cell>
          <cell r="BF138">
            <v>0</v>
          </cell>
        </row>
        <row r="139">
          <cell r="A139">
            <v>142</v>
          </cell>
          <cell r="B139" t="str">
            <v>POQUOSON</v>
          </cell>
          <cell r="C139">
            <v>8729106</v>
          </cell>
          <cell r="D139">
            <v>2827710.1984581738</v>
          </cell>
          <cell r="E139">
            <v>210024</v>
          </cell>
          <cell r="F139">
            <v>129839</v>
          </cell>
          <cell r="G139">
            <v>83936</v>
          </cell>
          <cell r="H139">
            <v>1072811</v>
          </cell>
          <cell r="I139">
            <v>0</v>
          </cell>
          <cell r="J139">
            <v>1021662</v>
          </cell>
          <cell r="K139">
            <v>476076</v>
          </cell>
          <cell r="L139">
            <v>28853</v>
          </cell>
          <cell r="M139">
            <v>15106</v>
          </cell>
          <cell r="N139">
            <v>46035</v>
          </cell>
          <cell r="O139">
            <v>325020</v>
          </cell>
          <cell r="P139">
            <v>0</v>
          </cell>
          <cell r="Q139">
            <v>327372</v>
          </cell>
          <cell r="R139">
            <v>0</v>
          </cell>
          <cell r="S139">
            <v>156314</v>
          </cell>
          <cell r="T139">
            <v>0</v>
          </cell>
          <cell r="U139">
            <v>154000</v>
          </cell>
          <cell r="V139">
            <v>3188.024311688227</v>
          </cell>
          <cell r="W139">
            <v>450457</v>
          </cell>
          <cell r="X139">
            <v>0</v>
          </cell>
          <cell r="Y139">
            <v>0</v>
          </cell>
          <cell r="Z139">
            <v>0</v>
          </cell>
          <cell r="AA139">
            <v>0</v>
          </cell>
          <cell r="AB139">
            <v>8288</v>
          </cell>
          <cell r="AC139">
            <v>7400</v>
          </cell>
          <cell r="AD139">
            <v>0</v>
          </cell>
          <cell r="AE139">
            <v>0</v>
          </cell>
          <cell r="AG139">
            <v>0</v>
          </cell>
          <cell r="AI139">
            <v>0</v>
          </cell>
          <cell r="AJ139">
            <v>0</v>
          </cell>
          <cell r="AK139">
            <v>0</v>
          </cell>
          <cell r="AM139">
            <v>6458</v>
          </cell>
          <cell r="AN139">
            <v>0</v>
          </cell>
          <cell r="AO139">
            <v>118805</v>
          </cell>
          <cell r="AP139">
            <v>0</v>
          </cell>
          <cell r="AQ139">
            <v>58412</v>
          </cell>
          <cell r="AR139">
            <v>2413</v>
          </cell>
          <cell r="AS139">
            <v>0</v>
          </cell>
          <cell r="AT139">
            <v>18646.599999999999</v>
          </cell>
          <cell r="AU139">
            <v>17067</v>
          </cell>
          <cell r="AV139">
            <v>583391</v>
          </cell>
          <cell r="AW139">
            <v>0</v>
          </cell>
          <cell r="AX139">
            <v>8203</v>
          </cell>
          <cell r="AY139">
            <v>257910</v>
          </cell>
          <cell r="AZ139">
            <v>6912</v>
          </cell>
          <cell r="BB139">
            <v>0</v>
          </cell>
          <cell r="BC139">
            <v>0</v>
          </cell>
          <cell r="BD139">
            <v>0</v>
          </cell>
          <cell r="BE139">
            <v>3849</v>
          </cell>
          <cell r="BF139">
            <v>0</v>
          </cell>
        </row>
        <row r="140">
          <cell r="A140">
            <v>143</v>
          </cell>
          <cell r="B140" t="str">
            <v>MANASSAS CITY</v>
          </cell>
          <cell r="C140">
            <v>34995169</v>
          </cell>
          <cell r="D140">
            <v>9595964.6163552795</v>
          </cell>
          <cell r="E140">
            <v>764430</v>
          </cell>
          <cell r="F140">
            <v>429616</v>
          </cell>
          <cell r="G140">
            <v>334146</v>
          </cell>
          <cell r="H140">
            <v>2926161</v>
          </cell>
          <cell r="I140">
            <v>0</v>
          </cell>
          <cell r="J140">
            <v>3771073</v>
          </cell>
          <cell r="K140">
            <v>1756652</v>
          </cell>
          <cell r="L140">
            <v>109791</v>
          </cell>
          <cell r="M140">
            <v>5290009</v>
          </cell>
          <cell r="N140">
            <v>229520</v>
          </cell>
          <cell r="O140">
            <v>5843062</v>
          </cell>
          <cell r="P140">
            <v>0</v>
          </cell>
          <cell r="Q140">
            <v>1420646</v>
          </cell>
          <cell r="R140">
            <v>0</v>
          </cell>
          <cell r="S140">
            <v>1908203</v>
          </cell>
          <cell r="T140">
            <v>0</v>
          </cell>
          <cell r="U140">
            <v>284000</v>
          </cell>
          <cell r="V140">
            <v>42573.76372448758</v>
          </cell>
          <cell r="W140">
            <v>1528645</v>
          </cell>
          <cell r="X140">
            <v>0</v>
          </cell>
          <cell r="Y140">
            <v>0</v>
          </cell>
          <cell r="Z140">
            <v>0</v>
          </cell>
          <cell r="AA140">
            <v>0</v>
          </cell>
          <cell r="AB140">
            <v>34377</v>
          </cell>
          <cell r="AC140">
            <v>37025</v>
          </cell>
          <cell r="AD140">
            <v>0</v>
          </cell>
          <cell r="AE140">
            <v>0</v>
          </cell>
          <cell r="AG140">
            <v>0</v>
          </cell>
          <cell r="AI140">
            <v>0</v>
          </cell>
          <cell r="AJ140">
            <v>0</v>
          </cell>
          <cell r="AK140">
            <v>0</v>
          </cell>
          <cell r="AM140">
            <v>29888</v>
          </cell>
          <cell r="AN140">
            <v>0</v>
          </cell>
          <cell r="AO140">
            <v>2135811</v>
          </cell>
          <cell r="AP140">
            <v>0</v>
          </cell>
          <cell r="AQ140">
            <v>415318</v>
          </cell>
          <cell r="AR140">
            <v>10001</v>
          </cell>
          <cell r="AS140">
            <v>1812337</v>
          </cell>
          <cell r="AT140">
            <v>82727.960000000006</v>
          </cell>
          <cell r="AU140">
            <v>174443</v>
          </cell>
          <cell r="AV140">
            <v>2123380</v>
          </cell>
          <cell r="AW140">
            <v>0</v>
          </cell>
          <cell r="AX140">
            <v>24608</v>
          </cell>
          <cell r="AY140">
            <v>858145</v>
          </cell>
          <cell r="AZ140">
            <v>19071</v>
          </cell>
          <cell r="BB140">
            <v>0</v>
          </cell>
          <cell r="BC140">
            <v>0</v>
          </cell>
          <cell r="BD140">
            <v>0</v>
          </cell>
          <cell r="BE140">
            <v>21672</v>
          </cell>
          <cell r="BF140">
            <v>0</v>
          </cell>
        </row>
        <row r="141">
          <cell r="A141">
            <v>144</v>
          </cell>
          <cell r="B141" t="str">
            <v>MANASSAS PARK</v>
          </cell>
          <cell r="C141">
            <v>17882698</v>
          </cell>
          <cell r="D141">
            <v>3983547.2306172638</v>
          </cell>
          <cell r="E141">
            <v>368706</v>
          </cell>
          <cell r="F141">
            <v>147354</v>
          </cell>
          <cell r="G141">
            <v>161168</v>
          </cell>
          <cell r="H141">
            <v>1915596</v>
          </cell>
          <cell r="I141">
            <v>0</v>
          </cell>
          <cell r="J141">
            <v>1904084</v>
          </cell>
          <cell r="K141">
            <v>886424</v>
          </cell>
          <cell r="L141">
            <v>55258</v>
          </cell>
          <cell r="M141">
            <v>2692365</v>
          </cell>
          <cell r="N141">
            <v>211143</v>
          </cell>
          <cell r="O141">
            <v>3185377</v>
          </cell>
          <cell r="P141">
            <v>0</v>
          </cell>
          <cell r="Q141">
            <v>714009</v>
          </cell>
          <cell r="R141">
            <v>0</v>
          </cell>
          <cell r="S141">
            <v>997710</v>
          </cell>
          <cell r="T141">
            <v>0</v>
          </cell>
          <cell r="U141">
            <v>154000</v>
          </cell>
          <cell r="V141">
            <v>26280.897999880548</v>
          </cell>
          <cell r="W141">
            <v>634582</v>
          </cell>
          <cell r="X141">
            <v>0</v>
          </cell>
          <cell r="Y141">
            <v>67817</v>
          </cell>
          <cell r="Z141">
            <v>0</v>
          </cell>
          <cell r="AA141">
            <v>0</v>
          </cell>
          <cell r="AB141">
            <v>18526</v>
          </cell>
          <cell r="AC141">
            <v>56064</v>
          </cell>
          <cell r="AD141">
            <v>0</v>
          </cell>
          <cell r="AE141">
            <v>0</v>
          </cell>
          <cell r="AG141">
            <v>0</v>
          </cell>
          <cell r="AI141">
            <v>0</v>
          </cell>
          <cell r="AJ141">
            <v>0</v>
          </cell>
          <cell r="AK141">
            <v>0</v>
          </cell>
          <cell r="AM141">
            <v>138</v>
          </cell>
          <cell r="AN141">
            <v>0</v>
          </cell>
          <cell r="AO141">
            <v>1164349</v>
          </cell>
          <cell r="AP141">
            <v>0</v>
          </cell>
          <cell r="AQ141">
            <v>303101</v>
          </cell>
          <cell r="AR141">
            <v>10171</v>
          </cell>
          <cell r="AS141">
            <v>831927.99999999988</v>
          </cell>
          <cell r="AT141">
            <v>61277.440000000002</v>
          </cell>
          <cell r="AU141">
            <v>93928</v>
          </cell>
          <cell r="AV141">
            <v>1024166</v>
          </cell>
          <cell r="AW141">
            <v>0</v>
          </cell>
          <cell r="AX141">
            <v>8203</v>
          </cell>
          <cell r="AY141">
            <v>651412</v>
          </cell>
          <cell r="AZ141">
            <v>13574</v>
          </cell>
          <cell r="BB141">
            <v>0</v>
          </cell>
          <cell r="BC141">
            <v>0</v>
          </cell>
          <cell r="BD141">
            <v>0</v>
          </cell>
          <cell r="BE141">
            <v>4566</v>
          </cell>
          <cell r="BF141">
            <v>0</v>
          </cell>
        </row>
        <row r="142">
          <cell r="A142">
            <v>202</v>
          </cell>
          <cell r="B142" t="str">
            <v>COLONIAL BEACH</v>
          </cell>
          <cell r="C142">
            <v>2720777</v>
          </cell>
          <cell r="D142">
            <v>669168.80809210497</v>
          </cell>
          <cell r="E142">
            <v>57289</v>
          </cell>
          <cell r="F142">
            <v>262225</v>
          </cell>
          <cell r="G142">
            <v>22895</v>
          </cell>
          <cell r="H142">
            <v>534109</v>
          </cell>
          <cell r="I142">
            <v>0</v>
          </cell>
          <cell r="J142">
            <v>378849</v>
          </cell>
          <cell r="K142">
            <v>176367</v>
          </cell>
          <cell r="L142">
            <v>10732</v>
          </cell>
          <cell r="M142">
            <v>12456</v>
          </cell>
          <cell r="N142">
            <v>3395</v>
          </cell>
          <cell r="O142">
            <v>562077</v>
          </cell>
          <cell r="P142">
            <v>0</v>
          </cell>
          <cell r="Q142">
            <v>117141</v>
          </cell>
          <cell r="R142">
            <v>0</v>
          </cell>
          <cell r="S142">
            <v>170229</v>
          </cell>
          <cell r="T142">
            <v>0</v>
          </cell>
          <cell r="U142">
            <v>102000</v>
          </cell>
          <cell r="V142">
            <v>0</v>
          </cell>
          <cell r="W142">
            <v>106599</v>
          </cell>
          <cell r="X142">
            <v>0</v>
          </cell>
          <cell r="Y142">
            <v>0</v>
          </cell>
          <cell r="Z142">
            <v>0</v>
          </cell>
          <cell r="AA142">
            <v>0</v>
          </cell>
          <cell r="AB142">
            <v>2863</v>
          </cell>
          <cell r="AC142">
            <v>68</v>
          </cell>
          <cell r="AD142">
            <v>0</v>
          </cell>
          <cell r="AE142">
            <v>0</v>
          </cell>
          <cell r="AG142">
            <v>0</v>
          </cell>
          <cell r="AI142">
            <v>0</v>
          </cell>
          <cell r="AJ142">
            <v>0</v>
          </cell>
          <cell r="AK142">
            <v>0</v>
          </cell>
          <cell r="AM142">
            <v>21</v>
          </cell>
          <cell r="AN142">
            <v>0</v>
          </cell>
          <cell r="AO142">
            <v>205456</v>
          </cell>
          <cell r="AP142">
            <v>0</v>
          </cell>
          <cell r="AQ142">
            <v>32311</v>
          </cell>
          <cell r="AR142">
            <v>1724</v>
          </cell>
          <cell r="AS142">
            <v>112532.00000000001</v>
          </cell>
          <cell r="AT142">
            <v>10888.36</v>
          </cell>
          <cell r="AU142">
            <v>13678</v>
          </cell>
          <cell r="AV142">
            <v>200000</v>
          </cell>
          <cell r="AW142">
            <v>0</v>
          </cell>
          <cell r="AX142">
            <v>8203</v>
          </cell>
          <cell r="AY142">
            <v>0</v>
          </cell>
          <cell r="AZ142">
            <v>4587</v>
          </cell>
          <cell r="BB142">
            <v>0</v>
          </cell>
          <cell r="BC142">
            <v>0</v>
          </cell>
          <cell r="BD142">
            <v>0</v>
          </cell>
          <cell r="BE142">
            <v>3289</v>
          </cell>
          <cell r="BF142">
            <v>0</v>
          </cell>
        </row>
        <row r="143">
          <cell r="A143">
            <v>207</v>
          </cell>
          <cell r="B143" t="str">
            <v>WEST POINT</v>
          </cell>
          <cell r="C143">
            <v>4428912</v>
          </cell>
          <cell r="D143">
            <v>857962.51570429746</v>
          </cell>
          <cell r="E143">
            <v>98186</v>
          </cell>
          <cell r="F143">
            <v>115267</v>
          </cell>
          <cell r="G143">
            <v>39240</v>
          </cell>
          <cell r="H143">
            <v>371552</v>
          </cell>
          <cell r="I143">
            <v>0</v>
          </cell>
          <cell r="J143">
            <v>479462</v>
          </cell>
          <cell r="K143">
            <v>223177</v>
          </cell>
          <cell r="L143">
            <v>13489</v>
          </cell>
          <cell r="M143">
            <v>9004</v>
          </cell>
          <cell r="N143">
            <v>34271</v>
          </cell>
          <cell r="O143">
            <v>314987</v>
          </cell>
          <cell r="P143">
            <v>0</v>
          </cell>
          <cell r="Q143">
            <v>155747</v>
          </cell>
          <cell r="R143">
            <v>0</v>
          </cell>
          <cell r="S143">
            <v>157226</v>
          </cell>
          <cell r="T143">
            <v>0</v>
          </cell>
          <cell r="U143">
            <v>102000</v>
          </cell>
          <cell r="V143">
            <v>4859.2903551637146</v>
          </cell>
          <cell r="W143">
            <v>136674</v>
          </cell>
          <cell r="X143">
            <v>0</v>
          </cell>
          <cell r="Y143">
            <v>0</v>
          </cell>
          <cell r="Z143">
            <v>0</v>
          </cell>
          <cell r="AA143">
            <v>0</v>
          </cell>
          <cell r="AB143">
            <v>3772</v>
          </cell>
          <cell r="AC143">
            <v>0</v>
          </cell>
          <cell r="AD143">
            <v>0</v>
          </cell>
          <cell r="AE143">
            <v>0</v>
          </cell>
          <cell r="AG143">
            <v>0</v>
          </cell>
          <cell r="AI143">
            <v>0</v>
          </cell>
          <cell r="AJ143">
            <v>0</v>
          </cell>
          <cell r="AK143">
            <v>0</v>
          </cell>
          <cell r="AM143">
            <v>0</v>
          </cell>
          <cell r="AN143">
            <v>0</v>
          </cell>
          <cell r="AO143">
            <v>115137</v>
          </cell>
          <cell r="AP143">
            <v>0</v>
          </cell>
          <cell r="AQ143">
            <v>12790</v>
          </cell>
          <cell r="AR143">
            <v>185</v>
          </cell>
          <cell r="AS143">
            <v>133573</v>
          </cell>
          <cell r="AT143">
            <v>13309.8</v>
          </cell>
          <cell r="AU143">
            <v>13079</v>
          </cell>
          <cell r="AV143">
            <v>272733</v>
          </cell>
          <cell r="AW143">
            <v>0</v>
          </cell>
          <cell r="AX143">
            <v>8203</v>
          </cell>
          <cell r="AY143">
            <v>0</v>
          </cell>
          <cell r="AZ143">
            <v>2670</v>
          </cell>
          <cell r="BB143">
            <v>0</v>
          </cell>
          <cell r="BC143">
            <v>0</v>
          </cell>
          <cell r="BD143">
            <v>0</v>
          </cell>
          <cell r="BE143">
            <v>3440</v>
          </cell>
          <cell r="BF143">
            <v>0</v>
          </cell>
        </row>
        <row r="145">
          <cell r="C145">
            <v>4572883168</v>
          </cell>
          <cell r="D145">
            <v>1710600000.0000002</v>
          </cell>
          <cell r="E145">
            <v>108042215</v>
          </cell>
          <cell r="F145">
            <v>94455795</v>
          </cell>
          <cell r="G145">
            <v>43971754</v>
          </cell>
          <cell r="H145">
            <v>527612453</v>
          </cell>
          <cell r="I145">
            <v>0</v>
          </cell>
          <cell r="J145">
            <v>534619604</v>
          </cell>
          <cell r="K145">
            <v>248783023</v>
          </cell>
          <cell r="L145">
            <v>15333750</v>
          </cell>
          <cell r="M145">
            <v>165982653</v>
          </cell>
          <cell r="N145">
            <v>32359040</v>
          </cell>
          <cell r="W145">
            <v>272500000</v>
          </cell>
          <cell r="X145">
            <v>0</v>
          </cell>
          <cell r="AQ145">
            <v>42597923</v>
          </cell>
          <cell r="AU145">
            <v>18646449</v>
          </cell>
          <cell r="BB145">
            <v>0</v>
          </cell>
          <cell r="BC145">
            <v>0</v>
          </cell>
          <cell r="BD145">
            <v>0</v>
          </cell>
        </row>
      </sheetData>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8"/>
  <sheetViews>
    <sheetView tabSelected="1" zoomScale="80" zoomScaleNormal="80" workbookViewId="0">
      <pane ySplit="8" topLeftCell="A9" activePane="bottomLeft" state="frozen"/>
      <selection activeCell="D40" sqref="D40"/>
      <selection pane="bottomLeft" activeCell="F9" sqref="F9"/>
    </sheetView>
  </sheetViews>
  <sheetFormatPr defaultColWidth="9.140625" defaultRowHeight="12.75" x14ac:dyDescent="0.2"/>
  <cols>
    <col min="1" max="1" width="8.85546875" style="1" customWidth="1"/>
    <col min="2" max="2" width="24.7109375" style="1" customWidth="1"/>
    <col min="3" max="3" width="14" style="1" hidden="1" customWidth="1"/>
    <col min="4" max="4" width="11" style="1" hidden="1" customWidth="1"/>
    <col min="5" max="5" width="14.28515625" style="1" hidden="1" customWidth="1"/>
    <col min="6" max="6" width="23" style="1" customWidth="1"/>
    <col min="7" max="7" width="17.5703125" style="1" customWidth="1"/>
    <col min="8" max="8" width="24.140625" style="32" customWidth="1"/>
    <col min="9" max="9" width="9.140625" style="1"/>
    <col min="10" max="10" width="10.28515625" style="1" hidden="1" customWidth="1"/>
    <col min="11" max="11" width="9.140625" style="1"/>
    <col min="12" max="12" width="18.28515625" style="1" customWidth="1"/>
    <col min="13" max="16384" width="9.140625" style="1"/>
  </cols>
  <sheetData>
    <row r="1" spans="1:14" ht="60.75" customHeight="1" thickBot="1" x14ac:dyDescent="0.25">
      <c r="A1" s="68" t="s">
        <v>183</v>
      </c>
      <c r="B1" s="69"/>
      <c r="C1" s="69"/>
      <c r="D1" s="69"/>
      <c r="E1" s="69"/>
      <c r="F1" s="69"/>
      <c r="G1" s="69"/>
      <c r="H1" s="70"/>
      <c r="I1" s="46"/>
      <c r="J1" s="46"/>
      <c r="K1" s="46"/>
    </row>
    <row r="2" spans="1:14" ht="7.5" customHeight="1" x14ac:dyDescent="0.2">
      <c r="A2" s="43"/>
      <c r="B2" s="43"/>
      <c r="C2" s="43"/>
      <c r="D2" s="43"/>
      <c r="E2" s="43"/>
      <c r="F2" s="43"/>
      <c r="G2" s="39"/>
      <c r="H2" s="44"/>
      <c r="I2" s="46"/>
      <c r="J2" s="46"/>
      <c r="K2" s="46"/>
    </row>
    <row r="3" spans="1:14" s="37" customFormat="1" ht="39.75" customHeight="1" x14ac:dyDescent="0.25">
      <c r="A3" s="71" t="s">
        <v>184</v>
      </c>
      <c r="B3" s="71"/>
      <c r="C3" s="71"/>
      <c r="D3" s="71"/>
      <c r="E3" s="71"/>
      <c r="F3" s="71"/>
      <c r="G3" s="71"/>
      <c r="H3" s="71"/>
      <c r="I3" s="47"/>
      <c r="J3" s="47"/>
      <c r="K3" s="47"/>
    </row>
    <row r="4" spans="1:14" ht="7.5" customHeight="1" x14ac:dyDescent="0.2">
      <c r="A4" s="39"/>
      <c r="B4" s="45"/>
      <c r="C4" s="45"/>
      <c r="D4" s="45"/>
      <c r="E4" s="45"/>
      <c r="F4" s="45"/>
      <c r="G4" s="39"/>
      <c r="H4" s="44"/>
      <c r="I4" s="46"/>
      <c r="J4" s="46"/>
      <c r="K4" s="46"/>
    </row>
    <row r="5" spans="1:14" x14ac:dyDescent="0.2">
      <c r="A5" s="44" t="s">
        <v>153</v>
      </c>
      <c r="B5" s="45"/>
      <c r="C5" s="45"/>
      <c r="D5" s="45"/>
      <c r="E5" s="45"/>
      <c r="F5" s="45"/>
      <c r="G5" s="39"/>
      <c r="H5" s="44"/>
      <c r="I5" s="46"/>
      <c r="J5" s="46"/>
      <c r="K5" s="46"/>
    </row>
    <row r="6" spans="1:14" ht="74.25" customHeight="1" thickBot="1" x14ac:dyDescent="0.25">
      <c r="A6" s="71" t="s">
        <v>152</v>
      </c>
      <c r="B6" s="71"/>
      <c r="C6" s="71"/>
      <c r="D6" s="71"/>
      <c r="E6" s="71"/>
      <c r="F6" s="71"/>
      <c r="G6" s="71"/>
      <c r="H6" s="71"/>
      <c r="I6" s="46"/>
      <c r="J6" s="46"/>
      <c r="K6" s="46"/>
    </row>
    <row r="7" spans="1:14" ht="39" thickBot="1" x14ac:dyDescent="0.25">
      <c r="A7" s="39"/>
      <c r="B7" s="40"/>
      <c r="C7" s="41" t="s">
        <v>138</v>
      </c>
      <c r="D7" s="42"/>
      <c r="E7" s="39"/>
      <c r="F7" s="39"/>
      <c r="G7" s="39"/>
      <c r="H7" s="38" t="s">
        <v>185</v>
      </c>
      <c r="I7" s="46"/>
      <c r="J7" s="46"/>
      <c r="K7" s="46"/>
    </row>
    <row r="8" spans="1:14" s="11" customFormat="1" ht="42.75" customHeight="1" thickBot="1" x14ac:dyDescent="0.25">
      <c r="A8" s="34" t="s">
        <v>137</v>
      </c>
      <c r="B8" s="34" t="s">
        <v>149</v>
      </c>
      <c r="C8" s="35" t="s">
        <v>136</v>
      </c>
      <c r="D8" s="35" t="s">
        <v>135</v>
      </c>
      <c r="E8" s="34" t="s">
        <v>150</v>
      </c>
      <c r="F8" s="36" t="s">
        <v>186</v>
      </c>
      <c r="G8" s="36" t="s">
        <v>187</v>
      </c>
      <c r="H8" s="33" t="s">
        <v>151</v>
      </c>
      <c r="I8" s="48"/>
      <c r="J8" s="56" t="s">
        <v>158</v>
      </c>
      <c r="K8" s="48"/>
    </row>
    <row r="9" spans="1:14" ht="15" customHeight="1" x14ac:dyDescent="0.2">
      <c r="A9" s="10">
        <v>1</v>
      </c>
      <c r="B9" s="9" t="s">
        <v>134</v>
      </c>
      <c r="C9" s="8">
        <v>4852.95</v>
      </c>
      <c r="D9" s="8">
        <v>4852.95</v>
      </c>
      <c r="E9" s="13">
        <v>0.37190000000000001</v>
      </c>
      <c r="F9" s="57">
        <f>VLOOKUP(A9, 'FY25 Chpt 2 DABS-Dist Sum'!$A$7:$AB$142, 28, FALSE)</f>
        <v>36373323.329095855</v>
      </c>
      <c r="G9" s="58">
        <f>VLOOKUP(A9,[3]ADM!$A$157:$G$292,7,FALSE)</f>
        <v>4481.5</v>
      </c>
      <c r="H9" s="59">
        <f>ROUND(F9/G9, 0)</f>
        <v>8116</v>
      </c>
      <c r="I9" s="46"/>
      <c r="J9" s="55">
        <v>182</v>
      </c>
      <c r="K9" s="46"/>
      <c r="L9" s="52"/>
      <c r="M9" s="52"/>
      <c r="N9" s="66"/>
    </row>
    <row r="10" spans="1:14" ht="15" customHeight="1" x14ac:dyDescent="0.2">
      <c r="A10" s="7">
        <v>2</v>
      </c>
      <c r="B10" s="6" t="s">
        <v>133</v>
      </c>
      <c r="C10" s="5">
        <v>12577.2</v>
      </c>
      <c r="D10" s="5">
        <v>12577.2</v>
      </c>
      <c r="E10" s="12">
        <v>0.6502</v>
      </c>
      <c r="F10" s="57">
        <f>VLOOKUP(A10, 'FY25 Chpt 2 DABS-Dist Sum'!$A$7:$AB$142, 28, FALSE)</f>
        <v>60523941.949374676</v>
      </c>
      <c r="G10" s="58">
        <f>VLOOKUP(A10,[3]ADM!$A$157:$G$292,7,FALSE)</f>
        <v>13538.65</v>
      </c>
      <c r="H10" s="60">
        <f t="shared" ref="H10:H73" si="0">ROUND(F10/G10, 0)</f>
        <v>4470</v>
      </c>
      <c r="I10" s="46"/>
      <c r="J10" s="55">
        <v>192</v>
      </c>
      <c r="K10" s="46"/>
      <c r="L10" s="52"/>
      <c r="M10" s="52"/>
      <c r="N10" s="66"/>
    </row>
    <row r="11" spans="1:14" ht="15" customHeight="1" x14ac:dyDescent="0.2">
      <c r="A11" s="7">
        <v>3</v>
      </c>
      <c r="B11" s="6" t="s">
        <v>181</v>
      </c>
      <c r="C11" s="5">
        <v>2609.3000000000002</v>
      </c>
      <c r="D11" s="5">
        <v>2609.3000000000002</v>
      </c>
      <c r="E11" s="12">
        <v>0.22969999999999999</v>
      </c>
      <c r="F11" s="57">
        <f>VLOOKUP(A11, 'FY25 Chpt 2 DABS-Dist Sum'!$A$7:$AB$142, 28, FALSE)</f>
        <v>24810128.365883</v>
      </c>
      <c r="G11" s="61">
        <f>VLOOKUP(A11,[3]ADM!$A$157:$G$292,7,FALSE)</f>
        <v>2689.95</v>
      </c>
      <c r="H11" s="60">
        <f t="shared" si="0"/>
        <v>9223</v>
      </c>
      <c r="I11" s="46"/>
      <c r="J11" s="55">
        <v>15</v>
      </c>
      <c r="K11" s="46"/>
      <c r="L11" s="52"/>
      <c r="M11" s="52"/>
      <c r="N11" s="66"/>
    </row>
    <row r="12" spans="1:14" ht="15" customHeight="1" x14ac:dyDescent="0.2">
      <c r="A12" s="7">
        <v>4</v>
      </c>
      <c r="B12" s="6" t="s">
        <v>132</v>
      </c>
      <c r="C12" s="5">
        <v>1748.65</v>
      </c>
      <c r="D12" s="5">
        <v>1748.65</v>
      </c>
      <c r="E12" s="12">
        <v>0.3473</v>
      </c>
      <c r="F12" s="57">
        <f>VLOOKUP(A12, 'FY25 Chpt 2 DABS-Dist Sum'!$A$7:$AB$142, 28, FALSE)</f>
        <v>11212880.861982448</v>
      </c>
      <c r="G12" s="61">
        <f>VLOOKUP(A12,[3]ADM!$A$157:$G$292,7,FALSE)</f>
        <v>1603.6</v>
      </c>
      <c r="H12" s="60">
        <f t="shared" si="0"/>
        <v>6992</v>
      </c>
      <c r="I12" s="46"/>
      <c r="J12" s="55">
        <v>256</v>
      </c>
      <c r="K12" s="46"/>
      <c r="L12" s="52"/>
      <c r="M12" s="52"/>
      <c r="N12" s="66"/>
    </row>
    <row r="13" spans="1:14" ht="15" customHeight="1" x14ac:dyDescent="0.2">
      <c r="A13" s="7">
        <v>5</v>
      </c>
      <c r="B13" s="6" t="s">
        <v>131</v>
      </c>
      <c r="C13" s="5">
        <v>4181.55</v>
      </c>
      <c r="D13" s="5">
        <v>4181.55</v>
      </c>
      <c r="E13" s="12">
        <v>0.3075</v>
      </c>
      <c r="F13" s="57">
        <f>VLOOKUP(A13, 'FY25 Chpt 2 DABS-Dist Sum'!$A$7:$AB$142, 28, FALSE)</f>
        <v>31614794.194705699</v>
      </c>
      <c r="G13" s="61">
        <f>VLOOKUP(A13,[3]ADM!$A$157:$G$292,7,FALSE)</f>
        <v>3751.3</v>
      </c>
      <c r="H13" s="60">
        <f t="shared" si="0"/>
        <v>8428</v>
      </c>
      <c r="I13" s="46"/>
      <c r="J13" s="55">
        <v>174</v>
      </c>
      <c r="K13" s="46"/>
      <c r="L13" s="52"/>
      <c r="M13" s="52"/>
      <c r="N13" s="66"/>
    </row>
    <row r="14" spans="1:14" ht="15" customHeight="1" x14ac:dyDescent="0.2">
      <c r="A14" s="7">
        <v>6</v>
      </c>
      <c r="B14" s="6" t="s">
        <v>130</v>
      </c>
      <c r="C14" s="5">
        <v>2186.9499999999998</v>
      </c>
      <c r="D14" s="5">
        <v>2186.9499999999998</v>
      </c>
      <c r="E14" s="12">
        <v>0.29449999999999998</v>
      </c>
      <c r="F14" s="57">
        <f>VLOOKUP(A14, 'FY25 Chpt 2 DABS-Dist Sum'!$A$7:$AB$142, 28, FALSE)</f>
        <v>18686729.377686746</v>
      </c>
      <c r="G14" s="61">
        <f>VLOOKUP(A14,[3]ADM!$A$157:$G$292,7,FALSE)</f>
        <v>2307.6</v>
      </c>
      <c r="H14" s="60">
        <f t="shared" si="0"/>
        <v>8098</v>
      </c>
      <c r="I14" s="46"/>
      <c r="J14" s="55">
        <v>363</v>
      </c>
      <c r="K14" s="46"/>
      <c r="L14" s="52"/>
      <c r="M14" s="52"/>
      <c r="N14" s="66"/>
    </row>
    <row r="15" spans="1:14" ht="15" customHeight="1" x14ac:dyDescent="0.2">
      <c r="A15" s="7">
        <v>7</v>
      </c>
      <c r="B15" s="6" t="s">
        <v>129</v>
      </c>
      <c r="C15" s="5">
        <v>21378.5</v>
      </c>
      <c r="D15" s="5">
        <v>21378.5</v>
      </c>
      <c r="E15" s="12">
        <v>0.8</v>
      </c>
      <c r="F15" s="57">
        <f>VLOOKUP(A15, 'FY25 Chpt 2 DABS-Dist Sum'!$A$7:$AB$142, 28, FALSE)</f>
        <v>98145147.826379895</v>
      </c>
      <c r="G15" s="61">
        <f>VLOOKUP(A15,[3]ADM!$A$157:$G$292,7,FALSE)</f>
        <v>26916.15</v>
      </c>
      <c r="H15" s="60">
        <f t="shared" si="0"/>
        <v>3646</v>
      </c>
      <c r="I15" s="46"/>
      <c r="J15" s="55">
        <v>116</v>
      </c>
      <c r="K15" s="46"/>
      <c r="L15" s="52"/>
      <c r="M15" s="52"/>
      <c r="N15" s="66"/>
    </row>
    <row r="16" spans="1:14" ht="15" customHeight="1" x14ac:dyDescent="0.2">
      <c r="A16" s="7">
        <v>8</v>
      </c>
      <c r="B16" s="6" t="s">
        <v>128</v>
      </c>
      <c r="C16" s="5">
        <v>10352</v>
      </c>
      <c r="D16" s="5">
        <v>10352</v>
      </c>
      <c r="E16" s="12">
        <v>0.36270000000000002</v>
      </c>
      <c r="F16" s="57">
        <f>VLOOKUP(A16, 'FY25 Chpt 2 DABS-Dist Sum'!$A$7:$AB$142, 28, FALSE)</f>
        <v>71467811.306910262</v>
      </c>
      <c r="G16" s="58">
        <f>VLOOKUP(A16,[3]ADM!$A$157:$G$292,7,FALSE)</f>
        <v>9844.7999999999993</v>
      </c>
      <c r="H16" s="60">
        <f t="shared" si="0"/>
        <v>7259</v>
      </c>
      <c r="I16" s="46"/>
      <c r="J16" s="55">
        <v>177</v>
      </c>
      <c r="K16" s="46"/>
      <c r="L16" s="52"/>
      <c r="M16" s="52"/>
      <c r="N16" s="66"/>
    </row>
    <row r="17" spans="1:14" ht="15" customHeight="1" x14ac:dyDescent="0.2">
      <c r="A17" s="7">
        <v>9</v>
      </c>
      <c r="B17" s="6" t="s">
        <v>127</v>
      </c>
      <c r="C17" s="5">
        <v>636.1</v>
      </c>
      <c r="D17" s="5">
        <v>636.1</v>
      </c>
      <c r="E17" s="12">
        <v>0.8</v>
      </c>
      <c r="F17" s="57">
        <f>VLOOKUP(A17, 'FY25 Chpt 2 DABS-Dist Sum'!$A$7:$AB$142, 28, FALSE)</f>
        <v>1933173.7969137721</v>
      </c>
      <c r="G17" s="62">
        <f>VLOOKUP(A17,[3]ADM!$A$157:$G$292,7,FALSE)</f>
        <v>461.15</v>
      </c>
      <c r="H17" s="60">
        <f t="shared" si="0"/>
        <v>4192</v>
      </c>
      <c r="I17" s="46"/>
      <c r="J17" s="55">
        <v>462</v>
      </c>
      <c r="K17" s="46"/>
      <c r="L17" s="52"/>
      <c r="M17" s="52"/>
      <c r="N17" s="66"/>
    </row>
    <row r="18" spans="1:14" ht="15" customHeight="1" x14ac:dyDescent="0.2">
      <c r="A18" s="7">
        <v>10</v>
      </c>
      <c r="B18" s="6" t="s">
        <v>126</v>
      </c>
      <c r="C18" s="5">
        <v>9406.75</v>
      </c>
      <c r="D18" s="5">
        <v>9406.75</v>
      </c>
      <c r="E18" s="12">
        <v>0.31319999999999998</v>
      </c>
      <c r="F18" s="57">
        <f>VLOOKUP(A18, 'FY25 Chpt 2 DABS-Dist Sum'!$A$7:$AB$142, 28, FALSE)</f>
        <v>67769538.227536187</v>
      </c>
      <c r="G18" s="58">
        <f>VLOOKUP(A18,[3]ADM!$A$157:$G$292,7,FALSE)</f>
        <v>8754.6</v>
      </c>
      <c r="H18" s="60">
        <f t="shared" si="0"/>
        <v>7741</v>
      </c>
      <c r="I18" s="46"/>
      <c r="J18" s="55">
        <v>255</v>
      </c>
      <c r="K18" s="46"/>
      <c r="L18" s="52"/>
      <c r="M18" s="52"/>
      <c r="N18" s="66"/>
    </row>
    <row r="19" spans="1:14" ht="15" customHeight="1" x14ac:dyDescent="0.2">
      <c r="A19" s="7">
        <v>11</v>
      </c>
      <c r="B19" s="6" t="s">
        <v>125</v>
      </c>
      <c r="C19" s="5">
        <v>846.8</v>
      </c>
      <c r="D19" s="5">
        <v>846.8</v>
      </c>
      <c r="E19" s="12">
        <v>0.3029</v>
      </c>
      <c r="F19" s="57">
        <f>VLOOKUP(A19, 'FY25 Chpt 2 DABS-Dist Sum'!$A$7:$AB$142, 28, FALSE)</f>
        <v>6383610.6168096224</v>
      </c>
      <c r="G19" s="58">
        <f>VLOOKUP(A19,[3]ADM!$A$157:$G$292,7,FALSE)</f>
        <v>822</v>
      </c>
      <c r="H19" s="60">
        <f t="shared" si="0"/>
        <v>7766</v>
      </c>
      <c r="I19" s="46"/>
      <c r="J19" s="55">
        <v>428</v>
      </c>
      <c r="K19" s="46"/>
      <c r="L19" s="52"/>
      <c r="M19" s="52"/>
      <c r="N19" s="66"/>
    </row>
    <row r="20" spans="1:14" ht="15" customHeight="1" x14ac:dyDescent="0.2">
      <c r="A20" s="7">
        <v>12</v>
      </c>
      <c r="B20" s="6" t="s">
        <v>124</v>
      </c>
      <c r="C20" s="5">
        <v>5038.1000000000004</v>
      </c>
      <c r="D20" s="5">
        <v>5038.1000000000004</v>
      </c>
      <c r="E20" s="12">
        <v>0.371</v>
      </c>
      <c r="F20" s="57">
        <f>VLOOKUP(A20, 'FY25 Chpt 2 DABS-Dist Sum'!$A$7:$AB$142, 28, FALSE)</f>
        <v>32032046.721963577</v>
      </c>
      <c r="G20" s="58">
        <f>VLOOKUP(A20,[3]ADM!$A$157:$G$292,7,FALSE)</f>
        <v>4373.8999999999996</v>
      </c>
      <c r="H20" s="60">
        <f t="shared" si="0"/>
        <v>7323</v>
      </c>
      <c r="I20" s="46"/>
      <c r="J20" s="55">
        <v>174</v>
      </c>
      <c r="K20" s="46"/>
      <c r="L20" s="52"/>
      <c r="M20" s="52"/>
      <c r="N20" s="66"/>
    </row>
    <row r="21" spans="1:14" ht="15" customHeight="1" x14ac:dyDescent="0.2">
      <c r="A21" s="7">
        <v>13</v>
      </c>
      <c r="B21" s="6" t="s">
        <v>123</v>
      </c>
      <c r="C21" s="5">
        <v>1953.9</v>
      </c>
      <c r="D21" s="5">
        <v>1953.9</v>
      </c>
      <c r="E21" s="12">
        <v>0.28370000000000001</v>
      </c>
      <c r="F21" s="57">
        <f>VLOOKUP(A21, 'FY25 Chpt 2 DABS-Dist Sum'!$A$7:$AB$142, 28, FALSE)</f>
        <v>12218049.390240986</v>
      </c>
      <c r="G21" s="58">
        <f>VLOOKUP(A21,[3]ADM!$A$157:$G$292,7,FALSE)</f>
        <v>1346.8</v>
      </c>
      <c r="H21" s="60">
        <f t="shared" si="0"/>
        <v>9072</v>
      </c>
      <c r="I21" s="46"/>
      <c r="J21" s="55">
        <v>426</v>
      </c>
      <c r="K21" s="46"/>
      <c r="L21" s="52"/>
      <c r="M21" s="52"/>
      <c r="N21" s="66"/>
    </row>
    <row r="22" spans="1:14" ht="15" customHeight="1" x14ac:dyDescent="0.2">
      <c r="A22" s="7">
        <v>14</v>
      </c>
      <c r="B22" s="6" t="s">
        <v>122</v>
      </c>
      <c r="C22" s="5">
        <v>3138.75</v>
      </c>
      <c r="D22" s="5">
        <v>3138.75</v>
      </c>
      <c r="E22" s="12">
        <v>0.32629999999999998</v>
      </c>
      <c r="F22" s="57">
        <f>VLOOKUP(A22, 'FY25 Chpt 2 DABS-Dist Sum'!$A$7:$AB$142, 28, FALSE)</f>
        <v>19941428.467613738</v>
      </c>
      <c r="G22" s="58">
        <f>VLOOKUP(A22,[3]ADM!$A$157:$G$292,7,FALSE)</f>
        <v>2330.5</v>
      </c>
      <c r="H22" s="60">
        <f t="shared" si="0"/>
        <v>8557</v>
      </c>
      <c r="I22" s="46"/>
      <c r="J22" s="55">
        <v>677</v>
      </c>
      <c r="K22" s="46"/>
      <c r="L22" s="52"/>
      <c r="M22" s="52"/>
      <c r="N22" s="66"/>
    </row>
    <row r="23" spans="1:14" ht="15" customHeight="1" x14ac:dyDescent="0.2">
      <c r="A23" s="7">
        <v>15</v>
      </c>
      <c r="B23" s="6" t="s">
        <v>121</v>
      </c>
      <c r="C23" s="5">
        <v>1906.75</v>
      </c>
      <c r="D23" s="5">
        <v>1906.75</v>
      </c>
      <c r="E23" s="12">
        <v>0.31040000000000001</v>
      </c>
      <c r="F23" s="57">
        <f>VLOOKUP(A23, 'FY25 Chpt 2 DABS-Dist Sum'!$A$7:$AB$142, 28, FALSE)</f>
        <v>14732271.737769961</v>
      </c>
      <c r="G23" s="58">
        <f>VLOOKUP(A23,[3]ADM!$A$157:$G$292,7,FALSE)</f>
        <v>1901.7</v>
      </c>
      <c r="H23" s="60">
        <f t="shared" si="0"/>
        <v>7747</v>
      </c>
      <c r="I23" s="46"/>
      <c r="J23" s="55">
        <v>273</v>
      </c>
      <c r="K23" s="46"/>
      <c r="L23" s="52"/>
      <c r="M23" s="52"/>
      <c r="N23" s="66"/>
    </row>
    <row r="24" spans="1:14" ht="15" customHeight="1" x14ac:dyDescent="0.2">
      <c r="A24" s="7">
        <v>16</v>
      </c>
      <c r="B24" s="6" t="s">
        <v>120</v>
      </c>
      <c r="C24" s="5">
        <v>7861</v>
      </c>
      <c r="D24" s="5">
        <v>7861</v>
      </c>
      <c r="E24" s="12">
        <v>0.26550000000000001</v>
      </c>
      <c r="F24" s="57">
        <f>VLOOKUP(A24, 'FY25 Chpt 2 DABS-Dist Sum'!$A$7:$AB$142, 28, FALSE)</f>
        <v>58890422.570266038</v>
      </c>
      <c r="G24" s="58">
        <f>VLOOKUP(A24,[3]ADM!$A$157:$G$292,7,FALSE)</f>
        <v>7418.15</v>
      </c>
      <c r="H24" s="60">
        <f t="shared" si="0"/>
        <v>7939</v>
      </c>
      <c r="I24" s="46"/>
      <c r="J24" s="55">
        <v>195</v>
      </c>
      <c r="K24" s="46"/>
      <c r="L24" s="52"/>
      <c r="M24" s="52"/>
      <c r="N24" s="66"/>
    </row>
    <row r="25" spans="1:14" ht="15" customHeight="1" x14ac:dyDescent="0.2">
      <c r="A25" s="7">
        <v>17</v>
      </c>
      <c r="B25" s="6" t="s">
        <v>119</v>
      </c>
      <c r="C25" s="5">
        <v>4175</v>
      </c>
      <c r="D25" s="5">
        <v>4175</v>
      </c>
      <c r="E25" s="12">
        <v>0.3306</v>
      </c>
      <c r="F25" s="57">
        <f>VLOOKUP(A25, 'FY25 Chpt 2 DABS-Dist Sum'!$A$7:$AB$142, 28, FALSE)</f>
        <v>33169593.699106582</v>
      </c>
      <c r="G25" s="58">
        <f>VLOOKUP(A25,[3]ADM!$A$157:$G$292,7,FALSE)</f>
        <v>4202.25</v>
      </c>
      <c r="H25" s="60">
        <f t="shared" si="0"/>
        <v>7893</v>
      </c>
      <c r="I25" s="46"/>
      <c r="J25" s="55">
        <v>113</v>
      </c>
      <c r="K25" s="46"/>
      <c r="L25" s="52"/>
      <c r="M25" s="52"/>
      <c r="N25" s="66"/>
    </row>
    <row r="26" spans="1:14" ht="15" customHeight="1" x14ac:dyDescent="0.2">
      <c r="A26" s="7">
        <v>18</v>
      </c>
      <c r="B26" s="6" t="s">
        <v>118</v>
      </c>
      <c r="C26" s="5">
        <v>4305.7</v>
      </c>
      <c r="D26" s="5">
        <v>4305.7</v>
      </c>
      <c r="E26" s="12">
        <v>0.28310000000000002</v>
      </c>
      <c r="F26" s="57">
        <f>VLOOKUP(A26, 'FY25 Chpt 2 DABS-Dist Sum'!$A$7:$AB$142, 28, FALSE)</f>
        <v>27867167.038459204</v>
      </c>
      <c r="G26" s="58">
        <f>VLOOKUP(A26,[3]ADM!$A$157:$G$292,7,FALSE)</f>
        <v>3291</v>
      </c>
      <c r="H26" s="60">
        <f t="shared" si="0"/>
        <v>8468</v>
      </c>
      <c r="I26" s="46"/>
      <c r="J26" s="55">
        <v>172</v>
      </c>
      <c r="K26" s="46"/>
      <c r="L26" s="52"/>
      <c r="M26" s="52"/>
      <c r="N26" s="66"/>
    </row>
    <row r="27" spans="1:14" ht="15" customHeight="1" x14ac:dyDescent="0.2">
      <c r="A27" s="7">
        <v>19</v>
      </c>
      <c r="B27" s="6" t="s">
        <v>117</v>
      </c>
      <c r="C27" s="5">
        <v>729.55</v>
      </c>
      <c r="D27" s="5">
        <v>729.55</v>
      </c>
      <c r="E27" s="12">
        <v>0.44829999999999998</v>
      </c>
      <c r="F27" s="57">
        <f>VLOOKUP(A27, 'FY25 Chpt 2 DABS-Dist Sum'!$A$7:$AB$142, 28, FALSE)</f>
        <v>2983839.8864655169</v>
      </c>
      <c r="G27" s="58">
        <f>VLOOKUP(A27,[3]ADM!$A$157:$G$292,7,FALSE)</f>
        <v>507.6</v>
      </c>
      <c r="H27" s="60">
        <f t="shared" si="0"/>
        <v>5878</v>
      </c>
      <c r="I27" s="46"/>
      <c r="J27" s="55">
        <v>-198</v>
      </c>
      <c r="K27" s="46"/>
      <c r="L27" s="52"/>
      <c r="M27" s="52"/>
      <c r="N27" s="66"/>
    </row>
    <row r="28" spans="1:14" ht="15" customHeight="1" x14ac:dyDescent="0.2">
      <c r="A28" s="7">
        <v>20</v>
      </c>
      <c r="B28" s="6" t="s">
        <v>116</v>
      </c>
      <c r="C28" s="5">
        <v>1944</v>
      </c>
      <c r="D28" s="5">
        <v>1944</v>
      </c>
      <c r="E28" s="12">
        <v>0.23649999999999999</v>
      </c>
      <c r="F28" s="57">
        <f>VLOOKUP(A28, 'FY25 Chpt 2 DABS-Dist Sum'!$A$7:$AB$142, 28, FALSE)</f>
        <v>14570669.637540216</v>
      </c>
      <c r="G28" s="58">
        <f>VLOOKUP(A28,[3]ADM!$A$157:$G$292,7,FALSE)</f>
        <v>1541.45</v>
      </c>
      <c r="H28" s="60">
        <f t="shared" si="0"/>
        <v>9453</v>
      </c>
      <c r="I28" s="46"/>
      <c r="J28" s="55">
        <v>267</v>
      </c>
      <c r="K28" s="46"/>
      <c r="L28" s="52"/>
      <c r="M28" s="52"/>
      <c r="N28" s="66"/>
    </row>
    <row r="29" spans="1:14" ht="15" customHeight="1" x14ac:dyDescent="0.2">
      <c r="A29" s="7">
        <v>21</v>
      </c>
      <c r="B29" s="6" t="s">
        <v>115</v>
      </c>
      <c r="C29" s="5">
        <v>58401.2</v>
      </c>
      <c r="D29" s="5">
        <v>58401.2</v>
      </c>
      <c r="E29" s="12">
        <v>0.35389999999999999</v>
      </c>
      <c r="F29" s="57">
        <f>VLOOKUP(A29, 'FY25 Chpt 2 DABS-Dist Sum'!$A$7:$AB$142, 28, FALSE)</f>
        <v>457066329.95374525</v>
      </c>
      <c r="G29" s="58">
        <f>VLOOKUP(A29,[3]ADM!$A$157:$G$292,7,FALSE)</f>
        <v>64316.5</v>
      </c>
      <c r="H29" s="60">
        <f t="shared" si="0"/>
        <v>7107</v>
      </c>
      <c r="I29" s="46"/>
      <c r="J29" s="55">
        <v>156</v>
      </c>
      <c r="K29" s="46"/>
      <c r="L29" s="52"/>
      <c r="M29" s="52"/>
      <c r="N29" s="66"/>
    </row>
    <row r="30" spans="1:14" ht="15" customHeight="1" x14ac:dyDescent="0.2">
      <c r="A30" s="7">
        <v>22</v>
      </c>
      <c r="B30" s="6" t="s">
        <v>114</v>
      </c>
      <c r="C30" s="5">
        <v>2014</v>
      </c>
      <c r="D30" s="5">
        <v>2014</v>
      </c>
      <c r="E30" s="12">
        <v>0.48920000000000002</v>
      </c>
      <c r="F30" s="57">
        <f>VLOOKUP(A30, 'FY25 Chpt 2 DABS-Dist Sum'!$A$7:$AB$142, 28, FALSE)</f>
        <v>10369047.76025171</v>
      </c>
      <c r="G30" s="58">
        <f>VLOOKUP(A30,[3]ADM!$A$157:$G$292,7,FALSE)</f>
        <v>1903.3</v>
      </c>
      <c r="H30" s="60">
        <f t="shared" si="0"/>
        <v>5448</v>
      </c>
      <c r="I30" s="46"/>
      <c r="J30" s="55">
        <v>-47</v>
      </c>
      <c r="K30" s="46"/>
      <c r="L30" s="52"/>
      <c r="M30" s="52"/>
      <c r="N30" s="66"/>
    </row>
    <row r="31" spans="1:14" ht="15" customHeight="1" x14ac:dyDescent="0.2">
      <c r="A31" s="7">
        <v>23</v>
      </c>
      <c r="B31" s="6" t="s">
        <v>113</v>
      </c>
      <c r="C31" s="5">
        <v>681.6</v>
      </c>
      <c r="D31" s="5">
        <v>681.6</v>
      </c>
      <c r="E31" s="12">
        <v>0.31630000000000003</v>
      </c>
      <c r="F31" s="57">
        <f>VLOOKUP(A31, 'FY25 Chpt 2 DABS-Dist Sum'!$A$7:$AB$142, 28, FALSE)</f>
        <v>3999336.7292183628</v>
      </c>
      <c r="G31" s="58">
        <f>VLOOKUP(A31,[3]ADM!$A$157:$G$292,7,FALSE)</f>
        <v>415.5</v>
      </c>
      <c r="H31" s="60">
        <f t="shared" si="0"/>
        <v>9625</v>
      </c>
      <c r="I31" s="46"/>
      <c r="J31" s="55">
        <v>281</v>
      </c>
      <c r="K31" s="46"/>
      <c r="L31" s="52"/>
      <c r="M31" s="52"/>
      <c r="N31" s="66"/>
    </row>
    <row r="32" spans="1:14" ht="15" customHeight="1" x14ac:dyDescent="0.2">
      <c r="A32" s="7">
        <v>24</v>
      </c>
      <c r="B32" s="6" t="s">
        <v>112</v>
      </c>
      <c r="C32" s="5">
        <v>7711.75</v>
      </c>
      <c r="D32" s="5">
        <v>7711.75</v>
      </c>
      <c r="E32" s="12">
        <v>0.36680000000000001</v>
      </c>
      <c r="F32" s="57">
        <f>VLOOKUP(A32, 'FY25 Chpt 2 DABS-Dist Sum'!$A$7:$AB$142, 28, FALSE)</f>
        <v>62705051.017649516</v>
      </c>
      <c r="G32" s="58">
        <f>VLOOKUP(A32,[3]ADM!$A$157:$G$292,7,FALSE)</f>
        <v>8136.6</v>
      </c>
      <c r="H32" s="60">
        <f t="shared" si="0"/>
        <v>7707</v>
      </c>
      <c r="I32" s="46"/>
      <c r="J32" s="55">
        <v>151</v>
      </c>
      <c r="K32" s="46"/>
      <c r="L32" s="52"/>
      <c r="M32" s="52"/>
      <c r="N32" s="66"/>
    </row>
    <row r="33" spans="1:14" ht="15" customHeight="1" x14ac:dyDescent="0.2">
      <c r="A33" s="7">
        <v>25</v>
      </c>
      <c r="B33" s="6" t="s">
        <v>111</v>
      </c>
      <c r="C33" s="5">
        <v>1332.9</v>
      </c>
      <c r="D33" s="5">
        <v>1332.9</v>
      </c>
      <c r="E33" s="12">
        <v>0.29709999999999998</v>
      </c>
      <c r="F33" s="57">
        <f>VLOOKUP(A33, 'FY25 Chpt 2 DABS-Dist Sum'!$A$7:$AB$142, 28, FALSE)</f>
        <v>9907959.4470082279</v>
      </c>
      <c r="G33" s="58">
        <f>VLOOKUP(A33,[3]ADM!$A$157:$G$292,7,FALSE)</f>
        <v>1239.5</v>
      </c>
      <c r="H33" s="60">
        <f t="shared" si="0"/>
        <v>7994</v>
      </c>
      <c r="I33" s="46"/>
      <c r="J33" s="55">
        <v>392</v>
      </c>
      <c r="K33" s="46"/>
      <c r="L33" s="52"/>
      <c r="M33" s="52"/>
      <c r="N33" s="66"/>
    </row>
    <row r="34" spans="1:14" ht="15" customHeight="1" x14ac:dyDescent="0.2">
      <c r="A34" s="7">
        <v>26</v>
      </c>
      <c r="B34" s="6" t="s">
        <v>110</v>
      </c>
      <c r="C34" s="5">
        <v>2300.8000000000002</v>
      </c>
      <c r="D34" s="5">
        <v>2300.8000000000002</v>
      </c>
      <c r="E34" s="12">
        <v>0.25469999999999998</v>
      </c>
      <c r="F34" s="57">
        <f>VLOOKUP(A34, 'FY25 Chpt 2 DABS-Dist Sum'!$A$7:$AB$142, 28, FALSE)</f>
        <v>16278420.951659275</v>
      </c>
      <c r="G34" s="58">
        <f>VLOOKUP(A34,[3]ADM!$A$157:$G$292,7,FALSE)</f>
        <v>1841.25</v>
      </c>
      <c r="H34" s="60">
        <f t="shared" si="0"/>
        <v>8841</v>
      </c>
      <c r="I34" s="46"/>
      <c r="J34" s="55">
        <v>494</v>
      </c>
      <c r="K34" s="46"/>
      <c r="L34" s="52"/>
      <c r="M34" s="52"/>
      <c r="N34" s="66"/>
    </row>
    <row r="35" spans="1:14" ht="15" customHeight="1" x14ac:dyDescent="0.2">
      <c r="A35" s="7">
        <v>27</v>
      </c>
      <c r="B35" s="6" t="s">
        <v>109</v>
      </c>
      <c r="C35" s="5">
        <v>4365.3500000000004</v>
      </c>
      <c r="D35" s="5">
        <v>4365.3500000000004</v>
      </c>
      <c r="E35" s="12">
        <v>0.28499999999999998</v>
      </c>
      <c r="F35" s="57">
        <f>VLOOKUP(A35, 'FY25 Chpt 2 DABS-Dist Sum'!$A$7:$AB$142, 28, FALSE)</f>
        <v>34641664.880211391</v>
      </c>
      <c r="G35" s="58">
        <f>VLOOKUP(A35,[3]ADM!$A$157:$G$292,7,FALSE)</f>
        <v>4190.8999999999996</v>
      </c>
      <c r="H35" s="60">
        <f t="shared" si="0"/>
        <v>8266</v>
      </c>
      <c r="I35" s="46"/>
      <c r="J35" s="55">
        <v>329</v>
      </c>
      <c r="K35" s="46"/>
      <c r="L35" s="52"/>
      <c r="M35" s="52"/>
      <c r="N35" s="66"/>
    </row>
    <row r="36" spans="1:14" ht="15" customHeight="1" x14ac:dyDescent="0.2">
      <c r="A36" s="7">
        <v>28</v>
      </c>
      <c r="B36" s="6" t="s">
        <v>108</v>
      </c>
      <c r="C36" s="5">
        <v>1543.9</v>
      </c>
      <c r="D36" s="5">
        <v>1543.9</v>
      </c>
      <c r="E36" s="12">
        <v>0.43640000000000001</v>
      </c>
      <c r="F36" s="57">
        <f>VLOOKUP(A36, 'FY25 Chpt 2 DABS-Dist Sum'!$A$7:$AB$142, 28, FALSE)</f>
        <v>7792523.3572063185</v>
      </c>
      <c r="G36" s="58">
        <f>VLOOKUP(A36,[3]ADM!$A$157:$G$292,7,FALSE)</f>
        <v>1118.9000000000001</v>
      </c>
      <c r="H36" s="60">
        <f t="shared" si="0"/>
        <v>6964</v>
      </c>
      <c r="I36" s="46"/>
      <c r="J36" s="55">
        <v>-26</v>
      </c>
      <c r="K36" s="46"/>
      <c r="L36" s="52"/>
      <c r="M36" s="52"/>
      <c r="N36" s="66"/>
    </row>
    <row r="37" spans="1:14" ht="15" customHeight="1" x14ac:dyDescent="0.2">
      <c r="A37" s="7">
        <v>29</v>
      </c>
      <c r="B37" s="6" t="s">
        <v>107</v>
      </c>
      <c r="C37" s="5">
        <v>173628</v>
      </c>
      <c r="D37" s="5">
        <v>173628</v>
      </c>
      <c r="E37" s="12">
        <v>0.67889999999999995</v>
      </c>
      <c r="F37" s="57">
        <f>VLOOKUP(A37, 'FY25 Chpt 2 DABS-Dist Sum'!$A$7:$AB$142, 28, FALSE)</f>
        <v>903691750.96829891</v>
      </c>
      <c r="G37" s="58">
        <f>VLOOKUP(A37,[3]ADM!$A$157:$G$292,7,FALSE)</f>
        <v>172381.75</v>
      </c>
      <c r="H37" s="60">
        <f t="shared" si="0"/>
        <v>5242</v>
      </c>
      <c r="I37" s="46"/>
      <c r="J37" s="55">
        <v>130</v>
      </c>
      <c r="K37" s="46"/>
      <c r="L37" s="52"/>
      <c r="M37" s="52"/>
      <c r="N37" s="66"/>
    </row>
    <row r="38" spans="1:14" ht="15" customHeight="1" x14ac:dyDescent="0.2">
      <c r="A38" s="7">
        <v>30</v>
      </c>
      <c r="B38" s="6" t="s">
        <v>106</v>
      </c>
      <c r="C38" s="5">
        <v>11065.7</v>
      </c>
      <c r="D38" s="5">
        <v>11065.7</v>
      </c>
      <c r="E38" s="12">
        <v>0.53769999999999996</v>
      </c>
      <c r="F38" s="57">
        <f>VLOOKUP(A38, 'FY25 Chpt 2 DABS-Dist Sum'!$A$7:$AB$142, 28, FALSE)</f>
        <v>59665406.866452307</v>
      </c>
      <c r="G38" s="58">
        <f>VLOOKUP(A38,[3]ADM!$A$157:$G$292,7,FALSE)</f>
        <v>10651.4</v>
      </c>
      <c r="H38" s="60">
        <f t="shared" si="0"/>
        <v>5602</v>
      </c>
      <c r="I38" s="46"/>
      <c r="J38" s="55">
        <v>8</v>
      </c>
      <c r="K38" s="46"/>
      <c r="L38" s="52"/>
      <c r="M38" s="52"/>
      <c r="N38" s="66"/>
    </row>
    <row r="39" spans="1:14" ht="15" customHeight="1" x14ac:dyDescent="0.2">
      <c r="A39" s="7">
        <v>31</v>
      </c>
      <c r="B39" s="6" t="s">
        <v>105</v>
      </c>
      <c r="C39" s="5">
        <v>2024.9</v>
      </c>
      <c r="D39" s="5">
        <v>2024.9</v>
      </c>
      <c r="E39" s="12">
        <v>0.34399999999999997</v>
      </c>
      <c r="F39" s="57">
        <f>VLOOKUP(A39, 'FY25 Chpt 2 DABS-Dist Sum'!$A$7:$AB$142, 28, FALSE)</f>
        <v>11635999.37843724</v>
      </c>
      <c r="G39" s="58">
        <f>VLOOKUP(A39,[3]ADM!$A$157:$G$292,7,FALSE)</f>
        <v>1674.9</v>
      </c>
      <c r="H39" s="60">
        <f t="shared" si="0"/>
        <v>6947</v>
      </c>
      <c r="I39" s="46"/>
      <c r="J39" s="55">
        <v>94</v>
      </c>
      <c r="K39" s="46"/>
      <c r="L39" s="52"/>
      <c r="M39" s="52"/>
      <c r="N39" s="66"/>
    </row>
    <row r="40" spans="1:14" ht="15" customHeight="1" x14ac:dyDescent="0.2">
      <c r="A40" s="7">
        <v>32</v>
      </c>
      <c r="B40" s="6" t="s">
        <v>104</v>
      </c>
      <c r="C40" s="5">
        <v>3698.45</v>
      </c>
      <c r="D40" s="5">
        <v>3698.45</v>
      </c>
      <c r="E40" s="12">
        <v>0.39240000000000003</v>
      </c>
      <c r="F40" s="57">
        <f>VLOOKUP(A40, 'FY25 Chpt 2 DABS-Dist Sum'!$A$7:$AB$142, 28, FALSE)</f>
        <v>23012138.285508268</v>
      </c>
      <c r="G40" s="58">
        <f>VLOOKUP(A40,[3]ADM!$A$157:$G$292,7,FALSE)</f>
        <v>3485.6</v>
      </c>
      <c r="H40" s="60">
        <f t="shared" si="0"/>
        <v>6602</v>
      </c>
      <c r="I40" s="46"/>
      <c r="J40" s="55">
        <v>158</v>
      </c>
      <c r="K40" s="46"/>
      <c r="L40" s="52"/>
      <c r="M40" s="52"/>
      <c r="N40" s="66"/>
    </row>
    <row r="41" spans="1:14" ht="15" customHeight="1" x14ac:dyDescent="0.2">
      <c r="A41" s="7">
        <v>33</v>
      </c>
      <c r="B41" s="6" t="s">
        <v>103</v>
      </c>
      <c r="C41" s="5">
        <v>7153.5</v>
      </c>
      <c r="D41" s="5">
        <v>7153.5</v>
      </c>
      <c r="E41" s="12">
        <v>0.41810000000000003</v>
      </c>
      <c r="F41" s="57">
        <f>VLOOKUP(A41, 'FY25 Chpt 2 DABS-Dist Sum'!$A$7:$AB$142, 28, FALSE)</f>
        <v>38742615.672997437</v>
      </c>
      <c r="G41" s="58">
        <f>VLOOKUP(A41,[3]ADM!$A$157:$G$292,7,FALSE)</f>
        <v>5792.55</v>
      </c>
      <c r="H41" s="60">
        <f t="shared" si="0"/>
        <v>6688</v>
      </c>
      <c r="I41" s="46"/>
      <c r="J41" s="55">
        <v>335</v>
      </c>
      <c r="K41" s="46"/>
      <c r="L41" s="52"/>
      <c r="M41" s="52"/>
      <c r="N41" s="66"/>
    </row>
    <row r="42" spans="1:14" ht="15" customHeight="1" x14ac:dyDescent="0.2">
      <c r="A42" s="7">
        <v>34</v>
      </c>
      <c r="B42" s="6" t="s">
        <v>102</v>
      </c>
      <c r="C42" s="5">
        <v>12961.2</v>
      </c>
      <c r="D42" s="5">
        <v>12961.2</v>
      </c>
      <c r="E42" s="12">
        <v>0.36009999999999998</v>
      </c>
      <c r="F42" s="57">
        <f>VLOOKUP(A42, 'FY25 Chpt 2 DABS-Dist Sum'!$A$7:$AB$142, 28, FALSE)</f>
        <v>101940636.14203307</v>
      </c>
      <c r="G42" s="58">
        <f>VLOOKUP(A42,[3]ADM!$A$157:$G$292,7,FALSE)</f>
        <v>13725.75</v>
      </c>
      <c r="H42" s="60">
        <f t="shared" si="0"/>
        <v>7427</v>
      </c>
      <c r="I42" s="46"/>
      <c r="J42" s="55">
        <v>160</v>
      </c>
      <c r="K42" s="46"/>
      <c r="L42" s="52"/>
      <c r="M42" s="52"/>
      <c r="N42" s="66"/>
    </row>
    <row r="43" spans="1:14" ht="15" customHeight="1" x14ac:dyDescent="0.2">
      <c r="A43" s="7">
        <v>35</v>
      </c>
      <c r="B43" s="6" t="s">
        <v>101</v>
      </c>
      <c r="C43" s="5">
        <v>2393.42</v>
      </c>
      <c r="D43" s="5">
        <v>2393.42</v>
      </c>
      <c r="E43" s="12">
        <v>0.27060000000000001</v>
      </c>
      <c r="F43" s="57">
        <f>VLOOKUP(A43, 'FY25 Chpt 2 DABS-Dist Sum'!$A$7:$AB$142, 28, FALSE)</f>
        <v>29169941.007175691</v>
      </c>
      <c r="G43" s="58">
        <f>VLOOKUP(A43,[3]ADM!$A$157:$G$292,7,FALSE)</f>
        <v>3596.3</v>
      </c>
      <c r="H43" s="60">
        <f t="shared" si="0"/>
        <v>8111</v>
      </c>
      <c r="I43" s="46"/>
      <c r="J43" s="55">
        <v>53</v>
      </c>
      <c r="K43" s="46"/>
      <c r="L43" s="52"/>
      <c r="M43" s="52"/>
      <c r="N43" s="66"/>
    </row>
    <row r="44" spans="1:14" ht="15" customHeight="1" x14ac:dyDescent="0.2">
      <c r="A44" s="7">
        <v>36</v>
      </c>
      <c r="B44" s="6" t="s">
        <v>100</v>
      </c>
      <c r="C44" s="5">
        <v>5572.7</v>
      </c>
      <c r="D44" s="5">
        <v>5572.7</v>
      </c>
      <c r="E44" s="12">
        <v>0.37980000000000003</v>
      </c>
      <c r="F44" s="57">
        <f>VLOOKUP(A44, 'FY25 Chpt 2 DABS-Dist Sum'!$A$7:$AB$142, 28, FALSE)</f>
        <v>34787161.653267503</v>
      </c>
      <c r="G44" s="58">
        <f>VLOOKUP(A44,[3]ADM!$A$157:$G$292,7,FALSE)</f>
        <v>4898.45</v>
      </c>
      <c r="H44" s="60">
        <f t="shared" si="0"/>
        <v>7102</v>
      </c>
      <c r="I44" s="46"/>
      <c r="J44" s="55">
        <v>241</v>
      </c>
      <c r="K44" s="46"/>
      <c r="L44" s="52"/>
      <c r="M44" s="52"/>
      <c r="N44" s="66"/>
    </row>
    <row r="45" spans="1:14" ht="15" customHeight="1" x14ac:dyDescent="0.2">
      <c r="A45" s="7">
        <v>37</v>
      </c>
      <c r="B45" s="6" t="s">
        <v>99</v>
      </c>
      <c r="C45" s="5">
        <v>2276.15</v>
      </c>
      <c r="D45" s="5">
        <v>2276.15</v>
      </c>
      <c r="E45" s="12">
        <v>0.8</v>
      </c>
      <c r="F45" s="57">
        <f>VLOOKUP(A45, 'FY25 Chpt 2 DABS-Dist Sum'!$A$7:$AB$142, 28, FALSE)</f>
        <v>9290324.9831929523</v>
      </c>
      <c r="G45" s="58">
        <f>VLOOKUP(A45,[3]ADM!$A$157:$G$292,7,FALSE)</f>
        <v>2631.6</v>
      </c>
      <c r="H45" s="60">
        <f t="shared" si="0"/>
        <v>3530</v>
      </c>
      <c r="I45" s="46"/>
      <c r="J45" s="55">
        <v>84</v>
      </c>
      <c r="K45" s="46"/>
      <c r="L45" s="52"/>
      <c r="M45" s="52"/>
      <c r="N45" s="66"/>
    </row>
    <row r="46" spans="1:14" ht="15" customHeight="1" x14ac:dyDescent="0.2">
      <c r="A46" s="7">
        <v>38</v>
      </c>
      <c r="B46" s="6" t="s">
        <v>98</v>
      </c>
      <c r="C46" s="5">
        <v>1728.05</v>
      </c>
      <c r="D46" s="5">
        <v>1728.05</v>
      </c>
      <c r="E46" s="12">
        <v>0.33850000000000002</v>
      </c>
      <c r="F46" s="57">
        <f>VLOOKUP(A46, 'FY25 Chpt 2 DABS-Dist Sum'!$A$7:$AB$142, 28, FALSE)</f>
        <v>13389178.322795741</v>
      </c>
      <c r="G46" s="58">
        <f>VLOOKUP(A46,[3]ADM!$A$157:$G$292,7,FALSE)</f>
        <v>1516.4</v>
      </c>
      <c r="H46" s="60">
        <f t="shared" si="0"/>
        <v>8830</v>
      </c>
      <c r="I46" s="46"/>
      <c r="J46" s="55">
        <v>142</v>
      </c>
      <c r="K46" s="46"/>
      <c r="L46" s="52"/>
      <c r="M46" s="52"/>
      <c r="N46" s="66"/>
    </row>
    <row r="47" spans="1:14" ht="15" customHeight="1" x14ac:dyDescent="0.2">
      <c r="A47" s="7">
        <v>39</v>
      </c>
      <c r="B47" s="6" t="s">
        <v>97</v>
      </c>
      <c r="C47" s="5">
        <v>2944.65</v>
      </c>
      <c r="D47" s="5">
        <v>2944.65</v>
      </c>
      <c r="E47" s="12">
        <v>0.37240000000000001</v>
      </c>
      <c r="F47" s="57">
        <f>VLOOKUP(A47, 'FY25 Chpt 2 DABS-Dist Sum'!$A$7:$AB$142, 28, FALSE)</f>
        <v>22529689.320043925</v>
      </c>
      <c r="G47" s="58">
        <f>VLOOKUP(A47,[3]ADM!$A$157:$G$292,7,FALSE)</f>
        <v>2659.9</v>
      </c>
      <c r="H47" s="60">
        <f t="shared" si="0"/>
        <v>8470</v>
      </c>
      <c r="I47" s="46"/>
      <c r="J47" s="55">
        <v>312</v>
      </c>
      <c r="K47" s="46"/>
      <c r="L47" s="52"/>
      <c r="M47" s="52"/>
      <c r="N47" s="66"/>
    </row>
    <row r="48" spans="1:14" ht="15" customHeight="1" x14ac:dyDescent="0.2">
      <c r="A48" s="7">
        <v>40</v>
      </c>
      <c r="B48" s="6" t="s">
        <v>96</v>
      </c>
      <c r="C48" s="5">
        <v>1370.5</v>
      </c>
      <c r="D48" s="5">
        <v>1370.5</v>
      </c>
      <c r="E48" s="12">
        <v>0.21740000000000001</v>
      </c>
      <c r="F48" s="57">
        <f>VLOOKUP(A48, 'FY25 Chpt 2 DABS-Dist Sum'!$A$7:$AB$142, 28, FALSE)</f>
        <v>8037797.0541405082</v>
      </c>
      <c r="G48" s="58">
        <f>VLOOKUP(A48,[3]ADM!$A$157:$G$292,7,FALSE)</f>
        <v>1073.05</v>
      </c>
      <c r="H48" s="60">
        <f t="shared" si="0"/>
        <v>7491</v>
      </c>
      <c r="I48" s="46"/>
      <c r="J48" s="55">
        <v>339</v>
      </c>
      <c r="K48" s="46"/>
      <c r="L48" s="52"/>
      <c r="M48" s="52"/>
      <c r="N48" s="66"/>
    </row>
    <row r="49" spans="1:14" ht="15" customHeight="1" x14ac:dyDescent="0.2">
      <c r="A49" s="7">
        <v>41</v>
      </c>
      <c r="B49" s="6" t="s">
        <v>95</v>
      </c>
      <c r="C49" s="5">
        <v>5410.45</v>
      </c>
      <c r="D49" s="5">
        <v>5410.45</v>
      </c>
      <c r="E49" s="12">
        <v>0.29430000000000001</v>
      </c>
      <c r="F49" s="57">
        <f>VLOOKUP(A49, 'FY25 Chpt 2 DABS-Dist Sum'!$A$7:$AB$142, 28, FALSE)</f>
        <v>35976371.283882193</v>
      </c>
      <c r="G49" s="58">
        <f>VLOOKUP(A49,[3]ADM!$A$157:$G$292,7,FALSE)</f>
        <v>4203.7</v>
      </c>
      <c r="H49" s="60">
        <f t="shared" si="0"/>
        <v>8558</v>
      </c>
      <c r="I49" s="46"/>
      <c r="J49" s="55">
        <v>264</v>
      </c>
      <c r="K49" s="46"/>
      <c r="L49" s="52"/>
      <c r="M49" s="52"/>
      <c r="N49" s="66"/>
    </row>
    <row r="50" spans="1:14" ht="15" customHeight="1" x14ac:dyDescent="0.2">
      <c r="A50" s="7">
        <v>42</v>
      </c>
      <c r="B50" s="6" t="s">
        <v>94</v>
      </c>
      <c r="C50" s="5">
        <v>18060.25</v>
      </c>
      <c r="D50" s="5">
        <v>18060.25</v>
      </c>
      <c r="E50" s="12">
        <v>0.42030000000000001</v>
      </c>
      <c r="F50" s="57">
        <f>VLOOKUP(A50, 'FY25 Chpt 2 DABS-Dist Sum'!$A$7:$AB$142, 28, FALSE)</f>
        <v>100824298.62082514</v>
      </c>
      <c r="G50" s="58">
        <f>VLOOKUP(A50,[3]ADM!$A$157:$G$292,7,FALSE)</f>
        <v>16797.900000000001</v>
      </c>
      <c r="H50" s="60">
        <f t="shared" si="0"/>
        <v>6002</v>
      </c>
      <c r="I50" s="46"/>
      <c r="J50" s="55">
        <v>3</v>
      </c>
      <c r="K50" s="46"/>
      <c r="L50" s="52"/>
      <c r="M50" s="52"/>
      <c r="N50" s="66"/>
    </row>
    <row r="51" spans="1:14" ht="15" customHeight="1" x14ac:dyDescent="0.2">
      <c r="A51" s="7">
        <v>43</v>
      </c>
      <c r="B51" s="6" t="s">
        <v>93</v>
      </c>
      <c r="C51" s="5">
        <v>48551.1</v>
      </c>
      <c r="D51" s="5">
        <v>48551.1</v>
      </c>
      <c r="E51" s="12">
        <v>0.42759999999999998</v>
      </c>
      <c r="F51" s="57">
        <f>VLOOKUP(A51, 'FY25 Chpt 2 DABS-Dist Sum'!$A$7:$AB$142, 28, FALSE)</f>
        <v>345526814.28007638</v>
      </c>
      <c r="G51" s="58">
        <f>VLOOKUP(A51,[3]ADM!$A$157:$G$292,7,FALSE)</f>
        <v>49212.1</v>
      </c>
      <c r="H51" s="60">
        <f t="shared" si="0"/>
        <v>7021</v>
      </c>
      <c r="I51" s="46"/>
      <c r="J51" s="55">
        <v>110</v>
      </c>
      <c r="K51" s="46"/>
      <c r="L51" s="52"/>
      <c r="M51" s="52"/>
      <c r="N51" s="66"/>
    </row>
    <row r="52" spans="1:14" ht="15" customHeight="1" x14ac:dyDescent="0.2">
      <c r="A52" s="7">
        <v>44</v>
      </c>
      <c r="B52" s="6" t="s">
        <v>92</v>
      </c>
      <c r="C52" s="5">
        <v>6995.2</v>
      </c>
      <c r="D52" s="5">
        <v>6995.2</v>
      </c>
      <c r="E52" s="12">
        <v>0.24299999999999999</v>
      </c>
      <c r="F52" s="57">
        <f>VLOOKUP(A52, 'FY25 Chpt 2 DABS-Dist Sum'!$A$7:$AB$142, 28, FALSE)</f>
        <v>58524274.190452889</v>
      </c>
      <c r="G52" s="58">
        <f>VLOOKUP(A52,[3]ADM!$A$157:$G$292,7,FALSE)</f>
        <v>6561.65</v>
      </c>
      <c r="H52" s="60">
        <f t="shared" si="0"/>
        <v>8919</v>
      </c>
      <c r="I52" s="46"/>
      <c r="J52" s="55">
        <v>262</v>
      </c>
      <c r="K52" s="46"/>
      <c r="L52" s="52"/>
      <c r="M52" s="52"/>
      <c r="N52" s="66"/>
    </row>
    <row r="53" spans="1:14" ht="15" customHeight="1" x14ac:dyDescent="0.2">
      <c r="A53" s="7">
        <v>45</v>
      </c>
      <c r="B53" s="6" t="s">
        <v>91</v>
      </c>
      <c r="C53" s="5">
        <v>183.6</v>
      </c>
      <c r="D53" s="5">
        <v>183.6</v>
      </c>
      <c r="E53" s="12">
        <v>0.8</v>
      </c>
      <c r="F53" s="57">
        <f>VLOOKUP(A53, 'FY25 Chpt 2 DABS-Dist Sum'!$A$7:$AB$142, 28, FALSE)</f>
        <v>1031184.8535559312</v>
      </c>
      <c r="G53" s="58">
        <f>VLOOKUP(A53,[3]ADM!$A$157:$G$292,7,FALSE)</f>
        <v>194.9</v>
      </c>
      <c r="H53" s="60">
        <f t="shared" si="0"/>
        <v>5291</v>
      </c>
      <c r="I53" s="46"/>
      <c r="J53" s="55">
        <v>193</v>
      </c>
      <c r="K53" s="46"/>
      <c r="L53" s="52"/>
      <c r="M53" s="52"/>
      <c r="N53" s="66"/>
    </row>
    <row r="54" spans="1:14" ht="15" customHeight="1" x14ac:dyDescent="0.2">
      <c r="A54" s="7">
        <v>46</v>
      </c>
      <c r="B54" s="6" t="s">
        <v>90</v>
      </c>
      <c r="C54" s="5">
        <v>5267.85</v>
      </c>
      <c r="D54" s="5">
        <v>5267.85</v>
      </c>
      <c r="E54" s="12">
        <v>0.42580000000000001</v>
      </c>
      <c r="F54" s="57">
        <f>VLOOKUP(A54, 'FY25 Chpt 2 DABS-Dist Sum'!$A$7:$AB$142, 28, FALSE)</f>
        <v>39472266.269952044</v>
      </c>
      <c r="G54" s="58">
        <f>VLOOKUP(A54,[3]ADM!$A$157:$G$292,7,FALSE)</f>
        <v>5509.85</v>
      </c>
      <c r="H54" s="60">
        <f t="shared" si="0"/>
        <v>7164</v>
      </c>
      <c r="I54" s="46"/>
      <c r="J54" s="55">
        <v>268</v>
      </c>
      <c r="K54" s="46"/>
      <c r="L54" s="52"/>
      <c r="M54" s="52"/>
      <c r="N54" s="66"/>
    </row>
    <row r="55" spans="1:14" ht="15" customHeight="1" x14ac:dyDescent="0.2">
      <c r="A55" s="7">
        <v>47</v>
      </c>
      <c r="B55" s="6" t="s">
        <v>89</v>
      </c>
      <c r="C55" s="5">
        <v>9763.65</v>
      </c>
      <c r="D55" s="5">
        <v>9763.65</v>
      </c>
      <c r="E55" s="12">
        <v>0.56279999999999997</v>
      </c>
      <c r="F55" s="57">
        <f>VLOOKUP(A55, 'FY25 Chpt 2 DABS-Dist Sum'!$A$7:$AB$142, 28, FALSE)</f>
        <v>58379209.373730093</v>
      </c>
      <c r="G55" s="58">
        <f>VLOOKUP(A55,[3]ADM!$A$157:$G$292,7,FALSE)</f>
        <v>10248.799999999999</v>
      </c>
      <c r="H55" s="60">
        <f t="shared" si="0"/>
        <v>5696</v>
      </c>
      <c r="I55" s="46"/>
      <c r="J55" s="55">
        <v>-22</v>
      </c>
      <c r="K55" s="46"/>
      <c r="L55" s="52"/>
      <c r="M55" s="52"/>
      <c r="N55" s="66"/>
    </row>
    <row r="56" spans="1:14" ht="15" customHeight="1" x14ac:dyDescent="0.2">
      <c r="A56" s="7">
        <v>48</v>
      </c>
      <c r="B56" s="6" t="s">
        <v>88</v>
      </c>
      <c r="C56" s="5">
        <v>4049.2</v>
      </c>
      <c r="D56" s="5">
        <v>4049.2</v>
      </c>
      <c r="E56" s="12">
        <v>0.37869999999999998</v>
      </c>
      <c r="F56" s="57">
        <f>VLOOKUP(A56, 'FY25 Chpt 2 DABS-Dist Sum'!$A$7:$AB$142, 28, FALSE)</f>
        <v>32575559.081171215</v>
      </c>
      <c r="G56" s="58">
        <f>VLOOKUP(A56,[3]ADM!$A$157:$G$292,7,FALSE)</f>
        <v>4364.3999999999996</v>
      </c>
      <c r="H56" s="60">
        <f t="shared" si="0"/>
        <v>7464</v>
      </c>
      <c r="I56" s="46"/>
      <c r="J56" s="55">
        <v>314</v>
      </c>
      <c r="K56" s="46"/>
      <c r="L56" s="52"/>
      <c r="M56" s="52"/>
      <c r="N56" s="66"/>
    </row>
    <row r="57" spans="1:14" ht="15" customHeight="1" x14ac:dyDescent="0.2">
      <c r="A57" s="7">
        <v>49</v>
      </c>
      <c r="B57" s="6" t="s">
        <v>87</v>
      </c>
      <c r="C57" s="5">
        <v>692.45</v>
      </c>
      <c r="D57" s="5">
        <v>692.45</v>
      </c>
      <c r="E57" s="12">
        <v>0.44690000000000002</v>
      </c>
      <c r="F57" s="57">
        <f>VLOOKUP(A57, 'FY25 Chpt 2 DABS-Dist Sum'!$A$7:$AB$142, 28, FALSE)</f>
        <v>6151053.077247669</v>
      </c>
      <c r="G57" s="58">
        <f>VLOOKUP(A57,[3]ADM!$A$157:$G$292,7,FALSE)</f>
        <v>781.4</v>
      </c>
      <c r="H57" s="60">
        <f t="shared" si="0"/>
        <v>7872</v>
      </c>
      <c r="I57" s="46"/>
      <c r="J57" s="55">
        <v>434</v>
      </c>
      <c r="K57" s="46"/>
      <c r="L57" s="52"/>
      <c r="M57" s="52"/>
      <c r="N57" s="66"/>
    </row>
    <row r="58" spans="1:14" ht="15" customHeight="1" x14ac:dyDescent="0.2">
      <c r="A58" s="7">
        <v>50</v>
      </c>
      <c r="B58" s="6" t="s">
        <v>86</v>
      </c>
      <c r="C58" s="5">
        <v>2204.6999999999998</v>
      </c>
      <c r="D58" s="5">
        <v>2204.6999999999998</v>
      </c>
      <c r="E58" s="12">
        <v>0.33750000000000002</v>
      </c>
      <c r="F58" s="57">
        <f>VLOOKUP(A58, 'FY25 Chpt 2 DABS-Dist Sum'!$A$7:$AB$142, 28, FALSE)</f>
        <v>16323230.198458174</v>
      </c>
      <c r="G58" s="58">
        <f>VLOOKUP(A58,[3]ADM!$A$157:$G$292,7,FALSE)</f>
        <v>2103.1</v>
      </c>
      <c r="H58" s="60">
        <f t="shared" si="0"/>
        <v>7762</v>
      </c>
      <c r="I58" s="46"/>
      <c r="J58" s="55">
        <v>242</v>
      </c>
      <c r="K58" s="46"/>
      <c r="L58" s="52"/>
      <c r="M58" s="52"/>
      <c r="N58" s="66"/>
    </row>
    <row r="59" spans="1:14" ht="15" customHeight="1" x14ac:dyDescent="0.2">
      <c r="A59" s="7">
        <v>51</v>
      </c>
      <c r="B59" s="6" t="s">
        <v>85</v>
      </c>
      <c r="C59" s="5">
        <v>1206.45</v>
      </c>
      <c r="D59" s="5">
        <v>1206.45</v>
      </c>
      <c r="E59" s="12">
        <v>0.79339999999999999</v>
      </c>
      <c r="F59" s="57">
        <f>VLOOKUP(A59, 'FY25 Chpt 2 DABS-Dist Sum'!$A$7:$AB$142, 28, FALSE)</f>
        <v>3617044.1553709158</v>
      </c>
      <c r="G59" s="58">
        <f>VLOOKUP(A59,[3]ADM!$A$157:$G$292,7,FALSE)</f>
        <v>985.8</v>
      </c>
      <c r="H59" s="60">
        <f t="shared" si="0"/>
        <v>3669</v>
      </c>
      <c r="I59" s="46"/>
      <c r="J59" s="55">
        <v>312</v>
      </c>
      <c r="K59" s="46"/>
      <c r="L59" s="52"/>
      <c r="M59" s="52"/>
      <c r="N59" s="66"/>
    </row>
    <row r="60" spans="1:14" ht="15" customHeight="1" x14ac:dyDescent="0.2">
      <c r="A60" s="7">
        <v>52</v>
      </c>
      <c r="B60" s="6" t="s">
        <v>84</v>
      </c>
      <c r="C60" s="5">
        <v>3323.7</v>
      </c>
      <c r="D60" s="5">
        <v>3323.7</v>
      </c>
      <c r="E60" s="12">
        <v>0.18260000000000001</v>
      </c>
      <c r="F60" s="57">
        <f>VLOOKUP(A60, 'FY25 Chpt 2 DABS-Dist Sum'!$A$7:$AB$142, 28, FALSE)</f>
        <v>31009718.095851857</v>
      </c>
      <c r="G60" s="58">
        <f>VLOOKUP(A60,[3]ADM!$A$157:$G$292,7,FALSE)</f>
        <v>2694.4</v>
      </c>
      <c r="H60" s="60">
        <f t="shared" si="0"/>
        <v>11509</v>
      </c>
      <c r="I60" s="46"/>
      <c r="J60" s="55">
        <v>455</v>
      </c>
      <c r="K60" s="46"/>
      <c r="L60" s="52"/>
      <c r="M60" s="52"/>
      <c r="N60" s="66"/>
    </row>
    <row r="61" spans="1:14" ht="15" customHeight="1" x14ac:dyDescent="0.2">
      <c r="A61" s="7">
        <v>53</v>
      </c>
      <c r="B61" s="6" t="s">
        <v>83</v>
      </c>
      <c r="C61" s="5">
        <v>67385.7</v>
      </c>
      <c r="D61" s="5">
        <v>66652.5</v>
      </c>
      <c r="E61" s="12">
        <v>0.56659999999999999</v>
      </c>
      <c r="F61" s="57">
        <f>VLOOKUP(A61, 'FY25 Chpt 2 DABS-Dist Sum'!$A$7:$AB$142, 28, FALSE)</f>
        <v>487982040.87588501</v>
      </c>
      <c r="G61" s="58">
        <f>VLOOKUP(A61,[3]ADM!$A$157:$G$292,7,FALSE)</f>
        <v>81997.5</v>
      </c>
      <c r="H61" s="60">
        <f t="shared" si="0"/>
        <v>5951</v>
      </c>
      <c r="I61" s="46"/>
      <c r="J61" s="55">
        <v>261</v>
      </c>
      <c r="K61" s="46"/>
      <c r="L61" s="52"/>
      <c r="M61" s="52"/>
      <c r="N61" s="66"/>
    </row>
    <row r="62" spans="1:14" ht="15" customHeight="1" x14ac:dyDescent="0.2">
      <c r="A62" s="7">
        <v>54</v>
      </c>
      <c r="B62" s="6" t="s">
        <v>82</v>
      </c>
      <c r="C62" s="5">
        <v>4519.2</v>
      </c>
      <c r="D62" s="5">
        <v>4519.2</v>
      </c>
      <c r="E62" s="12">
        <v>0.56589999999999996</v>
      </c>
      <c r="F62" s="57">
        <f>VLOOKUP(A62, 'FY25 Chpt 2 DABS-Dist Sum'!$A$7:$AB$142, 28, FALSE)</f>
        <v>30895990.226239376</v>
      </c>
      <c r="G62" s="58">
        <f>VLOOKUP(A62,[3]ADM!$A$157:$G$292,7,FALSE)</f>
        <v>4863.45</v>
      </c>
      <c r="H62" s="60">
        <f t="shared" si="0"/>
        <v>6353</v>
      </c>
      <c r="I62" s="46"/>
      <c r="J62" s="55">
        <v>348</v>
      </c>
      <c r="K62" s="46"/>
      <c r="L62" s="52"/>
      <c r="M62" s="52"/>
      <c r="N62" s="66"/>
    </row>
    <row r="63" spans="1:14" ht="15" customHeight="1" x14ac:dyDescent="0.2">
      <c r="A63" s="7">
        <v>55</v>
      </c>
      <c r="B63" s="6" t="s">
        <v>81</v>
      </c>
      <c r="C63" s="5">
        <v>1536.4</v>
      </c>
      <c r="D63" s="5">
        <v>1536.4</v>
      </c>
      <c r="E63" s="12">
        <v>0.2535</v>
      </c>
      <c r="F63" s="57">
        <f>VLOOKUP(A63, 'FY25 Chpt 2 DABS-Dist Sum'!$A$7:$AB$142, 28, FALSE)</f>
        <v>14382988.716163792</v>
      </c>
      <c r="G63" s="58">
        <f>VLOOKUP(A63,[3]ADM!$A$157:$G$292,7,FALSE)</f>
        <v>1421.45</v>
      </c>
      <c r="H63" s="60">
        <f t="shared" si="0"/>
        <v>10119</v>
      </c>
      <c r="I63" s="46"/>
      <c r="J63" s="55">
        <v>30</v>
      </c>
      <c r="K63" s="46"/>
      <c r="L63" s="52"/>
      <c r="M63" s="52"/>
      <c r="N63" s="66"/>
    </row>
    <row r="64" spans="1:14" ht="15" customHeight="1" x14ac:dyDescent="0.2">
      <c r="A64" s="7">
        <v>56</v>
      </c>
      <c r="B64" s="6" t="s">
        <v>80</v>
      </c>
      <c r="C64" s="5">
        <v>1773.2</v>
      </c>
      <c r="D64" s="5">
        <v>1773.2</v>
      </c>
      <c r="E64" s="12">
        <v>0.4486</v>
      </c>
      <c r="F64" s="57">
        <f>VLOOKUP(A64, 'FY25 Chpt 2 DABS-Dist Sum'!$A$7:$AB$142, 28, FALSE)</f>
        <v>10502299.052639518</v>
      </c>
      <c r="G64" s="58">
        <f>VLOOKUP(A64,[3]ADM!$A$157:$G$292,7,FALSE)</f>
        <v>1641.6</v>
      </c>
      <c r="H64" s="60">
        <f t="shared" si="0"/>
        <v>6398</v>
      </c>
      <c r="I64" s="46"/>
      <c r="J64" s="55">
        <v>314</v>
      </c>
      <c r="K64" s="46"/>
      <c r="L64" s="52"/>
      <c r="M64" s="52"/>
      <c r="N64" s="66"/>
    </row>
    <row r="65" spans="1:14" ht="15" customHeight="1" x14ac:dyDescent="0.2">
      <c r="A65" s="7">
        <v>57</v>
      </c>
      <c r="B65" s="6" t="s">
        <v>79</v>
      </c>
      <c r="C65" s="5">
        <v>1138.7</v>
      </c>
      <c r="D65" s="5">
        <v>1138.7</v>
      </c>
      <c r="E65" s="12">
        <v>0.55889999999999995</v>
      </c>
      <c r="F65" s="57">
        <f>VLOOKUP(A65, 'FY25 Chpt 2 DABS-Dist Sum'!$A$7:$AB$142, 28, FALSE)</f>
        <v>4733509.1444427483</v>
      </c>
      <c r="G65" s="58">
        <f>VLOOKUP(A65,[3]ADM!$A$157:$G$292,7,FALSE)</f>
        <v>863.2</v>
      </c>
      <c r="H65" s="60">
        <f t="shared" si="0"/>
        <v>5484</v>
      </c>
      <c r="I65" s="46"/>
      <c r="J65" s="55">
        <v>309</v>
      </c>
      <c r="K65" s="46"/>
      <c r="L65" s="52"/>
      <c r="M65" s="52"/>
      <c r="N65" s="66"/>
    </row>
    <row r="66" spans="1:14" ht="15" customHeight="1" x14ac:dyDescent="0.2">
      <c r="A66" s="7">
        <v>58</v>
      </c>
      <c r="B66" s="6" t="s">
        <v>78</v>
      </c>
      <c r="C66" s="5">
        <v>4601.3999999999996</v>
      </c>
      <c r="D66" s="5">
        <v>4601.3999999999996</v>
      </c>
      <c r="E66" s="12">
        <v>0.36499999999999999</v>
      </c>
      <c r="F66" s="57">
        <f>VLOOKUP(A66, 'FY25 Chpt 2 DABS-Dist Sum'!$A$7:$AB$142, 28, FALSE)</f>
        <v>25903078.319168348</v>
      </c>
      <c r="G66" s="58">
        <f>VLOOKUP(A66,[3]ADM!$A$157:$G$292,7,FALSE)</f>
        <v>3627.85</v>
      </c>
      <c r="H66" s="60">
        <f t="shared" si="0"/>
        <v>7140</v>
      </c>
      <c r="I66" s="46"/>
      <c r="J66" s="55">
        <v>161</v>
      </c>
      <c r="K66" s="46"/>
      <c r="L66" s="52"/>
      <c r="M66" s="52"/>
      <c r="N66" s="66"/>
    </row>
    <row r="67" spans="1:14" ht="15" customHeight="1" x14ac:dyDescent="0.2">
      <c r="A67" s="7">
        <v>59</v>
      </c>
      <c r="B67" s="6" t="s">
        <v>77</v>
      </c>
      <c r="C67" s="5">
        <v>1153.25</v>
      </c>
      <c r="D67" s="5">
        <v>1153.25</v>
      </c>
      <c r="E67" s="12">
        <v>0.72319999999999995</v>
      </c>
      <c r="F67" s="57">
        <f>VLOOKUP(A67, 'FY25 Chpt 2 DABS-Dist Sum'!$A$7:$AB$142, 28, FALSE)</f>
        <v>5718302.6047557117</v>
      </c>
      <c r="G67" s="58">
        <f>VLOOKUP(A67,[3]ADM!$A$157:$G$292,7,FALSE)</f>
        <v>1251.55</v>
      </c>
      <c r="H67" s="60">
        <f t="shared" si="0"/>
        <v>4569</v>
      </c>
      <c r="I67" s="46"/>
      <c r="J67" s="55">
        <v>783</v>
      </c>
      <c r="K67" s="46"/>
      <c r="L67" s="52"/>
      <c r="M67" s="52"/>
      <c r="N67" s="66"/>
    </row>
    <row r="68" spans="1:14" ht="15" customHeight="1" x14ac:dyDescent="0.2">
      <c r="A68" s="7">
        <v>60</v>
      </c>
      <c r="B68" s="6" t="s">
        <v>76</v>
      </c>
      <c r="C68" s="5">
        <v>9452.2999999999993</v>
      </c>
      <c r="D68" s="5">
        <v>9452.2999999999993</v>
      </c>
      <c r="E68" s="12">
        <v>0.40529999999999999</v>
      </c>
      <c r="F68" s="57">
        <f>VLOOKUP(A68, 'FY25 Chpt 2 DABS-Dist Sum'!$A$7:$AB$142, 28, FALSE)</f>
        <v>66554890.463657081</v>
      </c>
      <c r="G68" s="58">
        <f>VLOOKUP(A68,[3]ADM!$A$157:$G$292,7,FALSE)</f>
        <v>9524.2000000000007</v>
      </c>
      <c r="H68" s="60">
        <f t="shared" si="0"/>
        <v>6988</v>
      </c>
      <c r="I68" s="46"/>
      <c r="J68" s="55">
        <v>177</v>
      </c>
      <c r="K68" s="46"/>
      <c r="L68" s="52"/>
      <c r="M68" s="52"/>
      <c r="N68" s="66"/>
    </row>
    <row r="69" spans="1:14" ht="15" customHeight="1" x14ac:dyDescent="0.2">
      <c r="A69" s="7">
        <v>62</v>
      </c>
      <c r="B69" s="6" t="s">
        <v>75</v>
      </c>
      <c r="C69" s="5">
        <v>1918.75</v>
      </c>
      <c r="D69" s="5">
        <v>1918.75</v>
      </c>
      <c r="E69" s="12">
        <v>0.59279999999999999</v>
      </c>
      <c r="F69" s="57">
        <f>VLOOKUP(A69, 'FY25 Chpt 2 DABS-Dist Sum'!$A$7:$AB$142, 28, FALSE)</f>
        <v>7465232.8845892791</v>
      </c>
      <c r="G69" s="58">
        <f>VLOOKUP(A69,[3]ADM!$A$157:$G$292,7,FALSE)</f>
        <v>1341.2</v>
      </c>
      <c r="H69" s="60">
        <f t="shared" si="0"/>
        <v>5566</v>
      </c>
      <c r="I69" s="46"/>
      <c r="J69" s="55">
        <v>48</v>
      </c>
      <c r="K69" s="46"/>
      <c r="L69" s="52"/>
      <c r="M69" s="52"/>
      <c r="N69" s="66"/>
    </row>
    <row r="70" spans="1:14" ht="15" customHeight="1" x14ac:dyDescent="0.2">
      <c r="A70" s="7">
        <v>63</v>
      </c>
      <c r="B70" s="6" t="s">
        <v>74</v>
      </c>
      <c r="C70" s="5">
        <v>2899.35</v>
      </c>
      <c r="D70" s="5">
        <v>2899.35</v>
      </c>
      <c r="E70" s="12">
        <v>0.44140000000000001</v>
      </c>
      <c r="F70" s="57">
        <f>VLOOKUP(A70, 'FY25 Chpt 2 DABS-Dist Sum'!$A$7:$AB$142, 28, FALSE)</f>
        <v>23636476.611931402</v>
      </c>
      <c r="G70" s="58">
        <f>VLOOKUP(A70,[3]ADM!$A$157:$G$292,7,FALSE)</f>
        <v>3540.4</v>
      </c>
      <c r="H70" s="60">
        <f t="shared" si="0"/>
        <v>6676</v>
      </c>
      <c r="I70" s="46"/>
      <c r="J70" s="55">
        <v>377</v>
      </c>
      <c r="K70" s="46"/>
      <c r="L70" s="52"/>
      <c r="M70" s="52"/>
      <c r="N70" s="66"/>
    </row>
    <row r="71" spans="1:14" ht="15" customHeight="1" x14ac:dyDescent="0.2">
      <c r="A71" s="7">
        <v>65</v>
      </c>
      <c r="B71" s="6" t="s">
        <v>73</v>
      </c>
      <c r="C71" s="5">
        <v>1707.35</v>
      </c>
      <c r="D71" s="5">
        <v>1707.35</v>
      </c>
      <c r="E71" s="12">
        <v>0.51029999999999998</v>
      </c>
      <c r="F71" s="57">
        <f>VLOOKUP(A71, 'FY25 Chpt 2 DABS-Dist Sum'!$A$7:$AB$142, 28, FALSE)</f>
        <v>8781013.7613774538</v>
      </c>
      <c r="G71" s="58">
        <f>VLOOKUP(A71,[3]ADM!$A$157:$G$292,7,FALSE)</f>
        <v>1315.95</v>
      </c>
      <c r="H71" s="60">
        <f t="shared" si="0"/>
        <v>6673</v>
      </c>
      <c r="I71" s="46"/>
      <c r="J71" s="55">
        <v>87</v>
      </c>
      <c r="K71" s="46"/>
      <c r="L71" s="52"/>
      <c r="M71" s="52"/>
      <c r="N71" s="66"/>
    </row>
    <row r="72" spans="1:14" ht="15" customHeight="1" x14ac:dyDescent="0.2">
      <c r="A72" s="7">
        <v>66</v>
      </c>
      <c r="B72" s="6" t="s">
        <v>72</v>
      </c>
      <c r="C72" s="5">
        <v>1410.5</v>
      </c>
      <c r="D72" s="5">
        <v>1410.5</v>
      </c>
      <c r="E72" s="12">
        <v>0.8</v>
      </c>
      <c r="F72" s="57">
        <f>VLOOKUP(A72, 'FY25 Chpt 2 DABS-Dist Sum'!$A$7:$AB$142, 28, FALSE)</f>
        <v>4295965.8631081907</v>
      </c>
      <c r="G72" s="58">
        <f>VLOOKUP(A72,[3]ADM!$A$157:$G$292,7,FALSE)</f>
        <v>1170.55</v>
      </c>
      <c r="H72" s="60">
        <f t="shared" si="0"/>
        <v>3670</v>
      </c>
      <c r="I72" s="46"/>
      <c r="J72" s="55">
        <v>115</v>
      </c>
      <c r="K72" s="46"/>
      <c r="L72" s="52"/>
      <c r="M72" s="52"/>
      <c r="N72" s="66"/>
    </row>
    <row r="73" spans="1:14" ht="15" customHeight="1" x14ac:dyDescent="0.2">
      <c r="A73" s="7">
        <v>67</v>
      </c>
      <c r="B73" s="6" t="s">
        <v>71</v>
      </c>
      <c r="C73" s="5">
        <v>2178.65</v>
      </c>
      <c r="D73" s="5">
        <v>2178.65</v>
      </c>
      <c r="E73" s="12">
        <v>0.2447</v>
      </c>
      <c r="F73" s="57">
        <f>VLOOKUP(A73, 'FY25 Chpt 2 DABS-Dist Sum'!$A$7:$AB$142, 28, FALSE)</f>
        <v>14155414.535809478</v>
      </c>
      <c r="G73" s="58">
        <f>VLOOKUP(A73,[3]ADM!$A$157:$G$292,7,FALSE)</f>
        <v>1671.35</v>
      </c>
      <c r="H73" s="60">
        <f t="shared" si="0"/>
        <v>8469</v>
      </c>
      <c r="I73" s="46"/>
      <c r="J73" s="55">
        <v>486</v>
      </c>
      <c r="K73" s="46"/>
      <c r="L73" s="52"/>
      <c r="M73" s="52"/>
      <c r="N73" s="66"/>
    </row>
    <row r="74" spans="1:14" ht="15" customHeight="1" x14ac:dyDescent="0.2">
      <c r="A74" s="7">
        <v>68</v>
      </c>
      <c r="B74" s="6" t="s">
        <v>70</v>
      </c>
      <c r="C74" s="5">
        <v>4957.45</v>
      </c>
      <c r="D74" s="5">
        <v>4957.45</v>
      </c>
      <c r="E74" s="12">
        <v>0.38419999999999999</v>
      </c>
      <c r="F74" s="57">
        <f>VLOOKUP(A74, 'FY25 Chpt 2 DABS-Dist Sum'!$A$7:$AB$142, 28, FALSE)</f>
        <v>33733810.979190312</v>
      </c>
      <c r="G74" s="58">
        <f>VLOOKUP(A74,[3]ADM!$A$157:$G$292,7,FALSE)</f>
        <v>4672.7</v>
      </c>
      <c r="H74" s="60">
        <f t="shared" ref="H74:H136" si="1">ROUND(F74/G74, 0)</f>
        <v>7219</v>
      </c>
      <c r="I74" s="46"/>
      <c r="J74" s="55">
        <v>158</v>
      </c>
      <c r="K74" s="46"/>
      <c r="L74" s="52"/>
      <c r="M74" s="52"/>
      <c r="N74" s="66"/>
    </row>
    <row r="75" spans="1:14" ht="15" customHeight="1" x14ac:dyDescent="0.2">
      <c r="A75" s="7">
        <v>69</v>
      </c>
      <c r="B75" s="6" t="s">
        <v>69</v>
      </c>
      <c r="C75" s="5">
        <v>3463.5</v>
      </c>
      <c r="D75" s="5">
        <v>3463.5</v>
      </c>
      <c r="E75" s="12">
        <v>0.31430000000000002</v>
      </c>
      <c r="F75" s="57">
        <f>VLOOKUP(A75, 'FY25 Chpt 2 DABS-Dist Sum'!$A$7:$AB$142, 28, FALSE)</f>
        <v>22324978.98306787</v>
      </c>
      <c r="G75" s="58">
        <f>VLOOKUP(A75,[3]ADM!$A$157:$G$292,7,FALSE)</f>
        <v>2820.95</v>
      </c>
      <c r="H75" s="60">
        <f t="shared" si="1"/>
        <v>7914</v>
      </c>
      <c r="I75" s="46"/>
      <c r="J75" s="55">
        <v>259</v>
      </c>
      <c r="K75" s="46"/>
      <c r="L75" s="52"/>
      <c r="M75" s="52"/>
      <c r="N75" s="66"/>
    </row>
    <row r="76" spans="1:14" ht="15" customHeight="1" x14ac:dyDescent="0.2">
      <c r="A76" s="7">
        <v>70</v>
      </c>
      <c r="B76" s="6" t="s">
        <v>68</v>
      </c>
      <c r="C76" s="5">
        <v>2501.8000000000002</v>
      </c>
      <c r="D76" s="5">
        <v>2501.8000000000002</v>
      </c>
      <c r="E76" s="12">
        <v>0.28660000000000002</v>
      </c>
      <c r="F76" s="57">
        <f>VLOOKUP(A76, 'FY25 Chpt 2 DABS-Dist Sum'!$A$7:$AB$142, 28, FALSE)</f>
        <v>19859498.51295248</v>
      </c>
      <c r="G76" s="58">
        <f>VLOOKUP(A76,[3]ADM!$A$157:$G$292,7,FALSE)</f>
        <v>2341.0500000000002</v>
      </c>
      <c r="H76" s="60">
        <f t="shared" si="1"/>
        <v>8483</v>
      </c>
      <c r="I76" s="46"/>
      <c r="J76" s="55">
        <v>406</v>
      </c>
      <c r="K76" s="46"/>
      <c r="L76" s="52"/>
      <c r="M76" s="52"/>
      <c r="N76" s="66"/>
    </row>
    <row r="77" spans="1:14" ht="15" customHeight="1" x14ac:dyDescent="0.2">
      <c r="A77" s="7">
        <v>71</v>
      </c>
      <c r="B77" s="6" t="s">
        <v>67</v>
      </c>
      <c r="C77" s="5">
        <v>8918.6</v>
      </c>
      <c r="D77" s="5">
        <v>8918.6</v>
      </c>
      <c r="E77" s="12">
        <v>0.2475</v>
      </c>
      <c r="F77" s="57">
        <f>VLOOKUP(A77, 'FY25 Chpt 2 DABS-Dist Sum'!$A$7:$AB$142, 28, FALSE)</f>
        <v>62034077.693602949</v>
      </c>
      <c r="G77" s="58">
        <f>VLOOKUP(A77,[3]ADM!$A$157:$G$292,7,FALSE)</f>
        <v>7450.85</v>
      </c>
      <c r="H77" s="60">
        <f t="shared" si="1"/>
        <v>8326</v>
      </c>
      <c r="I77" s="46"/>
      <c r="J77" s="55">
        <v>263</v>
      </c>
      <c r="K77" s="46"/>
      <c r="L77" s="52"/>
      <c r="M77" s="52"/>
      <c r="N77" s="66"/>
    </row>
    <row r="78" spans="1:14" ht="15" customHeight="1" x14ac:dyDescent="0.2">
      <c r="A78" s="7">
        <v>72</v>
      </c>
      <c r="B78" s="6" t="s">
        <v>66</v>
      </c>
      <c r="C78" s="5">
        <v>4344.5</v>
      </c>
      <c r="D78" s="5">
        <v>4344.5</v>
      </c>
      <c r="E78" s="12">
        <v>0.42299999999999999</v>
      </c>
      <c r="F78" s="57">
        <f>VLOOKUP(A78, 'FY25 Chpt 2 DABS-Dist Sum'!$A$7:$AB$142, 28, FALSE)</f>
        <v>26699251.025529716</v>
      </c>
      <c r="G78" s="58">
        <f>VLOOKUP(A78,[3]ADM!$A$157:$G$292,7,FALSE)</f>
        <v>4029.2</v>
      </c>
      <c r="H78" s="60">
        <f t="shared" si="1"/>
        <v>6626</v>
      </c>
      <c r="I78" s="46"/>
      <c r="J78" s="55">
        <v>-60</v>
      </c>
      <c r="K78" s="46"/>
      <c r="L78" s="52"/>
      <c r="M78" s="52"/>
      <c r="N78" s="66"/>
    </row>
    <row r="79" spans="1:14" ht="15" customHeight="1" x14ac:dyDescent="0.2">
      <c r="A79" s="7">
        <v>73</v>
      </c>
      <c r="B79" s="6" t="s">
        <v>65</v>
      </c>
      <c r="C79" s="5">
        <v>2179.6999999999998</v>
      </c>
      <c r="D79" s="5">
        <v>2179.6999999999998</v>
      </c>
      <c r="E79" s="12">
        <v>0.32650000000000001</v>
      </c>
      <c r="F79" s="57">
        <f>VLOOKUP(A79, 'FY25 Chpt 2 DABS-Dist Sum'!$A$7:$AB$142, 28, FALSE)</f>
        <v>12783629.141941097</v>
      </c>
      <c r="G79" s="58">
        <f>VLOOKUP(A79,[3]ADM!$A$157:$G$292,7,FALSE)</f>
        <v>1725.15</v>
      </c>
      <c r="H79" s="60">
        <f t="shared" si="1"/>
        <v>7410</v>
      </c>
      <c r="I79" s="46"/>
      <c r="J79" s="55">
        <v>349</v>
      </c>
      <c r="K79" s="46"/>
      <c r="L79" s="52"/>
      <c r="M79" s="52"/>
      <c r="N79" s="66"/>
    </row>
    <row r="80" spans="1:14" ht="15" customHeight="1" x14ac:dyDescent="0.2">
      <c r="A80" s="7">
        <v>74</v>
      </c>
      <c r="B80" s="6" t="s">
        <v>64</v>
      </c>
      <c r="C80" s="5">
        <v>6321.15</v>
      </c>
      <c r="D80" s="5">
        <v>6321.15</v>
      </c>
      <c r="E80" s="12">
        <v>0.25130000000000002</v>
      </c>
      <c r="F80" s="57">
        <f>VLOOKUP(A80, 'FY25 Chpt 2 DABS-Dist Sum'!$A$7:$AB$142, 28, FALSE)</f>
        <v>51045888.540233351</v>
      </c>
      <c r="G80" s="58">
        <f>VLOOKUP(A80,[3]ADM!$A$157:$G$292,7,FALSE)</f>
        <v>5830.95</v>
      </c>
      <c r="H80" s="60">
        <f t="shared" si="1"/>
        <v>8754</v>
      </c>
      <c r="I80" s="46"/>
      <c r="J80" s="55">
        <v>29</v>
      </c>
      <c r="K80" s="46"/>
      <c r="L80" s="52"/>
      <c r="M80" s="52"/>
      <c r="N80" s="66"/>
    </row>
    <row r="81" spans="1:14" ht="15" customHeight="1" x14ac:dyDescent="0.2">
      <c r="A81" s="7">
        <v>75</v>
      </c>
      <c r="B81" s="6" t="s">
        <v>63</v>
      </c>
      <c r="C81" s="5">
        <v>82552.399999999994</v>
      </c>
      <c r="D81" s="5">
        <v>82552.399999999994</v>
      </c>
      <c r="E81" s="12">
        <v>0.37869999999999998</v>
      </c>
      <c r="F81" s="57">
        <f>VLOOKUP(A81, 'FY25 Chpt 2 DABS-Dist Sum'!$A$7:$AB$142, 28, FALSE)</f>
        <v>711015402.27910149</v>
      </c>
      <c r="G81" s="58">
        <f>VLOOKUP(A81,[3]ADM!$A$157:$G$292,7,FALSE)</f>
        <v>89532.05</v>
      </c>
      <c r="H81" s="60">
        <f t="shared" si="1"/>
        <v>7941</v>
      </c>
      <c r="I81" s="46"/>
      <c r="J81" s="55">
        <v>206</v>
      </c>
      <c r="K81" s="46"/>
      <c r="L81" s="52"/>
      <c r="M81" s="52"/>
      <c r="N81" s="66"/>
    </row>
    <row r="82" spans="1:14" ht="15" customHeight="1" x14ac:dyDescent="0.2">
      <c r="A82" s="7">
        <v>77</v>
      </c>
      <c r="B82" s="6" t="s">
        <v>62</v>
      </c>
      <c r="C82" s="5">
        <v>4324.3</v>
      </c>
      <c r="D82" s="5">
        <v>4324.3</v>
      </c>
      <c r="E82" s="12">
        <v>0.30520000000000003</v>
      </c>
      <c r="F82" s="57">
        <f>VLOOKUP(A82, 'FY25 Chpt 2 DABS-Dist Sum'!$A$7:$AB$142, 28, FALSE)</f>
        <v>33008611.82406956</v>
      </c>
      <c r="G82" s="58">
        <f>VLOOKUP(A82,[3]ADM!$A$157:$G$292,7,FALSE)</f>
        <v>3688.2</v>
      </c>
      <c r="H82" s="60">
        <f t="shared" si="1"/>
        <v>8950</v>
      </c>
      <c r="I82" s="46"/>
      <c r="J82" s="55">
        <v>196</v>
      </c>
      <c r="K82" s="46"/>
      <c r="L82" s="52"/>
      <c r="M82" s="52"/>
      <c r="N82" s="66"/>
    </row>
    <row r="83" spans="1:14" ht="15" customHeight="1" x14ac:dyDescent="0.2">
      <c r="A83" s="7">
        <v>78</v>
      </c>
      <c r="B83" s="6" t="s">
        <v>61</v>
      </c>
      <c r="C83" s="5">
        <v>867.45</v>
      </c>
      <c r="D83" s="5">
        <v>867.45</v>
      </c>
      <c r="E83" s="12">
        <v>0.8</v>
      </c>
      <c r="F83" s="57">
        <f>VLOOKUP(A83, 'FY25 Chpt 2 DABS-Dist Sum'!$A$7:$AB$142, 28, FALSE)</f>
        <v>2875602.3242967324</v>
      </c>
      <c r="G83" s="58">
        <f>VLOOKUP(A83,[3]ADM!$A$157:$G$292,7,FALSE)</f>
        <v>665.8</v>
      </c>
      <c r="H83" s="60">
        <f t="shared" si="1"/>
        <v>4319</v>
      </c>
      <c r="I83" s="46"/>
      <c r="J83" s="55">
        <v>595</v>
      </c>
      <c r="K83" s="46"/>
      <c r="L83" s="52"/>
      <c r="M83" s="52"/>
      <c r="N83" s="66"/>
    </row>
    <row r="84" spans="1:14" ht="15" customHeight="1" x14ac:dyDescent="0.2">
      <c r="A84" s="7">
        <v>79</v>
      </c>
      <c r="B84" s="6" t="s">
        <v>60</v>
      </c>
      <c r="C84" s="5">
        <v>1160.0999999999999</v>
      </c>
      <c r="D84" s="5">
        <v>1160.0999999999999</v>
      </c>
      <c r="E84" s="12">
        <v>0.3599</v>
      </c>
      <c r="F84" s="57">
        <f>VLOOKUP(A84, 'FY25 Chpt 2 DABS-Dist Sum'!$A$7:$AB$142, 28, FALSE)</f>
        <v>10721810.391241647</v>
      </c>
      <c r="G84" s="58">
        <f>VLOOKUP(A84,[3]ADM!$A$157:$G$292,7,FALSE)</f>
        <v>1296.5999999999999</v>
      </c>
      <c r="H84" s="60">
        <f t="shared" si="1"/>
        <v>8269</v>
      </c>
      <c r="I84" s="46"/>
      <c r="J84" s="55">
        <v>268</v>
      </c>
      <c r="K84" s="46"/>
      <c r="L84" s="52"/>
      <c r="M84" s="52"/>
      <c r="N84" s="66"/>
    </row>
    <row r="85" spans="1:14" ht="15" customHeight="1" x14ac:dyDescent="0.2">
      <c r="A85" s="7">
        <v>80</v>
      </c>
      <c r="B85" s="6" t="s">
        <v>59</v>
      </c>
      <c r="C85" s="5">
        <v>13835.3</v>
      </c>
      <c r="D85" s="5">
        <v>13835.3</v>
      </c>
      <c r="E85" s="12">
        <v>0.36570000000000003</v>
      </c>
      <c r="F85" s="57">
        <f>VLOOKUP(A85, 'FY25 Chpt 2 DABS-Dist Sum'!$A$7:$AB$142, 28, FALSE)</f>
        <v>99525201.660864428</v>
      </c>
      <c r="G85" s="58">
        <f>VLOOKUP(A85,[3]ADM!$A$157:$G$292,7,FALSE)</f>
        <v>13611.7</v>
      </c>
      <c r="H85" s="60">
        <f t="shared" si="1"/>
        <v>7312</v>
      </c>
      <c r="I85" s="46"/>
      <c r="J85" s="55">
        <v>269</v>
      </c>
      <c r="K85" s="46"/>
      <c r="L85" s="52"/>
      <c r="M85" s="52"/>
      <c r="N85" s="66"/>
    </row>
    <row r="86" spans="1:14" ht="15" customHeight="1" x14ac:dyDescent="0.2">
      <c r="A86" s="7">
        <v>81</v>
      </c>
      <c r="B86" s="6" t="s">
        <v>58</v>
      </c>
      <c r="C86" s="5">
        <v>2492.4</v>
      </c>
      <c r="D86" s="5">
        <v>2492.4</v>
      </c>
      <c r="E86" s="12">
        <v>0.49030000000000001</v>
      </c>
      <c r="F86" s="57">
        <f>VLOOKUP(A86, 'FY25 Chpt 2 DABS-Dist Sum'!$A$7:$AB$142, 28, FALSE)</f>
        <v>15621818.264527511</v>
      </c>
      <c r="G86" s="58">
        <f>VLOOKUP(A86,[3]ADM!$A$157:$G$292,7,FALSE)</f>
        <v>2145.15</v>
      </c>
      <c r="H86" s="60">
        <f t="shared" si="1"/>
        <v>7282</v>
      </c>
      <c r="I86" s="46"/>
      <c r="J86" s="55">
        <v>281</v>
      </c>
      <c r="K86" s="46"/>
      <c r="L86" s="52"/>
      <c r="M86" s="52"/>
      <c r="N86" s="66"/>
    </row>
    <row r="87" spans="1:14" ht="15" customHeight="1" x14ac:dyDescent="0.2">
      <c r="A87" s="7">
        <v>82</v>
      </c>
      <c r="B87" s="6" t="s">
        <v>57</v>
      </c>
      <c r="C87" s="5">
        <v>11202.6</v>
      </c>
      <c r="D87" s="5">
        <v>11202.6</v>
      </c>
      <c r="E87" s="12">
        <v>0.36749999999999999</v>
      </c>
      <c r="F87" s="57">
        <f>VLOOKUP(A87, 'FY25 Chpt 2 DABS-Dist Sum'!$A$7:$AB$142, 28, FALSE)</f>
        <v>75725990.741489321</v>
      </c>
      <c r="G87" s="58">
        <f>VLOOKUP(A87,[3]ADM!$A$157:$G$292,7,FALSE)</f>
        <v>11123.3</v>
      </c>
      <c r="H87" s="60">
        <f t="shared" si="1"/>
        <v>6808</v>
      </c>
      <c r="I87" s="46"/>
      <c r="J87" s="55">
        <v>279</v>
      </c>
      <c r="K87" s="46"/>
      <c r="L87" s="52"/>
      <c r="M87" s="52"/>
      <c r="N87" s="66"/>
    </row>
    <row r="88" spans="1:14" ht="15" customHeight="1" x14ac:dyDescent="0.2">
      <c r="A88" s="7">
        <v>83</v>
      </c>
      <c r="B88" s="6" t="s">
        <v>56</v>
      </c>
      <c r="C88" s="5">
        <v>4278.6000000000004</v>
      </c>
      <c r="D88" s="5">
        <v>4278.6000000000004</v>
      </c>
      <c r="E88" s="12">
        <v>0.24299999999999999</v>
      </c>
      <c r="F88" s="57">
        <f>VLOOKUP(A88, 'FY25 Chpt 2 DABS-Dist Sum'!$A$7:$AB$142, 28, FALSE)</f>
        <v>28080565.196206689</v>
      </c>
      <c r="G88" s="58">
        <f>VLOOKUP(A88,[3]ADM!$A$157:$G$292,7,FALSE)</f>
        <v>3124.1</v>
      </c>
      <c r="H88" s="60">
        <f t="shared" si="1"/>
        <v>8988</v>
      </c>
      <c r="I88" s="46"/>
      <c r="J88" s="55">
        <v>133</v>
      </c>
      <c r="K88" s="46"/>
      <c r="L88" s="52"/>
      <c r="M88" s="52"/>
      <c r="N88" s="66"/>
    </row>
    <row r="89" spans="1:14" ht="15" customHeight="1" x14ac:dyDescent="0.2">
      <c r="A89" s="7">
        <v>84</v>
      </c>
      <c r="B89" s="6" t="s">
        <v>55</v>
      </c>
      <c r="C89" s="5">
        <v>3625</v>
      </c>
      <c r="D89" s="5">
        <v>3625</v>
      </c>
      <c r="E89" s="12">
        <v>0.18310000000000001</v>
      </c>
      <c r="F89" s="57">
        <f>VLOOKUP(A89, 'FY25 Chpt 2 DABS-Dist Sum'!$A$7:$AB$142, 28, FALSE)</f>
        <v>44096868.410721414</v>
      </c>
      <c r="G89" s="58">
        <f>VLOOKUP(A89,[3]ADM!$A$157:$G$292,7,FALSE)</f>
        <v>3940.2</v>
      </c>
      <c r="H89" s="60">
        <f t="shared" si="1"/>
        <v>11192</v>
      </c>
      <c r="I89" s="46"/>
      <c r="J89" s="55">
        <v>432</v>
      </c>
      <c r="K89" s="46"/>
      <c r="L89" s="52"/>
      <c r="M89" s="52"/>
      <c r="N89" s="66"/>
    </row>
    <row r="90" spans="1:14" ht="15" customHeight="1" x14ac:dyDescent="0.2">
      <c r="A90" s="7">
        <v>85</v>
      </c>
      <c r="B90" s="6" t="s">
        <v>54</v>
      </c>
      <c r="C90" s="5">
        <v>5953.05</v>
      </c>
      <c r="D90" s="5">
        <v>5953.05</v>
      </c>
      <c r="E90" s="12">
        <v>0.37059999999999998</v>
      </c>
      <c r="F90" s="57">
        <f>VLOOKUP(A90, 'FY25 Chpt 2 DABS-Dist Sum'!$A$7:$AB$142, 28, FALSE)</f>
        <v>39599043.730139926</v>
      </c>
      <c r="G90" s="58">
        <f>VLOOKUP(A90,[3]ADM!$A$157:$G$292,7,FALSE)</f>
        <v>5284.45</v>
      </c>
      <c r="H90" s="60">
        <f t="shared" si="1"/>
        <v>7494</v>
      </c>
      <c r="I90" s="46"/>
      <c r="J90" s="55">
        <v>382</v>
      </c>
      <c r="K90" s="46"/>
      <c r="L90" s="52"/>
      <c r="M90" s="52"/>
      <c r="N90" s="66"/>
    </row>
    <row r="91" spans="1:14" ht="15" customHeight="1" x14ac:dyDescent="0.2">
      <c r="A91" s="7">
        <v>86</v>
      </c>
      <c r="B91" s="6" t="s">
        <v>53</v>
      </c>
      <c r="C91" s="5">
        <v>4596.45</v>
      </c>
      <c r="D91" s="5">
        <v>4596.45</v>
      </c>
      <c r="E91" s="12">
        <v>0.21779999999999999</v>
      </c>
      <c r="F91" s="57">
        <f>VLOOKUP(A91, 'FY25 Chpt 2 DABS-Dist Sum'!$A$7:$AB$142, 28, FALSE)</f>
        <v>34223222.824444808</v>
      </c>
      <c r="G91" s="58">
        <f>VLOOKUP(A91,[3]ADM!$A$157:$G$292,7,FALSE)</f>
        <v>3651.85</v>
      </c>
      <c r="H91" s="60">
        <f t="shared" si="1"/>
        <v>9371</v>
      </c>
      <c r="I91" s="46"/>
      <c r="J91" s="55">
        <v>303</v>
      </c>
      <c r="K91" s="46"/>
      <c r="L91" s="52"/>
      <c r="M91" s="52"/>
      <c r="N91" s="66"/>
    </row>
    <row r="92" spans="1:14" ht="15" customHeight="1" x14ac:dyDescent="0.2">
      <c r="A92" s="7">
        <v>87</v>
      </c>
      <c r="B92" s="6" t="s">
        <v>52</v>
      </c>
      <c r="C92" s="5">
        <v>2714.6</v>
      </c>
      <c r="D92" s="5">
        <v>2714.6</v>
      </c>
      <c r="E92" s="12">
        <v>0.31709999999999999</v>
      </c>
      <c r="F92" s="57">
        <f>VLOOKUP(A92, 'FY25 Chpt 2 DABS-Dist Sum'!$A$7:$AB$142, 28, FALSE)</f>
        <v>19605948.557415649</v>
      </c>
      <c r="G92" s="58">
        <f>VLOOKUP(A92,[3]ADM!$A$157:$G$292,7,FALSE)</f>
        <v>2367.5</v>
      </c>
      <c r="H92" s="60">
        <f t="shared" si="1"/>
        <v>8281</v>
      </c>
      <c r="I92" s="46"/>
      <c r="J92" s="55">
        <v>264</v>
      </c>
      <c r="K92" s="46"/>
      <c r="L92" s="52"/>
      <c r="M92" s="52"/>
      <c r="N92" s="66"/>
    </row>
    <row r="93" spans="1:14" ht="15" customHeight="1" x14ac:dyDescent="0.2">
      <c r="A93" s="7">
        <v>88</v>
      </c>
      <c r="B93" s="6" t="s">
        <v>51</v>
      </c>
      <c r="C93" s="5">
        <v>23138.85</v>
      </c>
      <c r="D93" s="5">
        <v>23138.85</v>
      </c>
      <c r="E93" s="12">
        <v>0.33260000000000001</v>
      </c>
      <c r="F93" s="57">
        <f>VLOOKUP(A93, 'FY25 Chpt 2 DABS-Dist Sum'!$A$7:$AB$142, 28, FALSE)</f>
        <v>176286649.13507444</v>
      </c>
      <c r="G93" s="58">
        <f>VLOOKUP(A93,[3]ADM!$A$157:$G$292,7,FALSE)</f>
        <v>24019.9</v>
      </c>
      <c r="H93" s="60">
        <f t="shared" si="1"/>
        <v>7339</v>
      </c>
      <c r="I93" s="46"/>
      <c r="J93" s="55">
        <v>206</v>
      </c>
      <c r="K93" s="46"/>
      <c r="L93" s="52"/>
      <c r="M93" s="52"/>
      <c r="N93" s="66"/>
    </row>
    <row r="94" spans="1:14" ht="15" customHeight="1" x14ac:dyDescent="0.2">
      <c r="A94" s="7">
        <v>89</v>
      </c>
      <c r="B94" s="6" t="s">
        <v>50</v>
      </c>
      <c r="C94" s="5">
        <v>26778.55</v>
      </c>
      <c r="D94" s="5">
        <v>26778.55</v>
      </c>
      <c r="E94" s="12">
        <v>0.33050000000000002</v>
      </c>
      <c r="F94" s="57">
        <f>VLOOKUP(A94, 'FY25 Chpt 2 DABS-Dist Sum'!$A$7:$AB$142, 28, FALSE)</f>
        <v>243677934.91155377</v>
      </c>
      <c r="G94" s="58">
        <f>VLOOKUP(A94,[3]ADM!$A$157:$G$292,7,FALSE)</f>
        <v>31166.35</v>
      </c>
      <c r="H94" s="60">
        <f t="shared" si="1"/>
        <v>7819</v>
      </c>
      <c r="I94" s="46"/>
      <c r="J94" s="55">
        <v>148</v>
      </c>
      <c r="K94" s="46"/>
      <c r="L94" s="52"/>
      <c r="M94" s="52"/>
      <c r="N94" s="66"/>
    </row>
    <row r="95" spans="1:14" ht="15" customHeight="1" x14ac:dyDescent="0.2">
      <c r="A95" s="7">
        <v>90</v>
      </c>
      <c r="B95" s="6" t="s">
        <v>49</v>
      </c>
      <c r="C95" s="5">
        <v>821.3</v>
      </c>
      <c r="D95" s="5">
        <v>821.3</v>
      </c>
      <c r="E95" s="12">
        <v>0.76419999999999999</v>
      </c>
      <c r="F95" s="57">
        <f>VLOOKUP(A95, 'FY25 Chpt 2 DABS-Dist Sum'!$A$7:$AB$142, 28, FALSE)</f>
        <v>2805173.7627533609</v>
      </c>
      <c r="G95" s="58">
        <f>VLOOKUP(A95,[3]ADM!$A$157:$G$292,7,FALSE)</f>
        <v>666.55</v>
      </c>
      <c r="H95" s="60">
        <f t="shared" si="1"/>
        <v>4208</v>
      </c>
      <c r="I95" s="46"/>
      <c r="J95" s="55">
        <v>218</v>
      </c>
      <c r="K95" s="46"/>
      <c r="L95" s="52"/>
      <c r="M95" s="52"/>
      <c r="N95" s="66"/>
    </row>
    <row r="96" spans="1:14" ht="15" customHeight="1" x14ac:dyDescent="0.2">
      <c r="A96" s="7">
        <v>91</v>
      </c>
      <c r="B96" s="6" t="s">
        <v>48</v>
      </c>
      <c r="C96" s="5">
        <v>1116.2</v>
      </c>
      <c r="D96" s="5">
        <v>1116.2</v>
      </c>
      <c r="E96" s="12">
        <v>0.33750000000000002</v>
      </c>
      <c r="F96" s="57">
        <f>VLOOKUP(A96, 'FY25 Chpt 2 DABS-Dist Sum'!$A$7:$AB$142, 28, FALSE)</f>
        <v>8264578.5374355502</v>
      </c>
      <c r="G96" s="58">
        <f>VLOOKUP(A96,[3]ADM!$A$157:$G$292,7,FALSE)</f>
        <v>953.7</v>
      </c>
      <c r="H96" s="60">
        <f t="shared" si="1"/>
        <v>8666</v>
      </c>
      <c r="I96" s="46"/>
      <c r="J96" s="55">
        <v>412</v>
      </c>
      <c r="K96" s="46"/>
      <c r="L96" s="52"/>
      <c r="M96" s="52"/>
      <c r="N96" s="66"/>
    </row>
    <row r="97" spans="1:14" ht="15" customHeight="1" x14ac:dyDescent="0.2">
      <c r="A97" s="7">
        <v>92</v>
      </c>
      <c r="B97" s="6" t="s">
        <v>47</v>
      </c>
      <c r="C97" s="5">
        <v>6277.5</v>
      </c>
      <c r="D97" s="5">
        <v>6277.5</v>
      </c>
      <c r="E97" s="12">
        <v>0.26950000000000002</v>
      </c>
      <c r="F97" s="57">
        <f>VLOOKUP(A97, 'FY25 Chpt 2 DABS-Dist Sum'!$A$7:$AB$142, 28, FALSE)</f>
        <v>45020686.114205882</v>
      </c>
      <c r="G97" s="58">
        <f>VLOOKUP(A97,[3]ADM!$A$157:$G$292,7,FALSE)</f>
        <v>5283.7</v>
      </c>
      <c r="H97" s="60">
        <f t="shared" si="1"/>
        <v>8521</v>
      </c>
      <c r="I97" s="46"/>
      <c r="J97" s="55">
        <v>213</v>
      </c>
      <c r="K97" s="46"/>
      <c r="L97" s="52"/>
      <c r="M97" s="52"/>
      <c r="N97" s="66"/>
    </row>
    <row r="98" spans="1:14" ht="15" customHeight="1" x14ac:dyDescent="0.2">
      <c r="A98" s="7">
        <v>93</v>
      </c>
      <c r="B98" s="6" t="s">
        <v>46</v>
      </c>
      <c r="C98" s="5">
        <v>5276</v>
      </c>
      <c r="D98" s="5">
        <v>5276</v>
      </c>
      <c r="E98" s="12">
        <v>0.38900000000000001</v>
      </c>
      <c r="F98" s="57">
        <f>VLOOKUP(A98, 'FY25 Chpt 2 DABS-Dist Sum'!$A$7:$AB$142, 28, FALSE)</f>
        <v>34078982.764425419</v>
      </c>
      <c r="G98" s="58">
        <f>VLOOKUP(A98,[3]ADM!$A$157:$G$292,7,FALSE)</f>
        <v>4919.7</v>
      </c>
      <c r="H98" s="60">
        <f t="shared" si="1"/>
        <v>6927</v>
      </c>
      <c r="I98" s="46"/>
      <c r="J98" s="55">
        <v>87</v>
      </c>
      <c r="K98" s="46"/>
      <c r="L98" s="52"/>
      <c r="M98" s="52"/>
      <c r="N98" s="66"/>
    </row>
    <row r="99" spans="1:14" ht="15" customHeight="1" x14ac:dyDescent="0.2">
      <c r="A99" s="7">
        <v>94</v>
      </c>
      <c r="B99" s="6" t="s">
        <v>45</v>
      </c>
      <c r="C99" s="5">
        <v>7102.4</v>
      </c>
      <c r="D99" s="5">
        <v>7102.4</v>
      </c>
      <c r="E99" s="12">
        <v>0.3533</v>
      </c>
      <c r="F99" s="57">
        <f>VLOOKUP(A99, 'FY25 Chpt 2 DABS-Dist Sum'!$A$7:$AB$142, 28, FALSE)</f>
        <v>49960862.684425935</v>
      </c>
      <c r="G99" s="58">
        <f>VLOOKUP(A99,[3]ADM!$A$157:$G$292,7,FALSE)</f>
        <v>6394.25</v>
      </c>
      <c r="H99" s="60">
        <f t="shared" si="1"/>
        <v>7813</v>
      </c>
      <c r="I99" s="46"/>
      <c r="J99" s="55">
        <v>362</v>
      </c>
      <c r="K99" s="46"/>
      <c r="L99" s="52"/>
      <c r="M99" s="52"/>
      <c r="N99" s="66"/>
    </row>
    <row r="100" spans="1:14" ht="15" customHeight="1" x14ac:dyDescent="0.2">
      <c r="A100" s="7">
        <v>95</v>
      </c>
      <c r="B100" s="6" t="s">
        <v>44</v>
      </c>
      <c r="C100" s="5">
        <v>1582.05</v>
      </c>
      <c r="D100" s="5">
        <v>1582.05</v>
      </c>
      <c r="E100" s="12">
        <v>0.46489999999999998</v>
      </c>
      <c r="F100" s="57">
        <f>VLOOKUP(A100, 'FY25 Chpt 2 DABS-Dist Sum'!$A$7:$AB$142, 28, FALSE)</f>
        <v>12220932.738520458</v>
      </c>
      <c r="G100" s="58">
        <f>VLOOKUP(A100,[3]ADM!$A$157:$G$292,7,FALSE)</f>
        <v>1515.3</v>
      </c>
      <c r="H100" s="60">
        <f t="shared" si="1"/>
        <v>8065</v>
      </c>
      <c r="I100" s="46"/>
      <c r="J100" s="55">
        <v>1530</v>
      </c>
      <c r="K100" s="46"/>
      <c r="L100" s="52"/>
      <c r="M100" s="52"/>
      <c r="N100" s="66"/>
    </row>
    <row r="101" spans="1:14" ht="15" customHeight="1" x14ac:dyDescent="0.2">
      <c r="A101" s="7">
        <v>96</v>
      </c>
      <c r="B101" s="6" t="s">
        <v>43</v>
      </c>
      <c r="C101" s="5">
        <v>5985.1</v>
      </c>
      <c r="D101" s="5">
        <v>5985.1</v>
      </c>
      <c r="E101" s="12">
        <v>0.20449999999999999</v>
      </c>
      <c r="F101" s="57">
        <f>VLOOKUP(A101, 'FY25 Chpt 2 DABS-Dist Sum'!$A$7:$AB$142, 28, FALSE)</f>
        <v>47088439.485842682</v>
      </c>
      <c r="G101" s="58">
        <f>VLOOKUP(A101,[3]ADM!$A$157:$G$292,7,FALSE)</f>
        <v>5501.5</v>
      </c>
      <c r="H101" s="60">
        <f t="shared" si="1"/>
        <v>8559</v>
      </c>
      <c r="I101" s="46"/>
      <c r="J101" s="55">
        <v>147</v>
      </c>
      <c r="K101" s="46"/>
      <c r="L101" s="52"/>
      <c r="M101" s="52"/>
      <c r="N101" s="66"/>
    </row>
    <row r="102" spans="1:14" ht="15" customHeight="1" x14ac:dyDescent="0.2">
      <c r="A102" s="7">
        <v>97</v>
      </c>
      <c r="B102" s="6" t="s">
        <v>42</v>
      </c>
      <c r="C102" s="5">
        <v>4277.3</v>
      </c>
      <c r="D102" s="5">
        <v>4277.3</v>
      </c>
      <c r="E102" s="12">
        <v>0.32040000000000002</v>
      </c>
      <c r="F102" s="57">
        <f>VLOOKUP(A102, 'FY25 Chpt 2 DABS-Dist Sum'!$A$7:$AB$142, 28, FALSE)</f>
        <v>29734478.375185095</v>
      </c>
      <c r="G102" s="58">
        <f>VLOOKUP(A102,[3]ADM!$A$157:$G$292,7,FALSE)</f>
        <v>3774.9</v>
      </c>
      <c r="H102" s="60">
        <f t="shared" si="1"/>
        <v>7877</v>
      </c>
      <c r="I102" s="46"/>
      <c r="J102" s="55">
        <v>213</v>
      </c>
      <c r="K102" s="46"/>
      <c r="L102" s="52"/>
      <c r="M102" s="52"/>
      <c r="N102" s="66"/>
    </row>
    <row r="103" spans="1:14" ht="15" customHeight="1" x14ac:dyDescent="0.2">
      <c r="A103" s="7">
        <v>98</v>
      </c>
      <c r="B103" s="6" t="s">
        <v>41</v>
      </c>
      <c r="C103" s="5">
        <v>12280.85</v>
      </c>
      <c r="D103" s="5">
        <v>12280.85</v>
      </c>
      <c r="E103" s="12">
        <v>0.40489999999999998</v>
      </c>
      <c r="F103" s="57">
        <f>VLOOKUP(A103, 'FY25 Chpt 2 DABS-Dist Sum'!$A$7:$AB$142, 28, FALSE)</f>
        <v>94760065.191874787</v>
      </c>
      <c r="G103" s="58">
        <f>VLOOKUP(A103,[3]ADM!$A$157:$G$292,7,FALSE)</f>
        <v>12880.5</v>
      </c>
      <c r="H103" s="60">
        <f t="shared" si="1"/>
        <v>7357</v>
      </c>
      <c r="I103" s="46"/>
      <c r="J103" s="55">
        <v>163</v>
      </c>
      <c r="K103" s="46"/>
      <c r="L103" s="52"/>
      <c r="M103" s="52"/>
      <c r="N103" s="66"/>
    </row>
    <row r="104" spans="1:14" ht="15" customHeight="1" x14ac:dyDescent="0.2">
      <c r="A104" s="7">
        <v>101</v>
      </c>
      <c r="B104" s="6" t="s">
        <v>40</v>
      </c>
      <c r="C104" s="5">
        <v>12238.75</v>
      </c>
      <c r="D104" s="5">
        <v>12238.75</v>
      </c>
      <c r="E104" s="12">
        <v>0.8</v>
      </c>
      <c r="F104" s="57">
        <f>VLOOKUP(A104, 'FY25 Chpt 2 DABS-Dist Sum'!$A$7:$AB$142, 28, FALSE)</f>
        <v>57182201.126852095</v>
      </c>
      <c r="G104" s="58">
        <f>VLOOKUP(A104,[3]ADM!$A$157:$G$292,7,FALSE)</f>
        <v>15473.8</v>
      </c>
      <c r="H104" s="60">
        <f t="shared" si="1"/>
        <v>3695</v>
      </c>
      <c r="I104" s="46"/>
      <c r="J104" s="55">
        <v>109</v>
      </c>
      <c r="K104" s="46"/>
      <c r="L104" s="52"/>
      <c r="M104" s="52"/>
      <c r="N104" s="66"/>
    </row>
    <row r="105" spans="1:14" ht="15" customHeight="1" x14ac:dyDescent="0.2">
      <c r="A105" s="7">
        <v>102</v>
      </c>
      <c r="B105" s="6" t="s">
        <v>39</v>
      </c>
      <c r="C105" s="5">
        <v>2263.9499999999998</v>
      </c>
      <c r="D105" s="5">
        <v>2263.9499999999998</v>
      </c>
      <c r="E105" s="12">
        <v>0.31900000000000001</v>
      </c>
      <c r="F105" s="57">
        <f>VLOOKUP(A105, 'FY25 Chpt 2 DABS-Dist Sum'!$A$7:$AB$142, 28, FALSE)</f>
        <v>17935771.74869813</v>
      </c>
      <c r="G105" s="58">
        <f>VLOOKUP(A105,[3]ADM!$A$157:$G$292,7,FALSE)</f>
        <v>2071.1999999999998</v>
      </c>
      <c r="H105" s="60">
        <f t="shared" si="1"/>
        <v>8660</v>
      </c>
      <c r="I105" s="46"/>
      <c r="J105" s="55">
        <v>175</v>
      </c>
      <c r="K105" s="46"/>
      <c r="L105" s="52"/>
      <c r="M105" s="52"/>
      <c r="N105" s="66"/>
    </row>
    <row r="106" spans="1:14" ht="15" customHeight="1" x14ac:dyDescent="0.2">
      <c r="A106" s="7">
        <v>103</v>
      </c>
      <c r="B106" s="6" t="s">
        <v>38</v>
      </c>
      <c r="C106" s="5">
        <v>1311</v>
      </c>
      <c r="D106" s="5">
        <v>1311</v>
      </c>
      <c r="E106" s="12">
        <v>0.1895</v>
      </c>
      <c r="F106" s="57">
        <f>VLOOKUP(A106, 'FY25 Chpt 2 DABS-Dist Sum'!$A$7:$AB$142, 28, FALSE)</f>
        <v>8489403.0883009192</v>
      </c>
      <c r="G106" s="58">
        <f>VLOOKUP(A106,[3]ADM!$A$157:$G$292,7,FALSE)</f>
        <v>809</v>
      </c>
      <c r="H106" s="60">
        <f t="shared" si="1"/>
        <v>10494</v>
      </c>
      <c r="I106" s="46"/>
      <c r="J106" s="55">
        <v>270</v>
      </c>
      <c r="K106" s="46"/>
      <c r="L106" s="52"/>
      <c r="M106" s="52"/>
      <c r="N106" s="66"/>
    </row>
    <row r="107" spans="1:14" ht="15" customHeight="1" x14ac:dyDescent="0.2">
      <c r="A107" s="7">
        <v>104</v>
      </c>
      <c r="B107" s="6" t="s">
        <v>37</v>
      </c>
      <c r="C107" s="5">
        <v>3893.9</v>
      </c>
      <c r="D107" s="5">
        <v>3893.9</v>
      </c>
      <c r="E107" s="12">
        <v>0.68610000000000004</v>
      </c>
      <c r="F107" s="57">
        <f>VLOOKUP(A107, 'FY25 Chpt 2 DABS-Dist Sum'!$A$7:$AB$142, 28, FALSE)</f>
        <v>16926389.417646937</v>
      </c>
      <c r="G107" s="58">
        <f>VLOOKUP(A107,[3]ADM!$A$157:$G$292,7,FALSE)</f>
        <v>4306</v>
      </c>
      <c r="H107" s="60">
        <f t="shared" si="1"/>
        <v>3931</v>
      </c>
      <c r="I107" s="46"/>
      <c r="J107" s="55">
        <v>122</v>
      </c>
      <c r="K107" s="46"/>
      <c r="L107" s="52"/>
      <c r="M107" s="52"/>
      <c r="N107" s="66"/>
    </row>
    <row r="108" spans="1:14" ht="15" customHeight="1" x14ac:dyDescent="0.2">
      <c r="A108" s="7">
        <v>106</v>
      </c>
      <c r="B108" s="6" t="s">
        <v>36</v>
      </c>
      <c r="C108" s="5">
        <v>2820.8</v>
      </c>
      <c r="D108" s="5">
        <v>2820.8</v>
      </c>
      <c r="E108" s="12">
        <v>0.44479999999999997</v>
      </c>
      <c r="F108" s="57">
        <f>VLOOKUP(A108, 'FY25 Chpt 2 DABS-Dist Sum'!$A$7:$AB$142, 28, FALSE)</f>
        <v>19933353.028656781</v>
      </c>
      <c r="G108" s="58">
        <f>VLOOKUP(A108,[3]ADM!$A$157:$G$292,7,FALSE)</f>
        <v>2752.25</v>
      </c>
      <c r="H108" s="60">
        <f t="shared" si="1"/>
        <v>7243</v>
      </c>
      <c r="I108" s="46"/>
      <c r="J108" s="55">
        <v>310</v>
      </c>
      <c r="K108" s="46"/>
      <c r="L108" s="52"/>
      <c r="M108" s="52"/>
      <c r="N108" s="66"/>
    </row>
    <row r="109" spans="1:14" ht="15" customHeight="1" x14ac:dyDescent="0.2">
      <c r="A109" s="7">
        <v>108</v>
      </c>
      <c r="B109" s="6" t="s">
        <v>34</v>
      </c>
      <c r="C109" s="5">
        <v>5928.7</v>
      </c>
      <c r="D109" s="5">
        <v>5928.7</v>
      </c>
      <c r="E109" s="12">
        <v>0.26529999999999998</v>
      </c>
      <c r="F109" s="57">
        <f>VLOOKUP(A109, 'FY25 Chpt 2 DABS-Dist Sum'!$A$7:$AB$142, 28, FALSE)</f>
        <v>46635769.55103644</v>
      </c>
      <c r="G109" s="58">
        <f>VLOOKUP(A109,[3]ADM!$A$157:$G$292,7,FALSE)</f>
        <v>5336.05</v>
      </c>
      <c r="H109" s="60">
        <f t="shared" si="1"/>
        <v>8740</v>
      </c>
      <c r="I109" s="46"/>
      <c r="J109" s="55">
        <v>148</v>
      </c>
      <c r="K109" s="46"/>
      <c r="L109" s="52"/>
      <c r="M109" s="52"/>
      <c r="N109" s="66"/>
    </row>
    <row r="110" spans="1:14" ht="15" customHeight="1" x14ac:dyDescent="0.2">
      <c r="A110" s="7">
        <v>109</v>
      </c>
      <c r="B110" s="6" t="s">
        <v>33</v>
      </c>
      <c r="C110" s="5">
        <v>2235.75</v>
      </c>
      <c r="D110" s="5">
        <v>2235.75</v>
      </c>
      <c r="E110" s="12">
        <v>0.8</v>
      </c>
      <c r="F110" s="57">
        <f>VLOOKUP(A110, 'FY25 Chpt 2 DABS-Dist Sum'!$A$7:$AB$142, 28, FALSE)</f>
        <v>9589777.6134323943</v>
      </c>
      <c r="G110" s="58">
        <f>VLOOKUP(A110,[3]ADM!$A$157:$G$292,7,FALSE)</f>
        <v>2437.5</v>
      </c>
      <c r="H110" s="60">
        <f t="shared" si="1"/>
        <v>3934</v>
      </c>
      <c r="I110" s="46"/>
      <c r="J110" s="55">
        <v>213</v>
      </c>
      <c r="K110" s="46"/>
      <c r="L110" s="52"/>
      <c r="M110" s="52"/>
      <c r="N110" s="66"/>
    </row>
    <row r="111" spans="1:14" ht="15" customHeight="1" x14ac:dyDescent="0.2">
      <c r="A111" s="7">
        <v>110</v>
      </c>
      <c r="B111" s="6" t="s">
        <v>32</v>
      </c>
      <c r="C111" s="5">
        <v>3121.6</v>
      </c>
      <c r="D111" s="5">
        <v>3121.6</v>
      </c>
      <c r="E111" s="12">
        <v>0.65110000000000001</v>
      </c>
      <c r="F111" s="57">
        <f>VLOOKUP(A111, 'FY25 Chpt 2 DABS-Dist Sum'!$A$7:$AB$142, 28, FALSE)</f>
        <v>18537133.589074407</v>
      </c>
      <c r="G111" s="58">
        <f>VLOOKUP(A111,[3]ADM!$A$157:$G$292,7,FALSE)</f>
        <v>3637.05</v>
      </c>
      <c r="H111" s="60">
        <f t="shared" si="1"/>
        <v>5097</v>
      </c>
      <c r="I111" s="46"/>
      <c r="J111" s="55">
        <v>223</v>
      </c>
      <c r="K111" s="46"/>
      <c r="L111" s="52"/>
      <c r="M111" s="52"/>
      <c r="N111" s="66"/>
    </row>
    <row r="112" spans="1:14" ht="15" customHeight="1" x14ac:dyDescent="0.2">
      <c r="A112" s="7">
        <v>111</v>
      </c>
      <c r="B112" s="6" t="s">
        <v>31</v>
      </c>
      <c r="C112" s="5">
        <v>1257.3499999999999</v>
      </c>
      <c r="D112" s="5">
        <v>1257.3499999999999</v>
      </c>
      <c r="E112" s="12">
        <v>0.27250000000000002</v>
      </c>
      <c r="F112" s="57">
        <f>VLOOKUP(A112, 'FY25 Chpt 2 DABS-Dist Sum'!$A$7:$AB$142, 28, FALSE)</f>
        <v>11111991.3352249</v>
      </c>
      <c r="G112" s="58">
        <f>VLOOKUP(A112,[3]ADM!$A$157:$G$292,7,FALSE)</f>
        <v>1346.75</v>
      </c>
      <c r="H112" s="60">
        <f t="shared" si="1"/>
        <v>8251</v>
      </c>
      <c r="I112" s="46"/>
      <c r="J112" s="55">
        <v>206</v>
      </c>
      <c r="K112" s="46"/>
      <c r="L112" s="52"/>
      <c r="M112" s="52"/>
      <c r="N112" s="66"/>
    </row>
    <row r="113" spans="1:14" ht="15" customHeight="1" x14ac:dyDescent="0.2">
      <c r="A113" s="7">
        <v>112</v>
      </c>
      <c r="B113" s="6" t="s">
        <v>30</v>
      </c>
      <c r="C113" s="5">
        <v>20664.150000000001</v>
      </c>
      <c r="D113" s="5">
        <v>20664.150000000001</v>
      </c>
      <c r="E113" s="12">
        <v>0.29120000000000001</v>
      </c>
      <c r="F113" s="57">
        <f>VLOOKUP(A113, 'FY25 Chpt 2 DABS-Dist Sum'!$A$7:$AB$142, 28, FALSE)</f>
        <v>150296856.64080524</v>
      </c>
      <c r="G113" s="58">
        <f>VLOOKUP(A113,[3]ADM!$A$157:$G$292,7,FALSE)</f>
        <v>19035.650000000001</v>
      </c>
      <c r="H113" s="60">
        <f t="shared" si="1"/>
        <v>7896</v>
      </c>
      <c r="I113" s="46"/>
      <c r="J113" s="55">
        <v>178</v>
      </c>
      <c r="K113" s="46"/>
      <c r="L113" s="52"/>
      <c r="M113" s="52"/>
      <c r="N113" s="66"/>
    </row>
    <row r="114" spans="1:14" ht="15" customHeight="1" x14ac:dyDescent="0.2">
      <c r="A114" s="7">
        <v>113</v>
      </c>
      <c r="B114" s="6" t="s">
        <v>29</v>
      </c>
      <c r="C114" s="5">
        <v>4844.2</v>
      </c>
      <c r="D114" s="5">
        <v>4844.2</v>
      </c>
      <c r="E114" s="12">
        <v>0.4274</v>
      </c>
      <c r="F114" s="57">
        <f>VLOOKUP(A114, 'FY25 Chpt 2 DABS-Dist Sum'!$A$7:$AB$142, 28, FALSE)</f>
        <v>50757690.584071107</v>
      </c>
      <c r="G114" s="58">
        <f>VLOOKUP(A114,[3]ADM!$A$157:$G$292,7,FALSE)</f>
        <v>6269.25</v>
      </c>
      <c r="H114" s="60">
        <f t="shared" si="1"/>
        <v>8096</v>
      </c>
      <c r="I114" s="46"/>
      <c r="J114" s="55">
        <v>264</v>
      </c>
      <c r="K114" s="46"/>
      <c r="L114" s="52"/>
      <c r="M114" s="52"/>
      <c r="N114" s="66"/>
    </row>
    <row r="115" spans="1:14" ht="15" customHeight="1" x14ac:dyDescent="0.2">
      <c r="A115" s="7">
        <v>114</v>
      </c>
      <c r="B115" s="6" t="s">
        <v>28</v>
      </c>
      <c r="C115" s="5">
        <v>3967.5</v>
      </c>
      <c r="D115" s="5">
        <v>3967.5</v>
      </c>
      <c r="E115" s="12">
        <v>0.23760000000000001</v>
      </c>
      <c r="F115" s="57">
        <f>VLOOKUP(A115, 'FY25 Chpt 2 DABS-Dist Sum'!$A$7:$AB$142, 28, FALSE)</f>
        <v>31642014.892390382</v>
      </c>
      <c r="G115" s="58">
        <f>VLOOKUP(A115,[3]ADM!$A$157:$G$292,7,FALSE)</f>
        <v>3547.5</v>
      </c>
      <c r="H115" s="60">
        <f t="shared" si="1"/>
        <v>8920</v>
      </c>
      <c r="I115" s="46"/>
      <c r="J115" s="55">
        <v>394</v>
      </c>
      <c r="K115" s="46"/>
      <c r="L115" s="52"/>
      <c r="M115" s="52"/>
      <c r="N115" s="66"/>
    </row>
    <row r="116" spans="1:14" ht="15" customHeight="1" x14ac:dyDescent="0.2">
      <c r="A116" s="7">
        <v>115</v>
      </c>
      <c r="B116" s="6" t="s">
        <v>27</v>
      </c>
      <c r="C116" s="5">
        <v>8202.4</v>
      </c>
      <c r="D116" s="5">
        <v>8202.4</v>
      </c>
      <c r="E116" s="12">
        <v>0.37269999999999998</v>
      </c>
      <c r="F116" s="57">
        <f>VLOOKUP(A116, 'FY25 Chpt 2 DABS-Dist Sum'!$A$7:$AB$142, 28, FALSE)</f>
        <v>52236910.938150361</v>
      </c>
      <c r="G116" s="58">
        <f>VLOOKUP(A116,[3]ADM!$A$157:$G$292,7,FALSE)</f>
        <v>7363.8</v>
      </c>
      <c r="H116" s="60">
        <f t="shared" si="1"/>
        <v>7094</v>
      </c>
      <c r="I116" s="46"/>
      <c r="J116" s="55">
        <v>279</v>
      </c>
      <c r="K116" s="46"/>
      <c r="L116" s="52"/>
      <c r="M116" s="52"/>
      <c r="N116" s="66"/>
    </row>
    <row r="117" spans="1:14" ht="15" customHeight="1" x14ac:dyDescent="0.2">
      <c r="A117" s="7">
        <v>116</v>
      </c>
      <c r="B117" s="6" t="s">
        <v>26</v>
      </c>
      <c r="C117" s="5">
        <v>2128.1</v>
      </c>
      <c r="D117" s="5">
        <v>2128.1</v>
      </c>
      <c r="E117" s="12">
        <v>0.2175</v>
      </c>
      <c r="F117" s="57">
        <f>VLOOKUP(A117, 'FY25 Chpt 2 DABS-Dist Sum'!$A$7:$AB$142, 28, FALSE)</f>
        <v>14838300.08642468</v>
      </c>
      <c r="G117" s="58">
        <f>VLOOKUP(A117,[3]ADM!$A$157:$G$292,7,FALSE)</f>
        <v>1640.2</v>
      </c>
      <c r="H117" s="60">
        <f t="shared" si="1"/>
        <v>9047</v>
      </c>
      <c r="I117" s="46"/>
      <c r="J117" s="55">
        <v>407</v>
      </c>
      <c r="K117" s="46"/>
      <c r="L117" s="52"/>
      <c r="M117" s="52"/>
      <c r="N117" s="66"/>
    </row>
    <row r="118" spans="1:14" ht="15" customHeight="1" x14ac:dyDescent="0.2">
      <c r="A118" s="7">
        <v>117</v>
      </c>
      <c r="B118" s="6" t="s">
        <v>25</v>
      </c>
      <c r="C118" s="5">
        <v>27190.7</v>
      </c>
      <c r="D118" s="5">
        <v>27190.7</v>
      </c>
      <c r="E118" s="12">
        <v>0.29339999999999999</v>
      </c>
      <c r="F118" s="57">
        <f>VLOOKUP(A118, 'FY25 Chpt 2 DABS-Dist Sum'!$A$7:$AB$142, 28, FALSE)</f>
        <v>197837903.86266673</v>
      </c>
      <c r="G118" s="58">
        <f>VLOOKUP(A118,[3]ADM!$A$157:$G$292,7,FALSE)</f>
        <v>25080.85</v>
      </c>
      <c r="H118" s="60">
        <f t="shared" si="1"/>
        <v>7888</v>
      </c>
      <c r="I118" s="46"/>
      <c r="J118" s="55">
        <v>318</v>
      </c>
      <c r="K118" s="46"/>
      <c r="L118" s="52"/>
      <c r="M118" s="52"/>
      <c r="N118" s="66"/>
    </row>
    <row r="119" spans="1:14" ht="15" customHeight="1" x14ac:dyDescent="0.2">
      <c r="A119" s="7">
        <v>118</v>
      </c>
      <c r="B119" s="6" t="s">
        <v>24</v>
      </c>
      <c r="C119" s="5">
        <v>30320.9</v>
      </c>
      <c r="D119" s="5">
        <v>30320.9</v>
      </c>
      <c r="E119" s="12">
        <v>0.31019999999999998</v>
      </c>
      <c r="F119" s="57">
        <f>VLOOKUP(A119, 'FY25 Chpt 2 DABS-Dist Sum'!$A$7:$AB$142, 28, FALSE)</f>
        <v>186068854.4106552</v>
      </c>
      <c r="G119" s="58">
        <f>VLOOKUP(A119,[3]ADM!$A$157:$G$292,7,FALSE)</f>
        <v>25090.15</v>
      </c>
      <c r="H119" s="60">
        <f t="shared" si="1"/>
        <v>7416</v>
      </c>
      <c r="I119" s="46"/>
      <c r="J119" s="55">
        <v>253</v>
      </c>
      <c r="K119" s="46"/>
      <c r="L119" s="52"/>
      <c r="M119" s="52"/>
      <c r="N119" s="66"/>
    </row>
    <row r="120" spans="1:14" ht="15" customHeight="1" x14ac:dyDescent="0.2">
      <c r="A120" s="7">
        <v>119</v>
      </c>
      <c r="B120" s="6" t="s">
        <v>23</v>
      </c>
      <c r="C120" s="5">
        <v>906.05</v>
      </c>
      <c r="D120" s="5">
        <v>906.05</v>
      </c>
      <c r="E120" s="12">
        <v>0.32740000000000002</v>
      </c>
      <c r="F120" s="57">
        <f>VLOOKUP(A120, 'FY25 Chpt 2 DABS-Dist Sum'!$A$7:$AB$142, 28, FALSE)</f>
        <v>6348483.3134936476</v>
      </c>
      <c r="G120" s="58">
        <f>VLOOKUP(A120,[3]ADM!$A$157:$G$292,7,FALSE)</f>
        <v>754.3</v>
      </c>
      <c r="H120" s="60">
        <f t="shared" si="1"/>
        <v>8416</v>
      </c>
      <c r="I120" s="46"/>
      <c r="J120" s="55">
        <v>279</v>
      </c>
      <c r="K120" s="46"/>
      <c r="L120" s="52"/>
      <c r="M120" s="52"/>
      <c r="N120" s="66"/>
    </row>
    <row r="121" spans="1:14" ht="15" customHeight="1" x14ac:dyDescent="0.2">
      <c r="A121" s="7">
        <v>120</v>
      </c>
      <c r="B121" s="6" t="s">
        <v>22</v>
      </c>
      <c r="C121" s="5">
        <v>4121.45</v>
      </c>
      <c r="D121" s="5">
        <v>4121.45</v>
      </c>
      <c r="E121" s="12">
        <v>0.25159999999999999</v>
      </c>
      <c r="F121" s="57">
        <f>VLOOKUP(A121, 'FY25 Chpt 2 DABS-Dist Sum'!$A$7:$AB$142, 28, FALSE)</f>
        <v>34651502.21731253</v>
      </c>
      <c r="G121" s="58">
        <f>VLOOKUP(A121,[3]ADM!$A$157:$G$292,7,FALSE)</f>
        <v>3952.7</v>
      </c>
      <c r="H121" s="60">
        <f t="shared" si="1"/>
        <v>8767</v>
      </c>
      <c r="I121" s="46"/>
      <c r="J121" s="55">
        <v>438</v>
      </c>
      <c r="K121" s="46"/>
      <c r="L121" s="52"/>
      <c r="M121" s="52"/>
      <c r="N121" s="66"/>
    </row>
    <row r="122" spans="1:14" ht="15" customHeight="1" x14ac:dyDescent="0.2">
      <c r="A122" s="7">
        <v>121</v>
      </c>
      <c r="B122" s="6" t="s">
        <v>21</v>
      </c>
      <c r="C122" s="5">
        <v>14465.4</v>
      </c>
      <c r="D122" s="5">
        <v>14465.4</v>
      </c>
      <c r="E122" s="12">
        <v>0.27550000000000002</v>
      </c>
      <c r="F122" s="57">
        <f>VLOOKUP(A122, 'FY25 Chpt 2 DABS-Dist Sum'!$A$7:$AB$142, 28, FALSE)</f>
        <v>105227196.59316902</v>
      </c>
      <c r="G122" s="58">
        <f>VLOOKUP(A122,[3]ADM!$A$157:$G$292,7,FALSE)</f>
        <v>12483.7</v>
      </c>
      <c r="H122" s="60">
        <f t="shared" si="1"/>
        <v>8429</v>
      </c>
      <c r="I122" s="46"/>
      <c r="J122" s="55">
        <v>240</v>
      </c>
      <c r="K122" s="46"/>
      <c r="L122" s="52"/>
      <c r="M122" s="52"/>
      <c r="N122" s="66"/>
    </row>
    <row r="123" spans="1:14" ht="15" customHeight="1" x14ac:dyDescent="0.2">
      <c r="A123" s="7">
        <v>122</v>
      </c>
      <c r="B123" s="6" t="s">
        <v>20</v>
      </c>
      <c r="C123" s="5">
        <v>1540.32</v>
      </c>
      <c r="D123" s="5">
        <v>1540.32</v>
      </c>
      <c r="E123" s="12">
        <v>0.26300000000000001</v>
      </c>
      <c r="F123" s="57">
        <f>VLOOKUP(A123, 'FY25 Chpt 2 DABS-Dist Sum'!$A$7:$AB$142, 28, FALSE)</f>
        <v>27740300.840001032</v>
      </c>
      <c r="G123" s="58">
        <f>VLOOKUP(A123,[3]ADM!$A$157:$G$292,7,FALSE)</f>
        <v>3984.95</v>
      </c>
      <c r="H123" s="60">
        <f t="shared" si="1"/>
        <v>6961</v>
      </c>
      <c r="I123" s="46"/>
      <c r="J123" s="55">
        <v>290</v>
      </c>
      <c r="K123" s="46"/>
      <c r="L123" s="52"/>
      <c r="M123" s="52"/>
      <c r="N123" s="66"/>
    </row>
    <row r="124" spans="1:14" ht="15" customHeight="1" x14ac:dyDescent="0.2">
      <c r="A124" s="7">
        <v>123</v>
      </c>
      <c r="B124" s="6" t="s">
        <v>19</v>
      </c>
      <c r="C124" s="5">
        <v>20984.400000000001</v>
      </c>
      <c r="D124" s="5">
        <v>20984.400000000001</v>
      </c>
      <c r="E124" s="12">
        <v>0.47789999999999999</v>
      </c>
      <c r="F124" s="57">
        <f>VLOOKUP(A124, 'FY25 Chpt 2 DABS-Dist Sum'!$A$7:$AB$142, 28, FALSE)</f>
        <v>116743560.73428053</v>
      </c>
      <c r="G124" s="58">
        <f>VLOOKUP(A124,[3]ADM!$A$157:$G$292,7,FALSE)</f>
        <v>20105.75</v>
      </c>
      <c r="H124" s="60">
        <f t="shared" si="1"/>
        <v>5806</v>
      </c>
      <c r="I124" s="46"/>
      <c r="J124" s="55">
        <v>166</v>
      </c>
      <c r="K124" s="46"/>
      <c r="L124" s="52"/>
      <c r="M124" s="52"/>
      <c r="N124" s="66"/>
    </row>
    <row r="125" spans="1:14" ht="15" customHeight="1" x14ac:dyDescent="0.2">
      <c r="A125" s="7">
        <v>124</v>
      </c>
      <c r="B125" s="6" t="s">
        <v>18</v>
      </c>
      <c r="C125" s="5">
        <v>12292</v>
      </c>
      <c r="D125" s="5">
        <v>12292</v>
      </c>
      <c r="E125" s="12">
        <v>0.37280000000000002</v>
      </c>
      <c r="F125" s="57">
        <f>VLOOKUP(A125, 'FY25 Chpt 2 DABS-Dist Sum'!$A$7:$AB$142, 28, FALSE)</f>
        <v>100369794.20005113</v>
      </c>
      <c r="G125" s="58">
        <f>VLOOKUP(A125,[3]ADM!$A$157:$G$292,7,FALSE)</f>
        <v>12574.75</v>
      </c>
      <c r="H125" s="60">
        <f t="shared" si="1"/>
        <v>7982</v>
      </c>
      <c r="I125" s="46"/>
      <c r="J125" s="55">
        <v>352</v>
      </c>
      <c r="K125" s="46"/>
      <c r="L125" s="52"/>
      <c r="M125" s="52"/>
      <c r="N125" s="66"/>
    </row>
    <row r="126" spans="1:14" ht="15" customHeight="1" x14ac:dyDescent="0.2">
      <c r="A126" s="7">
        <v>126</v>
      </c>
      <c r="B126" s="6" t="s">
        <v>17</v>
      </c>
      <c r="C126" s="5">
        <v>2548.1999999999998</v>
      </c>
      <c r="D126" s="5">
        <v>2548.1999999999998</v>
      </c>
      <c r="E126" s="12">
        <v>0.3987</v>
      </c>
      <c r="F126" s="57">
        <f>VLOOKUP(A126, 'FY25 Chpt 2 DABS-Dist Sum'!$A$7:$AB$142, 28, FALSE)</f>
        <v>18577980.960461039</v>
      </c>
      <c r="G126" s="58">
        <f>VLOOKUP(A126,[3]ADM!$A$157:$G$292,7,FALSE)</f>
        <v>2378.1</v>
      </c>
      <c r="H126" s="60">
        <f t="shared" si="1"/>
        <v>7812</v>
      </c>
      <c r="I126" s="46"/>
      <c r="J126" s="55">
        <v>194</v>
      </c>
      <c r="K126" s="46"/>
      <c r="L126" s="52"/>
      <c r="M126" s="52"/>
      <c r="N126" s="66"/>
    </row>
    <row r="127" spans="1:14" ht="15" customHeight="1" x14ac:dyDescent="0.2">
      <c r="A127" s="7">
        <v>127</v>
      </c>
      <c r="B127" s="6" t="s">
        <v>16</v>
      </c>
      <c r="C127" s="5">
        <v>13786.25</v>
      </c>
      <c r="D127" s="5">
        <v>13786.25</v>
      </c>
      <c r="E127" s="12">
        <v>0.35299999999999998</v>
      </c>
      <c r="F127" s="57">
        <f>VLOOKUP(A127, 'FY25 Chpt 2 DABS-Dist Sum'!$A$7:$AB$142, 28, FALSE)</f>
        <v>103294482.62382713</v>
      </c>
      <c r="G127" s="58">
        <f>VLOOKUP(A127,[3]ADM!$A$157:$G$292,7,FALSE)</f>
        <v>14147.3</v>
      </c>
      <c r="H127" s="60">
        <f t="shared" si="1"/>
        <v>7301</v>
      </c>
      <c r="I127" s="46"/>
      <c r="J127" s="55">
        <v>273</v>
      </c>
      <c r="K127" s="46"/>
      <c r="L127" s="52"/>
      <c r="M127" s="52"/>
      <c r="N127" s="66"/>
    </row>
    <row r="128" spans="1:14" ht="15" customHeight="1" x14ac:dyDescent="0.2">
      <c r="A128" s="7">
        <v>128</v>
      </c>
      <c r="B128" s="6" t="s">
        <v>15</v>
      </c>
      <c r="C128" s="5">
        <v>68961.100000000006</v>
      </c>
      <c r="D128" s="5">
        <v>68961.100000000006</v>
      </c>
      <c r="E128" s="12">
        <v>0.41099999999999998</v>
      </c>
      <c r="F128" s="57">
        <f>VLOOKUP(A128, 'FY25 Chpt 2 DABS-Dist Sum'!$A$7:$AB$142, 28, FALSE)</f>
        <v>415764554.27416438</v>
      </c>
      <c r="G128" s="58">
        <f>VLOOKUP(A128,[3]ADM!$A$157:$G$292,7,FALSE)</f>
        <v>63222</v>
      </c>
      <c r="H128" s="60">
        <f t="shared" si="1"/>
        <v>6576</v>
      </c>
      <c r="I128" s="46"/>
      <c r="J128" s="55">
        <v>248</v>
      </c>
      <c r="K128" s="46"/>
      <c r="L128" s="52"/>
      <c r="M128" s="52"/>
      <c r="N128" s="66"/>
    </row>
    <row r="129" spans="1:14" ht="15" customHeight="1" x14ac:dyDescent="0.2">
      <c r="A129" s="7">
        <v>130</v>
      </c>
      <c r="B129" s="6" t="s">
        <v>14</v>
      </c>
      <c r="C129" s="5">
        <v>3108.05</v>
      </c>
      <c r="D129" s="5">
        <v>3108.05</v>
      </c>
      <c r="E129" s="12">
        <v>0.36899999999999999</v>
      </c>
      <c r="F129" s="57">
        <f>VLOOKUP(A129, 'FY25 Chpt 2 DABS-Dist Sum'!$A$7:$AB$142, 28, FALSE)</f>
        <v>20750965.308990676</v>
      </c>
      <c r="G129" s="58">
        <f>VLOOKUP(A129,[3]ADM!$A$157:$G$292,7,FALSE)</f>
        <v>2779.9</v>
      </c>
      <c r="H129" s="60">
        <f t="shared" si="1"/>
        <v>7465</v>
      </c>
      <c r="I129" s="46"/>
      <c r="J129" s="55">
        <v>221</v>
      </c>
      <c r="K129" s="46"/>
      <c r="L129" s="52"/>
      <c r="M129" s="52"/>
      <c r="N129" s="66"/>
    </row>
    <row r="130" spans="1:14" ht="15" customHeight="1" x14ac:dyDescent="0.2">
      <c r="A130" s="7">
        <v>131</v>
      </c>
      <c r="B130" s="6" t="s">
        <v>13</v>
      </c>
      <c r="C130" s="5">
        <v>916.85</v>
      </c>
      <c r="D130" s="5">
        <v>916.85</v>
      </c>
      <c r="E130" s="12">
        <v>0.8</v>
      </c>
      <c r="F130" s="57">
        <f>VLOOKUP(A130, 'FY25 Chpt 2 DABS-Dist Sum'!$A$7:$AB$142, 28, FALSE)</f>
        <v>5006690.6159340441</v>
      </c>
      <c r="G130" s="58">
        <f>VLOOKUP(A130,[3]ADM!$A$157:$G$292,7,FALSE)</f>
        <v>1089.5</v>
      </c>
      <c r="H130" s="60">
        <f t="shared" si="1"/>
        <v>4595</v>
      </c>
      <c r="I130" s="46"/>
      <c r="J130" s="55">
        <v>351</v>
      </c>
      <c r="K130" s="46"/>
      <c r="L130" s="52"/>
      <c r="M130" s="52"/>
      <c r="N130" s="66"/>
    </row>
    <row r="131" spans="1:14" ht="15" customHeight="1" x14ac:dyDescent="0.2">
      <c r="A131" s="7">
        <v>132</v>
      </c>
      <c r="B131" s="6" t="s">
        <v>12</v>
      </c>
      <c r="C131" s="5">
        <v>4124.8500000000004</v>
      </c>
      <c r="D131" s="5">
        <v>4124.8500000000004</v>
      </c>
      <c r="E131" s="12">
        <v>0.46450000000000002</v>
      </c>
      <c r="F131" s="57">
        <f>VLOOKUP(A131, 'FY25 Chpt 2 DABS-Dist Sum'!$A$7:$AB$142, 28, FALSE)</f>
        <v>28763223.532182083</v>
      </c>
      <c r="G131" s="58">
        <f>VLOOKUP(A131,[3]ADM!$A$157:$G$292,7,FALSE)</f>
        <v>4074.1</v>
      </c>
      <c r="H131" s="60">
        <f t="shared" si="1"/>
        <v>7060</v>
      </c>
      <c r="I131" s="46"/>
      <c r="J131" s="55">
        <v>241</v>
      </c>
      <c r="K131" s="46"/>
      <c r="L131" s="52"/>
      <c r="M131" s="52"/>
      <c r="N131" s="66"/>
    </row>
    <row r="132" spans="1:14" ht="15" customHeight="1" x14ac:dyDescent="0.2">
      <c r="A132" s="7">
        <v>134</v>
      </c>
      <c r="B132" s="6" t="s">
        <v>11</v>
      </c>
      <c r="C132" s="5">
        <v>3164.9</v>
      </c>
      <c r="D132" s="5">
        <v>3164.9</v>
      </c>
      <c r="E132" s="12">
        <v>0.8</v>
      </c>
      <c r="F132" s="57">
        <f>VLOOKUP(A132, 'FY25 Chpt 2 DABS-Dist Sum'!$A$7:$AB$142, 28, FALSE)</f>
        <v>10811844.758500556</v>
      </c>
      <c r="G132" s="58">
        <f>VLOOKUP(A132,[3]ADM!$A$157:$G$292,7,FALSE)</f>
        <v>2825.3</v>
      </c>
      <c r="H132" s="60">
        <f t="shared" si="1"/>
        <v>3827</v>
      </c>
      <c r="I132" s="46"/>
      <c r="J132" s="55">
        <v>211</v>
      </c>
      <c r="K132" s="46"/>
      <c r="L132" s="52"/>
      <c r="M132" s="52"/>
      <c r="N132" s="66"/>
    </row>
    <row r="133" spans="1:14" ht="15" customHeight="1" x14ac:dyDescent="0.2">
      <c r="A133" s="7">
        <v>135</v>
      </c>
      <c r="B133" s="6" t="s">
        <v>10</v>
      </c>
      <c r="C133" s="5">
        <v>1163.4000000000001</v>
      </c>
      <c r="D133" s="5">
        <v>1163.4000000000001</v>
      </c>
      <c r="E133" s="12">
        <v>0.3276</v>
      </c>
      <c r="F133" s="57">
        <f>VLOOKUP(A133, 'FY25 Chpt 2 DABS-Dist Sum'!$A$7:$AB$142, 28, FALSE)</f>
        <v>8143123.3573314007</v>
      </c>
      <c r="G133" s="58">
        <f>VLOOKUP(A133,[3]ADM!$A$157:$G$292,7,FALSE)</f>
        <v>976.35</v>
      </c>
      <c r="H133" s="60">
        <f t="shared" si="1"/>
        <v>8340</v>
      </c>
      <c r="I133" s="46"/>
      <c r="J133" s="55">
        <v>430</v>
      </c>
      <c r="K133" s="46"/>
      <c r="L133" s="52"/>
      <c r="M133" s="52"/>
      <c r="N133" s="66"/>
    </row>
    <row r="134" spans="1:14" ht="15" customHeight="1" x14ac:dyDescent="0.2">
      <c r="A134" s="7">
        <v>136</v>
      </c>
      <c r="B134" s="6" t="s">
        <v>9</v>
      </c>
      <c r="C134" s="5">
        <v>38220.400000000001</v>
      </c>
      <c r="D134" s="5">
        <v>38220.400000000001</v>
      </c>
      <c r="E134" s="12">
        <v>0.36780000000000002</v>
      </c>
      <c r="F134" s="57">
        <f>VLOOKUP(A134, 'FY25 Chpt 2 DABS-Dist Sum'!$A$7:$AB$142, 28, FALSE)</f>
        <v>308665330.01550287</v>
      </c>
      <c r="G134" s="58">
        <f>VLOOKUP(A134,[3]ADM!$A$157:$G$292,7,FALSE)</f>
        <v>39970.400000000001</v>
      </c>
      <c r="H134" s="60">
        <f t="shared" si="1"/>
        <v>7722</v>
      </c>
      <c r="I134" s="46"/>
      <c r="J134" s="55">
        <v>293</v>
      </c>
      <c r="K134" s="46"/>
      <c r="L134" s="52"/>
      <c r="M134" s="52"/>
      <c r="N134" s="66"/>
    </row>
    <row r="135" spans="1:14" ht="15" customHeight="1" x14ac:dyDescent="0.2">
      <c r="A135" s="7">
        <v>137</v>
      </c>
      <c r="B135" s="6" t="s">
        <v>8</v>
      </c>
      <c r="C135" s="5">
        <v>671.2</v>
      </c>
      <c r="D135" s="5">
        <v>671.2</v>
      </c>
      <c r="E135" s="12">
        <v>0.50590000000000002</v>
      </c>
      <c r="F135" s="57">
        <f>VLOOKUP(A135, 'FY25 Chpt 2 DABS-Dist Sum'!$A$7:$AB$142, 28, FALSE)</f>
        <v>4485494.3697605589</v>
      </c>
      <c r="G135" s="58">
        <f>VLOOKUP(A135,[3]ADM!$A$157:$G$292,7,FALSE)</f>
        <v>676.65</v>
      </c>
      <c r="H135" s="60">
        <f t="shared" si="1"/>
        <v>6629</v>
      </c>
      <c r="I135" s="46"/>
      <c r="J135" s="55">
        <v>356</v>
      </c>
      <c r="K135" s="46"/>
      <c r="L135" s="52"/>
      <c r="M135" s="52"/>
      <c r="N135" s="66"/>
    </row>
    <row r="136" spans="1:14" ht="15" customHeight="1" x14ac:dyDescent="0.2">
      <c r="A136" s="7">
        <v>138</v>
      </c>
      <c r="B136" s="6" t="s">
        <v>7</v>
      </c>
      <c r="C136" s="5">
        <v>1070.9000000000001</v>
      </c>
      <c r="D136" s="5">
        <v>1070.9000000000001</v>
      </c>
      <c r="E136" s="12">
        <v>0.25940000000000002</v>
      </c>
      <c r="F136" s="57">
        <f>VLOOKUP(A136, 'FY25 Chpt 2 DABS-Dist Sum'!$A$7:$AB$142, 28, FALSE)</f>
        <v>7362636.7848598612</v>
      </c>
      <c r="G136" s="58">
        <f>VLOOKUP(A136,[3]ADM!$A$157:$G$292,7,FALSE)</f>
        <v>808.1</v>
      </c>
      <c r="H136" s="60">
        <f t="shared" si="1"/>
        <v>9111</v>
      </c>
      <c r="I136" s="46"/>
      <c r="J136" s="55">
        <v>530</v>
      </c>
      <c r="K136" s="46"/>
      <c r="L136" s="52"/>
      <c r="M136" s="52"/>
      <c r="N136" s="66"/>
    </row>
    <row r="137" spans="1:14" ht="15" customHeight="1" x14ac:dyDescent="0.2">
      <c r="A137" s="7">
        <v>139</v>
      </c>
      <c r="B137" s="6" t="s">
        <v>6</v>
      </c>
      <c r="C137" s="5">
        <v>3823.7</v>
      </c>
      <c r="D137" s="5">
        <v>3823.7</v>
      </c>
      <c r="E137" s="12">
        <v>0.36280000000000001</v>
      </c>
      <c r="F137" s="57">
        <f>VLOOKUP(A137, 'FY25 Chpt 2 DABS-Dist Sum'!$A$7:$AB$142, 28, FALSE)</f>
        <v>30220664.140189942</v>
      </c>
      <c r="G137" s="58">
        <f>VLOOKUP(A137,[3]ADM!$A$157:$G$292,7,FALSE)</f>
        <v>3561.75</v>
      </c>
      <c r="H137" s="60">
        <f t="shared" ref="H137:H143" si="2">ROUND(F137/G137, 0)</f>
        <v>8485</v>
      </c>
      <c r="I137" s="46"/>
      <c r="J137" s="55">
        <v>83</v>
      </c>
      <c r="K137" s="46"/>
      <c r="L137" s="52"/>
      <c r="M137" s="52"/>
      <c r="N137" s="66"/>
    </row>
    <row r="138" spans="1:14" ht="15" hidden="1" customHeight="1" x14ac:dyDescent="0.2">
      <c r="A138" s="7">
        <v>140</v>
      </c>
      <c r="B138" s="6" t="s">
        <v>5</v>
      </c>
      <c r="C138" s="5">
        <v>780.6</v>
      </c>
      <c r="D138" s="5">
        <v>780.6</v>
      </c>
      <c r="E138" s="12">
        <v>0.31319999999999998</v>
      </c>
      <c r="F138" s="57">
        <f>VLOOKUP(A138, 'FY25 Chpt 2 DABS-Dist Sum'!$A$7:$AB$142, 28, FALSE)</f>
        <v>0</v>
      </c>
      <c r="G138" s="58">
        <f>VLOOKUP(A138,[3]ADM!$A$157:$G$292,7,FALSE)</f>
        <v>0</v>
      </c>
      <c r="H138" s="60">
        <f>IF(G138&lt;&gt;0,ROUND(F138/G138, 0),0)</f>
        <v>0</v>
      </c>
      <c r="I138" s="46"/>
      <c r="J138" s="55">
        <v>0</v>
      </c>
      <c r="K138" s="46"/>
      <c r="L138" s="52"/>
      <c r="M138" s="52"/>
      <c r="N138" s="66"/>
    </row>
    <row r="139" spans="1:14" ht="15" customHeight="1" x14ac:dyDescent="0.2">
      <c r="A139" s="7">
        <v>142</v>
      </c>
      <c r="B139" s="6" t="s">
        <v>4</v>
      </c>
      <c r="C139" s="5">
        <v>2137.15</v>
      </c>
      <c r="D139" s="5">
        <v>2137.15</v>
      </c>
      <c r="E139" s="12">
        <v>0.38159999999999999</v>
      </c>
      <c r="F139" s="57">
        <f>VLOOKUP(A139, 'FY25 Chpt 2 DABS-Dist Sum'!$A$7:$AB$142, 28, FALSE)</f>
        <v>15167094.198458174</v>
      </c>
      <c r="G139" s="58">
        <f>VLOOKUP(A139,[3]ADM!$A$157:$G$292,7,FALSE)</f>
        <v>2026.55</v>
      </c>
      <c r="H139" s="60">
        <f t="shared" si="2"/>
        <v>7484</v>
      </c>
      <c r="I139" s="46"/>
      <c r="J139" s="55">
        <v>240</v>
      </c>
      <c r="K139" s="46"/>
      <c r="L139" s="52"/>
      <c r="M139" s="52"/>
      <c r="N139" s="66"/>
    </row>
    <row r="140" spans="1:14" ht="15" customHeight="1" x14ac:dyDescent="0.2">
      <c r="A140" s="7">
        <v>143</v>
      </c>
      <c r="B140" s="6" t="s">
        <v>3</v>
      </c>
      <c r="C140" s="5">
        <v>7094.05</v>
      </c>
      <c r="D140" s="5">
        <v>7094.05</v>
      </c>
      <c r="E140" s="12">
        <v>0.3599</v>
      </c>
      <c r="F140" s="57">
        <f>VLOOKUP(A140, 'FY25 Chpt 2 DABS-Dist Sum'!$A$7:$AB$142, 28, FALSE)</f>
        <v>62320937.616355278</v>
      </c>
      <c r="G140" s="58">
        <f>VLOOKUP(A140,[3]ADM!$A$157:$G$292,7,FALSE)</f>
        <v>7418.8</v>
      </c>
      <c r="H140" s="60">
        <f t="shared" si="2"/>
        <v>8400</v>
      </c>
      <c r="I140" s="46"/>
      <c r="J140" s="55">
        <v>259</v>
      </c>
      <c r="K140" s="46"/>
      <c r="L140" s="52"/>
      <c r="M140" s="52"/>
      <c r="N140" s="66"/>
    </row>
    <row r="141" spans="1:14" ht="15" customHeight="1" x14ac:dyDescent="0.2">
      <c r="A141" s="7">
        <v>144</v>
      </c>
      <c r="B141" s="6" t="s">
        <v>2</v>
      </c>
      <c r="C141" s="5">
        <v>2954.55</v>
      </c>
      <c r="D141" s="5">
        <v>2954.55</v>
      </c>
      <c r="E141" s="12">
        <v>0.26</v>
      </c>
      <c r="F141" s="57">
        <f>VLOOKUP(A141, 'FY25 Chpt 2 DABS-Dist Sum'!$A$7:$AB$142, 28, FALSE)</f>
        <v>31239954.230617262</v>
      </c>
      <c r="G141" s="58">
        <f>VLOOKUP(A141,[3]ADM!$A$157:$G$292,7,FALSE)</f>
        <v>3164.1</v>
      </c>
      <c r="H141" s="60">
        <f t="shared" si="2"/>
        <v>9873</v>
      </c>
      <c r="I141" s="46"/>
      <c r="J141" s="55">
        <v>294</v>
      </c>
      <c r="K141" s="46"/>
      <c r="L141" s="52"/>
      <c r="M141" s="52"/>
      <c r="N141" s="66"/>
    </row>
    <row r="142" spans="1:14" ht="15" customHeight="1" x14ac:dyDescent="0.2">
      <c r="A142" s="7">
        <v>202</v>
      </c>
      <c r="B142" s="6" t="s">
        <v>1</v>
      </c>
      <c r="C142" s="5">
        <v>595.29999999999995</v>
      </c>
      <c r="D142" s="5">
        <v>595.29999999999995</v>
      </c>
      <c r="E142" s="12">
        <v>0.35270000000000001</v>
      </c>
      <c r="F142" s="57">
        <f>VLOOKUP(A142, 'FY25 Chpt 2 DABS-Dist Sum'!$A$7:$AB$142, 28, FALSE)</f>
        <v>5000850.8080921052</v>
      </c>
      <c r="G142" s="58">
        <f>VLOOKUP(A142,[3]ADM!$A$157:$G$292,7,FALSE)</f>
        <v>503.05</v>
      </c>
      <c r="H142" s="60">
        <f t="shared" si="2"/>
        <v>9941</v>
      </c>
      <c r="I142" s="46"/>
      <c r="J142" s="55">
        <v>82</v>
      </c>
      <c r="K142" s="46"/>
      <c r="L142" s="52"/>
      <c r="M142" s="52"/>
      <c r="N142" s="66"/>
    </row>
    <row r="143" spans="1:14" ht="15" customHeight="1" thickBot="1" x14ac:dyDescent="0.25">
      <c r="A143" s="4">
        <v>207</v>
      </c>
      <c r="B143" s="3" t="s">
        <v>0</v>
      </c>
      <c r="C143" s="2">
        <v>736.65</v>
      </c>
      <c r="D143" s="2">
        <v>736.65</v>
      </c>
      <c r="E143" s="14" t="e">
        <v>#N/A</v>
      </c>
      <c r="F143" s="63">
        <f>VLOOKUP(A143, 'FY25 Chpt 2 DABS-Dist Sum'!$A$7:$AB$142, 28, FALSE)</f>
        <v>6833065.5157042975</v>
      </c>
      <c r="G143" s="64">
        <f>VLOOKUP(A143,[3]ADM!$A$157:$G$292,7,FALSE)</f>
        <v>769.45</v>
      </c>
      <c r="H143" s="65">
        <f t="shared" si="2"/>
        <v>8880</v>
      </c>
      <c r="I143" s="46"/>
      <c r="J143" s="55">
        <v>590</v>
      </c>
      <c r="K143" s="46"/>
      <c r="L143" s="52"/>
      <c r="M143" s="52"/>
      <c r="N143" s="66"/>
    </row>
    <row r="144" spans="1:14" x14ac:dyDescent="0.2">
      <c r="I144" s="46"/>
      <c r="J144" s="55">
        <v>-5490</v>
      </c>
      <c r="K144" s="46"/>
    </row>
    <row r="145" spans="1:11" x14ac:dyDescent="0.2">
      <c r="F145" s="31">
        <f>SUM(F9:F143)</f>
        <v>8388387827.000001</v>
      </c>
      <c r="G145" s="31">
        <f>SUM(G9:G143)</f>
        <v>1224045.6499999999</v>
      </c>
      <c r="I145" s="46"/>
      <c r="J145" s="46"/>
      <c r="K145" s="46"/>
    </row>
    <row r="146" spans="1:11" x14ac:dyDescent="0.2">
      <c r="A146" s="46"/>
      <c r="B146" s="46"/>
      <c r="C146" s="46"/>
      <c r="D146" s="46"/>
      <c r="E146" s="46"/>
      <c r="F146" s="49"/>
      <c r="G146" s="46"/>
      <c r="H146" s="50"/>
      <c r="I146" s="46"/>
      <c r="J146" s="46"/>
      <c r="K146" s="46"/>
    </row>
    <row r="147" spans="1:11" hidden="1" x14ac:dyDescent="0.2">
      <c r="A147" s="46"/>
      <c r="B147" s="46"/>
      <c r="C147" s="46"/>
      <c r="D147" s="46"/>
      <c r="E147" s="46"/>
      <c r="F147" s="49" t="e">
        <f>F145-#REF!</f>
        <v>#REF!</v>
      </c>
      <c r="G147" s="51">
        <v>1503.4599999994971</v>
      </c>
      <c r="H147" s="50"/>
      <c r="I147" s="46"/>
      <c r="J147" s="46"/>
      <c r="K147" s="46"/>
    </row>
    <row r="148" spans="1:11" x14ac:dyDescent="0.2">
      <c r="A148" s="46"/>
      <c r="B148" s="46"/>
      <c r="C148" s="46"/>
      <c r="D148" s="46"/>
      <c r="E148" s="46"/>
      <c r="F148" s="46"/>
      <c r="G148" s="46"/>
      <c r="H148" s="50"/>
      <c r="I148" s="46"/>
      <c r="J148" s="46"/>
      <c r="K148" s="46"/>
    </row>
  </sheetData>
  <mergeCells count="3">
    <mergeCell ref="A1:H1"/>
    <mergeCell ref="A3:H3"/>
    <mergeCell ref="A6:H6"/>
  </mergeCells>
  <phoneticPr fontId="9" type="noConversion"/>
  <printOptions horizontalCentered="1"/>
  <pageMargins left="0.25" right="0.25" top="0.5" bottom="0.5" header="0.3" footer="0.3"/>
  <pageSetup scale="85" orientation="portrait" r:id="rId1"/>
  <headerFooter>
    <oddFooter>&amp;C&amp;"Arial,Regular"&amp;P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47"/>
  <sheetViews>
    <sheetView workbookViewId="0">
      <pane xSplit="2" ySplit="6" topLeftCell="C7" activePane="bottomRight" state="frozen"/>
      <selection activeCell="F9" sqref="F9"/>
      <selection pane="topRight" activeCell="F9" sqref="F9"/>
      <selection pane="bottomLeft" activeCell="F9" sqref="F9"/>
      <selection pane="bottomRight" activeCell="A2" sqref="A2"/>
    </sheetView>
  </sheetViews>
  <sheetFormatPr defaultColWidth="9.140625" defaultRowHeight="12.75" x14ac:dyDescent="0.2"/>
  <cols>
    <col min="1" max="1" width="5.140625" style="1" bestFit="1" customWidth="1"/>
    <col min="2" max="2" width="23.7109375" style="1" bestFit="1" customWidth="1"/>
    <col min="3" max="4" width="12.7109375" style="1" bestFit="1" customWidth="1"/>
    <col min="5" max="5" width="12.42578125" style="1" bestFit="1" customWidth="1"/>
    <col min="6" max="6" width="13.28515625" style="1" bestFit="1" customWidth="1"/>
    <col min="7" max="8" width="11.7109375" style="1" bestFit="1" customWidth="1"/>
    <col min="9" max="9" width="11.140625" style="1" bestFit="1" customWidth="1"/>
    <col min="10" max="10" width="12.7109375" style="1" bestFit="1" customWidth="1"/>
    <col min="11" max="11" width="11.140625" style="1" bestFit="1" customWidth="1"/>
    <col min="12" max="12" width="12.28515625" style="1" bestFit="1" customWidth="1"/>
    <col min="13" max="13" width="11.140625" style="1" bestFit="1" customWidth="1"/>
    <col min="14" max="14" width="13.7109375" style="1" bestFit="1" customWidth="1"/>
    <col min="15" max="15" width="2.7109375" style="1" customWidth="1"/>
    <col min="16" max="17" width="15.85546875" style="1" customWidth="1"/>
    <col min="18" max="18" width="10.140625" style="1" bestFit="1" customWidth="1"/>
    <col min="19" max="19" width="16" style="1" bestFit="1" customWidth="1"/>
    <col min="20" max="20" width="10.140625" style="1" customWidth="1"/>
    <col min="21" max="21" width="13.7109375" style="1" bestFit="1" customWidth="1"/>
    <col min="22" max="22" width="16.7109375" style="1" bestFit="1" customWidth="1"/>
    <col min="23" max="23" width="2.7109375" style="1" customWidth="1"/>
    <col min="24" max="24" width="14.140625" style="1" customWidth="1"/>
    <col min="25" max="25" width="13.7109375" style="1" bestFit="1" customWidth="1"/>
    <col min="26" max="26" width="12.42578125" style="1" bestFit="1" customWidth="1"/>
    <col min="27" max="27" width="2.7109375" style="1" customWidth="1"/>
    <col min="28" max="28" width="18" style="1" bestFit="1" customWidth="1"/>
    <col min="29" max="29" width="20.42578125" style="1" bestFit="1" customWidth="1"/>
    <col min="30" max="16384" width="9.140625" style="1"/>
  </cols>
  <sheetData>
    <row r="1" spans="1:29" ht="19.5" thickBot="1" x14ac:dyDescent="0.35">
      <c r="A1" s="72" t="s">
        <v>188</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4"/>
    </row>
    <row r="3" spans="1:29" x14ac:dyDescent="0.2">
      <c r="A3" s="32" t="s">
        <v>177</v>
      </c>
      <c r="B3" s="1">
        <v>2</v>
      </c>
      <c r="C3" s="1">
        <v>3</v>
      </c>
      <c r="D3" s="1">
        <v>4</v>
      </c>
      <c r="E3" s="1">
        <v>5</v>
      </c>
      <c r="F3" s="1">
        <v>6</v>
      </c>
      <c r="G3" s="1">
        <v>7</v>
      </c>
      <c r="H3" s="1">
        <v>8</v>
      </c>
      <c r="I3" s="1">
        <v>9</v>
      </c>
      <c r="J3" s="1">
        <v>10</v>
      </c>
      <c r="K3" s="1">
        <v>11</v>
      </c>
      <c r="L3" s="1">
        <v>12</v>
      </c>
      <c r="M3" s="1">
        <v>13</v>
      </c>
      <c r="N3" s="1">
        <v>14</v>
      </c>
      <c r="P3" s="1">
        <v>23</v>
      </c>
      <c r="Q3" s="1">
        <v>24</v>
      </c>
      <c r="R3" s="1">
        <v>54</v>
      </c>
      <c r="S3" s="1">
        <v>43</v>
      </c>
      <c r="T3" s="1">
        <v>47</v>
      </c>
      <c r="U3" s="1">
        <v>55</v>
      </c>
      <c r="V3" s="1">
        <v>56</v>
      </c>
      <c r="X3" s="1">
        <v>22</v>
      </c>
      <c r="Y3" s="1">
        <v>23</v>
      </c>
      <c r="Z3" s="1">
        <v>24</v>
      </c>
    </row>
    <row r="4" spans="1:29" x14ac:dyDescent="0.2">
      <c r="C4" s="75" t="s">
        <v>140</v>
      </c>
      <c r="D4" s="75"/>
      <c r="E4" s="75"/>
      <c r="F4" s="75"/>
      <c r="G4" s="75"/>
      <c r="H4" s="75"/>
      <c r="I4" s="75"/>
      <c r="J4" s="75"/>
      <c r="K4" s="75"/>
      <c r="L4" s="75"/>
      <c r="M4" s="75"/>
      <c r="N4" s="75"/>
      <c r="O4" s="15"/>
      <c r="P4" s="79" t="s">
        <v>178</v>
      </c>
      <c r="Q4" s="80"/>
      <c r="R4" s="76" t="s">
        <v>139</v>
      </c>
      <c r="S4" s="76"/>
      <c r="T4" s="76"/>
      <c r="U4" s="76"/>
      <c r="V4" s="76"/>
      <c r="W4" s="15"/>
      <c r="X4" s="77" t="s">
        <v>147</v>
      </c>
      <c r="Y4" s="78"/>
      <c r="Z4" s="78"/>
      <c r="AA4" s="15"/>
      <c r="AB4" s="24" t="s">
        <v>182</v>
      </c>
      <c r="AC4" s="15"/>
    </row>
    <row r="5" spans="1:29" x14ac:dyDescent="0.2">
      <c r="A5" s="53" t="s">
        <v>159</v>
      </c>
      <c r="B5" s="53"/>
      <c r="C5" s="53"/>
      <c r="D5" s="53"/>
      <c r="E5" s="53" t="s">
        <v>160</v>
      </c>
      <c r="F5" s="53" t="s">
        <v>161</v>
      </c>
      <c r="G5" s="53" t="s">
        <v>162</v>
      </c>
      <c r="H5" s="53" t="s">
        <v>163</v>
      </c>
      <c r="I5" s="53"/>
      <c r="J5" s="53" t="s">
        <v>164</v>
      </c>
      <c r="K5" s="53" t="s">
        <v>165</v>
      </c>
      <c r="L5" s="53"/>
      <c r="M5" s="53"/>
      <c r="N5" s="53" t="s">
        <v>141</v>
      </c>
      <c r="O5" s="15"/>
      <c r="P5" s="53" t="s">
        <v>179</v>
      </c>
      <c r="Q5" s="53"/>
      <c r="R5" s="22"/>
      <c r="S5" s="54" t="s">
        <v>154</v>
      </c>
      <c r="T5" s="54" t="s">
        <v>156</v>
      </c>
      <c r="U5" s="22" t="s">
        <v>141</v>
      </c>
      <c r="V5" s="22" t="s">
        <v>166</v>
      </c>
      <c r="W5" s="23"/>
      <c r="X5" s="27"/>
      <c r="Y5" s="27" t="s">
        <v>141</v>
      </c>
      <c r="Z5" s="27"/>
      <c r="AA5" s="15"/>
      <c r="AB5" s="25" t="s">
        <v>145</v>
      </c>
      <c r="AC5" s="15"/>
    </row>
    <row r="6" spans="1:29" x14ac:dyDescent="0.2">
      <c r="A6" s="53" t="s">
        <v>167</v>
      </c>
      <c r="B6" s="53" t="s">
        <v>168</v>
      </c>
      <c r="C6" s="53" t="s">
        <v>169</v>
      </c>
      <c r="D6" s="53" t="s">
        <v>170</v>
      </c>
      <c r="E6" s="53" t="s">
        <v>144</v>
      </c>
      <c r="F6" s="53" t="s">
        <v>171</v>
      </c>
      <c r="G6" s="53" t="s">
        <v>171</v>
      </c>
      <c r="H6" s="53" t="s">
        <v>171</v>
      </c>
      <c r="I6" s="53" t="s">
        <v>172</v>
      </c>
      <c r="J6" s="53" t="s">
        <v>173</v>
      </c>
      <c r="K6" s="53" t="s">
        <v>174</v>
      </c>
      <c r="L6" s="53" t="s">
        <v>175</v>
      </c>
      <c r="M6" s="53" t="s">
        <v>142</v>
      </c>
      <c r="N6" s="53" t="s">
        <v>143</v>
      </c>
      <c r="O6" s="15"/>
      <c r="P6" s="53" t="s">
        <v>180</v>
      </c>
      <c r="Q6" s="53"/>
      <c r="R6" s="22" t="s">
        <v>142</v>
      </c>
      <c r="S6" s="54" t="s">
        <v>155</v>
      </c>
      <c r="T6" s="54" t="s">
        <v>157</v>
      </c>
      <c r="U6" s="22" t="s">
        <v>143</v>
      </c>
      <c r="V6" s="22" t="s">
        <v>144</v>
      </c>
      <c r="W6" s="23"/>
      <c r="X6" s="28" t="s">
        <v>142</v>
      </c>
      <c r="Y6" s="28" t="s">
        <v>143</v>
      </c>
      <c r="Z6" s="28" t="s">
        <v>144</v>
      </c>
      <c r="AA6" s="15"/>
      <c r="AB6" s="26" t="s">
        <v>146</v>
      </c>
      <c r="AC6" s="15"/>
    </row>
    <row r="7" spans="1:29" x14ac:dyDescent="0.2">
      <c r="A7" s="53">
        <v>1</v>
      </c>
      <c r="B7" s="16" t="s">
        <v>134</v>
      </c>
      <c r="C7" s="16">
        <f>VLOOKUP($A7,'[4]DISTRIBUTION SUMMARY'!$A$8:$BF$143,C$3,FALSE)</f>
        <v>20420052</v>
      </c>
      <c r="D7" s="16">
        <f>VLOOKUP($A7,'[4]DISTRIBUTION SUMMARY'!$A$8:$BF$143,D$3,FALSE)</f>
        <v>5957490.3290958554</v>
      </c>
      <c r="E7" s="16">
        <f>VLOOKUP($A7,'[4]DISTRIBUTION SUMMARY'!$A$8:$BF$143,E$3,FALSE)</f>
        <v>477894</v>
      </c>
      <c r="F7" s="16">
        <f>VLOOKUP($A7,'[4]DISTRIBUTION SUMMARY'!$A$8:$BF$143,F$3,FALSE)</f>
        <v>483444</v>
      </c>
      <c r="G7" s="16">
        <f>VLOOKUP($A7,'[4]DISTRIBUTION SUMMARY'!$A$8:$BF$143,G$3,FALSE)</f>
        <v>188006</v>
      </c>
      <c r="H7" s="16">
        <f>VLOOKUP($A7,'[4]DISTRIBUTION SUMMARY'!$A$8:$BF$143,H$3,FALSE)</f>
        <v>2575385</v>
      </c>
      <c r="I7" s="16">
        <f>VLOOKUP($A7,'[4]DISTRIBUTION SUMMARY'!$A$8:$BF$143,I$3,FALSE)</f>
        <v>0</v>
      </c>
      <c r="J7" s="16">
        <f>VLOOKUP($A7,'[4]DISTRIBUTION SUMMARY'!$A$8:$BF$143,J$3,FALSE)</f>
        <v>2479890</v>
      </c>
      <c r="K7" s="16">
        <f>VLOOKUP($A7,'[4]DISTRIBUTION SUMMARY'!$A$8:$BF$143,K$3,FALSE)</f>
        <v>1154895</v>
      </c>
      <c r="L7" s="16">
        <f>VLOOKUP($A7,'[4]DISTRIBUTION SUMMARY'!$A$8:$BF$143,L$3,FALSE)</f>
        <v>71621</v>
      </c>
      <c r="M7" s="16">
        <f>VLOOKUP($A7,'[4]DISTRIBUTION SUMMARY'!$A$8:$BF$143,M$3,FALSE)</f>
        <v>1117595</v>
      </c>
      <c r="N7" s="16">
        <f>VLOOKUP($A7,'[4]DISTRIBUTION SUMMARY'!$A$8:$BF$143,N$3,FALSE)</f>
        <v>87841</v>
      </c>
      <c r="O7" s="15"/>
      <c r="P7" s="67">
        <f>VLOOKUP($A7,'[4]DISTRIBUTION SUMMARY'!$A$8:$BF$143,P$3,FALSE)</f>
        <v>949033</v>
      </c>
      <c r="Q7" s="67">
        <f>VLOOKUP($A7,'[4]DISTRIBUTION SUMMARY'!$A$8:$BF$143,Q$3,FALSE)</f>
        <v>0</v>
      </c>
      <c r="R7" s="16">
        <f>VLOOKUP($A7,'[4]DISTRIBUTION SUMMARY'!$A$8:$BF$143,R$3,FALSE)</f>
        <v>0</v>
      </c>
      <c r="S7" s="16">
        <f>VLOOKUP($A7,'[4]DISTRIBUTION SUMMARY'!$A$8:$BF$143,S$3,FALSE)</f>
        <v>288349</v>
      </c>
      <c r="T7" s="16">
        <f>VLOOKUP($A7,'[4]DISTRIBUTION SUMMARY'!$A$8:$BF$143,T$3,FALSE)</f>
        <v>121828</v>
      </c>
      <c r="U7" s="16">
        <f>VLOOKUP($A7,'[4]DISTRIBUTION SUMMARY'!$A$8:$BF$143,U$3,FALSE)</f>
        <v>0</v>
      </c>
      <c r="V7" s="16">
        <f>VLOOKUP($A7,'[4]DISTRIBUTION SUMMARY'!$A$8:$BF$143,V$3,FALSE)</f>
        <v>0</v>
      </c>
      <c r="W7" s="15"/>
      <c r="X7" s="16">
        <f>M7+R7</f>
        <v>1117595</v>
      </c>
      <c r="Y7" s="16">
        <f>N7+U7</f>
        <v>87841</v>
      </c>
      <c r="Z7" s="17">
        <f>E7+V7</f>
        <v>477894</v>
      </c>
      <c r="AA7" s="15"/>
      <c r="AB7" s="17">
        <f>C7+D7+F7+G7+H7+I7+J7+K7+L7+S7+T7+X7+Y7+Z7+Q7+P7</f>
        <v>36373323.329095855</v>
      </c>
      <c r="AC7" s="15"/>
    </row>
    <row r="8" spans="1:29" x14ac:dyDescent="0.2">
      <c r="A8" s="53">
        <v>2</v>
      </c>
      <c r="B8" s="1" t="s">
        <v>133</v>
      </c>
      <c r="C8" s="16">
        <f>VLOOKUP($A8,'[4]DISTRIBUTION SUMMARY'!$A$8:$BF$143,C$3,FALSE)</f>
        <v>25108255</v>
      </c>
      <c r="D8" s="16">
        <f>VLOOKUP($A8,'[4]DISTRIBUTION SUMMARY'!$A$8:$BF$143,D$3,FALSE)</f>
        <v>21010641.949374679</v>
      </c>
      <c r="E8" s="16">
        <f>VLOOKUP($A8,'[4]DISTRIBUTION SUMMARY'!$A$8:$BF$143,E$3,FALSE)</f>
        <v>659495</v>
      </c>
      <c r="F8" s="16">
        <f>VLOOKUP($A8,'[4]DISTRIBUTION SUMMARY'!$A$8:$BF$143,F$3,FALSE)</f>
        <v>395351</v>
      </c>
      <c r="G8" s="16">
        <f>VLOOKUP($A8,'[4]DISTRIBUTION SUMMARY'!$A$8:$BF$143,G$3,FALSE)</f>
        <v>259449</v>
      </c>
      <c r="H8" s="16">
        <f>VLOOKUP($A8,'[4]DISTRIBUTION SUMMARY'!$A$8:$BF$143,H$3,FALSE)</f>
        <v>3278117</v>
      </c>
      <c r="I8" s="16">
        <f>VLOOKUP($A8,'[4]DISTRIBUTION SUMMARY'!$A$8:$BF$143,I$3,FALSE)</f>
        <v>0</v>
      </c>
      <c r="J8" s="16">
        <f>VLOOKUP($A8,'[4]DISTRIBUTION SUMMARY'!$A$8:$BF$143,J$3,FALSE)</f>
        <v>3199870</v>
      </c>
      <c r="K8" s="16">
        <f>VLOOKUP($A8,'[4]DISTRIBUTION SUMMARY'!$A$8:$BF$143,K$3,FALSE)</f>
        <v>1490802</v>
      </c>
      <c r="L8" s="16">
        <f>VLOOKUP($A8,'[4]DISTRIBUTION SUMMARY'!$A$8:$BF$143,L$3,FALSE)</f>
        <v>90601</v>
      </c>
      <c r="M8" s="16">
        <f>VLOOKUP($A8,'[4]DISTRIBUTION SUMMARY'!$A$8:$BF$143,M$3,FALSE)</f>
        <v>1123486</v>
      </c>
      <c r="N8" s="16">
        <f>VLOOKUP($A8,'[4]DISTRIBUTION SUMMARY'!$A$8:$BF$143,N$3,FALSE)</f>
        <v>146666</v>
      </c>
      <c r="O8" s="15"/>
      <c r="P8" s="67">
        <f>VLOOKUP($A8,'[4]DISTRIBUTION SUMMARY'!$A$8:$BF$143,P$3,FALSE)</f>
        <v>3347013</v>
      </c>
      <c r="Q8" s="67">
        <f>VLOOKUP($A8,'[4]DISTRIBUTION SUMMARY'!$A$8:$BF$143,Q$3,FALSE)</f>
        <v>0</v>
      </c>
      <c r="R8" s="16">
        <f>VLOOKUP($A8,'[4]DISTRIBUTION SUMMARY'!$A$8:$BF$143,R$3,FALSE)</f>
        <v>0</v>
      </c>
      <c r="S8" s="16">
        <f>VLOOKUP($A8,'[4]DISTRIBUTION SUMMARY'!$A$8:$BF$143,S$3,FALSE)</f>
        <v>338718</v>
      </c>
      <c r="T8" s="16">
        <f>VLOOKUP($A8,'[4]DISTRIBUTION SUMMARY'!$A$8:$BF$143,T$3,FALSE)</f>
        <v>75477</v>
      </c>
      <c r="U8" s="16">
        <f>VLOOKUP($A8,'[4]DISTRIBUTION SUMMARY'!$A$8:$BF$143,U$3,FALSE)</f>
        <v>0</v>
      </c>
      <c r="V8" s="16">
        <f>VLOOKUP($A8,'[4]DISTRIBUTION SUMMARY'!$A$8:$BF$143,V$3,FALSE)</f>
        <v>0</v>
      </c>
      <c r="W8" s="15"/>
      <c r="X8" s="16">
        <f t="shared" ref="X8:X71" si="0">M8+R8</f>
        <v>1123486</v>
      </c>
      <c r="Y8" s="16">
        <f t="shared" ref="Y8:Y71" si="1">N8+U8</f>
        <v>146666</v>
      </c>
      <c r="Z8" s="17">
        <f t="shared" ref="Z8:Z71" si="2">E8+V8</f>
        <v>659495</v>
      </c>
      <c r="AA8" s="15"/>
      <c r="AB8" s="17">
        <f t="shared" ref="AB8:AB71" si="3">C8+D8+F8+G8+H8+I8+J8+K8+L8+S8+T8+X8+Y8+Z8+Q8+P8</f>
        <v>60523941.949374676</v>
      </c>
      <c r="AC8" s="15"/>
    </row>
    <row r="9" spans="1:29" x14ac:dyDescent="0.2">
      <c r="A9" s="53">
        <v>3</v>
      </c>
      <c r="B9" s="1" t="s">
        <v>181</v>
      </c>
      <c r="C9" s="16">
        <f>VLOOKUP($A9,'[4]DISTRIBUTION SUMMARY'!$A$8:$BF$143,C$3,FALSE)</f>
        <v>13892662</v>
      </c>
      <c r="D9" s="16">
        <f>VLOOKUP($A9,'[4]DISTRIBUTION SUMMARY'!$A$8:$BF$143,D$3,FALSE)</f>
        <v>3659451.3658830002</v>
      </c>
      <c r="E9" s="16">
        <f>VLOOKUP($A9,'[4]DISTRIBUTION SUMMARY'!$A$8:$BF$143,E$3,FALSE)</f>
        <v>300387</v>
      </c>
      <c r="F9" s="16">
        <f>VLOOKUP($A9,'[4]DISTRIBUTION SUMMARY'!$A$8:$BF$143,F$3,FALSE)</f>
        <v>1607542</v>
      </c>
      <c r="G9" s="16">
        <f>VLOOKUP($A9,'[4]DISTRIBUTION SUMMARY'!$A$8:$BF$143,G$3,FALSE)</f>
        <v>120050</v>
      </c>
      <c r="H9" s="16">
        <f>VLOOKUP($A9,'[4]DISTRIBUTION SUMMARY'!$A$8:$BF$143,H$3,FALSE)</f>
        <v>1699455</v>
      </c>
      <c r="I9" s="16">
        <f>VLOOKUP($A9,'[4]DISTRIBUTION SUMMARY'!$A$8:$BF$143,I$3,FALSE)</f>
        <v>0</v>
      </c>
      <c r="J9" s="16">
        <f>VLOOKUP($A9,'[4]DISTRIBUTION SUMMARY'!$A$8:$BF$143,J$3,FALSE)</f>
        <v>1761356</v>
      </c>
      <c r="K9" s="16">
        <f>VLOOKUP($A9,'[4]DISTRIBUTION SUMMARY'!$A$8:$BF$143,K$3,FALSE)</f>
        <v>819715</v>
      </c>
      <c r="L9" s="16">
        <f>VLOOKUP($A9,'[4]DISTRIBUTION SUMMARY'!$A$8:$BF$143,L$3,FALSE)</f>
        <v>50646</v>
      </c>
      <c r="M9" s="16">
        <f>VLOOKUP($A9,'[4]DISTRIBUTION SUMMARY'!$A$8:$BF$143,M$3,FALSE)</f>
        <v>59703</v>
      </c>
      <c r="N9" s="16">
        <f>VLOOKUP($A9,'[4]DISTRIBUTION SUMMARY'!$A$8:$BF$143,N$3,FALSE)</f>
        <v>29241</v>
      </c>
      <c r="O9" s="15"/>
      <c r="P9" s="67">
        <f>VLOOKUP($A9,'[4]DISTRIBUTION SUMMARY'!$A$8:$BF$143,P$3,FALSE)</f>
        <v>582954</v>
      </c>
      <c r="Q9" s="67">
        <f>VLOOKUP($A9,'[4]DISTRIBUTION SUMMARY'!$A$8:$BF$143,Q$3,FALSE)</f>
        <v>0</v>
      </c>
      <c r="R9" s="16">
        <f>VLOOKUP($A9,'[4]DISTRIBUTION SUMMARY'!$A$8:$BF$143,R$3,FALSE)</f>
        <v>0</v>
      </c>
      <c r="S9" s="16">
        <f>VLOOKUP($A9,'[4]DISTRIBUTION SUMMARY'!$A$8:$BF$143,S$3,FALSE)</f>
        <v>170052</v>
      </c>
      <c r="T9" s="16">
        <f>VLOOKUP($A9,'[4]DISTRIBUTION SUMMARY'!$A$8:$BF$143,T$3,FALSE)</f>
        <v>56914</v>
      </c>
      <c r="U9" s="16">
        <f>VLOOKUP($A9,'[4]DISTRIBUTION SUMMARY'!$A$8:$BF$143,U$3,FALSE)</f>
        <v>0</v>
      </c>
      <c r="V9" s="16">
        <f>VLOOKUP($A9,'[4]DISTRIBUTION SUMMARY'!$A$8:$BF$143,V$3,FALSE)</f>
        <v>0</v>
      </c>
      <c r="W9" s="15"/>
      <c r="X9" s="16">
        <f t="shared" si="0"/>
        <v>59703</v>
      </c>
      <c r="Y9" s="16">
        <f t="shared" si="1"/>
        <v>29241</v>
      </c>
      <c r="Z9" s="17">
        <f t="shared" si="2"/>
        <v>300387</v>
      </c>
      <c r="AA9" s="15"/>
      <c r="AB9" s="17">
        <f t="shared" si="3"/>
        <v>24810128.365883</v>
      </c>
      <c r="AC9" s="15"/>
    </row>
    <row r="10" spans="1:29" x14ac:dyDescent="0.2">
      <c r="A10" s="53">
        <v>4</v>
      </c>
      <c r="B10" s="1" t="s">
        <v>132</v>
      </c>
      <c r="C10" s="16">
        <f>VLOOKUP($A10,'[4]DISTRIBUTION SUMMARY'!$A$8:$BF$143,C$3,FALSE)</f>
        <v>6140743</v>
      </c>
      <c r="D10" s="16">
        <f>VLOOKUP($A10,'[4]DISTRIBUTION SUMMARY'!$A$8:$BF$143,D$3,FALSE)</f>
        <v>2377751.861982448</v>
      </c>
      <c r="E10" s="16">
        <f>VLOOKUP($A10,'[4]DISTRIBUTION SUMMARY'!$A$8:$BF$143,E$3,FALSE)</f>
        <v>145776</v>
      </c>
      <c r="F10" s="16">
        <f>VLOOKUP($A10,'[4]DISTRIBUTION SUMMARY'!$A$8:$BF$143,F$3,FALSE)</f>
        <v>183881</v>
      </c>
      <c r="G10" s="16">
        <f>VLOOKUP($A10,'[4]DISTRIBUTION SUMMARY'!$A$8:$BF$143,G$3,FALSE)</f>
        <v>58259</v>
      </c>
      <c r="H10" s="16">
        <f>VLOOKUP($A10,'[4]DISTRIBUTION SUMMARY'!$A$8:$BF$143,H$3,FALSE)</f>
        <v>638122</v>
      </c>
      <c r="I10" s="16">
        <f>VLOOKUP($A10,'[4]DISTRIBUTION SUMMARY'!$A$8:$BF$143,I$3,FALSE)</f>
        <v>0</v>
      </c>
      <c r="J10" s="16">
        <f>VLOOKUP($A10,'[4]DISTRIBUTION SUMMARY'!$A$8:$BF$143,J$3,FALSE)</f>
        <v>705484</v>
      </c>
      <c r="K10" s="16">
        <f>VLOOKUP($A10,'[4]DISTRIBUTION SUMMARY'!$A$8:$BF$143,K$3,FALSE)</f>
        <v>327709</v>
      </c>
      <c r="L10" s="16">
        <f>VLOOKUP($A10,'[4]DISTRIBUTION SUMMARY'!$A$8:$BF$143,L$3,FALSE)</f>
        <v>20027</v>
      </c>
      <c r="M10" s="16">
        <f>VLOOKUP($A10,'[4]DISTRIBUTION SUMMARY'!$A$8:$BF$143,M$3,FALSE)</f>
        <v>105292</v>
      </c>
      <c r="N10" s="16">
        <f>VLOOKUP($A10,'[4]DISTRIBUTION SUMMARY'!$A$8:$BF$143,N$3,FALSE)</f>
        <v>37277</v>
      </c>
      <c r="O10" s="15"/>
      <c r="P10" s="67">
        <f>VLOOKUP($A10,'[4]DISTRIBUTION SUMMARY'!$A$8:$BF$143,P$3,FALSE)</f>
        <v>378778</v>
      </c>
      <c r="Q10" s="67">
        <f>VLOOKUP($A10,'[4]DISTRIBUTION SUMMARY'!$A$8:$BF$143,Q$3,FALSE)</f>
        <v>0</v>
      </c>
      <c r="R10" s="16">
        <f>VLOOKUP($A10,'[4]DISTRIBUTION SUMMARY'!$A$8:$BF$143,R$3,FALSE)</f>
        <v>0</v>
      </c>
      <c r="S10" s="16">
        <f>VLOOKUP($A10,'[4]DISTRIBUTION SUMMARY'!$A$8:$BF$143,S$3,FALSE)</f>
        <v>66430</v>
      </c>
      <c r="T10" s="16">
        <f>VLOOKUP($A10,'[4]DISTRIBUTION SUMMARY'!$A$8:$BF$143,T$3,FALSE)</f>
        <v>27351</v>
      </c>
      <c r="U10" s="16">
        <f>VLOOKUP($A10,'[4]DISTRIBUTION SUMMARY'!$A$8:$BF$143,U$3,FALSE)</f>
        <v>0</v>
      </c>
      <c r="V10" s="16">
        <f>VLOOKUP($A10,'[4]DISTRIBUTION SUMMARY'!$A$8:$BF$143,V$3,FALSE)</f>
        <v>0</v>
      </c>
      <c r="W10" s="15"/>
      <c r="X10" s="16">
        <f t="shared" si="0"/>
        <v>105292</v>
      </c>
      <c r="Y10" s="16">
        <f t="shared" si="1"/>
        <v>37277</v>
      </c>
      <c r="Z10" s="17">
        <f t="shared" si="2"/>
        <v>145776</v>
      </c>
      <c r="AA10" s="15"/>
      <c r="AB10" s="17">
        <f t="shared" si="3"/>
        <v>11212880.861982448</v>
      </c>
      <c r="AC10" s="15"/>
    </row>
    <row r="11" spans="1:29" x14ac:dyDescent="0.2">
      <c r="A11" s="53">
        <v>5</v>
      </c>
      <c r="B11" s="1" t="s">
        <v>131</v>
      </c>
      <c r="C11" s="16">
        <f>VLOOKUP($A11,'[4]DISTRIBUTION SUMMARY'!$A$8:$BF$143,C$3,FALSE)</f>
        <v>17798114</v>
      </c>
      <c r="D11" s="16">
        <f>VLOOKUP($A11,'[4]DISTRIBUTION SUMMARY'!$A$8:$BF$143,D$3,FALSE)</f>
        <v>5628150.1947056977</v>
      </c>
      <c r="E11" s="16">
        <f>VLOOKUP($A11,'[4]DISTRIBUTION SUMMARY'!$A$8:$BF$143,E$3,FALSE)</f>
        <v>415317</v>
      </c>
      <c r="F11" s="16">
        <f>VLOOKUP($A11,'[4]DISTRIBUTION SUMMARY'!$A$8:$BF$143,F$3,FALSE)</f>
        <v>679487</v>
      </c>
      <c r="G11" s="16">
        <f>VLOOKUP($A11,'[4]DISTRIBUTION SUMMARY'!$A$8:$BF$143,G$3,FALSE)</f>
        <v>165981</v>
      </c>
      <c r="H11" s="16">
        <f>VLOOKUP($A11,'[4]DISTRIBUTION SUMMARY'!$A$8:$BF$143,H$3,FALSE)</f>
        <v>2318554</v>
      </c>
      <c r="I11" s="16">
        <f>VLOOKUP($A11,'[4]DISTRIBUTION SUMMARY'!$A$8:$BF$143,I$3,FALSE)</f>
        <v>0</v>
      </c>
      <c r="J11" s="16">
        <f>VLOOKUP($A11,'[4]DISTRIBUTION SUMMARY'!$A$8:$BF$143,J$3,FALSE)</f>
        <v>2175913</v>
      </c>
      <c r="K11" s="16">
        <f>VLOOKUP($A11,'[4]DISTRIBUTION SUMMARY'!$A$8:$BF$143,K$3,FALSE)</f>
        <v>1011450</v>
      </c>
      <c r="L11" s="16">
        <f>VLOOKUP($A11,'[4]DISTRIBUTION SUMMARY'!$A$8:$BF$143,L$3,FALSE)</f>
        <v>62243</v>
      </c>
      <c r="M11" s="16">
        <f>VLOOKUP($A11,'[4]DISTRIBUTION SUMMARY'!$A$8:$BF$143,M$3,FALSE)</f>
        <v>95098</v>
      </c>
      <c r="N11" s="16">
        <f>VLOOKUP($A11,'[4]DISTRIBUTION SUMMARY'!$A$8:$BF$143,N$3,FALSE)</f>
        <v>127953</v>
      </c>
      <c r="O11" s="15"/>
      <c r="P11" s="67">
        <f>VLOOKUP($A11,'[4]DISTRIBUTION SUMMARY'!$A$8:$BF$143,P$3,FALSE)</f>
        <v>896569</v>
      </c>
      <c r="Q11" s="67">
        <f>VLOOKUP($A11,'[4]DISTRIBUTION SUMMARY'!$A$8:$BF$143,Q$3,FALSE)</f>
        <v>0</v>
      </c>
      <c r="R11" s="16">
        <f>VLOOKUP($A11,'[4]DISTRIBUTION SUMMARY'!$A$8:$BF$143,R$3,FALSE)</f>
        <v>0</v>
      </c>
      <c r="S11" s="16">
        <f>VLOOKUP($A11,'[4]DISTRIBUTION SUMMARY'!$A$8:$BF$143,S$3,FALSE)</f>
        <v>154623</v>
      </c>
      <c r="T11" s="16">
        <f>VLOOKUP($A11,'[4]DISTRIBUTION SUMMARY'!$A$8:$BF$143,T$3,FALSE)</f>
        <v>85342</v>
      </c>
      <c r="U11" s="16">
        <f>VLOOKUP($A11,'[4]DISTRIBUTION SUMMARY'!$A$8:$BF$143,U$3,FALSE)</f>
        <v>0</v>
      </c>
      <c r="V11" s="16">
        <f>VLOOKUP($A11,'[4]DISTRIBUTION SUMMARY'!$A$8:$BF$143,V$3,FALSE)</f>
        <v>0</v>
      </c>
      <c r="W11" s="15"/>
      <c r="X11" s="16">
        <f t="shared" si="0"/>
        <v>95098</v>
      </c>
      <c r="Y11" s="16">
        <f t="shared" si="1"/>
        <v>127953</v>
      </c>
      <c r="Z11" s="17">
        <f t="shared" si="2"/>
        <v>415317</v>
      </c>
      <c r="AA11" s="15"/>
      <c r="AB11" s="17">
        <f t="shared" si="3"/>
        <v>31614794.194705699</v>
      </c>
      <c r="AC11" s="15"/>
    </row>
    <row r="12" spans="1:29" x14ac:dyDescent="0.2">
      <c r="A12" s="53">
        <v>6</v>
      </c>
      <c r="B12" s="1" t="s">
        <v>130</v>
      </c>
      <c r="C12" s="16">
        <f>VLOOKUP($A12,'[4]DISTRIBUTION SUMMARY'!$A$8:$BF$143,C$3,FALSE)</f>
        <v>10832360</v>
      </c>
      <c r="D12" s="16">
        <f>VLOOKUP($A12,'[4]DISTRIBUTION SUMMARY'!$A$8:$BF$143,D$3,FALSE)</f>
        <v>3235714.3776867455</v>
      </c>
      <c r="E12" s="16">
        <f>VLOOKUP($A12,'[4]DISTRIBUTION SUMMARY'!$A$8:$BF$143,E$3,FALSE)</f>
        <v>259979</v>
      </c>
      <c r="F12" s="16">
        <f>VLOOKUP($A12,'[4]DISTRIBUTION SUMMARY'!$A$8:$BF$143,F$3,FALSE)</f>
        <v>646132</v>
      </c>
      <c r="G12" s="16">
        <f>VLOOKUP($A12,'[4]DISTRIBUTION SUMMARY'!$A$8:$BF$143,G$3,FALSE)</f>
        <v>102277</v>
      </c>
      <c r="H12" s="16">
        <f>VLOOKUP($A12,'[4]DISTRIBUTION SUMMARY'!$A$8:$BF$143,H$3,FALSE)</f>
        <v>852310</v>
      </c>
      <c r="I12" s="16">
        <f>VLOOKUP($A12,'[4]DISTRIBUTION SUMMARY'!$A$8:$BF$143,I$3,FALSE)</f>
        <v>0</v>
      </c>
      <c r="J12" s="16">
        <f>VLOOKUP($A12,'[4]DISTRIBUTION SUMMARY'!$A$8:$BF$143,J$3,FALSE)</f>
        <v>1259796</v>
      </c>
      <c r="K12" s="16">
        <f>VLOOKUP($A12,'[4]DISTRIBUTION SUMMARY'!$A$8:$BF$143,K$3,FALSE)</f>
        <v>586065</v>
      </c>
      <c r="L12" s="16">
        <f>VLOOKUP($A12,'[4]DISTRIBUTION SUMMARY'!$A$8:$BF$143,L$3,FALSE)</f>
        <v>35716</v>
      </c>
      <c r="M12" s="16">
        <f>VLOOKUP($A12,'[4]DISTRIBUTION SUMMARY'!$A$8:$BF$143,M$3,FALSE)</f>
        <v>69452</v>
      </c>
      <c r="N12" s="16">
        <f>VLOOKUP($A12,'[4]DISTRIBUTION SUMMARY'!$A$8:$BF$143,N$3,FALSE)</f>
        <v>158942</v>
      </c>
      <c r="O12" s="15"/>
      <c r="P12" s="67">
        <f>VLOOKUP($A12,'[4]DISTRIBUTION SUMMARY'!$A$8:$BF$143,P$3,FALSE)</f>
        <v>515452</v>
      </c>
      <c r="Q12" s="67">
        <f>VLOOKUP($A12,'[4]DISTRIBUTION SUMMARY'!$A$8:$BF$143,Q$3,FALSE)</f>
        <v>0</v>
      </c>
      <c r="R12" s="16">
        <f>VLOOKUP($A12,'[4]DISTRIBUTION SUMMARY'!$A$8:$BF$143,R$3,FALSE)</f>
        <v>0</v>
      </c>
      <c r="S12" s="16">
        <f>VLOOKUP($A12,'[4]DISTRIBUTION SUMMARY'!$A$8:$BF$143,S$3,FALSE)</f>
        <v>85559</v>
      </c>
      <c r="T12" s="16">
        <f>VLOOKUP($A12,'[4]DISTRIBUTION SUMMARY'!$A$8:$BF$143,T$3,FALSE)</f>
        <v>46975</v>
      </c>
      <c r="U12" s="16">
        <f>VLOOKUP($A12,'[4]DISTRIBUTION SUMMARY'!$A$8:$BF$143,U$3,FALSE)</f>
        <v>0</v>
      </c>
      <c r="V12" s="16">
        <f>VLOOKUP($A12,'[4]DISTRIBUTION SUMMARY'!$A$8:$BF$143,V$3,FALSE)</f>
        <v>0</v>
      </c>
      <c r="W12" s="15"/>
      <c r="X12" s="16">
        <f t="shared" si="0"/>
        <v>69452</v>
      </c>
      <c r="Y12" s="16">
        <f t="shared" si="1"/>
        <v>158942</v>
      </c>
      <c r="Z12" s="17">
        <f t="shared" si="2"/>
        <v>259979</v>
      </c>
      <c r="AA12" s="15"/>
      <c r="AB12" s="17">
        <f t="shared" si="3"/>
        <v>18686729.377686746</v>
      </c>
      <c r="AC12" s="15"/>
    </row>
    <row r="13" spans="1:29" x14ac:dyDescent="0.2">
      <c r="A13" s="53">
        <v>7</v>
      </c>
      <c r="B13" s="1" t="s">
        <v>129</v>
      </c>
      <c r="C13" s="16">
        <f>VLOOKUP($A13,'[4]DISTRIBUTION SUMMARY'!$A$8:$BF$143,C$3,FALSE)</f>
        <v>36509927</v>
      </c>
      <c r="D13" s="16">
        <f>VLOOKUP($A13,'[4]DISTRIBUTION SUMMARY'!$A$8:$BF$143,D$3,FALSE)</f>
        <v>37332906.826379903</v>
      </c>
      <c r="E13" s="16">
        <f>VLOOKUP($A13,'[4]DISTRIBUTION SUMMARY'!$A$8:$BF$143,E$3,FALSE)</f>
        <v>854344</v>
      </c>
      <c r="F13" s="16">
        <f>VLOOKUP($A13,'[4]DISTRIBUTION SUMMARY'!$A$8:$BF$143,F$3,FALSE)</f>
        <v>640198</v>
      </c>
      <c r="G13" s="16">
        <f>VLOOKUP($A13,'[4]DISTRIBUTION SUMMARY'!$A$8:$BF$143,G$3,FALSE)</f>
        <v>373449</v>
      </c>
      <c r="H13" s="16">
        <f>VLOOKUP($A13,'[4]DISTRIBUTION SUMMARY'!$A$8:$BF$143,H$3,FALSE)</f>
        <v>6145897</v>
      </c>
      <c r="I13" s="16">
        <f>VLOOKUP($A13,'[4]DISTRIBUTION SUMMARY'!$A$8:$BF$143,I$3,FALSE)</f>
        <v>0</v>
      </c>
      <c r="J13" s="16">
        <f>VLOOKUP($A13,'[4]DISTRIBUTION SUMMARY'!$A$8:$BF$143,J$3,FALSE)</f>
        <v>4721457</v>
      </c>
      <c r="K13" s="16">
        <f>VLOOKUP($A13,'[4]DISTRIBUTION SUMMARY'!$A$8:$BF$143,K$3,FALSE)</f>
        <v>2198012</v>
      </c>
      <c r="L13" s="16">
        <f>VLOOKUP($A13,'[4]DISTRIBUTION SUMMARY'!$A$8:$BF$143,L$3,FALSE)</f>
        <v>133375</v>
      </c>
      <c r="M13" s="16">
        <f>VLOOKUP($A13,'[4]DISTRIBUTION SUMMARY'!$A$8:$BF$143,M$3,FALSE)</f>
        <v>2754877</v>
      </c>
      <c r="N13" s="16">
        <f>VLOOKUP($A13,'[4]DISTRIBUTION SUMMARY'!$A$8:$BF$143,N$3,FALSE)</f>
        <v>187343</v>
      </c>
      <c r="O13" s="15"/>
      <c r="P13" s="67">
        <f>VLOOKUP($A13,'[4]DISTRIBUTION SUMMARY'!$A$8:$BF$143,P$3,FALSE)</f>
        <v>5947163</v>
      </c>
      <c r="Q13" s="67">
        <f>VLOOKUP($A13,'[4]DISTRIBUTION SUMMARY'!$A$8:$BF$143,Q$3,FALSE)</f>
        <v>0</v>
      </c>
      <c r="R13" s="16">
        <f>VLOOKUP($A13,'[4]DISTRIBUTION SUMMARY'!$A$8:$BF$143,R$3,FALSE)</f>
        <v>0</v>
      </c>
      <c r="S13" s="16">
        <f>VLOOKUP($A13,'[4]DISTRIBUTION SUMMARY'!$A$8:$BF$143,S$3,FALSE)</f>
        <v>252477</v>
      </c>
      <c r="T13" s="16">
        <f>VLOOKUP($A13,'[4]DISTRIBUTION SUMMARY'!$A$8:$BF$143,T$3,FALSE)</f>
        <v>93722</v>
      </c>
      <c r="U13" s="16">
        <f>VLOOKUP($A13,'[4]DISTRIBUTION SUMMARY'!$A$8:$BF$143,U$3,FALSE)</f>
        <v>0</v>
      </c>
      <c r="V13" s="16">
        <f>VLOOKUP($A13,'[4]DISTRIBUTION SUMMARY'!$A$8:$BF$143,V$3,FALSE)</f>
        <v>0</v>
      </c>
      <c r="W13" s="15"/>
      <c r="X13" s="16">
        <f t="shared" si="0"/>
        <v>2754877</v>
      </c>
      <c r="Y13" s="16">
        <f t="shared" si="1"/>
        <v>187343</v>
      </c>
      <c r="Z13" s="17">
        <f t="shared" si="2"/>
        <v>854344</v>
      </c>
      <c r="AA13" s="15"/>
      <c r="AB13" s="17">
        <f t="shared" si="3"/>
        <v>98145147.826379895</v>
      </c>
      <c r="AC13" s="15"/>
    </row>
    <row r="14" spans="1:29" x14ac:dyDescent="0.2">
      <c r="A14" s="53">
        <v>8</v>
      </c>
      <c r="B14" s="1" t="s">
        <v>128</v>
      </c>
      <c r="C14" s="16">
        <f>VLOOKUP($A14,'[4]DISTRIBUTION SUMMARY'!$A$8:$BF$143,C$3,FALSE)</f>
        <v>40643036</v>
      </c>
      <c r="D14" s="16">
        <f>VLOOKUP($A14,'[4]DISTRIBUTION SUMMARY'!$A$8:$BF$143,D$3,FALSE)</f>
        <v>14129111.306910258</v>
      </c>
      <c r="E14" s="16">
        <f>VLOOKUP($A14,'[4]DISTRIBUTION SUMMARY'!$A$8:$BF$143,E$3,FALSE)</f>
        <v>948527</v>
      </c>
      <c r="F14" s="16">
        <f>VLOOKUP($A14,'[4]DISTRIBUTION SUMMARY'!$A$8:$BF$143,F$3,FALSE)</f>
        <v>1617009</v>
      </c>
      <c r="G14" s="16">
        <f>VLOOKUP($A14,'[4]DISTRIBUTION SUMMARY'!$A$8:$BF$143,G$3,FALSE)</f>
        <v>379079</v>
      </c>
      <c r="H14" s="16">
        <f>VLOOKUP($A14,'[4]DISTRIBUTION SUMMARY'!$A$8:$BF$143,H$3,FALSE)</f>
        <v>3654558</v>
      </c>
      <c r="I14" s="16">
        <f>VLOOKUP($A14,'[4]DISTRIBUTION SUMMARY'!$A$8:$BF$143,I$3,FALSE)</f>
        <v>0</v>
      </c>
      <c r="J14" s="16">
        <f>VLOOKUP($A14,'[4]DISTRIBUTION SUMMARY'!$A$8:$BF$143,J$3,FALSE)</f>
        <v>4590409</v>
      </c>
      <c r="K14" s="16">
        <f>VLOOKUP($A14,'[4]DISTRIBUTION SUMMARY'!$A$8:$BF$143,K$3,FALSE)</f>
        <v>2138242</v>
      </c>
      <c r="L14" s="16">
        <f>VLOOKUP($A14,'[4]DISTRIBUTION SUMMARY'!$A$8:$BF$143,L$3,FALSE)</f>
        <v>130308</v>
      </c>
      <c r="M14" s="16">
        <f>VLOOKUP($A14,'[4]DISTRIBUTION SUMMARY'!$A$8:$BF$143,M$3,FALSE)</f>
        <v>387276</v>
      </c>
      <c r="N14" s="16">
        <f>VLOOKUP($A14,'[4]DISTRIBUTION SUMMARY'!$A$8:$BF$143,N$3,FALSE)</f>
        <v>41832</v>
      </c>
      <c r="O14" s="15"/>
      <c r="P14" s="67">
        <f>VLOOKUP($A14,'[4]DISTRIBUTION SUMMARY'!$A$8:$BF$143,P$3,FALSE)</f>
        <v>2250779</v>
      </c>
      <c r="Q14" s="67">
        <f>VLOOKUP($A14,'[4]DISTRIBUTION SUMMARY'!$A$8:$BF$143,Q$3,FALSE)</f>
        <v>0</v>
      </c>
      <c r="R14" s="16">
        <f>VLOOKUP($A14,'[4]DISTRIBUTION SUMMARY'!$A$8:$BF$143,R$3,FALSE)</f>
        <v>0</v>
      </c>
      <c r="S14" s="16">
        <f>VLOOKUP($A14,'[4]DISTRIBUTION SUMMARY'!$A$8:$BF$143,S$3,FALSE)</f>
        <v>405893</v>
      </c>
      <c r="T14" s="16">
        <f>VLOOKUP($A14,'[4]DISTRIBUTION SUMMARY'!$A$8:$BF$143,T$3,FALSE)</f>
        <v>151752</v>
      </c>
      <c r="U14" s="16">
        <f>VLOOKUP($A14,'[4]DISTRIBUTION SUMMARY'!$A$8:$BF$143,U$3,FALSE)</f>
        <v>0</v>
      </c>
      <c r="V14" s="16">
        <f>VLOOKUP($A14,'[4]DISTRIBUTION SUMMARY'!$A$8:$BF$143,V$3,FALSE)</f>
        <v>0</v>
      </c>
      <c r="W14" s="15"/>
      <c r="X14" s="16">
        <f t="shared" si="0"/>
        <v>387276</v>
      </c>
      <c r="Y14" s="16">
        <f t="shared" si="1"/>
        <v>41832</v>
      </c>
      <c r="Z14" s="17">
        <f t="shared" si="2"/>
        <v>948527</v>
      </c>
      <c r="AA14" s="15"/>
      <c r="AB14" s="17">
        <f t="shared" si="3"/>
        <v>71467811.306910262</v>
      </c>
      <c r="AC14" s="15"/>
    </row>
    <row r="15" spans="1:29" x14ac:dyDescent="0.2">
      <c r="A15" s="53">
        <v>9</v>
      </c>
      <c r="B15" s="1" t="s">
        <v>127</v>
      </c>
      <c r="C15" s="16">
        <f>VLOOKUP($A15,'[4]DISTRIBUTION SUMMARY'!$A$8:$BF$143,C$3,FALSE)</f>
        <v>813433</v>
      </c>
      <c r="D15" s="16">
        <f>VLOOKUP($A15,'[4]DISTRIBUTION SUMMARY'!$A$8:$BF$143,D$3,FALSE)</f>
        <v>626165.79691377212</v>
      </c>
      <c r="E15" s="16">
        <f>VLOOKUP($A15,'[4]DISTRIBUTION SUMMARY'!$A$8:$BF$143,E$3,FALSE)</f>
        <v>14983</v>
      </c>
      <c r="F15" s="16">
        <f>VLOOKUP($A15,'[4]DISTRIBUTION SUMMARY'!$A$8:$BF$143,F$3,FALSE)</f>
        <v>71480</v>
      </c>
      <c r="G15" s="16">
        <f>VLOOKUP($A15,'[4]DISTRIBUTION SUMMARY'!$A$8:$BF$143,G$3,FALSE)</f>
        <v>5894</v>
      </c>
      <c r="H15" s="16">
        <f>VLOOKUP($A15,'[4]DISTRIBUTION SUMMARY'!$A$8:$BF$143,H$3,FALSE)</f>
        <v>132575</v>
      </c>
      <c r="I15" s="16">
        <f>VLOOKUP($A15,'[4]DISTRIBUTION SUMMARY'!$A$8:$BF$143,I$3,FALSE)</f>
        <v>0</v>
      </c>
      <c r="J15" s="16">
        <f>VLOOKUP($A15,'[4]DISTRIBUTION SUMMARY'!$A$8:$BF$143,J$3,FALSE)</f>
        <v>106846</v>
      </c>
      <c r="K15" s="16">
        <f>VLOOKUP($A15,'[4]DISTRIBUTION SUMMARY'!$A$8:$BF$143,K$3,FALSE)</f>
        <v>49680</v>
      </c>
      <c r="L15" s="16">
        <f>VLOOKUP($A15,'[4]DISTRIBUTION SUMMARY'!$A$8:$BF$143,L$3,FALSE)</f>
        <v>3087</v>
      </c>
      <c r="M15" s="16">
        <f>VLOOKUP($A15,'[4]DISTRIBUTION SUMMARY'!$A$8:$BF$143,M$3,FALSE)</f>
        <v>1541</v>
      </c>
      <c r="N15" s="16">
        <f>VLOOKUP($A15,'[4]DISTRIBUTION SUMMARY'!$A$8:$BF$143,N$3,FALSE)</f>
        <v>0</v>
      </c>
      <c r="O15" s="15"/>
      <c r="P15" s="67">
        <f>VLOOKUP($A15,'[4]DISTRIBUTION SUMMARY'!$A$8:$BF$143,P$3,FALSE)</f>
        <v>99749</v>
      </c>
      <c r="Q15" s="67">
        <f>VLOOKUP($A15,'[4]DISTRIBUTION SUMMARY'!$A$8:$BF$143,Q$3,FALSE)</f>
        <v>0</v>
      </c>
      <c r="R15" s="16">
        <f>VLOOKUP($A15,'[4]DISTRIBUTION SUMMARY'!$A$8:$BF$143,R$3,FALSE)</f>
        <v>0</v>
      </c>
      <c r="S15" s="16">
        <f>VLOOKUP($A15,'[4]DISTRIBUTION SUMMARY'!$A$8:$BF$143,S$3,FALSE)</f>
        <v>4257</v>
      </c>
      <c r="T15" s="16">
        <f>VLOOKUP($A15,'[4]DISTRIBUTION SUMMARY'!$A$8:$BF$143,T$3,FALSE)</f>
        <v>3483</v>
      </c>
      <c r="U15" s="16">
        <f>VLOOKUP($A15,'[4]DISTRIBUTION SUMMARY'!$A$8:$BF$143,U$3,FALSE)</f>
        <v>0</v>
      </c>
      <c r="V15" s="16">
        <f>VLOOKUP($A15,'[4]DISTRIBUTION SUMMARY'!$A$8:$BF$143,V$3,FALSE)</f>
        <v>0</v>
      </c>
      <c r="W15" s="15"/>
      <c r="X15" s="16">
        <f t="shared" si="0"/>
        <v>1541</v>
      </c>
      <c r="Y15" s="16">
        <f t="shared" si="1"/>
        <v>0</v>
      </c>
      <c r="Z15" s="17">
        <f t="shared" si="2"/>
        <v>14983</v>
      </c>
      <c r="AA15" s="15"/>
      <c r="AB15" s="17">
        <f t="shared" si="3"/>
        <v>1933173.7969137721</v>
      </c>
      <c r="AC15" s="15"/>
    </row>
    <row r="16" spans="1:29" x14ac:dyDescent="0.2">
      <c r="A16" s="53">
        <v>10</v>
      </c>
      <c r="B16" s="1" t="s">
        <v>126</v>
      </c>
      <c r="C16" s="16">
        <f>VLOOKUP($A16,'[4]DISTRIBUTION SUMMARY'!$A$8:$BF$143,C$3,FALSE)</f>
        <v>36960128</v>
      </c>
      <c r="D16" s="16">
        <f>VLOOKUP($A16,'[4]DISTRIBUTION SUMMARY'!$A$8:$BF$143,D$3,FALSE)</f>
        <v>14668222.227536187</v>
      </c>
      <c r="E16" s="16">
        <f>VLOOKUP($A16,'[4]DISTRIBUTION SUMMARY'!$A$8:$BF$143,E$3,FALSE)</f>
        <v>953024</v>
      </c>
      <c r="F16" s="16">
        <f>VLOOKUP($A16,'[4]DISTRIBUTION SUMMARY'!$A$8:$BF$143,F$3,FALSE)</f>
        <v>648680</v>
      </c>
      <c r="G16" s="16">
        <f>VLOOKUP($A16,'[4]DISTRIBUTION SUMMARY'!$A$8:$BF$143,G$3,FALSE)</f>
        <v>374925</v>
      </c>
      <c r="H16" s="16">
        <f>VLOOKUP($A16,'[4]DISTRIBUTION SUMMARY'!$A$8:$BF$143,H$3,FALSE)</f>
        <v>4201541</v>
      </c>
      <c r="I16" s="16">
        <f>VLOOKUP($A16,'[4]DISTRIBUTION SUMMARY'!$A$8:$BF$143,I$3,FALSE)</f>
        <v>0</v>
      </c>
      <c r="J16" s="16">
        <f>VLOOKUP($A16,'[4]DISTRIBUTION SUMMARY'!$A$8:$BF$143,J$3,FALSE)</f>
        <v>4594319</v>
      </c>
      <c r="K16" s="16">
        <f>VLOOKUP($A16,'[4]DISTRIBUTION SUMMARY'!$A$8:$BF$143,K$3,FALSE)</f>
        <v>2136477</v>
      </c>
      <c r="L16" s="16">
        <f>VLOOKUP($A16,'[4]DISTRIBUTION SUMMARY'!$A$8:$BF$143,L$3,FALSE)</f>
        <v>130926</v>
      </c>
      <c r="M16" s="16">
        <f>VLOOKUP($A16,'[4]DISTRIBUTION SUMMARY'!$A$8:$BF$143,M$3,FALSE)</f>
        <v>148196</v>
      </c>
      <c r="N16" s="16">
        <f>VLOOKUP($A16,'[4]DISTRIBUTION SUMMARY'!$A$8:$BF$143,N$3,FALSE)</f>
        <v>148391</v>
      </c>
      <c r="O16" s="15"/>
      <c r="P16" s="67">
        <f>VLOOKUP($A16,'[4]DISTRIBUTION SUMMARY'!$A$8:$BF$143,P$3,FALSE)</f>
        <v>2336660</v>
      </c>
      <c r="Q16" s="67">
        <f>VLOOKUP($A16,'[4]DISTRIBUTION SUMMARY'!$A$8:$BF$143,Q$3,FALSE)</f>
        <v>0</v>
      </c>
      <c r="R16" s="16">
        <f>VLOOKUP($A16,'[4]DISTRIBUTION SUMMARY'!$A$8:$BF$143,R$3,FALSE)</f>
        <v>0</v>
      </c>
      <c r="S16" s="16">
        <f>VLOOKUP($A16,'[4]DISTRIBUTION SUMMARY'!$A$8:$BF$143,S$3,FALSE)</f>
        <v>324532</v>
      </c>
      <c r="T16" s="16">
        <f>VLOOKUP($A16,'[4]DISTRIBUTION SUMMARY'!$A$8:$BF$143,T$3,FALSE)</f>
        <v>143517</v>
      </c>
      <c r="U16" s="16">
        <f>VLOOKUP($A16,'[4]DISTRIBUTION SUMMARY'!$A$8:$BF$143,U$3,FALSE)</f>
        <v>0</v>
      </c>
      <c r="V16" s="16">
        <f>VLOOKUP($A16,'[4]DISTRIBUTION SUMMARY'!$A$8:$BF$143,V$3,FALSE)</f>
        <v>0</v>
      </c>
      <c r="W16" s="15"/>
      <c r="X16" s="16">
        <f t="shared" si="0"/>
        <v>148196</v>
      </c>
      <c r="Y16" s="16">
        <f t="shared" si="1"/>
        <v>148391</v>
      </c>
      <c r="Z16" s="17">
        <f t="shared" si="2"/>
        <v>953024</v>
      </c>
      <c r="AA16" s="15"/>
      <c r="AB16" s="17">
        <f t="shared" si="3"/>
        <v>67769538.227536187</v>
      </c>
      <c r="AC16" s="15"/>
    </row>
    <row r="17" spans="1:29" x14ac:dyDescent="0.2">
      <c r="A17" s="53">
        <v>11</v>
      </c>
      <c r="B17" s="1" t="s">
        <v>125</v>
      </c>
      <c r="C17" s="16">
        <f>VLOOKUP($A17,'[4]DISTRIBUTION SUMMARY'!$A$8:$BF$143,C$3,FALSE)</f>
        <v>4070853</v>
      </c>
      <c r="D17" s="16">
        <f>VLOOKUP($A17,'[4]DISTRIBUTION SUMMARY'!$A$8:$BF$143,D$3,FALSE)</f>
        <v>871597.61680962262</v>
      </c>
      <c r="E17" s="16">
        <f>VLOOKUP($A17,'[4]DISTRIBUTION SUMMARY'!$A$8:$BF$143,E$3,FALSE)</f>
        <v>83399</v>
      </c>
      <c r="F17" s="16">
        <f>VLOOKUP($A17,'[4]DISTRIBUTION SUMMARY'!$A$8:$BF$143,F$3,FALSE)</f>
        <v>97908</v>
      </c>
      <c r="G17" s="16">
        <f>VLOOKUP($A17,'[4]DISTRIBUTION SUMMARY'!$A$8:$BF$143,G$3,FALSE)</f>
        <v>33330</v>
      </c>
      <c r="H17" s="16">
        <f>VLOOKUP($A17,'[4]DISTRIBUTION SUMMARY'!$A$8:$BF$143,H$3,FALSE)</f>
        <v>393714</v>
      </c>
      <c r="I17" s="16">
        <f>VLOOKUP($A17,'[4]DISTRIBUTION SUMMARY'!$A$8:$BF$143,I$3,FALSE)</f>
        <v>0</v>
      </c>
      <c r="J17" s="16">
        <f>VLOOKUP($A17,'[4]DISTRIBUTION SUMMARY'!$A$8:$BF$143,J$3,FALSE)</f>
        <v>428606</v>
      </c>
      <c r="K17" s="16">
        <f>VLOOKUP($A17,'[4]DISTRIBUTION SUMMARY'!$A$8:$BF$143,K$3,FALSE)</f>
        <v>199461</v>
      </c>
      <c r="L17" s="16">
        <f>VLOOKUP($A17,'[4]DISTRIBUTION SUMMARY'!$A$8:$BF$143,L$3,FALSE)</f>
        <v>12499</v>
      </c>
      <c r="M17" s="16">
        <f>VLOOKUP($A17,'[4]DISTRIBUTION SUMMARY'!$A$8:$BF$143,M$3,FALSE)</f>
        <v>0</v>
      </c>
      <c r="N17" s="16">
        <f>VLOOKUP($A17,'[4]DISTRIBUTION SUMMARY'!$A$8:$BF$143,N$3,FALSE)</f>
        <v>0</v>
      </c>
      <c r="O17" s="15"/>
      <c r="P17" s="67">
        <f>VLOOKUP($A17,'[4]DISTRIBUTION SUMMARY'!$A$8:$BF$143,P$3,FALSE)</f>
        <v>138846</v>
      </c>
      <c r="Q17" s="67">
        <f>VLOOKUP($A17,'[4]DISTRIBUTION SUMMARY'!$A$8:$BF$143,Q$3,FALSE)</f>
        <v>0</v>
      </c>
      <c r="R17" s="16">
        <f>VLOOKUP($A17,'[4]DISTRIBUTION SUMMARY'!$A$8:$BF$143,R$3,FALSE)</f>
        <v>0</v>
      </c>
      <c r="S17" s="16">
        <f>VLOOKUP($A17,'[4]DISTRIBUTION SUMMARY'!$A$8:$BF$143,S$3,FALSE)</f>
        <v>26643</v>
      </c>
      <c r="T17" s="16">
        <f>VLOOKUP($A17,'[4]DISTRIBUTION SUMMARY'!$A$8:$BF$143,T$3,FALSE)</f>
        <v>26754</v>
      </c>
      <c r="U17" s="16">
        <f>VLOOKUP($A17,'[4]DISTRIBUTION SUMMARY'!$A$8:$BF$143,U$3,FALSE)</f>
        <v>0</v>
      </c>
      <c r="V17" s="16">
        <f>VLOOKUP($A17,'[4]DISTRIBUTION SUMMARY'!$A$8:$BF$143,V$3,FALSE)</f>
        <v>0</v>
      </c>
      <c r="W17" s="15"/>
      <c r="X17" s="16">
        <f t="shared" si="0"/>
        <v>0</v>
      </c>
      <c r="Y17" s="16">
        <f t="shared" si="1"/>
        <v>0</v>
      </c>
      <c r="Z17" s="17">
        <f t="shared" si="2"/>
        <v>83399</v>
      </c>
      <c r="AA17" s="15"/>
      <c r="AB17" s="17">
        <f t="shared" si="3"/>
        <v>6383610.6168096224</v>
      </c>
      <c r="AC17" s="15"/>
    </row>
    <row r="18" spans="1:29" x14ac:dyDescent="0.2">
      <c r="A18" s="53">
        <v>12</v>
      </c>
      <c r="B18" s="1" t="s">
        <v>124</v>
      </c>
      <c r="C18" s="16">
        <f>VLOOKUP($A18,'[4]DISTRIBUTION SUMMARY'!$A$8:$BF$143,C$3,FALSE)</f>
        <v>18125110</v>
      </c>
      <c r="D18" s="16">
        <f>VLOOKUP($A18,'[4]DISTRIBUTION SUMMARY'!$A$8:$BF$143,D$3,FALSE)</f>
        <v>6249071.7219635751</v>
      </c>
      <c r="E18" s="16">
        <f>VLOOKUP($A18,'[4]DISTRIBUTION SUMMARY'!$A$8:$BF$143,E$3,FALSE)</f>
        <v>409576</v>
      </c>
      <c r="F18" s="16">
        <f>VLOOKUP($A18,'[4]DISTRIBUTION SUMMARY'!$A$8:$BF$143,F$3,FALSE)</f>
        <v>437352</v>
      </c>
      <c r="G18" s="16">
        <f>VLOOKUP($A18,'[4]DISTRIBUTION SUMMARY'!$A$8:$BF$143,G$3,FALSE)</f>
        <v>161130</v>
      </c>
      <c r="H18" s="16">
        <f>VLOOKUP($A18,'[4]DISTRIBUTION SUMMARY'!$A$8:$BF$143,H$3,FALSE)</f>
        <v>2173970</v>
      </c>
      <c r="I18" s="16">
        <f>VLOOKUP($A18,'[4]DISTRIBUTION SUMMARY'!$A$8:$BF$143,I$3,FALSE)</f>
        <v>0</v>
      </c>
      <c r="J18" s="16">
        <f>VLOOKUP($A18,'[4]DISTRIBUTION SUMMARY'!$A$8:$BF$143,J$3,FALSE)</f>
        <v>2081896</v>
      </c>
      <c r="K18" s="16">
        <f>VLOOKUP($A18,'[4]DISTRIBUTION SUMMARY'!$A$8:$BF$143,K$3,FALSE)</f>
        <v>969335</v>
      </c>
      <c r="L18" s="16">
        <f>VLOOKUP($A18,'[4]DISTRIBUTION SUMMARY'!$A$8:$BF$143,L$3,FALSE)</f>
        <v>58825</v>
      </c>
      <c r="M18" s="16">
        <f>VLOOKUP($A18,'[4]DISTRIBUTION SUMMARY'!$A$8:$BF$143,M$3,FALSE)</f>
        <v>128507</v>
      </c>
      <c r="N18" s="16">
        <f>VLOOKUP($A18,'[4]DISTRIBUTION SUMMARY'!$A$8:$BF$143,N$3,FALSE)</f>
        <v>89160</v>
      </c>
      <c r="O18" s="15"/>
      <c r="P18" s="67">
        <f>VLOOKUP($A18,'[4]DISTRIBUTION SUMMARY'!$A$8:$BF$143,P$3,FALSE)</f>
        <v>995482</v>
      </c>
      <c r="Q18" s="67">
        <f>VLOOKUP($A18,'[4]DISTRIBUTION SUMMARY'!$A$8:$BF$143,Q$3,FALSE)</f>
        <v>0</v>
      </c>
      <c r="R18" s="16">
        <f>VLOOKUP($A18,'[4]DISTRIBUTION SUMMARY'!$A$8:$BF$143,R$3,FALSE)</f>
        <v>0</v>
      </c>
      <c r="S18" s="16">
        <f>VLOOKUP($A18,'[4]DISTRIBUTION SUMMARY'!$A$8:$BF$143,S$3,FALSE)</f>
        <v>98485</v>
      </c>
      <c r="T18" s="16">
        <f>VLOOKUP($A18,'[4]DISTRIBUTION SUMMARY'!$A$8:$BF$143,T$3,FALSE)</f>
        <v>54147</v>
      </c>
      <c r="U18" s="16">
        <f>VLOOKUP($A18,'[4]DISTRIBUTION SUMMARY'!$A$8:$BF$143,U$3,FALSE)</f>
        <v>0</v>
      </c>
      <c r="V18" s="16">
        <f>VLOOKUP($A18,'[4]DISTRIBUTION SUMMARY'!$A$8:$BF$143,V$3,FALSE)</f>
        <v>0</v>
      </c>
      <c r="W18" s="15"/>
      <c r="X18" s="16">
        <f t="shared" si="0"/>
        <v>128507</v>
      </c>
      <c r="Y18" s="16">
        <f t="shared" si="1"/>
        <v>89160</v>
      </c>
      <c r="Z18" s="17">
        <f t="shared" si="2"/>
        <v>409576</v>
      </c>
      <c r="AA18" s="15"/>
      <c r="AB18" s="17">
        <f t="shared" si="3"/>
        <v>32032046.721963577</v>
      </c>
      <c r="AC18" s="15"/>
    </row>
    <row r="19" spans="1:29" x14ac:dyDescent="0.2">
      <c r="A19" s="53">
        <v>13</v>
      </c>
      <c r="B19" s="1" t="s">
        <v>123</v>
      </c>
      <c r="C19" s="16">
        <f>VLOOKUP($A19,'[4]DISTRIBUTION SUMMARY'!$A$8:$BF$143,C$3,FALSE)</f>
        <v>7250208</v>
      </c>
      <c r="D19" s="16">
        <f>VLOOKUP($A19,'[4]DISTRIBUTION SUMMARY'!$A$8:$BF$143,D$3,FALSE)</f>
        <v>2251889.3902409864</v>
      </c>
      <c r="E19" s="16">
        <f>VLOOKUP($A19,'[4]DISTRIBUTION SUMMARY'!$A$8:$BF$143,E$3,FALSE)</f>
        <v>117969</v>
      </c>
      <c r="F19" s="16">
        <f>VLOOKUP($A19,'[4]DISTRIBUTION SUMMARY'!$A$8:$BF$143,F$3,FALSE)</f>
        <v>129652</v>
      </c>
      <c r="G19" s="16">
        <f>VLOOKUP($A19,'[4]DISTRIBUTION SUMMARY'!$A$8:$BF$143,G$3,FALSE)</f>
        <v>46410</v>
      </c>
      <c r="H19" s="16">
        <f>VLOOKUP($A19,'[4]DISTRIBUTION SUMMARY'!$A$8:$BF$143,H$3,FALSE)</f>
        <v>819166</v>
      </c>
      <c r="I19" s="16">
        <f>VLOOKUP($A19,'[4]DISTRIBUTION SUMMARY'!$A$8:$BF$143,I$3,FALSE)</f>
        <v>0</v>
      </c>
      <c r="J19" s="16">
        <f>VLOOKUP($A19,'[4]DISTRIBUTION SUMMARY'!$A$8:$BF$143,J$3,FALSE)</f>
        <v>665941</v>
      </c>
      <c r="K19" s="16">
        <f>VLOOKUP($A19,'[4]DISTRIBUTION SUMMARY'!$A$8:$BF$143,K$3,FALSE)</f>
        <v>310134</v>
      </c>
      <c r="L19" s="16">
        <f>VLOOKUP($A19,'[4]DISTRIBUTION SUMMARY'!$A$8:$BF$143,L$3,FALSE)</f>
        <v>19153</v>
      </c>
      <c r="M19" s="16">
        <f>VLOOKUP($A19,'[4]DISTRIBUTION SUMMARY'!$A$8:$BF$143,M$3,FALSE)</f>
        <v>38023</v>
      </c>
      <c r="N19" s="16">
        <f>VLOOKUP($A19,'[4]DISTRIBUTION SUMMARY'!$A$8:$BF$143,N$3,FALSE)</f>
        <v>97687</v>
      </c>
      <c r="O19" s="15"/>
      <c r="P19" s="67">
        <f>VLOOKUP($A19,'[4]DISTRIBUTION SUMMARY'!$A$8:$BF$143,P$3,FALSE)</f>
        <v>358728</v>
      </c>
      <c r="Q19" s="67">
        <f>VLOOKUP($A19,'[4]DISTRIBUTION SUMMARY'!$A$8:$BF$143,Q$3,FALSE)</f>
        <v>0</v>
      </c>
      <c r="R19" s="16">
        <f>VLOOKUP($A19,'[4]DISTRIBUTION SUMMARY'!$A$8:$BF$143,R$3,FALSE)</f>
        <v>0</v>
      </c>
      <c r="S19" s="16">
        <f>VLOOKUP($A19,'[4]DISTRIBUTION SUMMARY'!$A$8:$BF$143,S$3,FALSE)</f>
        <v>81357</v>
      </c>
      <c r="T19" s="16">
        <f>VLOOKUP($A19,'[4]DISTRIBUTION SUMMARY'!$A$8:$BF$143,T$3,FALSE)</f>
        <v>31732</v>
      </c>
      <c r="U19" s="16">
        <f>VLOOKUP($A19,'[4]DISTRIBUTION SUMMARY'!$A$8:$BF$143,U$3,FALSE)</f>
        <v>0</v>
      </c>
      <c r="V19" s="16">
        <f>VLOOKUP($A19,'[4]DISTRIBUTION SUMMARY'!$A$8:$BF$143,V$3,FALSE)</f>
        <v>0</v>
      </c>
      <c r="W19" s="15"/>
      <c r="X19" s="16">
        <f t="shared" si="0"/>
        <v>38023</v>
      </c>
      <c r="Y19" s="16">
        <f t="shared" si="1"/>
        <v>97687</v>
      </c>
      <c r="Z19" s="17">
        <f t="shared" si="2"/>
        <v>117969</v>
      </c>
      <c r="AA19" s="15"/>
      <c r="AB19" s="17">
        <f t="shared" si="3"/>
        <v>12218049.390240986</v>
      </c>
      <c r="AC19" s="15"/>
    </row>
    <row r="20" spans="1:29" x14ac:dyDescent="0.2">
      <c r="A20" s="53">
        <v>14</v>
      </c>
      <c r="B20" s="1" t="s">
        <v>122</v>
      </c>
      <c r="C20" s="16">
        <f>VLOOKUP($A20,'[4]DISTRIBUTION SUMMARY'!$A$8:$BF$143,C$3,FALSE)</f>
        <v>11286242</v>
      </c>
      <c r="D20" s="16">
        <f>VLOOKUP($A20,'[4]DISTRIBUTION SUMMARY'!$A$8:$BF$143,D$3,FALSE)</f>
        <v>3206346.4676137376</v>
      </c>
      <c r="E20" s="16">
        <f>VLOOKUP($A20,'[4]DISTRIBUTION SUMMARY'!$A$8:$BF$143,E$3,FALSE)</f>
        <v>258433</v>
      </c>
      <c r="F20" s="16">
        <f>VLOOKUP($A20,'[4]DISTRIBUTION SUMMARY'!$A$8:$BF$143,F$3,FALSE)</f>
        <v>802054</v>
      </c>
      <c r="G20" s="16">
        <f>VLOOKUP($A20,'[4]DISTRIBUTION SUMMARY'!$A$8:$BF$143,G$3,FALSE)</f>
        <v>103283</v>
      </c>
      <c r="H20" s="16">
        <f>VLOOKUP($A20,'[4]DISTRIBUTION SUMMARY'!$A$8:$BF$143,H$3,FALSE)</f>
        <v>1173226</v>
      </c>
      <c r="I20" s="16">
        <f>VLOOKUP($A20,'[4]DISTRIBUTION SUMMARY'!$A$8:$BF$143,I$3,FALSE)</f>
        <v>0</v>
      </c>
      <c r="J20" s="16">
        <f>VLOOKUP($A20,'[4]DISTRIBUTION SUMMARY'!$A$8:$BF$143,J$3,FALSE)</f>
        <v>1426591</v>
      </c>
      <c r="K20" s="16">
        <f>VLOOKUP($A20,'[4]DISTRIBUTION SUMMARY'!$A$8:$BF$143,K$3,FALSE)</f>
        <v>663268</v>
      </c>
      <c r="L20" s="16">
        <f>VLOOKUP($A20,'[4]DISTRIBUTION SUMMARY'!$A$8:$BF$143,L$3,FALSE)</f>
        <v>40345</v>
      </c>
      <c r="M20" s="16">
        <f>VLOOKUP($A20,'[4]DISTRIBUTION SUMMARY'!$A$8:$BF$143,M$3,FALSE)</f>
        <v>4461</v>
      </c>
      <c r="N20" s="16">
        <f>VLOOKUP($A20,'[4]DISTRIBUTION SUMMARY'!$A$8:$BF$143,N$3,FALSE)</f>
        <v>274684</v>
      </c>
      <c r="O20" s="15"/>
      <c r="P20" s="67">
        <f>VLOOKUP($A20,'[4]DISTRIBUTION SUMMARY'!$A$8:$BF$143,P$3,FALSE)</f>
        <v>510774</v>
      </c>
      <c r="Q20" s="67">
        <f>VLOOKUP($A20,'[4]DISTRIBUTION SUMMARY'!$A$8:$BF$143,Q$3,FALSE)</f>
        <v>0</v>
      </c>
      <c r="R20" s="16">
        <f>VLOOKUP($A20,'[4]DISTRIBUTION SUMMARY'!$A$8:$BF$143,R$3,FALSE)</f>
        <v>0</v>
      </c>
      <c r="S20" s="16">
        <f>VLOOKUP($A20,'[4]DISTRIBUTION SUMMARY'!$A$8:$BF$143,S$3,FALSE)</f>
        <v>123571</v>
      </c>
      <c r="T20" s="16">
        <f>VLOOKUP($A20,'[4]DISTRIBUTION SUMMARY'!$A$8:$BF$143,T$3,FALSE)</f>
        <v>68150</v>
      </c>
      <c r="U20" s="16">
        <f>VLOOKUP($A20,'[4]DISTRIBUTION SUMMARY'!$A$8:$BF$143,U$3,FALSE)</f>
        <v>0</v>
      </c>
      <c r="V20" s="16">
        <f>VLOOKUP($A20,'[4]DISTRIBUTION SUMMARY'!$A$8:$BF$143,V$3,FALSE)</f>
        <v>0</v>
      </c>
      <c r="W20" s="15"/>
      <c r="X20" s="16">
        <f t="shared" si="0"/>
        <v>4461</v>
      </c>
      <c r="Y20" s="16">
        <f t="shared" si="1"/>
        <v>274684</v>
      </c>
      <c r="Z20" s="17">
        <f t="shared" si="2"/>
        <v>258433</v>
      </c>
      <c r="AA20" s="15"/>
      <c r="AB20" s="17">
        <f t="shared" si="3"/>
        <v>19941428.467613738</v>
      </c>
      <c r="AC20" s="15"/>
    </row>
    <row r="21" spans="1:29" x14ac:dyDescent="0.2">
      <c r="A21" s="53">
        <v>15</v>
      </c>
      <c r="B21" s="1" t="s">
        <v>121</v>
      </c>
      <c r="C21" s="16">
        <f>VLOOKUP($A21,'[4]DISTRIBUTION SUMMARY'!$A$8:$BF$143,C$3,FALSE)</f>
        <v>8156280</v>
      </c>
      <c r="D21" s="16">
        <f>VLOOKUP($A21,'[4]DISTRIBUTION SUMMARY'!$A$8:$BF$143,D$3,FALSE)</f>
        <v>2838198.7377699623</v>
      </c>
      <c r="E21" s="16">
        <f>VLOOKUP($A21,'[4]DISTRIBUTION SUMMARY'!$A$8:$BF$143,E$3,FALSE)</f>
        <v>185852</v>
      </c>
      <c r="F21" s="16">
        <f>VLOOKUP($A21,'[4]DISTRIBUTION SUMMARY'!$A$8:$BF$143,F$3,FALSE)</f>
        <v>311031</v>
      </c>
      <c r="G21" s="16">
        <f>VLOOKUP($A21,'[4]DISTRIBUTION SUMMARY'!$A$8:$BF$143,G$3,FALSE)</f>
        <v>74276</v>
      </c>
      <c r="H21" s="16">
        <f>VLOOKUP($A21,'[4]DISTRIBUTION SUMMARY'!$A$8:$BF$143,H$3,FALSE)</f>
        <v>1014331</v>
      </c>
      <c r="I21" s="16">
        <f>VLOOKUP($A21,'[4]DISTRIBUTION SUMMARY'!$A$8:$BF$143,I$3,FALSE)</f>
        <v>0</v>
      </c>
      <c r="J21" s="16">
        <f>VLOOKUP($A21,'[4]DISTRIBUTION SUMMARY'!$A$8:$BF$143,J$3,FALSE)</f>
        <v>957464</v>
      </c>
      <c r="K21" s="16">
        <f>VLOOKUP($A21,'[4]DISTRIBUTION SUMMARY'!$A$8:$BF$143,K$3,FALSE)</f>
        <v>445656</v>
      </c>
      <c r="L21" s="16">
        <f>VLOOKUP($A21,'[4]DISTRIBUTION SUMMARY'!$A$8:$BF$143,L$3,FALSE)</f>
        <v>27853</v>
      </c>
      <c r="M21" s="16">
        <f>VLOOKUP($A21,'[4]DISTRIBUTION SUMMARY'!$A$8:$BF$143,M$3,FALSE)</f>
        <v>34583</v>
      </c>
      <c r="N21" s="16">
        <f>VLOOKUP($A21,'[4]DISTRIBUTION SUMMARY'!$A$8:$BF$143,N$3,FALSE)</f>
        <v>129282</v>
      </c>
      <c r="O21" s="15"/>
      <c r="P21" s="67">
        <f>VLOOKUP($A21,'[4]DISTRIBUTION SUMMARY'!$A$8:$BF$143,P$3,FALSE)</f>
        <v>452127</v>
      </c>
      <c r="Q21" s="67">
        <f>VLOOKUP($A21,'[4]DISTRIBUTION SUMMARY'!$A$8:$BF$143,Q$3,FALSE)</f>
        <v>0</v>
      </c>
      <c r="R21" s="16">
        <f>VLOOKUP($A21,'[4]DISTRIBUTION SUMMARY'!$A$8:$BF$143,R$3,FALSE)</f>
        <v>0</v>
      </c>
      <c r="S21" s="16">
        <f>VLOOKUP($A21,'[4]DISTRIBUTION SUMMARY'!$A$8:$BF$143,S$3,FALSE)</f>
        <v>62008</v>
      </c>
      <c r="T21" s="16">
        <f>VLOOKUP($A21,'[4]DISTRIBUTION SUMMARY'!$A$8:$BF$143,T$3,FALSE)</f>
        <v>43330</v>
      </c>
      <c r="U21" s="16">
        <f>VLOOKUP($A21,'[4]DISTRIBUTION SUMMARY'!$A$8:$BF$143,U$3,FALSE)</f>
        <v>0</v>
      </c>
      <c r="V21" s="16">
        <f>VLOOKUP($A21,'[4]DISTRIBUTION SUMMARY'!$A$8:$BF$143,V$3,FALSE)</f>
        <v>0</v>
      </c>
      <c r="W21" s="15"/>
      <c r="X21" s="16">
        <f t="shared" si="0"/>
        <v>34583</v>
      </c>
      <c r="Y21" s="16">
        <f t="shared" si="1"/>
        <v>129282</v>
      </c>
      <c r="Z21" s="17">
        <f t="shared" si="2"/>
        <v>185852</v>
      </c>
      <c r="AA21" s="15"/>
      <c r="AB21" s="17">
        <f t="shared" si="3"/>
        <v>14732271.737769961</v>
      </c>
      <c r="AC21" s="15"/>
    </row>
    <row r="22" spans="1:29" x14ac:dyDescent="0.2">
      <c r="A22" s="53">
        <v>16</v>
      </c>
      <c r="B22" s="1" t="s">
        <v>120</v>
      </c>
      <c r="C22" s="16">
        <f>VLOOKUP($A22,'[4]DISTRIBUTION SUMMARY'!$A$8:$BF$143,C$3,FALSE)</f>
        <v>33441974</v>
      </c>
      <c r="D22" s="16">
        <f>VLOOKUP($A22,'[4]DISTRIBUTION SUMMARY'!$A$8:$BF$143,D$3,FALSE)</f>
        <v>10450780.57026604</v>
      </c>
      <c r="E22" s="16">
        <f>VLOOKUP($A22,'[4]DISTRIBUTION SUMMARY'!$A$8:$BF$143,E$3,FALSE)</f>
        <v>853483</v>
      </c>
      <c r="F22" s="16">
        <f>VLOOKUP($A22,'[4]DISTRIBUTION SUMMARY'!$A$8:$BF$143,F$3,FALSE)</f>
        <v>868726</v>
      </c>
      <c r="G22" s="16">
        <f>VLOOKUP($A22,'[4]DISTRIBUTION SUMMARY'!$A$8:$BF$143,G$3,FALSE)</f>
        <v>335765</v>
      </c>
      <c r="H22" s="16">
        <f>VLOOKUP($A22,'[4]DISTRIBUTION SUMMARY'!$A$8:$BF$143,H$3,FALSE)</f>
        <v>3981216</v>
      </c>
      <c r="I22" s="16">
        <f>VLOOKUP($A22,'[4]DISTRIBUTION SUMMARY'!$A$8:$BF$143,I$3,FALSE)</f>
        <v>0</v>
      </c>
      <c r="J22" s="16">
        <f>VLOOKUP($A22,'[4]DISTRIBUTION SUMMARY'!$A$8:$BF$143,J$3,FALSE)</f>
        <v>4125116</v>
      </c>
      <c r="K22" s="16">
        <f>VLOOKUP($A22,'[4]DISTRIBUTION SUMMARY'!$A$8:$BF$143,K$3,FALSE)</f>
        <v>1918658</v>
      </c>
      <c r="L22" s="16">
        <f>VLOOKUP($A22,'[4]DISTRIBUTION SUMMARY'!$A$8:$BF$143,L$3,FALSE)</f>
        <v>117251</v>
      </c>
      <c r="M22" s="16">
        <f>VLOOKUP($A22,'[4]DISTRIBUTION SUMMARY'!$A$8:$BF$143,M$3,FALSE)</f>
        <v>361679</v>
      </c>
      <c r="N22" s="16">
        <f>VLOOKUP($A22,'[4]DISTRIBUTION SUMMARY'!$A$8:$BF$143,N$3,FALSE)</f>
        <v>364200</v>
      </c>
      <c r="O22" s="15"/>
      <c r="P22" s="67">
        <f>VLOOKUP($A22,'[4]DISTRIBUTION SUMMARY'!$A$8:$BF$143,P$3,FALSE)</f>
        <v>1664818</v>
      </c>
      <c r="Q22" s="67">
        <f>VLOOKUP($A22,'[4]DISTRIBUTION SUMMARY'!$A$8:$BF$143,Q$3,FALSE)</f>
        <v>0</v>
      </c>
      <c r="R22" s="16">
        <f>VLOOKUP($A22,'[4]DISTRIBUTION SUMMARY'!$A$8:$BF$143,R$3,FALSE)</f>
        <v>0</v>
      </c>
      <c r="S22" s="16">
        <f>VLOOKUP($A22,'[4]DISTRIBUTION SUMMARY'!$A$8:$BF$143,S$3,FALSE)</f>
        <v>254710</v>
      </c>
      <c r="T22" s="16">
        <f>VLOOKUP($A22,'[4]DISTRIBUTION SUMMARY'!$A$8:$BF$143,T$3,FALSE)</f>
        <v>152046</v>
      </c>
      <c r="U22" s="16">
        <f>VLOOKUP($A22,'[4]DISTRIBUTION SUMMARY'!$A$8:$BF$143,U$3,FALSE)</f>
        <v>0</v>
      </c>
      <c r="V22" s="16">
        <f>VLOOKUP($A22,'[4]DISTRIBUTION SUMMARY'!$A$8:$BF$143,V$3,FALSE)</f>
        <v>0</v>
      </c>
      <c r="W22" s="15"/>
      <c r="X22" s="16">
        <f t="shared" si="0"/>
        <v>361679</v>
      </c>
      <c r="Y22" s="16">
        <f t="shared" si="1"/>
        <v>364200</v>
      </c>
      <c r="Z22" s="17">
        <f t="shared" si="2"/>
        <v>853483</v>
      </c>
      <c r="AA22" s="15"/>
      <c r="AB22" s="17">
        <f t="shared" si="3"/>
        <v>58890422.570266038</v>
      </c>
      <c r="AC22" s="15"/>
    </row>
    <row r="23" spans="1:29" x14ac:dyDescent="0.2">
      <c r="A23" s="53">
        <v>17</v>
      </c>
      <c r="B23" s="1" t="s">
        <v>119</v>
      </c>
      <c r="C23" s="16">
        <f>VLOOKUP($A23,'[4]DISTRIBUTION SUMMARY'!$A$8:$BF$143,C$3,FALSE)</f>
        <v>18818152</v>
      </c>
      <c r="D23" s="16">
        <f>VLOOKUP($A23,'[4]DISTRIBUTION SUMMARY'!$A$8:$BF$143,D$3,FALSE)</f>
        <v>6536457.6991065796</v>
      </c>
      <c r="E23" s="16">
        <f>VLOOKUP($A23,'[4]DISTRIBUTION SUMMARY'!$A$8:$BF$143,E$3,FALSE)</f>
        <v>452050</v>
      </c>
      <c r="F23" s="16">
        <f>VLOOKUP($A23,'[4]DISTRIBUTION SUMMARY'!$A$8:$BF$143,F$3,FALSE)</f>
        <v>290753</v>
      </c>
      <c r="G23" s="16">
        <f>VLOOKUP($A23,'[4]DISTRIBUTION SUMMARY'!$A$8:$BF$143,G$3,FALSE)</f>
        <v>180662</v>
      </c>
      <c r="H23" s="16">
        <f>VLOOKUP($A23,'[4]DISTRIBUTION SUMMARY'!$A$8:$BF$143,H$3,FALSE)</f>
        <v>1902595</v>
      </c>
      <c r="I23" s="16">
        <f>VLOOKUP($A23,'[4]DISTRIBUTION SUMMARY'!$A$8:$BF$143,I$3,FALSE)</f>
        <v>0</v>
      </c>
      <c r="J23" s="16">
        <f>VLOOKUP($A23,'[4]DISTRIBUTION SUMMARY'!$A$8:$BF$143,J$3,FALSE)</f>
        <v>2108662</v>
      </c>
      <c r="K23" s="16">
        <f>VLOOKUP($A23,'[4]DISTRIBUTION SUMMARY'!$A$8:$BF$143,K$3,FALSE)</f>
        <v>982349</v>
      </c>
      <c r="L23" s="16">
        <f>VLOOKUP($A23,'[4]DISTRIBUTION SUMMARY'!$A$8:$BF$143,L$3,FALSE)</f>
        <v>59280</v>
      </c>
      <c r="M23" s="16">
        <f>VLOOKUP($A23,'[4]DISTRIBUTION SUMMARY'!$A$8:$BF$143,M$3,FALSE)</f>
        <v>223706</v>
      </c>
      <c r="N23" s="16">
        <f>VLOOKUP($A23,'[4]DISTRIBUTION SUMMARY'!$A$8:$BF$143,N$3,FALSE)</f>
        <v>289559</v>
      </c>
      <c r="O23" s="15"/>
      <c r="P23" s="67">
        <f>VLOOKUP($A23,'[4]DISTRIBUTION SUMMARY'!$A$8:$BF$143,P$3,FALSE)</f>
        <v>1041263</v>
      </c>
      <c r="Q23" s="67">
        <f>VLOOKUP($A23,'[4]DISTRIBUTION SUMMARY'!$A$8:$BF$143,Q$3,FALSE)</f>
        <v>0</v>
      </c>
      <c r="R23" s="16">
        <f>VLOOKUP($A23,'[4]DISTRIBUTION SUMMARY'!$A$8:$BF$143,R$3,FALSE)</f>
        <v>0</v>
      </c>
      <c r="S23" s="16">
        <f>VLOOKUP($A23,'[4]DISTRIBUTION SUMMARY'!$A$8:$BF$143,S$3,FALSE)</f>
        <v>201964</v>
      </c>
      <c r="T23" s="16">
        <f>VLOOKUP($A23,'[4]DISTRIBUTION SUMMARY'!$A$8:$BF$143,T$3,FALSE)</f>
        <v>82141</v>
      </c>
      <c r="U23" s="16">
        <f>VLOOKUP($A23,'[4]DISTRIBUTION SUMMARY'!$A$8:$BF$143,U$3,FALSE)</f>
        <v>0</v>
      </c>
      <c r="V23" s="16">
        <f>VLOOKUP($A23,'[4]DISTRIBUTION SUMMARY'!$A$8:$BF$143,V$3,FALSE)</f>
        <v>0</v>
      </c>
      <c r="W23" s="15"/>
      <c r="X23" s="16">
        <f t="shared" si="0"/>
        <v>223706</v>
      </c>
      <c r="Y23" s="16">
        <f t="shared" si="1"/>
        <v>289559</v>
      </c>
      <c r="Z23" s="17">
        <f t="shared" si="2"/>
        <v>452050</v>
      </c>
      <c r="AA23" s="15"/>
      <c r="AB23" s="17">
        <f t="shared" si="3"/>
        <v>33169593.699106582</v>
      </c>
      <c r="AC23" s="15"/>
    </row>
    <row r="24" spans="1:29" x14ac:dyDescent="0.2">
      <c r="A24" s="53">
        <v>18</v>
      </c>
      <c r="B24" s="1" t="s">
        <v>118</v>
      </c>
      <c r="C24" s="16">
        <f>VLOOKUP($A24,'[4]DISTRIBUTION SUMMARY'!$A$8:$BF$143,C$3,FALSE)</f>
        <v>15670860</v>
      </c>
      <c r="D24" s="16">
        <f>VLOOKUP($A24,'[4]DISTRIBUTION SUMMARY'!$A$8:$BF$143,D$3,FALSE)</f>
        <v>4839412.0384592032</v>
      </c>
      <c r="E24" s="16">
        <f>VLOOKUP($A24,'[4]DISTRIBUTION SUMMARY'!$A$8:$BF$143,E$3,FALSE)</f>
        <v>368740</v>
      </c>
      <c r="F24" s="16">
        <f>VLOOKUP($A24,'[4]DISTRIBUTION SUMMARY'!$A$8:$BF$143,F$3,FALSE)</f>
        <v>734533</v>
      </c>
      <c r="G24" s="16">
        <f>VLOOKUP($A24,'[4]DISTRIBUTION SUMMARY'!$A$8:$BF$143,G$3,FALSE)</f>
        <v>147367</v>
      </c>
      <c r="H24" s="16">
        <f>VLOOKUP($A24,'[4]DISTRIBUTION SUMMARY'!$A$8:$BF$143,H$3,FALSE)</f>
        <v>1825971</v>
      </c>
      <c r="I24" s="16">
        <f>VLOOKUP($A24,'[4]DISTRIBUTION SUMMARY'!$A$8:$BF$143,I$3,FALSE)</f>
        <v>0</v>
      </c>
      <c r="J24" s="16">
        <f>VLOOKUP($A24,'[4]DISTRIBUTION SUMMARY'!$A$8:$BF$143,J$3,FALSE)</f>
        <v>1980246</v>
      </c>
      <c r="K24" s="16">
        <f>VLOOKUP($A24,'[4]DISTRIBUTION SUMMARY'!$A$8:$BF$143,K$3,FALSE)</f>
        <v>921045</v>
      </c>
      <c r="L24" s="16">
        <f>VLOOKUP($A24,'[4]DISTRIBUTION SUMMARY'!$A$8:$BF$143,L$3,FALSE)</f>
        <v>57565</v>
      </c>
      <c r="M24" s="16">
        <f>VLOOKUP($A24,'[4]DISTRIBUTION SUMMARY'!$A$8:$BF$143,M$3,FALSE)</f>
        <v>215658</v>
      </c>
      <c r="N24" s="16">
        <f>VLOOKUP($A24,'[4]DISTRIBUTION SUMMARY'!$A$8:$BF$143,N$3,FALSE)</f>
        <v>137130</v>
      </c>
      <c r="O24" s="15"/>
      <c r="P24" s="67">
        <f>VLOOKUP($A24,'[4]DISTRIBUTION SUMMARY'!$A$8:$BF$143,P$3,FALSE)</f>
        <v>770922</v>
      </c>
      <c r="Q24" s="67">
        <f>VLOOKUP($A24,'[4]DISTRIBUTION SUMMARY'!$A$8:$BF$143,Q$3,FALSE)</f>
        <v>0</v>
      </c>
      <c r="R24" s="16">
        <f>VLOOKUP($A24,'[4]DISTRIBUTION SUMMARY'!$A$8:$BF$143,R$3,FALSE)</f>
        <v>0</v>
      </c>
      <c r="S24" s="16">
        <f>VLOOKUP($A24,'[4]DISTRIBUTION SUMMARY'!$A$8:$BF$143,S$3,FALSE)</f>
        <v>122533</v>
      </c>
      <c r="T24" s="16">
        <f>VLOOKUP($A24,'[4]DISTRIBUTION SUMMARY'!$A$8:$BF$143,T$3,FALSE)</f>
        <v>75185</v>
      </c>
      <c r="U24" s="16">
        <f>VLOOKUP($A24,'[4]DISTRIBUTION SUMMARY'!$A$8:$BF$143,U$3,FALSE)</f>
        <v>0</v>
      </c>
      <c r="V24" s="16">
        <f>VLOOKUP($A24,'[4]DISTRIBUTION SUMMARY'!$A$8:$BF$143,V$3,FALSE)</f>
        <v>0</v>
      </c>
      <c r="W24" s="15"/>
      <c r="X24" s="16">
        <f t="shared" si="0"/>
        <v>215658</v>
      </c>
      <c r="Y24" s="16">
        <f t="shared" si="1"/>
        <v>137130</v>
      </c>
      <c r="Z24" s="17">
        <f t="shared" si="2"/>
        <v>368740</v>
      </c>
      <c r="AA24" s="15"/>
      <c r="AB24" s="17">
        <f t="shared" si="3"/>
        <v>27867167.038459204</v>
      </c>
      <c r="AC24" s="15"/>
    </row>
    <row r="25" spans="1:29" x14ac:dyDescent="0.2">
      <c r="A25" s="53">
        <v>19</v>
      </c>
      <c r="B25" s="1" t="s">
        <v>117</v>
      </c>
      <c r="C25" s="16">
        <f>VLOOKUP($A25,'[4]DISTRIBUTION SUMMARY'!$A$8:$BF$143,C$3,FALSE)</f>
        <v>1266174</v>
      </c>
      <c r="D25" s="16">
        <f>VLOOKUP($A25,'[4]DISTRIBUTION SUMMARY'!$A$8:$BF$143,D$3,FALSE)</f>
        <v>876841.88646551687</v>
      </c>
      <c r="E25" s="16">
        <f>VLOOKUP($A25,'[4]DISTRIBUTION SUMMARY'!$A$8:$BF$143,E$3,FALSE)</f>
        <v>24796</v>
      </c>
      <c r="F25" s="16">
        <f>VLOOKUP($A25,'[4]DISTRIBUTION SUMMARY'!$A$8:$BF$143,F$3,FALSE)</f>
        <v>106221</v>
      </c>
      <c r="G25" s="16">
        <f>VLOOKUP($A25,'[4]DISTRIBUTION SUMMARY'!$A$8:$BF$143,G$3,FALSE)</f>
        <v>10065</v>
      </c>
      <c r="H25" s="16">
        <f>VLOOKUP($A25,'[4]DISTRIBUTION SUMMARY'!$A$8:$BF$143,H$3,FALSE)</f>
        <v>268031</v>
      </c>
      <c r="I25" s="16">
        <f>VLOOKUP($A25,'[4]DISTRIBUTION SUMMARY'!$A$8:$BF$143,I$3,FALSE)</f>
        <v>0</v>
      </c>
      <c r="J25" s="16">
        <f>VLOOKUP($A25,'[4]DISTRIBUTION SUMMARY'!$A$8:$BF$143,J$3,FALSE)</f>
        <v>169397</v>
      </c>
      <c r="K25" s="16">
        <f>VLOOKUP($A25,'[4]DISTRIBUTION SUMMARY'!$A$8:$BF$143,K$3,FALSE)</f>
        <v>78814</v>
      </c>
      <c r="L25" s="16">
        <f>VLOOKUP($A25,'[4]DISTRIBUTION SUMMARY'!$A$8:$BF$143,L$3,FALSE)</f>
        <v>4800</v>
      </c>
      <c r="M25" s="16">
        <f>VLOOKUP($A25,'[4]DISTRIBUTION SUMMARY'!$A$8:$BF$143,M$3,FALSE)</f>
        <v>856</v>
      </c>
      <c r="N25" s="16">
        <f>VLOOKUP($A25,'[4]DISTRIBUTION SUMMARY'!$A$8:$BF$143,N$3,FALSE)</f>
        <v>16763</v>
      </c>
      <c r="O25" s="15"/>
      <c r="P25" s="67">
        <f>VLOOKUP($A25,'[4]DISTRIBUTION SUMMARY'!$A$8:$BF$143,P$3,FALSE)</f>
        <v>139682</v>
      </c>
      <c r="Q25" s="67">
        <f>VLOOKUP($A25,'[4]DISTRIBUTION SUMMARY'!$A$8:$BF$143,Q$3,FALSE)</f>
        <v>0</v>
      </c>
      <c r="R25" s="16">
        <f>VLOOKUP($A25,'[4]DISTRIBUTION SUMMARY'!$A$8:$BF$143,R$3,FALSE)</f>
        <v>0</v>
      </c>
      <c r="S25" s="16">
        <f>VLOOKUP($A25,'[4]DISTRIBUTION SUMMARY'!$A$8:$BF$143,S$3,FALSE)</f>
        <v>15598</v>
      </c>
      <c r="T25" s="16">
        <f>VLOOKUP($A25,'[4]DISTRIBUTION SUMMARY'!$A$8:$BF$143,T$3,FALSE)</f>
        <v>5801</v>
      </c>
      <c r="U25" s="16">
        <f>VLOOKUP($A25,'[4]DISTRIBUTION SUMMARY'!$A$8:$BF$143,U$3,FALSE)</f>
        <v>0</v>
      </c>
      <c r="V25" s="16">
        <f>VLOOKUP($A25,'[4]DISTRIBUTION SUMMARY'!$A$8:$BF$143,V$3,FALSE)</f>
        <v>0</v>
      </c>
      <c r="W25" s="15"/>
      <c r="X25" s="16">
        <f t="shared" si="0"/>
        <v>856</v>
      </c>
      <c r="Y25" s="16">
        <f t="shared" si="1"/>
        <v>16763</v>
      </c>
      <c r="Z25" s="17">
        <f t="shared" si="2"/>
        <v>24796</v>
      </c>
      <c r="AA25" s="15"/>
      <c r="AB25" s="17">
        <f t="shared" si="3"/>
        <v>2983839.8864655169</v>
      </c>
      <c r="AC25" s="15"/>
    </row>
    <row r="26" spans="1:29" x14ac:dyDescent="0.2">
      <c r="A26" s="53">
        <v>20</v>
      </c>
      <c r="B26" s="1" t="s">
        <v>116</v>
      </c>
      <c r="C26" s="16">
        <f>VLOOKUP($A26,'[4]DISTRIBUTION SUMMARY'!$A$8:$BF$143,C$3,FALSE)</f>
        <v>8394124</v>
      </c>
      <c r="D26" s="16">
        <f>VLOOKUP($A26,'[4]DISTRIBUTION SUMMARY'!$A$8:$BF$143,D$3,FALSE)</f>
        <v>2171127.6375402152</v>
      </c>
      <c r="E26" s="16">
        <f>VLOOKUP($A26,'[4]DISTRIBUTION SUMMARY'!$A$8:$BF$143,E$3,FALSE)</f>
        <v>191978</v>
      </c>
      <c r="F26" s="16">
        <f>VLOOKUP($A26,'[4]DISTRIBUTION SUMMARY'!$A$8:$BF$143,F$3,FALSE)</f>
        <v>503502</v>
      </c>
      <c r="G26" s="16">
        <f>VLOOKUP($A26,'[4]DISTRIBUTION SUMMARY'!$A$8:$BF$143,G$3,FALSE)</f>
        <v>75525</v>
      </c>
      <c r="H26" s="16">
        <f>VLOOKUP($A26,'[4]DISTRIBUTION SUMMARY'!$A$8:$BF$143,H$3,FALSE)</f>
        <v>1135277</v>
      </c>
      <c r="I26" s="16">
        <f>VLOOKUP($A26,'[4]DISTRIBUTION SUMMARY'!$A$8:$BF$143,I$3,FALSE)</f>
        <v>0</v>
      </c>
      <c r="J26" s="16">
        <f>VLOOKUP($A26,'[4]DISTRIBUTION SUMMARY'!$A$8:$BF$143,J$3,FALSE)</f>
        <v>1059751</v>
      </c>
      <c r="K26" s="16">
        <f>VLOOKUP($A26,'[4]DISTRIBUTION SUMMARY'!$A$8:$BF$143,K$3,FALSE)</f>
        <v>492712</v>
      </c>
      <c r="L26" s="16">
        <f>VLOOKUP($A26,'[4]DISTRIBUTION SUMMARY'!$A$8:$BF$143,L$3,FALSE)</f>
        <v>29970</v>
      </c>
      <c r="M26" s="16">
        <f>VLOOKUP($A26,'[4]DISTRIBUTION SUMMARY'!$A$8:$BF$143,M$3,FALSE)</f>
        <v>14830</v>
      </c>
      <c r="N26" s="16">
        <f>VLOOKUP($A26,'[4]DISTRIBUTION SUMMARY'!$A$8:$BF$143,N$3,FALSE)</f>
        <v>42947</v>
      </c>
      <c r="O26" s="15"/>
      <c r="P26" s="67">
        <f>VLOOKUP($A26,'[4]DISTRIBUTION SUMMARY'!$A$8:$BF$143,P$3,FALSE)</f>
        <v>345862</v>
      </c>
      <c r="Q26" s="67">
        <f>VLOOKUP($A26,'[4]DISTRIBUTION SUMMARY'!$A$8:$BF$143,Q$3,FALSE)</f>
        <v>0</v>
      </c>
      <c r="R26" s="16">
        <f>VLOOKUP($A26,'[4]DISTRIBUTION SUMMARY'!$A$8:$BF$143,R$3,FALSE)</f>
        <v>0</v>
      </c>
      <c r="S26" s="16">
        <f>VLOOKUP($A26,'[4]DISTRIBUTION SUMMARY'!$A$8:$BF$143,S$3,FALSE)</f>
        <v>73727</v>
      </c>
      <c r="T26" s="16">
        <f>VLOOKUP($A26,'[4]DISTRIBUTION SUMMARY'!$A$8:$BF$143,T$3,FALSE)</f>
        <v>39337</v>
      </c>
      <c r="U26" s="16">
        <f>VLOOKUP($A26,'[4]DISTRIBUTION SUMMARY'!$A$8:$BF$143,U$3,FALSE)</f>
        <v>0</v>
      </c>
      <c r="V26" s="16">
        <f>VLOOKUP($A26,'[4]DISTRIBUTION SUMMARY'!$A$8:$BF$143,V$3,FALSE)</f>
        <v>0</v>
      </c>
      <c r="W26" s="15"/>
      <c r="X26" s="16">
        <f t="shared" si="0"/>
        <v>14830</v>
      </c>
      <c r="Y26" s="16">
        <f t="shared" si="1"/>
        <v>42947</v>
      </c>
      <c r="Z26" s="17">
        <f t="shared" si="2"/>
        <v>191978</v>
      </c>
      <c r="AA26" s="15"/>
      <c r="AB26" s="17">
        <f t="shared" si="3"/>
        <v>14570669.637540216</v>
      </c>
      <c r="AC26" s="15"/>
    </row>
    <row r="27" spans="1:29" x14ac:dyDescent="0.2">
      <c r="A27" s="53">
        <v>21</v>
      </c>
      <c r="B27" s="1" t="s">
        <v>115</v>
      </c>
      <c r="C27" s="16">
        <f>VLOOKUP($A27,'[4]DISTRIBUTION SUMMARY'!$A$8:$BF$143,C$3,FALSE)</f>
        <v>262724856</v>
      </c>
      <c r="D27" s="16">
        <f>VLOOKUP($A27,'[4]DISTRIBUTION SUMMARY'!$A$8:$BF$143,D$3,FALSE)</f>
        <v>84831305.953745216</v>
      </c>
      <c r="E27" s="16">
        <f>VLOOKUP($A27,'[4]DISTRIBUTION SUMMARY'!$A$8:$BF$143,E$3,FALSE)</f>
        <v>6474500</v>
      </c>
      <c r="F27" s="16">
        <f>VLOOKUP($A27,'[4]DISTRIBUTION SUMMARY'!$A$8:$BF$143,F$3,FALSE)</f>
        <v>2142803</v>
      </c>
      <c r="G27" s="16">
        <f>VLOOKUP($A27,'[4]DISTRIBUTION SUMMARY'!$A$8:$BF$143,G$3,FALSE)</f>
        <v>2587536</v>
      </c>
      <c r="H27" s="16">
        <f>VLOOKUP($A27,'[4]DISTRIBUTION SUMMARY'!$A$8:$BF$143,H$3,FALSE)</f>
        <v>25632778</v>
      </c>
      <c r="I27" s="16">
        <f>VLOOKUP($A27,'[4]DISTRIBUTION SUMMARY'!$A$8:$BF$143,I$3,FALSE)</f>
        <v>0</v>
      </c>
      <c r="J27" s="16">
        <f>VLOOKUP($A27,'[4]DISTRIBUTION SUMMARY'!$A$8:$BF$143,J$3,FALSE)</f>
        <v>29433222</v>
      </c>
      <c r="K27" s="16">
        <f>VLOOKUP($A27,'[4]DISTRIBUTION SUMMARY'!$A$8:$BF$143,K$3,FALSE)</f>
        <v>13705855</v>
      </c>
      <c r="L27" s="16">
        <f>VLOOKUP($A27,'[4]DISTRIBUTION SUMMARY'!$A$8:$BF$143,L$3,FALSE)</f>
        <v>849035</v>
      </c>
      <c r="M27" s="16">
        <f>VLOOKUP($A27,'[4]DISTRIBUTION SUMMARY'!$A$8:$BF$143,M$3,FALSE)</f>
        <v>10010432</v>
      </c>
      <c r="N27" s="16">
        <f>VLOOKUP($A27,'[4]DISTRIBUTION SUMMARY'!$A$8:$BF$143,N$3,FALSE)</f>
        <v>1878000</v>
      </c>
      <c r="O27" s="15"/>
      <c r="P27" s="67">
        <f>VLOOKUP($A27,'[4]DISTRIBUTION SUMMARY'!$A$8:$BF$143,P$3,FALSE)</f>
        <v>13513697</v>
      </c>
      <c r="Q27" s="67">
        <f>VLOOKUP($A27,'[4]DISTRIBUTION SUMMARY'!$A$8:$BF$143,Q$3,FALSE)</f>
        <v>0</v>
      </c>
      <c r="R27" s="16">
        <f>VLOOKUP($A27,'[4]DISTRIBUTION SUMMARY'!$A$8:$BF$143,R$3,FALSE)</f>
        <v>0</v>
      </c>
      <c r="S27" s="16">
        <f>VLOOKUP($A27,'[4]DISTRIBUTION SUMMARY'!$A$8:$BF$143,S$3,FALSE)</f>
        <v>2326456</v>
      </c>
      <c r="T27" s="16">
        <f>VLOOKUP($A27,'[4]DISTRIBUTION SUMMARY'!$A$8:$BF$143,T$3,FALSE)</f>
        <v>955854</v>
      </c>
      <c r="U27" s="16">
        <f>VLOOKUP($A27,'[4]DISTRIBUTION SUMMARY'!$A$8:$BF$143,U$3,FALSE)</f>
        <v>0</v>
      </c>
      <c r="V27" s="16">
        <f>VLOOKUP($A27,'[4]DISTRIBUTION SUMMARY'!$A$8:$BF$143,V$3,FALSE)</f>
        <v>0</v>
      </c>
      <c r="W27" s="15"/>
      <c r="X27" s="16">
        <f t="shared" si="0"/>
        <v>10010432</v>
      </c>
      <c r="Y27" s="16">
        <f t="shared" si="1"/>
        <v>1878000</v>
      </c>
      <c r="Z27" s="17">
        <f t="shared" si="2"/>
        <v>6474500</v>
      </c>
      <c r="AA27" s="15"/>
      <c r="AB27" s="17">
        <f t="shared" si="3"/>
        <v>457066329.95374525</v>
      </c>
      <c r="AC27" s="15"/>
    </row>
    <row r="28" spans="1:29" x14ac:dyDescent="0.2">
      <c r="A28" s="53">
        <v>22</v>
      </c>
      <c r="B28" s="1" t="s">
        <v>114</v>
      </c>
      <c r="C28" s="16">
        <f>VLOOKUP($A28,'[4]DISTRIBUTION SUMMARY'!$A$8:$BF$143,C$3,FALSE)</f>
        <v>5170628</v>
      </c>
      <c r="D28" s="16">
        <f>VLOOKUP($A28,'[4]DISTRIBUTION SUMMARY'!$A$8:$BF$143,D$3,FALSE)</f>
        <v>2830856.7602517102</v>
      </c>
      <c r="E28" s="16">
        <f>VLOOKUP($A28,'[4]DISTRIBUTION SUMMARY'!$A$8:$BF$143,E$3,FALSE)</f>
        <v>118858</v>
      </c>
      <c r="F28" s="16">
        <f>VLOOKUP($A28,'[4]DISTRIBUTION SUMMARY'!$A$8:$BF$143,F$3,FALSE)</f>
        <v>127661</v>
      </c>
      <c r="G28" s="16">
        <f>VLOOKUP($A28,'[4]DISTRIBUTION SUMMARY'!$A$8:$BF$143,G$3,FALSE)</f>
        <v>48244</v>
      </c>
      <c r="H28" s="16">
        <f>VLOOKUP($A28,'[4]DISTRIBUTION SUMMARY'!$A$8:$BF$143,H$3,FALSE)</f>
        <v>575958</v>
      </c>
      <c r="I28" s="16">
        <f>VLOOKUP($A28,'[4]DISTRIBUTION SUMMARY'!$A$8:$BF$143,I$3,FALSE)</f>
        <v>0</v>
      </c>
      <c r="J28" s="16">
        <f>VLOOKUP($A28,'[4]DISTRIBUTION SUMMARY'!$A$8:$BF$143,J$3,FALSE)</f>
        <v>597483</v>
      </c>
      <c r="K28" s="16">
        <f>VLOOKUP($A28,'[4]DISTRIBUTION SUMMARY'!$A$8:$BF$143,K$3,FALSE)</f>
        <v>278330</v>
      </c>
      <c r="L28" s="16">
        <f>VLOOKUP($A28,'[4]DISTRIBUTION SUMMARY'!$A$8:$BF$143,L$3,FALSE)</f>
        <v>17071</v>
      </c>
      <c r="M28" s="16">
        <f>VLOOKUP($A28,'[4]DISTRIBUTION SUMMARY'!$A$8:$BF$143,M$3,FALSE)</f>
        <v>99036</v>
      </c>
      <c r="N28" s="16">
        <f>VLOOKUP($A28,'[4]DISTRIBUTION SUMMARY'!$A$8:$BF$143,N$3,FALSE)</f>
        <v>0</v>
      </c>
      <c r="O28" s="15"/>
      <c r="P28" s="67">
        <f>VLOOKUP($A28,'[4]DISTRIBUTION SUMMARY'!$A$8:$BF$143,P$3,FALSE)</f>
        <v>450958</v>
      </c>
      <c r="Q28" s="67">
        <f>VLOOKUP($A28,'[4]DISTRIBUTION SUMMARY'!$A$8:$BF$143,Q$3,FALSE)</f>
        <v>0</v>
      </c>
      <c r="R28" s="16">
        <f>VLOOKUP($A28,'[4]DISTRIBUTION SUMMARY'!$A$8:$BF$143,R$3,FALSE)</f>
        <v>0</v>
      </c>
      <c r="S28" s="16">
        <f>VLOOKUP($A28,'[4]DISTRIBUTION SUMMARY'!$A$8:$BF$143,S$3,FALSE)</f>
        <v>39804</v>
      </c>
      <c r="T28" s="16">
        <f>VLOOKUP($A28,'[4]DISTRIBUTION SUMMARY'!$A$8:$BF$143,T$3,FALSE)</f>
        <v>14160</v>
      </c>
      <c r="U28" s="16">
        <f>VLOOKUP($A28,'[4]DISTRIBUTION SUMMARY'!$A$8:$BF$143,U$3,FALSE)</f>
        <v>0</v>
      </c>
      <c r="V28" s="16">
        <f>VLOOKUP($A28,'[4]DISTRIBUTION SUMMARY'!$A$8:$BF$143,V$3,FALSE)</f>
        <v>0</v>
      </c>
      <c r="W28" s="15"/>
      <c r="X28" s="16">
        <f t="shared" si="0"/>
        <v>99036</v>
      </c>
      <c r="Y28" s="16">
        <f t="shared" si="1"/>
        <v>0</v>
      </c>
      <c r="Z28" s="17">
        <f t="shared" si="2"/>
        <v>118858</v>
      </c>
      <c r="AA28" s="15"/>
      <c r="AB28" s="17">
        <f t="shared" si="3"/>
        <v>10369047.76025171</v>
      </c>
      <c r="AC28" s="15"/>
    </row>
    <row r="29" spans="1:29" x14ac:dyDescent="0.2">
      <c r="A29" s="53">
        <v>23</v>
      </c>
      <c r="B29" s="1" t="s">
        <v>113</v>
      </c>
      <c r="C29" s="16">
        <f>VLOOKUP($A29,'[4]DISTRIBUTION SUMMARY'!$A$8:$BF$143,C$3,FALSE)</f>
        <v>2014172</v>
      </c>
      <c r="D29" s="16">
        <f>VLOOKUP($A29,'[4]DISTRIBUTION SUMMARY'!$A$8:$BF$143,D$3,FALSE)</f>
        <v>834887.72921836283</v>
      </c>
      <c r="E29" s="16">
        <f>VLOOKUP($A29,'[4]DISTRIBUTION SUMMARY'!$A$8:$BF$143,E$3,FALSE)</f>
        <v>44738</v>
      </c>
      <c r="F29" s="16">
        <f>VLOOKUP($A29,'[4]DISTRIBUTION SUMMARY'!$A$8:$BF$143,F$3,FALSE)</f>
        <v>167062</v>
      </c>
      <c r="G29" s="16">
        <f>VLOOKUP($A29,'[4]DISTRIBUTION SUMMARY'!$A$8:$BF$143,G$3,FALSE)</f>
        <v>17600</v>
      </c>
      <c r="H29" s="16">
        <f>VLOOKUP($A29,'[4]DISTRIBUTION SUMMARY'!$A$8:$BF$143,H$3,FALSE)</f>
        <v>346696</v>
      </c>
      <c r="I29" s="16">
        <f>VLOOKUP($A29,'[4]DISTRIBUTION SUMMARY'!$A$8:$BF$143,I$3,FALSE)</f>
        <v>0</v>
      </c>
      <c r="J29" s="16">
        <f>VLOOKUP($A29,'[4]DISTRIBUTION SUMMARY'!$A$8:$BF$143,J$3,FALSE)</f>
        <v>277692</v>
      </c>
      <c r="K29" s="16">
        <f>VLOOKUP($A29,'[4]DISTRIBUTION SUMMARY'!$A$8:$BF$143,K$3,FALSE)</f>
        <v>129348</v>
      </c>
      <c r="L29" s="16">
        <f>VLOOKUP($A29,'[4]DISTRIBUTION SUMMARY'!$A$8:$BF$143,L$3,FALSE)</f>
        <v>7822</v>
      </c>
      <c r="M29" s="16">
        <f>VLOOKUP($A29,'[4]DISTRIBUTION SUMMARY'!$A$8:$BF$143,M$3,FALSE)</f>
        <v>1637</v>
      </c>
      <c r="N29" s="16">
        <f>VLOOKUP($A29,'[4]DISTRIBUTION SUMMARY'!$A$8:$BF$143,N$3,FALSE)</f>
        <v>0</v>
      </c>
      <c r="O29" s="15"/>
      <c r="P29" s="67">
        <f>VLOOKUP($A29,'[4]DISTRIBUTION SUMMARY'!$A$8:$BF$143,P$3,FALSE)</f>
        <v>132998</v>
      </c>
      <c r="Q29" s="67">
        <f>VLOOKUP($A29,'[4]DISTRIBUTION SUMMARY'!$A$8:$BF$143,Q$3,FALSE)</f>
        <v>0</v>
      </c>
      <c r="R29" s="16">
        <f>VLOOKUP($A29,'[4]DISTRIBUTION SUMMARY'!$A$8:$BF$143,R$3,FALSE)</f>
        <v>0</v>
      </c>
      <c r="S29" s="16">
        <f>VLOOKUP($A29,'[4]DISTRIBUTION SUMMARY'!$A$8:$BF$143,S$3,FALSE)</f>
        <v>16273</v>
      </c>
      <c r="T29" s="16">
        <f>VLOOKUP($A29,'[4]DISTRIBUTION SUMMARY'!$A$8:$BF$143,T$3,FALSE)</f>
        <v>8411</v>
      </c>
      <c r="U29" s="16">
        <f>VLOOKUP($A29,'[4]DISTRIBUTION SUMMARY'!$A$8:$BF$143,U$3,FALSE)</f>
        <v>0</v>
      </c>
      <c r="V29" s="16">
        <f>VLOOKUP($A29,'[4]DISTRIBUTION SUMMARY'!$A$8:$BF$143,V$3,FALSE)</f>
        <v>0</v>
      </c>
      <c r="W29" s="15"/>
      <c r="X29" s="16">
        <f t="shared" si="0"/>
        <v>1637</v>
      </c>
      <c r="Y29" s="16">
        <f t="shared" si="1"/>
        <v>0</v>
      </c>
      <c r="Z29" s="17">
        <f t="shared" si="2"/>
        <v>44738</v>
      </c>
      <c r="AA29" s="15"/>
      <c r="AB29" s="17">
        <f t="shared" si="3"/>
        <v>3999336.7292183628</v>
      </c>
      <c r="AC29" s="15"/>
    </row>
    <row r="30" spans="1:29" x14ac:dyDescent="0.2">
      <c r="A30" s="53">
        <v>24</v>
      </c>
      <c r="B30" s="1" t="s">
        <v>112</v>
      </c>
      <c r="C30" s="16">
        <f>VLOOKUP($A30,'[4]DISTRIBUTION SUMMARY'!$A$8:$BF$143,C$3,FALSE)</f>
        <v>34106319</v>
      </c>
      <c r="D30" s="16">
        <f>VLOOKUP($A30,'[4]DISTRIBUTION SUMMARY'!$A$8:$BF$143,D$3,FALSE)</f>
        <v>11984205.017649515</v>
      </c>
      <c r="E30" s="16">
        <f>VLOOKUP($A30,'[4]DISTRIBUTION SUMMARY'!$A$8:$BF$143,E$3,FALSE)</f>
        <v>832054</v>
      </c>
      <c r="F30" s="16">
        <f>VLOOKUP($A30,'[4]DISTRIBUTION SUMMARY'!$A$8:$BF$143,F$3,FALSE)</f>
        <v>1324927</v>
      </c>
      <c r="G30" s="16">
        <f>VLOOKUP($A30,'[4]DISTRIBUTION SUMMARY'!$A$8:$BF$143,G$3,FALSE)</f>
        <v>337727</v>
      </c>
      <c r="H30" s="16">
        <f>VLOOKUP($A30,'[4]DISTRIBUTION SUMMARY'!$A$8:$BF$143,H$3,FALSE)</f>
        <v>3278546</v>
      </c>
      <c r="I30" s="16">
        <f>VLOOKUP($A30,'[4]DISTRIBUTION SUMMARY'!$A$8:$BF$143,I$3,FALSE)</f>
        <v>0</v>
      </c>
      <c r="J30" s="16">
        <f>VLOOKUP($A30,'[4]DISTRIBUTION SUMMARY'!$A$8:$BF$143,J$3,FALSE)</f>
        <v>4057915</v>
      </c>
      <c r="K30" s="16">
        <f>VLOOKUP($A30,'[4]DISTRIBUTION SUMMARY'!$A$8:$BF$143,K$3,FALSE)</f>
        <v>1886073</v>
      </c>
      <c r="L30" s="16">
        <f>VLOOKUP($A30,'[4]DISTRIBUTION SUMMARY'!$A$8:$BF$143,L$3,FALSE)</f>
        <v>114307</v>
      </c>
      <c r="M30" s="16">
        <f>VLOOKUP($A30,'[4]DISTRIBUTION SUMMARY'!$A$8:$BF$143,M$3,FALSE)</f>
        <v>2285689</v>
      </c>
      <c r="N30" s="16">
        <f>VLOOKUP($A30,'[4]DISTRIBUTION SUMMARY'!$A$8:$BF$143,N$3,FALSE)</f>
        <v>0</v>
      </c>
      <c r="O30" s="15"/>
      <c r="P30" s="67">
        <f>VLOOKUP($A30,'[4]DISTRIBUTION SUMMARY'!$A$8:$BF$143,P$3,FALSE)</f>
        <v>1909094</v>
      </c>
      <c r="Q30" s="67">
        <f>VLOOKUP($A30,'[4]DISTRIBUTION SUMMARY'!$A$8:$BF$143,Q$3,FALSE)</f>
        <v>0</v>
      </c>
      <c r="R30" s="16">
        <f>VLOOKUP($A30,'[4]DISTRIBUTION SUMMARY'!$A$8:$BF$143,R$3,FALSE)</f>
        <v>0</v>
      </c>
      <c r="S30" s="16">
        <f>VLOOKUP($A30,'[4]DISTRIBUTION SUMMARY'!$A$8:$BF$143,S$3,FALSE)</f>
        <v>431502</v>
      </c>
      <c r="T30" s="16">
        <f>VLOOKUP($A30,'[4]DISTRIBUTION SUMMARY'!$A$8:$BF$143,T$3,FALSE)</f>
        <v>156693</v>
      </c>
      <c r="U30" s="16">
        <f>VLOOKUP($A30,'[4]DISTRIBUTION SUMMARY'!$A$8:$BF$143,U$3,FALSE)</f>
        <v>0</v>
      </c>
      <c r="V30" s="16">
        <f>VLOOKUP($A30,'[4]DISTRIBUTION SUMMARY'!$A$8:$BF$143,V$3,FALSE)</f>
        <v>0</v>
      </c>
      <c r="W30" s="15"/>
      <c r="X30" s="16">
        <f t="shared" si="0"/>
        <v>2285689</v>
      </c>
      <c r="Y30" s="16">
        <f t="shared" si="1"/>
        <v>0</v>
      </c>
      <c r="Z30" s="17">
        <f t="shared" si="2"/>
        <v>832054</v>
      </c>
      <c r="AA30" s="15"/>
      <c r="AB30" s="17">
        <f t="shared" si="3"/>
        <v>62705051.017649516</v>
      </c>
      <c r="AC30" s="15"/>
    </row>
    <row r="31" spans="1:29" x14ac:dyDescent="0.2">
      <c r="A31" s="53">
        <v>25</v>
      </c>
      <c r="B31" s="1" t="s">
        <v>111</v>
      </c>
      <c r="C31" s="16">
        <f>VLOOKUP($A31,'[4]DISTRIBUTION SUMMARY'!$A$8:$BF$143,C$3,FALSE)</f>
        <v>5290748</v>
      </c>
      <c r="D31" s="16">
        <f>VLOOKUP($A31,'[4]DISTRIBUTION SUMMARY'!$A$8:$BF$143,D$3,FALSE)</f>
        <v>1813468.4470082279</v>
      </c>
      <c r="E31" s="16">
        <f>VLOOKUP($A31,'[4]DISTRIBUTION SUMMARY'!$A$8:$BF$143,E$3,FALSE)</f>
        <v>117447</v>
      </c>
      <c r="F31" s="16">
        <f>VLOOKUP($A31,'[4]DISTRIBUTION SUMMARY'!$A$8:$BF$143,F$3,FALSE)</f>
        <v>473777</v>
      </c>
      <c r="G31" s="16">
        <f>VLOOKUP($A31,'[4]DISTRIBUTION SUMMARY'!$A$8:$BF$143,G$3,FALSE)</f>
        <v>46938</v>
      </c>
      <c r="H31" s="16">
        <f>VLOOKUP($A31,'[4]DISTRIBUTION SUMMARY'!$A$8:$BF$143,H$3,FALSE)</f>
        <v>691598</v>
      </c>
      <c r="I31" s="16">
        <f>VLOOKUP($A31,'[4]DISTRIBUTION SUMMARY'!$A$8:$BF$143,I$3,FALSE)</f>
        <v>0</v>
      </c>
      <c r="J31" s="16">
        <f>VLOOKUP($A31,'[4]DISTRIBUTION SUMMARY'!$A$8:$BF$143,J$3,FALSE)</f>
        <v>667396</v>
      </c>
      <c r="K31" s="16">
        <f>VLOOKUP($A31,'[4]DISTRIBUTION SUMMARY'!$A$8:$BF$143,K$3,FALSE)</f>
        <v>310962</v>
      </c>
      <c r="L31" s="16">
        <f>VLOOKUP($A31,'[4]DISTRIBUTION SUMMARY'!$A$8:$BF$143,L$3,FALSE)</f>
        <v>19068</v>
      </c>
      <c r="M31" s="16">
        <f>VLOOKUP($A31,'[4]DISTRIBUTION SUMMARY'!$A$8:$BF$143,M$3,FALSE)</f>
        <v>24584</v>
      </c>
      <c r="N31" s="16">
        <f>VLOOKUP($A31,'[4]DISTRIBUTION SUMMARY'!$A$8:$BF$143,N$3,FALSE)</f>
        <v>99910</v>
      </c>
      <c r="O31" s="15"/>
      <c r="P31" s="67">
        <f>VLOOKUP($A31,'[4]DISTRIBUTION SUMMARY'!$A$8:$BF$143,P$3,FALSE)</f>
        <v>288887</v>
      </c>
      <c r="Q31" s="67">
        <f>VLOOKUP($A31,'[4]DISTRIBUTION SUMMARY'!$A$8:$BF$143,Q$3,FALSE)</f>
        <v>0</v>
      </c>
      <c r="R31" s="16">
        <f>VLOOKUP($A31,'[4]DISTRIBUTION SUMMARY'!$A$8:$BF$143,R$3,FALSE)</f>
        <v>0</v>
      </c>
      <c r="S31" s="16">
        <f>VLOOKUP($A31,'[4]DISTRIBUTION SUMMARY'!$A$8:$BF$143,S$3,FALSE)</f>
        <v>34109</v>
      </c>
      <c r="T31" s="16">
        <f>VLOOKUP($A31,'[4]DISTRIBUTION SUMMARY'!$A$8:$BF$143,T$3,FALSE)</f>
        <v>29067</v>
      </c>
      <c r="U31" s="16">
        <f>VLOOKUP($A31,'[4]DISTRIBUTION SUMMARY'!$A$8:$BF$143,U$3,FALSE)</f>
        <v>0</v>
      </c>
      <c r="V31" s="16">
        <f>VLOOKUP($A31,'[4]DISTRIBUTION SUMMARY'!$A$8:$BF$143,V$3,FALSE)</f>
        <v>0</v>
      </c>
      <c r="W31" s="15"/>
      <c r="X31" s="16">
        <f t="shared" si="0"/>
        <v>24584</v>
      </c>
      <c r="Y31" s="16">
        <f t="shared" si="1"/>
        <v>99910</v>
      </c>
      <c r="Z31" s="17">
        <f t="shared" si="2"/>
        <v>117447</v>
      </c>
      <c r="AA31" s="15"/>
      <c r="AB31" s="17">
        <f t="shared" si="3"/>
        <v>9907959.4470082279</v>
      </c>
      <c r="AC31" s="15"/>
    </row>
    <row r="32" spans="1:29" x14ac:dyDescent="0.2">
      <c r="A32" s="53">
        <v>26</v>
      </c>
      <c r="B32" s="1" t="s">
        <v>110</v>
      </c>
      <c r="C32" s="16">
        <f>VLOOKUP($A32,'[4]DISTRIBUTION SUMMARY'!$A$8:$BF$143,C$3,FALSE)</f>
        <v>9200379</v>
      </c>
      <c r="D32" s="16">
        <f>VLOOKUP($A32,'[4]DISTRIBUTION SUMMARY'!$A$8:$BF$143,D$3,FALSE)</f>
        <v>2535079.9516592752</v>
      </c>
      <c r="E32" s="16">
        <f>VLOOKUP($A32,'[4]DISTRIBUTION SUMMARY'!$A$8:$BF$143,E$3,FALSE)</f>
        <v>219865</v>
      </c>
      <c r="F32" s="16">
        <f>VLOOKUP($A32,'[4]DISTRIBUTION SUMMARY'!$A$8:$BF$143,F$3,FALSE)</f>
        <v>623322</v>
      </c>
      <c r="G32" s="16">
        <f>VLOOKUP($A32,'[4]DISTRIBUTION SUMMARY'!$A$8:$BF$143,G$3,FALSE)</f>
        <v>87869</v>
      </c>
      <c r="H32" s="16">
        <f>VLOOKUP($A32,'[4]DISTRIBUTION SUMMARY'!$A$8:$BF$143,H$3,FALSE)</f>
        <v>1221931</v>
      </c>
      <c r="I32" s="16">
        <f>VLOOKUP($A32,'[4]DISTRIBUTION SUMMARY'!$A$8:$BF$143,I$3,FALSE)</f>
        <v>0</v>
      </c>
      <c r="J32" s="16">
        <f>VLOOKUP($A32,'[4]DISTRIBUTION SUMMARY'!$A$8:$BF$143,J$3,FALSE)</f>
        <v>1195845</v>
      </c>
      <c r="K32" s="16">
        <f>VLOOKUP($A32,'[4]DISTRIBUTION SUMMARY'!$A$8:$BF$143,K$3,FALSE)</f>
        <v>556047</v>
      </c>
      <c r="L32" s="16">
        <f>VLOOKUP($A32,'[4]DISTRIBUTION SUMMARY'!$A$8:$BF$143,L$3,FALSE)</f>
        <v>34324</v>
      </c>
      <c r="M32" s="16">
        <f>VLOOKUP($A32,'[4]DISTRIBUTION SUMMARY'!$A$8:$BF$143,M$3,FALSE)</f>
        <v>2686</v>
      </c>
      <c r="N32" s="16">
        <f>VLOOKUP($A32,'[4]DISTRIBUTION SUMMARY'!$A$8:$BF$143,N$3,FALSE)</f>
        <v>42627</v>
      </c>
      <c r="O32" s="15"/>
      <c r="P32" s="67">
        <f>VLOOKUP($A32,'[4]DISTRIBUTION SUMMARY'!$A$8:$BF$143,P$3,FALSE)</f>
        <v>403840</v>
      </c>
      <c r="Q32" s="67">
        <f>VLOOKUP($A32,'[4]DISTRIBUTION SUMMARY'!$A$8:$BF$143,Q$3,FALSE)</f>
        <v>0</v>
      </c>
      <c r="R32" s="16">
        <f>VLOOKUP($A32,'[4]DISTRIBUTION SUMMARY'!$A$8:$BF$143,R$3,FALSE)</f>
        <v>0</v>
      </c>
      <c r="S32" s="16">
        <f>VLOOKUP($A32,'[4]DISTRIBUTION SUMMARY'!$A$8:$BF$143,S$3,FALSE)</f>
        <v>103502</v>
      </c>
      <c r="T32" s="16">
        <f>VLOOKUP($A32,'[4]DISTRIBUTION SUMMARY'!$A$8:$BF$143,T$3,FALSE)</f>
        <v>51104</v>
      </c>
      <c r="U32" s="16">
        <f>VLOOKUP($A32,'[4]DISTRIBUTION SUMMARY'!$A$8:$BF$143,U$3,FALSE)</f>
        <v>0</v>
      </c>
      <c r="V32" s="16">
        <f>VLOOKUP($A32,'[4]DISTRIBUTION SUMMARY'!$A$8:$BF$143,V$3,FALSE)</f>
        <v>0</v>
      </c>
      <c r="W32" s="15"/>
      <c r="X32" s="16">
        <f t="shared" si="0"/>
        <v>2686</v>
      </c>
      <c r="Y32" s="16">
        <f t="shared" si="1"/>
        <v>42627</v>
      </c>
      <c r="Z32" s="17">
        <f t="shared" si="2"/>
        <v>219865</v>
      </c>
      <c r="AA32" s="15"/>
      <c r="AB32" s="17">
        <f t="shared" si="3"/>
        <v>16278420.951659275</v>
      </c>
      <c r="AC32" s="15"/>
    </row>
    <row r="33" spans="1:29" x14ac:dyDescent="0.2">
      <c r="A33" s="53">
        <v>27</v>
      </c>
      <c r="B33" s="1" t="s">
        <v>109</v>
      </c>
      <c r="C33" s="16">
        <f>VLOOKUP($A33,'[4]DISTRIBUTION SUMMARY'!$A$8:$BF$143,C$3,FALSE)</f>
        <v>20143449</v>
      </c>
      <c r="D33" s="16">
        <f>VLOOKUP($A33,'[4]DISTRIBUTION SUMMARY'!$A$8:$BF$143,D$3,FALSE)</f>
        <v>5544241.8802113896</v>
      </c>
      <c r="E33" s="16">
        <f>VLOOKUP($A33,'[4]DISTRIBUTION SUMMARY'!$A$8:$BF$143,E$3,FALSE)</f>
        <v>456531</v>
      </c>
      <c r="F33" s="16">
        <f>VLOOKUP($A33,'[4]DISTRIBUTION SUMMARY'!$A$8:$BF$143,F$3,FALSE)</f>
        <v>672795</v>
      </c>
      <c r="G33" s="16">
        <f>VLOOKUP($A33,'[4]DISTRIBUTION SUMMARY'!$A$8:$BF$143,G$3,FALSE)</f>
        <v>182453</v>
      </c>
      <c r="H33" s="16">
        <f>VLOOKUP($A33,'[4]DISTRIBUTION SUMMARY'!$A$8:$BF$143,H$3,FALSE)</f>
        <v>2560042</v>
      </c>
      <c r="I33" s="16">
        <f>VLOOKUP($A33,'[4]DISTRIBUTION SUMMARY'!$A$8:$BF$143,I$3,FALSE)</f>
        <v>0</v>
      </c>
      <c r="J33" s="16">
        <f>VLOOKUP($A33,'[4]DISTRIBUTION SUMMARY'!$A$8:$BF$143,J$3,FALSE)</f>
        <v>2343380</v>
      </c>
      <c r="K33" s="16">
        <f>VLOOKUP($A33,'[4]DISTRIBUTION SUMMARY'!$A$8:$BF$143,K$3,FALSE)</f>
        <v>1091867</v>
      </c>
      <c r="L33" s="16">
        <f>VLOOKUP($A33,'[4]DISTRIBUTION SUMMARY'!$A$8:$BF$143,L$3,FALSE)</f>
        <v>68420</v>
      </c>
      <c r="M33" s="16">
        <f>VLOOKUP($A33,'[4]DISTRIBUTION SUMMARY'!$A$8:$BF$143,M$3,FALSE)</f>
        <v>208038</v>
      </c>
      <c r="N33" s="16">
        <f>VLOOKUP($A33,'[4]DISTRIBUTION SUMMARY'!$A$8:$BF$143,N$3,FALSE)</f>
        <v>189413</v>
      </c>
      <c r="O33" s="15"/>
      <c r="P33" s="67">
        <f>VLOOKUP($A33,'[4]DISTRIBUTION SUMMARY'!$A$8:$BF$143,P$3,FALSE)</f>
        <v>883202</v>
      </c>
      <c r="Q33" s="67">
        <f>VLOOKUP($A33,'[4]DISTRIBUTION SUMMARY'!$A$8:$BF$143,Q$3,FALSE)</f>
        <v>0</v>
      </c>
      <c r="R33" s="16">
        <f>VLOOKUP($A33,'[4]DISTRIBUTION SUMMARY'!$A$8:$BF$143,R$3,FALSE)</f>
        <v>0</v>
      </c>
      <c r="S33" s="16">
        <f>VLOOKUP($A33,'[4]DISTRIBUTION SUMMARY'!$A$8:$BF$143,S$3,FALSE)</f>
        <v>212238</v>
      </c>
      <c r="T33" s="16">
        <f>VLOOKUP($A33,'[4]DISTRIBUTION SUMMARY'!$A$8:$BF$143,T$3,FALSE)</f>
        <v>85595</v>
      </c>
      <c r="U33" s="16">
        <f>VLOOKUP($A33,'[4]DISTRIBUTION SUMMARY'!$A$8:$BF$143,U$3,FALSE)</f>
        <v>0</v>
      </c>
      <c r="V33" s="16">
        <f>VLOOKUP($A33,'[4]DISTRIBUTION SUMMARY'!$A$8:$BF$143,V$3,FALSE)</f>
        <v>0</v>
      </c>
      <c r="W33" s="15"/>
      <c r="X33" s="16">
        <f t="shared" si="0"/>
        <v>208038</v>
      </c>
      <c r="Y33" s="16">
        <f t="shared" si="1"/>
        <v>189413</v>
      </c>
      <c r="Z33" s="17">
        <f t="shared" si="2"/>
        <v>456531</v>
      </c>
      <c r="AA33" s="15"/>
      <c r="AB33" s="17">
        <f t="shared" si="3"/>
        <v>34641664.880211391</v>
      </c>
      <c r="AC33" s="15"/>
    </row>
    <row r="34" spans="1:29" x14ac:dyDescent="0.2">
      <c r="A34" s="53">
        <v>28</v>
      </c>
      <c r="B34" s="1" t="s">
        <v>108</v>
      </c>
      <c r="C34" s="16">
        <f>VLOOKUP($A34,'[4]DISTRIBUTION SUMMARY'!$A$8:$BF$143,C$3,FALSE)</f>
        <v>4004255</v>
      </c>
      <c r="D34" s="16">
        <f>VLOOKUP($A34,'[4]DISTRIBUTION SUMMARY'!$A$8:$BF$143,D$3,FALSE)</f>
        <v>1749488.3572063183</v>
      </c>
      <c r="E34" s="16">
        <f>VLOOKUP($A34,'[4]DISTRIBUTION SUMMARY'!$A$8:$BF$143,E$3,FALSE)</f>
        <v>99422</v>
      </c>
      <c r="F34" s="16">
        <f>VLOOKUP($A34,'[4]DISTRIBUTION SUMMARY'!$A$8:$BF$143,F$3,FALSE)</f>
        <v>147762</v>
      </c>
      <c r="G34" s="16">
        <f>VLOOKUP($A34,'[4]DISTRIBUTION SUMMARY'!$A$8:$BF$143,G$3,FALSE)</f>
        <v>39734</v>
      </c>
      <c r="H34" s="16">
        <f>VLOOKUP($A34,'[4]DISTRIBUTION SUMMARY'!$A$8:$BF$143,H$3,FALSE)</f>
        <v>546966</v>
      </c>
      <c r="I34" s="16">
        <f>VLOOKUP($A34,'[4]DISTRIBUTION SUMMARY'!$A$8:$BF$143,I$3,FALSE)</f>
        <v>0</v>
      </c>
      <c r="J34" s="16">
        <f>VLOOKUP($A34,'[4]DISTRIBUTION SUMMARY'!$A$8:$BF$143,J$3,FALSE)</f>
        <v>507232</v>
      </c>
      <c r="K34" s="16">
        <f>VLOOKUP($A34,'[4]DISTRIBUTION SUMMARY'!$A$8:$BF$143,K$3,FALSE)</f>
        <v>235922</v>
      </c>
      <c r="L34" s="16">
        <f>VLOOKUP($A34,'[4]DISTRIBUTION SUMMARY'!$A$8:$BF$143,L$3,FALSE)</f>
        <v>14279</v>
      </c>
      <c r="M34" s="16">
        <f>VLOOKUP($A34,'[4]DISTRIBUTION SUMMARY'!$A$8:$BF$143,M$3,FALSE)</f>
        <v>43289</v>
      </c>
      <c r="N34" s="16">
        <f>VLOOKUP($A34,'[4]DISTRIBUTION SUMMARY'!$A$8:$BF$143,N$3,FALSE)</f>
        <v>45620</v>
      </c>
      <c r="O34" s="15"/>
      <c r="P34" s="67">
        <f>VLOOKUP($A34,'[4]DISTRIBUTION SUMMARY'!$A$8:$BF$143,P$3,FALSE)</f>
        <v>278695</v>
      </c>
      <c r="Q34" s="67">
        <f>VLOOKUP($A34,'[4]DISTRIBUTION SUMMARY'!$A$8:$BF$143,Q$3,FALSE)</f>
        <v>0</v>
      </c>
      <c r="R34" s="16">
        <f>VLOOKUP($A34,'[4]DISTRIBUTION SUMMARY'!$A$8:$BF$143,R$3,FALSE)</f>
        <v>0</v>
      </c>
      <c r="S34" s="16">
        <f>VLOOKUP($A34,'[4]DISTRIBUTION SUMMARY'!$A$8:$BF$143,S$3,FALSE)</f>
        <v>51949</v>
      </c>
      <c r="T34" s="16">
        <f>VLOOKUP($A34,'[4]DISTRIBUTION SUMMARY'!$A$8:$BF$143,T$3,FALSE)</f>
        <v>27910</v>
      </c>
      <c r="U34" s="16">
        <f>VLOOKUP($A34,'[4]DISTRIBUTION SUMMARY'!$A$8:$BF$143,U$3,FALSE)</f>
        <v>0</v>
      </c>
      <c r="V34" s="16">
        <f>VLOOKUP($A34,'[4]DISTRIBUTION SUMMARY'!$A$8:$BF$143,V$3,FALSE)</f>
        <v>0</v>
      </c>
      <c r="W34" s="15"/>
      <c r="X34" s="16">
        <f t="shared" si="0"/>
        <v>43289</v>
      </c>
      <c r="Y34" s="16">
        <f t="shared" si="1"/>
        <v>45620</v>
      </c>
      <c r="Z34" s="17">
        <f t="shared" si="2"/>
        <v>99422</v>
      </c>
      <c r="AA34" s="15"/>
      <c r="AB34" s="17">
        <f t="shared" si="3"/>
        <v>7792523.3572063185</v>
      </c>
      <c r="AC34" s="15"/>
    </row>
    <row r="35" spans="1:29" x14ac:dyDescent="0.2">
      <c r="A35" s="53">
        <v>29</v>
      </c>
      <c r="B35" s="1" t="s">
        <v>107</v>
      </c>
      <c r="C35" s="16">
        <f>VLOOKUP($A35,'[4]DISTRIBUTION SUMMARY'!$A$8:$BF$143,C$3,FALSE)</f>
        <v>422192812</v>
      </c>
      <c r="D35" s="16">
        <f>VLOOKUP($A35,'[4]DISTRIBUTION SUMMARY'!$A$8:$BF$143,D$3,FALSE)</f>
        <v>241675873.96829894</v>
      </c>
      <c r="E35" s="16">
        <f>VLOOKUP($A35,'[4]DISTRIBUTION SUMMARY'!$A$8:$BF$143,E$3,FALSE)</f>
        <v>9442185</v>
      </c>
      <c r="F35" s="16">
        <f>VLOOKUP($A35,'[4]DISTRIBUTION SUMMARY'!$A$8:$BF$143,F$3,FALSE)</f>
        <v>3242914</v>
      </c>
      <c r="G35" s="16">
        <f>VLOOKUP($A35,'[4]DISTRIBUTION SUMMARY'!$A$8:$BF$143,G$3,FALSE)</f>
        <v>4068382</v>
      </c>
      <c r="H35" s="16">
        <f>VLOOKUP($A35,'[4]DISTRIBUTION SUMMARY'!$A$8:$BF$143,H$3,FALSE)</f>
        <v>68395994</v>
      </c>
      <c r="I35" s="16">
        <f>VLOOKUP($A35,'[4]DISTRIBUTION SUMMARY'!$A$8:$BF$143,I$3,FALSE)</f>
        <v>0</v>
      </c>
      <c r="J35" s="16">
        <f>VLOOKUP($A35,'[4]DISTRIBUTION SUMMARY'!$A$8:$BF$143,J$3,FALSE)</f>
        <v>51296996</v>
      </c>
      <c r="K35" s="16">
        <f>VLOOKUP($A35,'[4]DISTRIBUTION SUMMARY'!$A$8:$BF$143,K$3,FALSE)</f>
        <v>23879636</v>
      </c>
      <c r="L35" s="16">
        <f>VLOOKUP($A35,'[4]DISTRIBUTION SUMMARY'!$A$8:$BF$143,L$3,FALSE)</f>
        <v>1474052</v>
      </c>
      <c r="M35" s="16">
        <f>VLOOKUP($A35,'[4]DISTRIBUTION SUMMARY'!$A$8:$BF$143,M$3,FALSE)</f>
        <v>32277699</v>
      </c>
      <c r="N35" s="16">
        <f>VLOOKUP($A35,'[4]DISTRIBUTION SUMMARY'!$A$8:$BF$143,N$3,FALSE)</f>
        <v>1810454</v>
      </c>
      <c r="O35" s="15"/>
      <c r="P35" s="67">
        <f>VLOOKUP($A35,'[4]DISTRIBUTION SUMMARY'!$A$8:$BF$143,P$3,FALSE)</f>
        <v>38499168</v>
      </c>
      <c r="Q35" s="67">
        <f>VLOOKUP($A35,'[4]DISTRIBUTION SUMMARY'!$A$8:$BF$143,Q$3,FALSE)</f>
        <v>0</v>
      </c>
      <c r="R35" s="16">
        <f>VLOOKUP($A35,'[4]DISTRIBUTION SUMMARY'!$A$8:$BF$143,R$3,FALSE)</f>
        <v>0</v>
      </c>
      <c r="S35" s="16">
        <f>VLOOKUP($A35,'[4]DISTRIBUTION SUMMARY'!$A$8:$BF$143,S$3,FALSE)</f>
        <v>4243443</v>
      </c>
      <c r="T35" s="16">
        <f>VLOOKUP($A35,'[4]DISTRIBUTION SUMMARY'!$A$8:$BF$143,T$3,FALSE)</f>
        <v>1192142</v>
      </c>
      <c r="U35" s="16">
        <f>VLOOKUP($A35,'[4]DISTRIBUTION SUMMARY'!$A$8:$BF$143,U$3,FALSE)</f>
        <v>0</v>
      </c>
      <c r="V35" s="16">
        <f>VLOOKUP($A35,'[4]DISTRIBUTION SUMMARY'!$A$8:$BF$143,V$3,FALSE)</f>
        <v>0</v>
      </c>
      <c r="W35" s="15"/>
      <c r="X35" s="16">
        <f t="shared" si="0"/>
        <v>32277699</v>
      </c>
      <c r="Y35" s="16">
        <f t="shared" si="1"/>
        <v>1810454</v>
      </c>
      <c r="Z35" s="17">
        <f t="shared" si="2"/>
        <v>9442185</v>
      </c>
      <c r="AA35" s="15"/>
      <c r="AB35" s="17">
        <f t="shared" si="3"/>
        <v>903691750.96829891</v>
      </c>
      <c r="AC35" s="15"/>
    </row>
    <row r="36" spans="1:29" x14ac:dyDescent="0.2">
      <c r="A36" s="53">
        <v>30</v>
      </c>
      <c r="B36" s="1" t="s">
        <v>106</v>
      </c>
      <c r="C36" s="16">
        <f>VLOOKUP($A36,'[4]DISTRIBUTION SUMMARY'!$A$8:$BF$143,C$3,FALSE)</f>
        <v>29705843</v>
      </c>
      <c r="D36" s="16">
        <f>VLOOKUP($A36,'[4]DISTRIBUTION SUMMARY'!$A$8:$BF$143,D$3,FALSE)</f>
        <v>15812521.866452308</v>
      </c>
      <c r="E36" s="16">
        <f>VLOOKUP($A36,'[4]DISTRIBUTION SUMMARY'!$A$8:$BF$143,E$3,FALSE)</f>
        <v>674122</v>
      </c>
      <c r="F36" s="16">
        <f>VLOOKUP($A36,'[4]DISTRIBUTION SUMMARY'!$A$8:$BF$143,F$3,FALSE)</f>
        <v>597760</v>
      </c>
      <c r="G36" s="16">
        <f>VLOOKUP($A36,'[4]DISTRIBUTION SUMMARY'!$A$8:$BF$143,G$3,FALSE)</f>
        <v>273622</v>
      </c>
      <c r="H36" s="16">
        <f>VLOOKUP($A36,'[4]DISTRIBUTION SUMMARY'!$A$8:$BF$143,H$3,FALSE)</f>
        <v>3624445</v>
      </c>
      <c r="I36" s="16">
        <f>VLOOKUP($A36,'[4]DISTRIBUTION SUMMARY'!$A$8:$BF$143,I$3,FALSE)</f>
        <v>0</v>
      </c>
      <c r="J36" s="16">
        <f>VLOOKUP($A36,'[4]DISTRIBUTION SUMMARY'!$A$8:$BF$143,J$3,FALSE)</f>
        <v>3413966</v>
      </c>
      <c r="K36" s="16">
        <f>VLOOKUP($A36,'[4]DISTRIBUTION SUMMARY'!$A$8:$BF$143,K$3,FALSE)</f>
        <v>1587010</v>
      </c>
      <c r="L36" s="16">
        <f>VLOOKUP($A36,'[4]DISTRIBUTION SUMMARY'!$A$8:$BF$143,L$3,FALSE)</f>
        <v>96820</v>
      </c>
      <c r="M36" s="16">
        <f>VLOOKUP($A36,'[4]DISTRIBUTION SUMMARY'!$A$8:$BF$143,M$3,FALSE)</f>
        <v>941582</v>
      </c>
      <c r="N36" s="16">
        <f>VLOOKUP($A36,'[4]DISTRIBUTION SUMMARY'!$A$8:$BF$143,N$3,FALSE)</f>
        <v>80667</v>
      </c>
      <c r="O36" s="15"/>
      <c r="P36" s="67">
        <f>VLOOKUP($A36,'[4]DISTRIBUTION SUMMARY'!$A$8:$BF$143,P$3,FALSE)</f>
        <v>2518948</v>
      </c>
      <c r="Q36" s="67">
        <f>VLOOKUP($A36,'[4]DISTRIBUTION SUMMARY'!$A$8:$BF$143,Q$3,FALSE)</f>
        <v>0</v>
      </c>
      <c r="R36" s="16">
        <f>VLOOKUP($A36,'[4]DISTRIBUTION SUMMARY'!$A$8:$BF$143,R$3,FALSE)</f>
        <v>0</v>
      </c>
      <c r="S36" s="16">
        <f>VLOOKUP($A36,'[4]DISTRIBUTION SUMMARY'!$A$8:$BF$143,S$3,FALSE)</f>
        <v>252582</v>
      </c>
      <c r="T36" s="16">
        <f>VLOOKUP($A36,'[4]DISTRIBUTION SUMMARY'!$A$8:$BF$143,T$3,FALSE)</f>
        <v>85518</v>
      </c>
      <c r="U36" s="16">
        <f>VLOOKUP($A36,'[4]DISTRIBUTION SUMMARY'!$A$8:$BF$143,U$3,FALSE)</f>
        <v>0</v>
      </c>
      <c r="V36" s="16">
        <f>VLOOKUP($A36,'[4]DISTRIBUTION SUMMARY'!$A$8:$BF$143,V$3,FALSE)</f>
        <v>0</v>
      </c>
      <c r="W36" s="15"/>
      <c r="X36" s="16">
        <f t="shared" si="0"/>
        <v>941582</v>
      </c>
      <c r="Y36" s="16">
        <f t="shared" si="1"/>
        <v>80667</v>
      </c>
      <c r="Z36" s="17">
        <f t="shared" si="2"/>
        <v>674122</v>
      </c>
      <c r="AA36" s="15"/>
      <c r="AB36" s="17">
        <f t="shared" si="3"/>
        <v>59665406.866452307</v>
      </c>
      <c r="AC36" s="15"/>
    </row>
    <row r="37" spans="1:29" x14ac:dyDescent="0.2">
      <c r="A37" s="53">
        <v>31</v>
      </c>
      <c r="B37" s="1" t="s">
        <v>105</v>
      </c>
      <c r="C37" s="16">
        <f>VLOOKUP($A37,'[4]DISTRIBUTION SUMMARY'!$A$8:$BF$143,C$3,FALSE)</f>
        <v>6109780</v>
      </c>
      <c r="D37" s="16">
        <f>VLOOKUP($A37,'[4]DISTRIBUTION SUMMARY'!$A$8:$BF$143,D$3,FALSE)</f>
        <v>2675626.3784372406</v>
      </c>
      <c r="E37" s="16">
        <f>VLOOKUP($A37,'[4]DISTRIBUTION SUMMARY'!$A$8:$BF$143,E$3,FALSE)</f>
        <v>150553</v>
      </c>
      <c r="F37" s="16">
        <f>VLOOKUP($A37,'[4]DISTRIBUTION SUMMARY'!$A$8:$BF$143,F$3,FALSE)</f>
        <v>219991</v>
      </c>
      <c r="G37" s="16">
        <f>VLOOKUP($A37,'[4]DISTRIBUTION SUMMARY'!$A$8:$BF$143,G$3,FALSE)</f>
        <v>60168</v>
      </c>
      <c r="H37" s="16">
        <f>VLOOKUP($A37,'[4]DISTRIBUTION SUMMARY'!$A$8:$BF$143,H$3,FALSE)</f>
        <v>695698</v>
      </c>
      <c r="I37" s="16">
        <f>VLOOKUP($A37,'[4]DISTRIBUTION SUMMARY'!$A$8:$BF$143,I$3,FALSE)</f>
        <v>0</v>
      </c>
      <c r="J37" s="16">
        <f>VLOOKUP($A37,'[4]DISTRIBUTION SUMMARY'!$A$8:$BF$143,J$3,FALSE)</f>
        <v>779370</v>
      </c>
      <c r="K37" s="16">
        <f>VLOOKUP($A37,'[4]DISTRIBUTION SUMMARY'!$A$8:$BF$143,K$3,FALSE)</f>
        <v>362891</v>
      </c>
      <c r="L37" s="16">
        <f>VLOOKUP($A37,'[4]DISTRIBUTION SUMMARY'!$A$8:$BF$143,L$3,FALSE)</f>
        <v>22563</v>
      </c>
      <c r="M37" s="16">
        <f>VLOOKUP($A37,'[4]DISTRIBUTION SUMMARY'!$A$8:$BF$143,M$3,FALSE)</f>
        <v>52932</v>
      </c>
      <c r="N37" s="16">
        <f>VLOOKUP($A37,'[4]DISTRIBUTION SUMMARY'!$A$8:$BF$143,N$3,FALSE)</f>
        <v>8775</v>
      </c>
      <c r="O37" s="15"/>
      <c r="P37" s="67">
        <f>VLOOKUP($A37,'[4]DISTRIBUTION SUMMARY'!$A$8:$BF$143,P$3,FALSE)</f>
        <v>426230</v>
      </c>
      <c r="Q37" s="67">
        <f>VLOOKUP($A37,'[4]DISTRIBUTION SUMMARY'!$A$8:$BF$143,Q$3,FALSE)</f>
        <v>0</v>
      </c>
      <c r="R37" s="16">
        <f>VLOOKUP($A37,'[4]DISTRIBUTION SUMMARY'!$A$8:$BF$143,R$3,FALSE)</f>
        <v>0</v>
      </c>
      <c r="S37" s="16">
        <f>VLOOKUP($A37,'[4]DISTRIBUTION SUMMARY'!$A$8:$BF$143,S$3,FALSE)</f>
        <v>45546</v>
      </c>
      <c r="T37" s="16">
        <f>VLOOKUP($A37,'[4]DISTRIBUTION SUMMARY'!$A$8:$BF$143,T$3,FALSE)</f>
        <v>25876</v>
      </c>
      <c r="U37" s="16">
        <f>VLOOKUP($A37,'[4]DISTRIBUTION SUMMARY'!$A$8:$BF$143,U$3,FALSE)</f>
        <v>0</v>
      </c>
      <c r="V37" s="16">
        <f>VLOOKUP($A37,'[4]DISTRIBUTION SUMMARY'!$A$8:$BF$143,V$3,FALSE)</f>
        <v>0</v>
      </c>
      <c r="W37" s="15"/>
      <c r="X37" s="16">
        <f t="shared" si="0"/>
        <v>52932</v>
      </c>
      <c r="Y37" s="16">
        <f t="shared" si="1"/>
        <v>8775</v>
      </c>
      <c r="Z37" s="17">
        <f t="shared" si="2"/>
        <v>150553</v>
      </c>
      <c r="AA37" s="15"/>
      <c r="AB37" s="17">
        <f t="shared" si="3"/>
        <v>11635999.37843724</v>
      </c>
      <c r="AC37" s="15"/>
    </row>
    <row r="38" spans="1:29" x14ac:dyDescent="0.2">
      <c r="A38" s="53">
        <v>32</v>
      </c>
      <c r="B38" s="1" t="s">
        <v>104</v>
      </c>
      <c r="C38" s="16">
        <f>VLOOKUP($A38,'[4]DISTRIBUTION SUMMARY'!$A$8:$BF$143,C$3,FALSE)</f>
        <v>12840897</v>
      </c>
      <c r="D38" s="16">
        <f>VLOOKUP($A38,'[4]DISTRIBUTION SUMMARY'!$A$8:$BF$143,D$3,FALSE)</f>
        <v>4945346.2855082676</v>
      </c>
      <c r="E38" s="16">
        <f>VLOOKUP($A38,'[4]DISTRIBUTION SUMMARY'!$A$8:$BF$143,E$3,FALSE)</f>
        <v>310992</v>
      </c>
      <c r="F38" s="16">
        <f>VLOOKUP($A38,'[4]DISTRIBUTION SUMMARY'!$A$8:$BF$143,F$3,FALSE)</f>
        <v>355386</v>
      </c>
      <c r="G38" s="16">
        <f>VLOOKUP($A38,'[4]DISTRIBUTION SUMMARY'!$A$8:$BF$143,G$3,FALSE)</f>
        <v>124288</v>
      </c>
      <c r="H38" s="16">
        <f>VLOOKUP($A38,'[4]DISTRIBUTION SUMMARY'!$A$8:$BF$143,H$3,FALSE)</f>
        <v>1190446</v>
      </c>
      <c r="I38" s="16">
        <f>VLOOKUP($A38,'[4]DISTRIBUTION SUMMARY'!$A$8:$BF$143,I$3,FALSE)</f>
        <v>0</v>
      </c>
      <c r="J38" s="16">
        <f>VLOOKUP($A38,'[4]DISTRIBUTION SUMMARY'!$A$8:$BF$143,J$3,FALSE)</f>
        <v>1470094</v>
      </c>
      <c r="K38" s="16">
        <f>VLOOKUP($A38,'[4]DISTRIBUTION SUMMARY'!$A$8:$BF$143,K$3,FALSE)</f>
        <v>683584</v>
      </c>
      <c r="L38" s="16">
        <f>VLOOKUP($A38,'[4]DISTRIBUTION SUMMARY'!$A$8:$BF$143,L$3,FALSE)</f>
        <v>42724</v>
      </c>
      <c r="M38" s="16">
        <f>VLOOKUP($A38,'[4]DISTRIBUTION SUMMARY'!$A$8:$BF$143,M$3,FALSE)</f>
        <v>138162</v>
      </c>
      <c r="N38" s="16">
        <f>VLOOKUP($A38,'[4]DISTRIBUTION SUMMARY'!$A$8:$BF$143,N$3,FALSE)</f>
        <v>0</v>
      </c>
      <c r="O38" s="15"/>
      <c r="P38" s="67">
        <f>VLOOKUP($A38,'[4]DISTRIBUTION SUMMARY'!$A$8:$BF$143,P$3,FALSE)</f>
        <v>787798</v>
      </c>
      <c r="Q38" s="67">
        <f>VLOOKUP($A38,'[4]DISTRIBUTION SUMMARY'!$A$8:$BF$143,Q$3,FALSE)</f>
        <v>0</v>
      </c>
      <c r="R38" s="16">
        <f>VLOOKUP($A38,'[4]DISTRIBUTION SUMMARY'!$A$8:$BF$143,R$3,FALSE)</f>
        <v>0</v>
      </c>
      <c r="S38" s="16">
        <f>VLOOKUP($A38,'[4]DISTRIBUTION SUMMARY'!$A$8:$BF$143,S$3,FALSE)</f>
        <v>74887</v>
      </c>
      <c r="T38" s="16">
        <f>VLOOKUP($A38,'[4]DISTRIBUTION SUMMARY'!$A$8:$BF$143,T$3,FALSE)</f>
        <v>47534</v>
      </c>
      <c r="U38" s="16">
        <f>VLOOKUP($A38,'[4]DISTRIBUTION SUMMARY'!$A$8:$BF$143,U$3,FALSE)</f>
        <v>0</v>
      </c>
      <c r="V38" s="16">
        <f>VLOOKUP($A38,'[4]DISTRIBUTION SUMMARY'!$A$8:$BF$143,V$3,FALSE)</f>
        <v>0</v>
      </c>
      <c r="W38" s="15"/>
      <c r="X38" s="16">
        <f t="shared" si="0"/>
        <v>138162</v>
      </c>
      <c r="Y38" s="16">
        <f t="shared" si="1"/>
        <v>0</v>
      </c>
      <c r="Z38" s="17">
        <f t="shared" si="2"/>
        <v>310992</v>
      </c>
      <c r="AA38" s="15"/>
      <c r="AB38" s="17">
        <f t="shared" si="3"/>
        <v>23012138.285508268</v>
      </c>
      <c r="AC38" s="15"/>
    </row>
    <row r="39" spans="1:29" x14ac:dyDescent="0.2">
      <c r="A39" s="53">
        <v>33</v>
      </c>
      <c r="B39" s="1" t="s">
        <v>103</v>
      </c>
      <c r="C39" s="16">
        <f>VLOOKUP($A39,'[4]DISTRIBUTION SUMMARY'!$A$8:$BF$143,C$3,FALSE)</f>
        <v>20577114</v>
      </c>
      <c r="D39" s="16">
        <f>VLOOKUP($A39,'[4]DISTRIBUTION SUMMARY'!$A$8:$BF$143,D$3,FALSE)</f>
        <v>9250891.6729974374</v>
      </c>
      <c r="E39" s="16">
        <f>VLOOKUP($A39,'[4]DISTRIBUTION SUMMARY'!$A$8:$BF$143,E$3,FALSE)</f>
        <v>501225</v>
      </c>
      <c r="F39" s="16">
        <f>VLOOKUP($A39,'[4]DISTRIBUTION SUMMARY'!$A$8:$BF$143,F$3,FALSE)</f>
        <v>516436</v>
      </c>
      <c r="G39" s="16">
        <f>VLOOKUP($A39,'[4]DISTRIBUTION SUMMARY'!$A$8:$BF$143,G$3,FALSE)</f>
        <v>197185</v>
      </c>
      <c r="H39" s="16">
        <f>VLOOKUP($A39,'[4]DISTRIBUTION SUMMARY'!$A$8:$BF$143,H$3,FALSE)</f>
        <v>1928028</v>
      </c>
      <c r="I39" s="16">
        <f>VLOOKUP($A39,'[4]DISTRIBUTION SUMMARY'!$A$8:$BF$143,I$3,FALSE)</f>
        <v>0</v>
      </c>
      <c r="J39" s="16">
        <f>VLOOKUP($A39,'[4]DISTRIBUTION SUMMARY'!$A$8:$BF$143,J$3,FALSE)</f>
        <v>2463244</v>
      </c>
      <c r="K39" s="16">
        <f>VLOOKUP($A39,'[4]DISTRIBUTION SUMMARY'!$A$8:$BF$143,K$3,FALSE)</f>
        <v>1145549</v>
      </c>
      <c r="L39" s="16">
        <f>VLOOKUP($A39,'[4]DISTRIBUTION SUMMARY'!$A$8:$BF$143,L$3,FALSE)</f>
        <v>71988</v>
      </c>
      <c r="M39" s="16">
        <f>VLOOKUP($A39,'[4]DISTRIBUTION SUMMARY'!$A$8:$BF$143,M$3,FALSE)</f>
        <v>148071</v>
      </c>
      <c r="N39" s="16">
        <f>VLOOKUP($A39,'[4]DISTRIBUTION SUMMARY'!$A$8:$BF$143,N$3,FALSE)</f>
        <v>216115</v>
      </c>
      <c r="O39" s="15"/>
      <c r="P39" s="67">
        <f>VLOOKUP($A39,'[4]DISTRIBUTION SUMMARY'!$A$8:$BF$143,P$3,FALSE)</f>
        <v>1473675</v>
      </c>
      <c r="Q39" s="67">
        <f>VLOOKUP($A39,'[4]DISTRIBUTION SUMMARY'!$A$8:$BF$143,Q$3,FALSE)</f>
        <v>0</v>
      </c>
      <c r="R39" s="16">
        <f>VLOOKUP($A39,'[4]DISTRIBUTION SUMMARY'!$A$8:$BF$143,R$3,FALSE)</f>
        <v>0</v>
      </c>
      <c r="S39" s="16">
        <f>VLOOKUP($A39,'[4]DISTRIBUTION SUMMARY'!$A$8:$BF$143,S$3,FALSE)</f>
        <v>154132</v>
      </c>
      <c r="T39" s="16">
        <f>VLOOKUP($A39,'[4]DISTRIBUTION SUMMARY'!$A$8:$BF$143,T$3,FALSE)</f>
        <v>98962</v>
      </c>
      <c r="U39" s="16">
        <f>VLOOKUP($A39,'[4]DISTRIBUTION SUMMARY'!$A$8:$BF$143,U$3,FALSE)</f>
        <v>0</v>
      </c>
      <c r="V39" s="16">
        <f>VLOOKUP($A39,'[4]DISTRIBUTION SUMMARY'!$A$8:$BF$143,V$3,FALSE)</f>
        <v>0</v>
      </c>
      <c r="W39" s="15"/>
      <c r="X39" s="16">
        <f t="shared" si="0"/>
        <v>148071</v>
      </c>
      <c r="Y39" s="16">
        <f t="shared" si="1"/>
        <v>216115</v>
      </c>
      <c r="Z39" s="17">
        <f t="shared" si="2"/>
        <v>501225</v>
      </c>
      <c r="AA39" s="15"/>
      <c r="AB39" s="17">
        <f t="shared" si="3"/>
        <v>38742615.672997437</v>
      </c>
      <c r="AC39" s="15"/>
    </row>
    <row r="40" spans="1:29" x14ac:dyDescent="0.2">
      <c r="A40" s="53">
        <v>34</v>
      </c>
      <c r="B40" s="1" t="s">
        <v>102</v>
      </c>
      <c r="C40" s="16">
        <f>VLOOKUP($A40,'[4]DISTRIBUTION SUMMARY'!$A$8:$BF$143,C$3,FALSE)</f>
        <v>58682459</v>
      </c>
      <c r="D40" s="16">
        <f>VLOOKUP($A40,'[4]DISTRIBUTION SUMMARY'!$A$8:$BF$143,D$3,FALSE)</f>
        <v>19781385.14203307</v>
      </c>
      <c r="E40" s="16">
        <f>VLOOKUP($A40,'[4]DISTRIBUTION SUMMARY'!$A$8:$BF$143,E$3,FALSE)</f>
        <v>1324319</v>
      </c>
      <c r="F40" s="16">
        <f>VLOOKUP($A40,'[4]DISTRIBUTION SUMMARY'!$A$8:$BF$143,F$3,FALSE)</f>
        <v>1339700</v>
      </c>
      <c r="G40" s="16">
        <f>VLOOKUP($A40,'[4]DISTRIBUTION SUMMARY'!$A$8:$BF$143,G$3,FALSE)</f>
        <v>537534</v>
      </c>
      <c r="H40" s="16">
        <f>VLOOKUP($A40,'[4]DISTRIBUTION SUMMARY'!$A$8:$BF$143,H$3,FALSE)</f>
        <v>5118978</v>
      </c>
      <c r="I40" s="16">
        <f>VLOOKUP($A40,'[4]DISTRIBUTION SUMMARY'!$A$8:$BF$143,I$3,FALSE)</f>
        <v>0</v>
      </c>
      <c r="J40" s="16">
        <f>VLOOKUP($A40,'[4]DISTRIBUTION SUMMARY'!$A$8:$BF$143,J$3,FALSE)</f>
        <v>6301553</v>
      </c>
      <c r="K40" s="16">
        <f>VLOOKUP($A40,'[4]DISTRIBUTION SUMMARY'!$A$8:$BF$143,K$3,FALSE)</f>
        <v>2927493</v>
      </c>
      <c r="L40" s="16">
        <f>VLOOKUP($A40,'[4]DISTRIBUTION SUMMARY'!$A$8:$BF$143,L$3,FALSE)</f>
        <v>181935</v>
      </c>
      <c r="M40" s="16">
        <f>VLOOKUP($A40,'[4]DISTRIBUTION SUMMARY'!$A$8:$BF$143,M$3,FALSE)</f>
        <v>1829139</v>
      </c>
      <c r="N40" s="16">
        <f>VLOOKUP($A40,'[4]DISTRIBUTION SUMMARY'!$A$8:$BF$143,N$3,FALSE)</f>
        <v>140504</v>
      </c>
      <c r="O40" s="15"/>
      <c r="P40" s="67">
        <f>VLOOKUP($A40,'[4]DISTRIBUTION SUMMARY'!$A$8:$BF$143,P$3,FALSE)</f>
        <v>3151191</v>
      </c>
      <c r="Q40" s="67">
        <f>VLOOKUP($A40,'[4]DISTRIBUTION SUMMARY'!$A$8:$BF$143,Q$3,FALSE)</f>
        <v>0</v>
      </c>
      <c r="R40" s="16">
        <f>VLOOKUP($A40,'[4]DISTRIBUTION SUMMARY'!$A$8:$BF$143,R$3,FALSE)</f>
        <v>0</v>
      </c>
      <c r="S40" s="16">
        <f>VLOOKUP($A40,'[4]DISTRIBUTION SUMMARY'!$A$8:$BF$143,S$3,FALSE)</f>
        <v>423463</v>
      </c>
      <c r="T40" s="16">
        <f>VLOOKUP($A40,'[4]DISTRIBUTION SUMMARY'!$A$8:$BF$143,T$3,FALSE)</f>
        <v>200983</v>
      </c>
      <c r="U40" s="16">
        <f>VLOOKUP($A40,'[4]DISTRIBUTION SUMMARY'!$A$8:$BF$143,U$3,FALSE)</f>
        <v>0</v>
      </c>
      <c r="V40" s="16">
        <f>VLOOKUP($A40,'[4]DISTRIBUTION SUMMARY'!$A$8:$BF$143,V$3,FALSE)</f>
        <v>0</v>
      </c>
      <c r="W40" s="15"/>
      <c r="X40" s="16">
        <f t="shared" si="0"/>
        <v>1829139</v>
      </c>
      <c r="Y40" s="16">
        <f t="shared" si="1"/>
        <v>140504</v>
      </c>
      <c r="Z40" s="17">
        <f t="shared" si="2"/>
        <v>1324319</v>
      </c>
      <c r="AA40" s="15"/>
      <c r="AB40" s="17">
        <f t="shared" si="3"/>
        <v>101940636.14203307</v>
      </c>
      <c r="AC40" s="15"/>
    </row>
    <row r="41" spans="1:29" x14ac:dyDescent="0.2">
      <c r="A41" s="53">
        <v>35</v>
      </c>
      <c r="B41" s="1" t="s">
        <v>101</v>
      </c>
      <c r="C41" s="16">
        <f>VLOOKUP($A41,'[4]DISTRIBUTION SUMMARY'!$A$8:$BF$143,C$3,FALSE)</f>
        <v>19505196</v>
      </c>
      <c r="D41" s="16">
        <f>VLOOKUP($A41,'[4]DISTRIBUTION SUMMARY'!$A$8:$BF$143,D$3,FALSE)</f>
        <v>3030139.0071756914</v>
      </c>
      <c r="E41" s="16">
        <f>VLOOKUP($A41,'[4]DISTRIBUTION SUMMARY'!$A$8:$BF$143,E$3,FALSE)</f>
        <v>438047</v>
      </c>
      <c r="F41" s="16">
        <f>VLOOKUP($A41,'[4]DISTRIBUTION SUMMARY'!$A$8:$BF$143,F$3,FALSE)</f>
        <v>670173</v>
      </c>
      <c r="G41" s="16">
        <f>VLOOKUP($A41,'[4]DISTRIBUTION SUMMARY'!$A$8:$BF$143,G$3,FALSE)</f>
        <v>166859</v>
      </c>
      <c r="H41" s="16">
        <f>VLOOKUP($A41,'[4]DISTRIBUTION SUMMARY'!$A$8:$BF$143,H$3,FALSE)</f>
        <v>1507206</v>
      </c>
      <c r="I41" s="16">
        <f>VLOOKUP($A41,'[4]DISTRIBUTION SUMMARY'!$A$8:$BF$143,I$3,FALSE)</f>
        <v>0</v>
      </c>
      <c r="J41" s="16">
        <f>VLOOKUP($A41,'[4]DISTRIBUTION SUMMARY'!$A$8:$BF$143,J$3,FALSE)</f>
        <v>2013255</v>
      </c>
      <c r="K41" s="16">
        <f>VLOOKUP($A41,'[4]DISTRIBUTION SUMMARY'!$A$8:$BF$143,K$3,FALSE)</f>
        <v>938243</v>
      </c>
      <c r="L41" s="16">
        <f>VLOOKUP($A41,'[4]DISTRIBUTION SUMMARY'!$A$8:$BF$143,L$3,FALSE)</f>
        <v>57443</v>
      </c>
      <c r="M41" s="16">
        <f>VLOOKUP($A41,'[4]DISTRIBUTION SUMMARY'!$A$8:$BF$143,M$3,FALSE)</f>
        <v>10800</v>
      </c>
      <c r="N41" s="16">
        <f>VLOOKUP($A41,'[4]DISTRIBUTION SUMMARY'!$A$8:$BF$143,N$3,FALSE)</f>
        <v>86219</v>
      </c>
      <c r="O41" s="15"/>
      <c r="P41" s="67">
        <f>VLOOKUP($A41,'[4]DISTRIBUTION SUMMARY'!$A$8:$BF$143,P$3,FALSE)</f>
        <v>482704</v>
      </c>
      <c r="Q41" s="67">
        <f>VLOOKUP($A41,'[4]DISTRIBUTION SUMMARY'!$A$8:$BF$143,Q$3,FALSE)</f>
        <v>0</v>
      </c>
      <c r="R41" s="16">
        <f>VLOOKUP($A41,'[4]DISTRIBUTION SUMMARY'!$A$8:$BF$143,R$3,FALSE)</f>
        <v>0</v>
      </c>
      <c r="S41" s="16">
        <f>VLOOKUP($A41,'[4]DISTRIBUTION SUMMARY'!$A$8:$BF$143,S$3,FALSE)</f>
        <v>167790</v>
      </c>
      <c r="T41" s="16">
        <f>VLOOKUP($A41,'[4]DISTRIBUTION SUMMARY'!$A$8:$BF$143,T$3,FALSE)</f>
        <v>95867</v>
      </c>
      <c r="U41" s="16">
        <f>VLOOKUP($A41,'[4]DISTRIBUTION SUMMARY'!$A$8:$BF$143,U$3,FALSE)</f>
        <v>0</v>
      </c>
      <c r="V41" s="16">
        <f>VLOOKUP($A41,'[4]DISTRIBUTION SUMMARY'!$A$8:$BF$143,V$3,FALSE)</f>
        <v>0</v>
      </c>
      <c r="W41" s="15"/>
      <c r="X41" s="16">
        <f t="shared" si="0"/>
        <v>10800</v>
      </c>
      <c r="Y41" s="16">
        <f t="shared" si="1"/>
        <v>86219</v>
      </c>
      <c r="Z41" s="17">
        <f t="shared" si="2"/>
        <v>438047</v>
      </c>
      <c r="AA41" s="15"/>
      <c r="AB41" s="17">
        <f t="shared" si="3"/>
        <v>29169941.007175691</v>
      </c>
      <c r="AC41" s="15"/>
    </row>
    <row r="42" spans="1:29" x14ac:dyDescent="0.2">
      <c r="A42" s="53">
        <v>36</v>
      </c>
      <c r="B42" s="1" t="s">
        <v>100</v>
      </c>
      <c r="C42" s="16">
        <f>VLOOKUP($A42,'[4]DISTRIBUTION SUMMARY'!$A$8:$BF$143,C$3,FALSE)</f>
        <v>19606495</v>
      </c>
      <c r="D42" s="16">
        <f>VLOOKUP($A42,'[4]DISTRIBUTION SUMMARY'!$A$8:$BF$143,D$3,FALSE)</f>
        <v>7204577.6532675056</v>
      </c>
      <c r="E42" s="16">
        <f>VLOOKUP($A42,'[4]DISTRIBUTION SUMMARY'!$A$8:$BF$143,E$3,FALSE)</f>
        <v>458743</v>
      </c>
      <c r="F42" s="16">
        <f>VLOOKUP($A42,'[4]DISTRIBUTION SUMMARY'!$A$8:$BF$143,F$3,FALSE)</f>
        <v>383861</v>
      </c>
      <c r="G42" s="16">
        <f>VLOOKUP($A42,'[4]DISTRIBUTION SUMMARY'!$A$8:$BF$143,G$3,FALSE)</f>
        <v>183337</v>
      </c>
      <c r="H42" s="16">
        <f>VLOOKUP($A42,'[4]DISTRIBUTION SUMMARY'!$A$8:$BF$143,H$3,FALSE)</f>
        <v>2137019</v>
      </c>
      <c r="I42" s="16">
        <f>VLOOKUP($A42,'[4]DISTRIBUTION SUMMARY'!$A$8:$BF$143,I$3,FALSE)</f>
        <v>0</v>
      </c>
      <c r="J42" s="16">
        <f>VLOOKUP($A42,'[4]DISTRIBUTION SUMMARY'!$A$8:$BF$143,J$3,FALSE)</f>
        <v>2217229</v>
      </c>
      <c r="K42" s="16">
        <f>VLOOKUP($A42,'[4]DISTRIBUTION SUMMARY'!$A$8:$BF$143,K$3,FALSE)</f>
        <v>1031269</v>
      </c>
      <c r="L42" s="16">
        <f>VLOOKUP($A42,'[4]DISTRIBUTION SUMMARY'!$A$8:$BF$143,L$3,FALSE)</f>
        <v>63022</v>
      </c>
      <c r="M42" s="16">
        <f>VLOOKUP($A42,'[4]DISTRIBUTION SUMMARY'!$A$8:$BF$143,M$3,FALSE)</f>
        <v>63203</v>
      </c>
      <c r="N42" s="16">
        <f>VLOOKUP($A42,'[4]DISTRIBUTION SUMMARY'!$A$8:$BF$143,N$3,FALSE)</f>
        <v>64427</v>
      </c>
      <c r="O42" s="15"/>
      <c r="P42" s="67">
        <f>VLOOKUP($A42,'[4]DISTRIBUTION SUMMARY'!$A$8:$BF$143,P$3,FALSE)</f>
        <v>1147695</v>
      </c>
      <c r="Q42" s="67">
        <f>VLOOKUP($A42,'[4]DISTRIBUTION SUMMARY'!$A$8:$BF$143,Q$3,FALSE)</f>
        <v>0</v>
      </c>
      <c r="R42" s="16">
        <f>VLOOKUP($A42,'[4]DISTRIBUTION SUMMARY'!$A$8:$BF$143,R$3,FALSE)</f>
        <v>0</v>
      </c>
      <c r="S42" s="16">
        <f>VLOOKUP($A42,'[4]DISTRIBUTION SUMMARY'!$A$8:$BF$143,S$3,FALSE)</f>
        <v>155832</v>
      </c>
      <c r="T42" s="16">
        <f>VLOOKUP($A42,'[4]DISTRIBUTION SUMMARY'!$A$8:$BF$143,T$3,FALSE)</f>
        <v>70452</v>
      </c>
      <c r="U42" s="16">
        <f>VLOOKUP($A42,'[4]DISTRIBUTION SUMMARY'!$A$8:$BF$143,U$3,FALSE)</f>
        <v>0</v>
      </c>
      <c r="V42" s="16">
        <f>VLOOKUP($A42,'[4]DISTRIBUTION SUMMARY'!$A$8:$BF$143,V$3,FALSE)</f>
        <v>0</v>
      </c>
      <c r="W42" s="15"/>
      <c r="X42" s="16">
        <f t="shared" si="0"/>
        <v>63203</v>
      </c>
      <c r="Y42" s="16">
        <f t="shared" si="1"/>
        <v>64427</v>
      </c>
      <c r="Z42" s="17">
        <f t="shared" si="2"/>
        <v>458743</v>
      </c>
      <c r="AA42" s="15"/>
      <c r="AB42" s="17">
        <f t="shared" si="3"/>
        <v>34787161.653267503</v>
      </c>
      <c r="AC42" s="15"/>
    </row>
    <row r="43" spans="1:29" x14ac:dyDescent="0.2">
      <c r="A43" s="53">
        <v>37</v>
      </c>
      <c r="B43" s="1" t="s">
        <v>99</v>
      </c>
      <c r="C43" s="16">
        <f>VLOOKUP($A43,'[4]DISTRIBUTION SUMMARY'!$A$8:$BF$143,C$3,FALSE)</f>
        <v>3174927</v>
      </c>
      <c r="D43" s="16">
        <f>VLOOKUP($A43,'[4]DISTRIBUTION SUMMARY'!$A$8:$BF$143,D$3,FALSE)</f>
        <v>4157656.9831929528</v>
      </c>
      <c r="E43" s="16">
        <f>VLOOKUP($A43,'[4]DISTRIBUTION SUMMARY'!$A$8:$BF$143,E$3,FALSE)</f>
        <v>78831</v>
      </c>
      <c r="F43" s="16">
        <f>VLOOKUP($A43,'[4]DISTRIBUTION SUMMARY'!$A$8:$BF$143,F$3,FALSE)</f>
        <v>79746</v>
      </c>
      <c r="G43" s="16">
        <f>VLOOKUP($A43,'[4]DISTRIBUTION SUMMARY'!$A$8:$BF$143,G$3,FALSE)</f>
        <v>31012</v>
      </c>
      <c r="H43" s="16">
        <f>VLOOKUP($A43,'[4]DISTRIBUTION SUMMARY'!$A$8:$BF$143,H$3,FALSE)</f>
        <v>455833</v>
      </c>
      <c r="I43" s="16">
        <f>VLOOKUP($A43,'[4]DISTRIBUTION SUMMARY'!$A$8:$BF$143,I$3,FALSE)</f>
        <v>0</v>
      </c>
      <c r="J43" s="16">
        <f>VLOOKUP($A43,'[4]DISTRIBUTION SUMMARY'!$A$8:$BF$143,J$3,FALSE)</f>
        <v>396762</v>
      </c>
      <c r="K43" s="16">
        <f>VLOOKUP($A43,'[4]DISTRIBUTION SUMMARY'!$A$8:$BF$143,K$3,FALSE)</f>
        <v>184598</v>
      </c>
      <c r="L43" s="16">
        <f>VLOOKUP($A43,'[4]DISTRIBUTION SUMMARY'!$A$8:$BF$143,L$3,FALSE)</f>
        <v>11322</v>
      </c>
      <c r="M43" s="16">
        <f>VLOOKUP($A43,'[4]DISTRIBUTION SUMMARY'!$A$8:$BF$143,M$3,FALSE)</f>
        <v>24832</v>
      </c>
      <c r="N43" s="16">
        <f>VLOOKUP($A43,'[4]DISTRIBUTION SUMMARY'!$A$8:$BF$143,N$3,FALSE)</f>
        <v>4160</v>
      </c>
      <c r="O43" s="15"/>
      <c r="P43" s="67">
        <f>VLOOKUP($A43,'[4]DISTRIBUTION SUMMARY'!$A$8:$BF$143,P$3,FALSE)</f>
        <v>662318</v>
      </c>
      <c r="Q43" s="67">
        <f>VLOOKUP($A43,'[4]DISTRIBUTION SUMMARY'!$A$8:$BF$143,Q$3,FALSE)</f>
        <v>0</v>
      </c>
      <c r="R43" s="16">
        <f>VLOOKUP($A43,'[4]DISTRIBUTION SUMMARY'!$A$8:$BF$143,R$3,FALSE)</f>
        <v>0</v>
      </c>
      <c r="S43" s="16">
        <f>VLOOKUP($A43,'[4]DISTRIBUTION SUMMARY'!$A$8:$BF$143,S$3,FALSE)</f>
        <v>17879</v>
      </c>
      <c r="T43" s="16">
        <f>VLOOKUP($A43,'[4]DISTRIBUTION SUMMARY'!$A$8:$BF$143,T$3,FALSE)</f>
        <v>10448</v>
      </c>
      <c r="U43" s="16">
        <f>VLOOKUP($A43,'[4]DISTRIBUTION SUMMARY'!$A$8:$BF$143,U$3,FALSE)</f>
        <v>0</v>
      </c>
      <c r="V43" s="16">
        <f>VLOOKUP($A43,'[4]DISTRIBUTION SUMMARY'!$A$8:$BF$143,V$3,FALSE)</f>
        <v>0</v>
      </c>
      <c r="W43" s="15"/>
      <c r="X43" s="16">
        <f t="shared" si="0"/>
        <v>24832</v>
      </c>
      <c r="Y43" s="16">
        <f t="shared" si="1"/>
        <v>4160</v>
      </c>
      <c r="Z43" s="17">
        <f t="shared" si="2"/>
        <v>78831</v>
      </c>
      <c r="AA43" s="15"/>
      <c r="AB43" s="17">
        <f t="shared" si="3"/>
        <v>9290324.9831929523</v>
      </c>
      <c r="AC43" s="15"/>
    </row>
    <row r="44" spans="1:29" x14ac:dyDescent="0.2">
      <c r="A44" s="53">
        <v>38</v>
      </c>
      <c r="B44" s="1" t="s">
        <v>98</v>
      </c>
      <c r="C44" s="16">
        <f>VLOOKUP($A44,'[4]DISTRIBUTION SUMMARY'!$A$8:$BF$143,C$3,FALSE)</f>
        <v>7415241</v>
      </c>
      <c r="D44" s="16">
        <f>VLOOKUP($A44,'[4]DISTRIBUTION SUMMARY'!$A$8:$BF$143,D$3,FALSE)</f>
        <v>2273915.3227957422</v>
      </c>
      <c r="E44" s="16">
        <f>VLOOKUP($A44,'[4]DISTRIBUTION SUMMARY'!$A$8:$BF$143,E$3,FALSE)</f>
        <v>163820</v>
      </c>
      <c r="F44" s="16">
        <f>VLOOKUP($A44,'[4]DISTRIBUTION SUMMARY'!$A$8:$BF$143,F$3,FALSE)</f>
        <v>549341</v>
      </c>
      <c r="G44" s="16">
        <f>VLOOKUP($A44,'[4]DISTRIBUTION SUMMARY'!$A$8:$BF$143,G$3,FALSE)</f>
        <v>64448</v>
      </c>
      <c r="H44" s="16">
        <f>VLOOKUP($A44,'[4]DISTRIBUTION SUMMARY'!$A$8:$BF$143,H$3,FALSE)</f>
        <v>949327</v>
      </c>
      <c r="I44" s="16">
        <f>VLOOKUP($A44,'[4]DISTRIBUTION SUMMARY'!$A$8:$BF$143,I$3,FALSE)</f>
        <v>0</v>
      </c>
      <c r="J44" s="16">
        <f>VLOOKUP($A44,'[4]DISTRIBUTION SUMMARY'!$A$8:$BF$143,J$3,FALSE)</f>
        <v>941143</v>
      </c>
      <c r="K44" s="16">
        <f>VLOOKUP($A44,'[4]DISTRIBUTION SUMMARY'!$A$8:$BF$143,K$3,FALSE)</f>
        <v>437836</v>
      </c>
      <c r="L44" s="16">
        <f>VLOOKUP($A44,'[4]DISTRIBUTION SUMMARY'!$A$8:$BF$143,L$3,FALSE)</f>
        <v>26598</v>
      </c>
      <c r="M44" s="16">
        <f>VLOOKUP($A44,'[4]DISTRIBUTION SUMMARY'!$A$8:$BF$143,M$3,FALSE)</f>
        <v>14565</v>
      </c>
      <c r="N44" s="16">
        <f>VLOOKUP($A44,'[4]DISTRIBUTION SUMMARY'!$A$8:$BF$143,N$3,FALSE)</f>
        <v>91310</v>
      </c>
      <c r="O44" s="15"/>
      <c r="P44" s="67">
        <f>VLOOKUP($A44,'[4]DISTRIBUTION SUMMARY'!$A$8:$BF$143,P$3,FALSE)</f>
        <v>362237</v>
      </c>
      <c r="Q44" s="67">
        <f>VLOOKUP($A44,'[4]DISTRIBUTION SUMMARY'!$A$8:$BF$143,Q$3,FALSE)</f>
        <v>0</v>
      </c>
      <c r="R44" s="16">
        <f>VLOOKUP($A44,'[4]DISTRIBUTION SUMMARY'!$A$8:$BF$143,R$3,FALSE)</f>
        <v>0</v>
      </c>
      <c r="S44" s="16">
        <f>VLOOKUP($A44,'[4]DISTRIBUTION SUMMARY'!$A$8:$BF$143,S$3,FALSE)</f>
        <v>57929</v>
      </c>
      <c r="T44" s="16">
        <f>VLOOKUP($A44,'[4]DISTRIBUTION SUMMARY'!$A$8:$BF$143,T$3,FALSE)</f>
        <v>41468</v>
      </c>
      <c r="U44" s="16">
        <f>VLOOKUP($A44,'[4]DISTRIBUTION SUMMARY'!$A$8:$BF$143,U$3,FALSE)</f>
        <v>0</v>
      </c>
      <c r="V44" s="16">
        <f>VLOOKUP($A44,'[4]DISTRIBUTION SUMMARY'!$A$8:$BF$143,V$3,FALSE)</f>
        <v>0</v>
      </c>
      <c r="W44" s="15"/>
      <c r="X44" s="16">
        <f t="shared" si="0"/>
        <v>14565</v>
      </c>
      <c r="Y44" s="16">
        <f t="shared" si="1"/>
        <v>91310</v>
      </c>
      <c r="Z44" s="17">
        <f t="shared" si="2"/>
        <v>163820</v>
      </c>
      <c r="AA44" s="15"/>
      <c r="AB44" s="17">
        <f t="shared" si="3"/>
        <v>13389178.322795741</v>
      </c>
      <c r="AC44" s="15"/>
    </row>
    <row r="45" spans="1:29" x14ac:dyDescent="0.2">
      <c r="A45" s="53">
        <v>39</v>
      </c>
      <c r="B45" s="1" t="s">
        <v>97</v>
      </c>
      <c r="C45" s="16">
        <f>VLOOKUP($A45,'[4]DISTRIBUTION SUMMARY'!$A$8:$BF$143,C$3,FALSE)</f>
        <v>12264045</v>
      </c>
      <c r="D45" s="16">
        <f>VLOOKUP($A45,'[4]DISTRIBUTION SUMMARY'!$A$8:$BF$143,D$3,FALSE)</f>
        <v>4327571.3200439261</v>
      </c>
      <c r="E45" s="16">
        <f>VLOOKUP($A45,'[4]DISTRIBUTION SUMMARY'!$A$8:$BF$143,E$3,FALSE)</f>
        <v>285115</v>
      </c>
      <c r="F45" s="16">
        <f>VLOOKUP($A45,'[4]DISTRIBUTION SUMMARY'!$A$8:$BF$143,F$3,FALSE)</f>
        <v>868842</v>
      </c>
      <c r="G45" s="16">
        <f>VLOOKUP($A45,'[4]DISTRIBUTION SUMMARY'!$A$8:$BF$143,G$3,FALSE)</f>
        <v>112166</v>
      </c>
      <c r="H45" s="16">
        <f>VLOOKUP($A45,'[4]DISTRIBUTION SUMMARY'!$A$8:$BF$143,H$3,FALSE)</f>
        <v>1271215</v>
      </c>
      <c r="I45" s="16">
        <f>VLOOKUP($A45,'[4]DISTRIBUTION SUMMARY'!$A$8:$BF$143,I$3,FALSE)</f>
        <v>0</v>
      </c>
      <c r="J45" s="16">
        <f>VLOOKUP($A45,'[4]DISTRIBUTION SUMMARY'!$A$8:$BF$143,J$3,FALSE)</f>
        <v>1468841</v>
      </c>
      <c r="K45" s="16">
        <f>VLOOKUP($A45,'[4]DISTRIBUTION SUMMARY'!$A$8:$BF$143,K$3,FALSE)</f>
        <v>683679</v>
      </c>
      <c r="L45" s="16">
        <f>VLOOKUP($A45,'[4]DISTRIBUTION SUMMARY'!$A$8:$BF$143,L$3,FALSE)</f>
        <v>42730</v>
      </c>
      <c r="M45" s="16">
        <f>VLOOKUP($A45,'[4]DISTRIBUTION SUMMARY'!$A$8:$BF$143,M$3,FALSE)</f>
        <v>252757</v>
      </c>
      <c r="N45" s="16">
        <f>VLOOKUP($A45,'[4]DISTRIBUTION SUMMARY'!$A$8:$BF$143,N$3,FALSE)</f>
        <v>102572</v>
      </c>
      <c r="O45" s="15"/>
      <c r="P45" s="67">
        <f>VLOOKUP($A45,'[4]DISTRIBUTION SUMMARY'!$A$8:$BF$143,P$3,FALSE)</f>
        <v>689386</v>
      </c>
      <c r="Q45" s="67">
        <f>VLOOKUP($A45,'[4]DISTRIBUTION SUMMARY'!$A$8:$BF$143,Q$3,FALSE)</f>
        <v>0</v>
      </c>
      <c r="R45" s="16">
        <f>VLOOKUP($A45,'[4]DISTRIBUTION SUMMARY'!$A$8:$BF$143,R$3,FALSE)</f>
        <v>0</v>
      </c>
      <c r="S45" s="16">
        <f>VLOOKUP($A45,'[4]DISTRIBUTION SUMMARY'!$A$8:$BF$143,S$3,FALSE)</f>
        <v>120612</v>
      </c>
      <c r="T45" s="16">
        <f>VLOOKUP($A45,'[4]DISTRIBUTION SUMMARY'!$A$8:$BF$143,T$3,FALSE)</f>
        <v>40158</v>
      </c>
      <c r="U45" s="16">
        <f>VLOOKUP($A45,'[4]DISTRIBUTION SUMMARY'!$A$8:$BF$143,U$3,FALSE)</f>
        <v>0</v>
      </c>
      <c r="V45" s="16">
        <f>VLOOKUP($A45,'[4]DISTRIBUTION SUMMARY'!$A$8:$BF$143,V$3,FALSE)</f>
        <v>0</v>
      </c>
      <c r="W45" s="15"/>
      <c r="X45" s="16">
        <f t="shared" si="0"/>
        <v>252757</v>
      </c>
      <c r="Y45" s="16">
        <f t="shared" si="1"/>
        <v>102572</v>
      </c>
      <c r="Z45" s="17">
        <f t="shared" si="2"/>
        <v>285115</v>
      </c>
      <c r="AA45" s="15"/>
      <c r="AB45" s="17">
        <f t="shared" si="3"/>
        <v>22529689.320043925</v>
      </c>
      <c r="AC45" s="15"/>
    </row>
    <row r="46" spans="1:29" x14ac:dyDescent="0.2">
      <c r="A46" s="53">
        <v>40</v>
      </c>
      <c r="B46" s="1" t="s">
        <v>96</v>
      </c>
      <c r="C46" s="16">
        <f>VLOOKUP($A46,'[4]DISTRIBUTION SUMMARY'!$A$8:$BF$143,C$3,FALSE)</f>
        <v>4223615</v>
      </c>
      <c r="D46" s="16">
        <f>VLOOKUP($A46,'[4]DISTRIBUTION SUMMARY'!$A$8:$BF$143,D$3,FALSE)</f>
        <v>1521887.0541405082</v>
      </c>
      <c r="E46" s="16">
        <f>VLOOKUP($A46,'[4]DISTRIBUTION SUMMARY'!$A$8:$BF$143,E$3,FALSE)</f>
        <v>102994</v>
      </c>
      <c r="F46" s="16">
        <f>VLOOKUP($A46,'[4]DISTRIBUTION SUMMARY'!$A$8:$BF$143,F$3,FALSE)</f>
        <v>175580</v>
      </c>
      <c r="G46" s="16">
        <f>VLOOKUP($A46,'[4]DISTRIBUTION SUMMARY'!$A$8:$BF$143,G$3,FALSE)</f>
        <v>40519</v>
      </c>
      <c r="H46" s="16">
        <f>VLOOKUP($A46,'[4]DISTRIBUTION SUMMARY'!$A$8:$BF$143,H$3,FALSE)</f>
        <v>574977</v>
      </c>
      <c r="I46" s="16">
        <f>VLOOKUP($A46,'[4]DISTRIBUTION SUMMARY'!$A$8:$BF$143,I$3,FALSE)</f>
        <v>0</v>
      </c>
      <c r="J46" s="16">
        <f>VLOOKUP($A46,'[4]DISTRIBUTION SUMMARY'!$A$8:$BF$143,J$3,FALSE)</f>
        <v>529313</v>
      </c>
      <c r="K46" s="16">
        <f>VLOOKUP($A46,'[4]DISTRIBUTION SUMMARY'!$A$8:$BF$143,K$3,FALSE)</f>
        <v>246327</v>
      </c>
      <c r="L46" s="16">
        <f>VLOOKUP($A46,'[4]DISTRIBUTION SUMMARY'!$A$8:$BF$143,L$3,FALSE)</f>
        <v>15436</v>
      </c>
      <c r="M46" s="16">
        <f>VLOOKUP($A46,'[4]DISTRIBUTION SUMMARY'!$A$8:$BF$143,M$3,FALSE)</f>
        <v>112335</v>
      </c>
      <c r="N46" s="16">
        <f>VLOOKUP($A46,'[4]DISTRIBUTION SUMMARY'!$A$8:$BF$143,N$3,FALSE)</f>
        <v>168691</v>
      </c>
      <c r="O46" s="15"/>
      <c r="P46" s="67">
        <f>VLOOKUP($A46,'[4]DISTRIBUTION SUMMARY'!$A$8:$BF$143,P$3,FALSE)</f>
        <v>242438</v>
      </c>
      <c r="Q46" s="67">
        <f>VLOOKUP($A46,'[4]DISTRIBUTION SUMMARY'!$A$8:$BF$143,Q$3,FALSE)</f>
        <v>0</v>
      </c>
      <c r="R46" s="16">
        <f>VLOOKUP($A46,'[4]DISTRIBUTION SUMMARY'!$A$8:$BF$143,R$3,FALSE)</f>
        <v>0</v>
      </c>
      <c r="S46" s="16">
        <f>VLOOKUP($A46,'[4]DISTRIBUTION SUMMARY'!$A$8:$BF$143,S$3,FALSE)</f>
        <v>54550</v>
      </c>
      <c r="T46" s="16">
        <f>VLOOKUP($A46,'[4]DISTRIBUTION SUMMARY'!$A$8:$BF$143,T$3,FALSE)</f>
        <v>29135</v>
      </c>
      <c r="U46" s="16">
        <f>VLOOKUP($A46,'[4]DISTRIBUTION SUMMARY'!$A$8:$BF$143,U$3,FALSE)</f>
        <v>0</v>
      </c>
      <c r="V46" s="16">
        <f>VLOOKUP($A46,'[4]DISTRIBUTION SUMMARY'!$A$8:$BF$143,V$3,FALSE)</f>
        <v>0</v>
      </c>
      <c r="W46" s="15"/>
      <c r="X46" s="16">
        <f t="shared" si="0"/>
        <v>112335</v>
      </c>
      <c r="Y46" s="16">
        <f t="shared" si="1"/>
        <v>168691</v>
      </c>
      <c r="Z46" s="17">
        <f t="shared" si="2"/>
        <v>102994</v>
      </c>
      <c r="AA46" s="15"/>
      <c r="AB46" s="17">
        <f t="shared" si="3"/>
        <v>8037797.0541405082</v>
      </c>
      <c r="AC46" s="15"/>
    </row>
    <row r="47" spans="1:29" x14ac:dyDescent="0.2">
      <c r="A47" s="53">
        <v>41</v>
      </c>
      <c r="B47" s="1" t="s">
        <v>95</v>
      </c>
      <c r="C47" s="16">
        <f>VLOOKUP($A47,'[4]DISTRIBUTION SUMMARY'!$A$8:$BF$143,C$3,FALSE)</f>
        <v>18905621</v>
      </c>
      <c r="D47" s="16">
        <f>VLOOKUP($A47,'[4]DISTRIBUTION SUMMARY'!$A$8:$BF$143,D$3,FALSE)</f>
        <v>6158870.2838821942</v>
      </c>
      <c r="E47" s="16">
        <f>VLOOKUP($A47,'[4]DISTRIBUTION SUMMARY'!$A$8:$BF$143,E$3,FALSE)</f>
        <v>456956</v>
      </c>
      <c r="F47" s="16">
        <f>VLOOKUP($A47,'[4]DISTRIBUTION SUMMARY'!$A$8:$BF$143,F$3,FALSE)</f>
        <v>841777</v>
      </c>
      <c r="G47" s="16">
        <f>VLOOKUP($A47,'[4]DISTRIBUTION SUMMARY'!$A$8:$BF$143,G$3,FALSE)</f>
        <v>179769</v>
      </c>
      <c r="H47" s="16">
        <f>VLOOKUP($A47,'[4]DISTRIBUTION SUMMARY'!$A$8:$BF$143,H$3,FALSE)</f>
        <v>3932095</v>
      </c>
      <c r="I47" s="16">
        <f>VLOOKUP($A47,'[4]DISTRIBUTION SUMMARY'!$A$8:$BF$143,I$3,FALSE)</f>
        <v>0</v>
      </c>
      <c r="J47" s="16">
        <f>VLOOKUP($A47,'[4]DISTRIBUTION SUMMARY'!$A$8:$BF$143,J$3,FALSE)</f>
        <v>2599520</v>
      </c>
      <c r="K47" s="16">
        <f>VLOOKUP($A47,'[4]DISTRIBUTION SUMMARY'!$A$8:$BF$143,K$3,FALSE)</f>
        <v>1209875</v>
      </c>
      <c r="L47" s="16">
        <f>VLOOKUP($A47,'[4]DISTRIBUTION SUMMARY'!$A$8:$BF$143,L$3,FALSE)</f>
        <v>74190</v>
      </c>
      <c r="M47" s="16">
        <f>VLOOKUP($A47,'[4]DISTRIBUTION SUMMARY'!$A$8:$BF$143,M$3,FALSE)</f>
        <v>116679</v>
      </c>
      <c r="N47" s="16">
        <f>VLOOKUP($A47,'[4]DISTRIBUTION SUMMARY'!$A$8:$BF$143,N$3,FALSE)</f>
        <v>217098</v>
      </c>
      <c r="O47" s="15"/>
      <c r="P47" s="67">
        <f>VLOOKUP($A47,'[4]DISTRIBUTION SUMMARY'!$A$8:$BF$143,P$3,FALSE)</f>
        <v>981113</v>
      </c>
      <c r="Q47" s="67">
        <f>VLOOKUP($A47,'[4]DISTRIBUTION SUMMARY'!$A$8:$BF$143,Q$3,FALSE)</f>
        <v>0</v>
      </c>
      <c r="R47" s="16">
        <f>VLOOKUP($A47,'[4]DISTRIBUTION SUMMARY'!$A$8:$BF$143,R$3,FALSE)</f>
        <v>0</v>
      </c>
      <c r="S47" s="16">
        <f>VLOOKUP($A47,'[4]DISTRIBUTION SUMMARY'!$A$8:$BF$143,S$3,FALSE)</f>
        <v>205261</v>
      </c>
      <c r="T47" s="16">
        <f>VLOOKUP($A47,'[4]DISTRIBUTION SUMMARY'!$A$8:$BF$143,T$3,FALSE)</f>
        <v>97547</v>
      </c>
      <c r="U47" s="16">
        <f>VLOOKUP($A47,'[4]DISTRIBUTION SUMMARY'!$A$8:$BF$143,U$3,FALSE)</f>
        <v>0</v>
      </c>
      <c r="V47" s="16">
        <f>VLOOKUP($A47,'[4]DISTRIBUTION SUMMARY'!$A$8:$BF$143,V$3,FALSE)</f>
        <v>0</v>
      </c>
      <c r="W47" s="15"/>
      <c r="X47" s="16">
        <f t="shared" si="0"/>
        <v>116679</v>
      </c>
      <c r="Y47" s="16">
        <f t="shared" si="1"/>
        <v>217098</v>
      </c>
      <c r="Z47" s="17">
        <f t="shared" si="2"/>
        <v>456956</v>
      </c>
      <c r="AA47" s="15"/>
      <c r="AB47" s="17">
        <f t="shared" si="3"/>
        <v>35976371.283882193</v>
      </c>
      <c r="AC47" s="15"/>
    </row>
    <row r="48" spans="1:29" x14ac:dyDescent="0.2">
      <c r="A48" s="53">
        <v>42</v>
      </c>
      <c r="B48" s="1" t="s">
        <v>94</v>
      </c>
      <c r="C48" s="16">
        <f>VLOOKUP($A48,'[4]DISTRIBUTION SUMMARY'!$A$8:$BF$143,C$3,FALSE)</f>
        <v>54111991</v>
      </c>
      <c r="D48" s="16">
        <f>VLOOKUP($A48,'[4]DISTRIBUTION SUMMARY'!$A$8:$BF$143,D$3,FALSE)</f>
        <v>23030734.620825142</v>
      </c>
      <c r="E48" s="16">
        <f>VLOOKUP($A48,'[4]DISTRIBUTION SUMMARY'!$A$8:$BF$143,E$3,FALSE)</f>
        <v>1328027</v>
      </c>
      <c r="F48" s="16">
        <f>VLOOKUP($A48,'[4]DISTRIBUTION SUMMARY'!$A$8:$BF$143,F$3,FALSE)</f>
        <v>870756</v>
      </c>
      <c r="G48" s="16">
        <f>VLOOKUP($A48,'[4]DISTRIBUTION SUMMARY'!$A$8:$BF$143,G$3,FALSE)</f>
        <v>522453</v>
      </c>
      <c r="H48" s="16">
        <f>VLOOKUP($A48,'[4]DISTRIBUTION SUMMARY'!$A$8:$BF$143,H$3,FALSE)</f>
        <v>6576278</v>
      </c>
      <c r="I48" s="16">
        <f>VLOOKUP($A48,'[4]DISTRIBUTION SUMMARY'!$A$8:$BF$143,I$3,FALSE)</f>
        <v>0</v>
      </c>
      <c r="J48" s="16">
        <f>VLOOKUP($A48,'[4]DISTRIBUTION SUMMARY'!$A$8:$BF$143,J$3,FALSE)</f>
        <v>6352369</v>
      </c>
      <c r="K48" s="16">
        <f>VLOOKUP($A48,'[4]DISTRIBUTION SUMMARY'!$A$8:$BF$143,K$3,FALSE)</f>
        <v>2952276</v>
      </c>
      <c r="L48" s="16">
        <f>VLOOKUP($A48,'[4]DISTRIBUTION SUMMARY'!$A$8:$BF$143,L$3,FALSE)</f>
        <v>182444</v>
      </c>
      <c r="M48" s="16">
        <f>VLOOKUP($A48,'[4]DISTRIBUTION SUMMARY'!$A$8:$BF$143,M$3,FALSE)</f>
        <v>565308</v>
      </c>
      <c r="N48" s="16">
        <f>VLOOKUP($A48,'[4]DISTRIBUTION SUMMARY'!$A$8:$BF$143,N$3,FALSE)</f>
        <v>236060</v>
      </c>
      <c r="O48" s="15"/>
      <c r="P48" s="67">
        <f>VLOOKUP($A48,'[4]DISTRIBUTION SUMMARY'!$A$8:$BF$143,P$3,FALSE)</f>
        <v>3668815</v>
      </c>
      <c r="Q48" s="67">
        <f>VLOOKUP($A48,'[4]DISTRIBUTION SUMMARY'!$A$8:$BF$143,Q$3,FALSE)</f>
        <v>0</v>
      </c>
      <c r="R48" s="16">
        <f>VLOOKUP($A48,'[4]DISTRIBUTION SUMMARY'!$A$8:$BF$143,R$3,FALSE)</f>
        <v>0</v>
      </c>
      <c r="S48" s="16">
        <f>VLOOKUP($A48,'[4]DISTRIBUTION SUMMARY'!$A$8:$BF$143,S$3,FALSE)</f>
        <v>291266</v>
      </c>
      <c r="T48" s="16">
        <f>VLOOKUP($A48,'[4]DISTRIBUTION SUMMARY'!$A$8:$BF$143,T$3,FALSE)</f>
        <v>135521</v>
      </c>
      <c r="U48" s="16">
        <f>VLOOKUP($A48,'[4]DISTRIBUTION SUMMARY'!$A$8:$BF$143,U$3,FALSE)</f>
        <v>0</v>
      </c>
      <c r="V48" s="16">
        <f>VLOOKUP($A48,'[4]DISTRIBUTION SUMMARY'!$A$8:$BF$143,V$3,FALSE)</f>
        <v>0</v>
      </c>
      <c r="W48" s="15"/>
      <c r="X48" s="16">
        <f t="shared" si="0"/>
        <v>565308</v>
      </c>
      <c r="Y48" s="16">
        <f t="shared" si="1"/>
        <v>236060</v>
      </c>
      <c r="Z48" s="17">
        <f t="shared" si="2"/>
        <v>1328027</v>
      </c>
      <c r="AA48" s="15"/>
      <c r="AB48" s="17">
        <f t="shared" si="3"/>
        <v>100824298.62082514</v>
      </c>
      <c r="AC48" s="15"/>
    </row>
    <row r="49" spans="1:29" x14ac:dyDescent="0.2">
      <c r="A49" s="53">
        <v>43</v>
      </c>
      <c r="B49" s="1" t="s">
        <v>93</v>
      </c>
      <c r="C49" s="16">
        <f>VLOOKUP($A49,'[4]DISTRIBUTION SUMMARY'!$A$8:$BF$143,C$3,FALSE)</f>
        <v>193802467</v>
      </c>
      <c r="D49" s="16">
        <f>VLOOKUP($A49,'[4]DISTRIBUTION SUMMARY'!$A$8:$BF$143,D$3,FALSE)</f>
        <v>67696179.28007637</v>
      </c>
      <c r="E49" s="16">
        <f>VLOOKUP($A49,'[4]DISTRIBUTION SUMMARY'!$A$8:$BF$143,E$3,FALSE)</f>
        <v>4494841</v>
      </c>
      <c r="F49" s="16">
        <f>VLOOKUP($A49,'[4]DISTRIBUTION SUMMARY'!$A$8:$BF$143,F$3,FALSE)</f>
        <v>3199775</v>
      </c>
      <c r="G49" s="16">
        <f>VLOOKUP($A49,'[4]DISTRIBUTION SUMMARY'!$A$8:$BF$143,G$3,FALSE)</f>
        <v>1768297</v>
      </c>
      <c r="H49" s="16">
        <f>VLOOKUP($A49,'[4]DISTRIBUTION SUMMARY'!$A$8:$BF$143,H$3,FALSE)</f>
        <v>20349444</v>
      </c>
      <c r="I49" s="16">
        <f>VLOOKUP($A49,'[4]DISTRIBUTION SUMMARY'!$A$8:$BF$143,I$3,FALSE)</f>
        <v>0</v>
      </c>
      <c r="J49" s="16">
        <f>VLOOKUP($A49,'[4]DISTRIBUTION SUMMARY'!$A$8:$BF$143,J$3,FALSE)</f>
        <v>21219558</v>
      </c>
      <c r="K49" s="16">
        <f>VLOOKUP($A49,'[4]DISTRIBUTION SUMMARY'!$A$8:$BF$143,K$3,FALSE)</f>
        <v>9880006</v>
      </c>
      <c r="L49" s="16">
        <f>VLOOKUP($A49,'[4]DISTRIBUTION SUMMARY'!$A$8:$BF$143,L$3,FALSE)</f>
        <v>617500</v>
      </c>
      <c r="M49" s="16">
        <f>VLOOKUP($A49,'[4]DISTRIBUTION SUMMARY'!$A$8:$BF$143,M$3,FALSE)</f>
        <v>7259097</v>
      </c>
      <c r="N49" s="16">
        <f>VLOOKUP($A49,'[4]DISTRIBUTION SUMMARY'!$A$8:$BF$143,N$3,FALSE)</f>
        <v>1784988</v>
      </c>
      <c r="O49" s="15"/>
      <c r="P49" s="67">
        <f>VLOOKUP($A49,'[4]DISTRIBUTION SUMMARY'!$A$8:$BF$143,P$3,FALSE)</f>
        <v>10784058</v>
      </c>
      <c r="Q49" s="67">
        <f>VLOOKUP($A49,'[4]DISTRIBUTION SUMMARY'!$A$8:$BF$143,Q$3,FALSE)</f>
        <v>0</v>
      </c>
      <c r="R49" s="16">
        <f>VLOOKUP($A49,'[4]DISTRIBUTION SUMMARY'!$A$8:$BF$143,R$3,FALSE)</f>
        <v>0</v>
      </c>
      <c r="S49" s="16">
        <f>VLOOKUP($A49,'[4]DISTRIBUTION SUMMARY'!$A$8:$BF$143,S$3,FALSE)</f>
        <v>1865058</v>
      </c>
      <c r="T49" s="16">
        <f>VLOOKUP($A49,'[4]DISTRIBUTION SUMMARY'!$A$8:$BF$143,T$3,FALSE)</f>
        <v>805546</v>
      </c>
      <c r="U49" s="16">
        <f>VLOOKUP($A49,'[4]DISTRIBUTION SUMMARY'!$A$8:$BF$143,U$3,FALSE)</f>
        <v>0</v>
      </c>
      <c r="V49" s="16">
        <f>VLOOKUP($A49,'[4]DISTRIBUTION SUMMARY'!$A$8:$BF$143,V$3,FALSE)</f>
        <v>0</v>
      </c>
      <c r="W49" s="15"/>
      <c r="X49" s="16">
        <f t="shared" si="0"/>
        <v>7259097</v>
      </c>
      <c r="Y49" s="16">
        <f t="shared" si="1"/>
        <v>1784988</v>
      </c>
      <c r="Z49" s="17">
        <f t="shared" si="2"/>
        <v>4494841</v>
      </c>
      <c r="AA49" s="15"/>
      <c r="AB49" s="17">
        <f t="shared" si="3"/>
        <v>345526814.28007638</v>
      </c>
      <c r="AC49" s="15"/>
    </row>
    <row r="50" spans="1:29" x14ac:dyDescent="0.2">
      <c r="A50" s="53">
        <v>44</v>
      </c>
      <c r="B50" s="1" t="s">
        <v>92</v>
      </c>
      <c r="C50" s="16">
        <f>VLOOKUP($A50,'[4]DISTRIBUTION SUMMARY'!$A$8:$BF$143,C$3,FALSE)</f>
        <v>33672858</v>
      </c>
      <c r="D50" s="16">
        <f>VLOOKUP($A50,'[4]DISTRIBUTION SUMMARY'!$A$8:$BF$143,D$3,FALSE)</f>
        <v>8801982.1904528905</v>
      </c>
      <c r="E50" s="16">
        <f>VLOOKUP($A50,'[4]DISTRIBUTION SUMMARY'!$A$8:$BF$143,E$3,FALSE)</f>
        <v>817391</v>
      </c>
      <c r="F50" s="16">
        <f>VLOOKUP($A50,'[4]DISTRIBUTION SUMMARY'!$A$8:$BF$143,F$3,FALSE)</f>
        <v>2046795</v>
      </c>
      <c r="G50" s="16">
        <f>VLOOKUP($A50,'[4]DISTRIBUTION SUMMARY'!$A$8:$BF$143,G$3,FALSE)</f>
        <v>321566</v>
      </c>
      <c r="H50" s="16">
        <f>VLOOKUP($A50,'[4]DISTRIBUTION SUMMARY'!$A$8:$BF$143,H$3,FALSE)</f>
        <v>3557646</v>
      </c>
      <c r="I50" s="16">
        <f>VLOOKUP($A50,'[4]DISTRIBUTION SUMMARY'!$A$8:$BF$143,I$3,FALSE)</f>
        <v>0</v>
      </c>
      <c r="J50" s="16">
        <f>VLOOKUP($A50,'[4]DISTRIBUTION SUMMARY'!$A$8:$BF$143,J$3,FALSE)</f>
        <v>4190570</v>
      </c>
      <c r="K50" s="16">
        <f>VLOOKUP($A50,'[4]DISTRIBUTION SUMMARY'!$A$8:$BF$143,K$3,FALSE)</f>
        <v>1949814</v>
      </c>
      <c r="L50" s="16">
        <f>VLOOKUP($A50,'[4]DISTRIBUTION SUMMARY'!$A$8:$BF$143,L$3,FALSE)</f>
        <v>117397</v>
      </c>
      <c r="M50" s="16">
        <f>VLOOKUP($A50,'[4]DISTRIBUTION SUMMARY'!$A$8:$BF$143,M$3,FALSE)</f>
        <v>801277</v>
      </c>
      <c r="N50" s="16">
        <f>VLOOKUP($A50,'[4]DISTRIBUTION SUMMARY'!$A$8:$BF$143,N$3,FALSE)</f>
        <v>283003</v>
      </c>
      <c r="O50" s="15"/>
      <c r="P50" s="67">
        <f>VLOOKUP($A50,'[4]DISTRIBUTION SUMMARY'!$A$8:$BF$143,P$3,FALSE)</f>
        <v>1402163</v>
      </c>
      <c r="Q50" s="67">
        <f>VLOOKUP($A50,'[4]DISTRIBUTION SUMMARY'!$A$8:$BF$143,Q$3,FALSE)</f>
        <v>0</v>
      </c>
      <c r="R50" s="16">
        <f>VLOOKUP($A50,'[4]DISTRIBUTION SUMMARY'!$A$8:$BF$143,R$3,FALSE)</f>
        <v>0</v>
      </c>
      <c r="S50" s="16">
        <f>VLOOKUP($A50,'[4]DISTRIBUTION SUMMARY'!$A$8:$BF$143,S$3,FALSE)</f>
        <v>379552</v>
      </c>
      <c r="T50" s="16">
        <f>VLOOKUP($A50,'[4]DISTRIBUTION SUMMARY'!$A$8:$BF$143,T$3,FALSE)</f>
        <v>182260</v>
      </c>
      <c r="U50" s="16">
        <f>VLOOKUP($A50,'[4]DISTRIBUTION SUMMARY'!$A$8:$BF$143,U$3,FALSE)</f>
        <v>0</v>
      </c>
      <c r="V50" s="16">
        <f>VLOOKUP($A50,'[4]DISTRIBUTION SUMMARY'!$A$8:$BF$143,V$3,FALSE)</f>
        <v>0</v>
      </c>
      <c r="W50" s="15"/>
      <c r="X50" s="16">
        <f t="shared" si="0"/>
        <v>801277</v>
      </c>
      <c r="Y50" s="16">
        <f t="shared" si="1"/>
        <v>283003</v>
      </c>
      <c r="Z50" s="17">
        <f t="shared" si="2"/>
        <v>817391</v>
      </c>
      <c r="AA50" s="15"/>
      <c r="AB50" s="17">
        <f t="shared" si="3"/>
        <v>58524274.190452889</v>
      </c>
      <c r="AC50" s="15"/>
    </row>
    <row r="51" spans="1:29" x14ac:dyDescent="0.2">
      <c r="A51" s="53">
        <v>45</v>
      </c>
      <c r="B51" s="1" t="s">
        <v>91</v>
      </c>
      <c r="C51" s="16">
        <f>VLOOKUP($A51,'[4]DISTRIBUTION SUMMARY'!$A$8:$BF$143,C$3,FALSE)</f>
        <v>505572</v>
      </c>
      <c r="D51" s="16">
        <f>VLOOKUP($A51,'[4]DISTRIBUTION SUMMARY'!$A$8:$BF$143,D$3,FALSE)</f>
        <v>281092.85355593119</v>
      </c>
      <c r="E51" s="16">
        <f>VLOOKUP($A51,'[4]DISTRIBUTION SUMMARY'!$A$8:$BF$143,E$3,FALSE)</f>
        <v>6364</v>
      </c>
      <c r="F51" s="16">
        <f>VLOOKUP($A51,'[4]DISTRIBUTION SUMMARY'!$A$8:$BF$143,F$3,FALSE)</f>
        <v>51463</v>
      </c>
      <c r="G51" s="16">
        <f>VLOOKUP($A51,'[4]DISTRIBUTION SUMMARY'!$A$8:$BF$143,G$3,FALSE)</f>
        <v>2504</v>
      </c>
      <c r="H51" s="16">
        <f>VLOOKUP($A51,'[4]DISTRIBUTION SUMMARY'!$A$8:$BF$143,H$3,FALSE)</f>
        <v>38747</v>
      </c>
      <c r="I51" s="16">
        <f>VLOOKUP($A51,'[4]DISTRIBUTION SUMMARY'!$A$8:$BF$143,I$3,FALSE)</f>
        <v>0</v>
      </c>
      <c r="J51" s="16">
        <f>VLOOKUP($A51,'[4]DISTRIBUTION SUMMARY'!$A$8:$BF$143,J$3,FALSE)</f>
        <v>64260</v>
      </c>
      <c r="K51" s="16">
        <f>VLOOKUP($A51,'[4]DISTRIBUTION SUMMARY'!$A$8:$BF$143,K$3,FALSE)</f>
        <v>29924</v>
      </c>
      <c r="L51" s="16">
        <f>VLOOKUP($A51,'[4]DISTRIBUTION SUMMARY'!$A$8:$BF$143,L$3,FALSE)</f>
        <v>1828</v>
      </c>
      <c r="M51" s="16">
        <f>VLOOKUP($A51,'[4]DISTRIBUTION SUMMARY'!$A$8:$BF$143,M$3,FALSE)</f>
        <v>0</v>
      </c>
      <c r="N51" s="16">
        <f>VLOOKUP($A51,'[4]DISTRIBUTION SUMMARY'!$A$8:$BF$143,N$3,FALSE)</f>
        <v>1208</v>
      </c>
      <c r="O51" s="15"/>
      <c r="P51" s="67">
        <f>VLOOKUP($A51,'[4]DISTRIBUTION SUMMARY'!$A$8:$BF$143,P$3,FALSE)</f>
        <v>44778</v>
      </c>
      <c r="Q51" s="67">
        <f>VLOOKUP($A51,'[4]DISTRIBUTION SUMMARY'!$A$8:$BF$143,Q$3,FALSE)</f>
        <v>0</v>
      </c>
      <c r="R51" s="16">
        <f>VLOOKUP($A51,'[4]DISTRIBUTION SUMMARY'!$A$8:$BF$143,R$3,FALSE)</f>
        <v>0</v>
      </c>
      <c r="S51" s="16">
        <f>VLOOKUP($A51,'[4]DISTRIBUTION SUMMARY'!$A$8:$BF$143,S$3,FALSE)</f>
        <v>1703</v>
      </c>
      <c r="T51" s="16">
        <f>VLOOKUP($A51,'[4]DISTRIBUTION SUMMARY'!$A$8:$BF$143,T$3,FALSE)</f>
        <v>1741</v>
      </c>
      <c r="U51" s="16">
        <f>VLOOKUP($A51,'[4]DISTRIBUTION SUMMARY'!$A$8:$BF$143,U$3,FALSE)</f>
        <v>0</v>
      </c>
      <c r="V51" s="16">
        <f>VLOOKUP($A51,'[4]DISTRIBUTION SUMMARY'!$A$8:$BF$143,V$3,FALSE)</f>
        <v>0</v>
      </c>
      <c r="W51" s="15"/>
      <c r="X51" s="16">
        <f t="shared" si="0"/>
        <v>0</v>
      </c>
      <c r="Y51" s="16">
        <f t="shared" si="1"/>
        <v>1208</v>
      </c>
      <c r="Z51" s="17">
        <f t="shared" si="2"/>
        <v>6364</v>
      </c>
      <c r="AA51" s="15"/>
      <c r="AB51" s="17">
        <f t="shared" si="3"/>
        <v>1031184.8535559312</v>
      </c>
      <c r="AC51" s="15"/>
    </row>
    <row r="52" spans="1:29" x14ac:dyDescent="0.2">
      <c r="A52" s="53">
        <v>46</v>
      </c>
      <c r="B52" s="1" t="s">
        <v>90</v>
      </c>
      <c r="C52" s="16">
        <f>VLOOKUP($A52,'[4]DISTRIBUTION SUMMARY'!$A$8:$BF$143,C$3,FALSE)</f>
        <v>22154022</v>
      </c>
      <c r="D52" s="16">
        <f>VLOOKUP($A52,'[4]DISTRIBUTION SUMMARY'!$A$8:$BF$143,D$3,FALSE)</f>
        <v>8169523.2699520458</v>
      </c>
      <c r="E52" s="16">
        <f>VLOOKUP($A52,'[4]DISTRIBUTION SUMMARY'!$A$8:$BF$143,E$3,FALSE)</f>
        <v>541118</v>
      </c>
      <c r="F52" s="16">
        <f>VLOOKUP($A52,'[4]DISTRIBUTION SUMMARY'!$A$8:$BF$143,F$3,FALSE)</f>
        <v>375073</v>
      </c>
      <c r="G52" s="16">
        <f>VLOOKUP($A52,'[4]DISTRIBUTION SUMMARY'!$A$8:$BF$143,G$3,FALSE)</f>
        <v>212879</v>
      </c>
      <c r="H52" s="16">
        <f>VLOOKUP($A52,'[4]DISTRIBUTION SUMMARY'!$A$8:$BF$143,H$3,FALSE)</f>
        <v>2486967</v>
      </c>
      <c r="I52" s="16">
        <f>VLOOKUP($A52,'[4]DISTRIBUTION SUMMARY'!$A$8:$BF$143,I$3,FALSE)</f>
        <v>0</v>
      </c>
      <c r="J52" s="16">
        <f>VLOOKUP($A52,'[4]DISTRIBUTION SUMMARY'!$A$8:$BF$143,J$3,FALSE)</f>
        <v>2588338</v>
      </c>
      <c r="K52" s="16">
        <f>VLOOKUP($A52,'[4]DISTRIBUTION SUMMARY'!$A$8:$BF$143,K$3,FALSE)</f>
        <v>1206314</v>
      </c>
      <c r="L52" s="16">
        <f>VLOOKUP($A52,'[4]DISTRIBUTION SUMMARY'!$A$8:$BF$143,L$3,FALSE)</f>
        <v>74339</v>
      </c>
      <c r="M52" s="16">
        <f>VLOOKUP($A52,'[4]DISTRIBUTION SUMMARY'!$A$8:$BF$143,M$3,FALSE)</f>
        <v>100812</v>
      </c>
      <c r="N52" s="16">
        <f>VLOOKUP($A52,'[4]DISTRIBUTION SUMMARY'!$A$8:$BF$143,N$3,FALSE)</f>
        <v>29150</v>
      </c>
      <c r="O52" s="15"/>
      <c r="P52" s="67">
        <f>VLOOKUP($A52,'[4]DISTRIBUTION SUMMARY'!$A$8:$BF$143,P$3,FALSE)</f>
        <v>1301412</v>
      </c>
      <c r="Q52" s="67">
        <f>VLOOKUP($A52,'[4]DISTRIBUTION SUMMARY'!$A$8:$BF$143,Q$3,FALSE)</f>
        <v>0</v>
      </c>
      <c r="R52" s="16">
        <f>VLOOKUP($A52,'[4]DISTRIBUTION SUMMARY'!$A$8:$BF$143,R$3,FALSE)</f>
        <v>0</v>
      </c>
      <c r="S52" s="16">
        <f>VLOOKUP($A52,'[4]DISTRIBUTION SUMMARY'!$A$8:$BF$143,S$3,FALSE)</f>
        <v>150092</v>
      </c>
      <c r="T52" s="16">
        <f>VLOOKUP($A52,'[4]DISTRIBUTION SUMMARY'!$A$8:$BF$143,T$3,FALSE)</f>
        <v>82227</v>
      </c>
      <c r="U52" s="16">
        <f>VLOOKUP($A52,'[4]DISTRIBUTION SUMMARY'!$A$8:$BF$143,U$3,FALSE)</f>
        <v>0</v>
      </c>
      <c r="V52" s="16">
        <f>VLOOKUP($A52,'[4]DISTRIBUTION SUMMARY'!$A$8:$BF$143,V$3,FALSE)</f>
        <v>0</v>
      </c>
      <c r="W52" s="15"/>
      <c r="X52" s="16">
        <f t="shared" si="0"/>
        <v>100812</v>
      </c>
      <c r="Y52" s="16">
        <f t="shared" si="1"/>
        <v>29150</v>
      </c>
      <c r="Z52" s="17">
        <f t="shared" si="2"/>
        <v>541118</v>
      </c>
      <c r="AA52" s="15"/>
      <c r="AB52" s="17">
        <f t="shared" si="3"/>
        <v>39472266.269952044</v>
      </c>
      <c r="AC52" s="15"/>
    </row>
    <row r="53" spans="1:29" x14ac:dyDescent="0.2">
      <c r="A53" s="53">
        <v>47</v>
      </c>
      <c r="B53" s="1" t="s">
        <v>89</v>
      </c>
      <c r="C53" s="16">
        <f>VLOOKUP($A53,'[4]DISTRIBUTION SUMMARY'!$A$8:$BF$143,C$3,FALSE)</f>
        <v>29946457</v>
      </c>
      <c r="D53" s="16">
        <f>VLOOKUP($A53,'[4]DISTRIBUTION SUMMARY'!$A$8:$BF$143,D$3,FALSE)</f>
        <v>14573825.37373009</v>
      </c>
      <c r="E53" s="16">
        <f>VLOOKUP($A53,'[4]DISTRIBUTION SUMMARY'!$A$8:$BF$143,E$3,FALSE)</f>
        <v>744044</v>
      </c>
      <c r="F53" s="16">
        <f>VLOOKUP($A53,'[4]DISTRIBUTION SUMMARY'!$A$8:$BF$143,F$3,FALSE)</f>
        <v>176556</v>
      </c>
      <c r="G53" s="16">
        <f>VLOOKUP($A53,'[4]DISTRIBUTION SUMMARY'!$A$8:$BF$143,G$3,FALSE)</f>
        <v>292711</v>
      </c>
      <c r="H53" s="16">
        <f>VLOOKUP($A53,'[4]DISTRIBUTION SUMMARY'!$A$8:$BF$143,H$3,FALSE)</f>
        <v>4218759</v>
      </c>
      <c r="I53" s="16">
        <f>VLOOKUP($A53,'[4]DISTRIBUTION SUMMARY'!$A$8:$BF$143,I$3,FALSE)</f>
        <v>0</v>
      </c>
      <c r="J53" s="16">
        <f>VLOOKUP($A53,'[4]DISTRIBUTION SUMMARY'!$A$8:$BF$143,J$3,FALSE)</f>
        <v>3619398</v>
      </c>
      <c r="K53" s="16">
        <f>VLOOKUP($A53,'[4]DISTRIBUTION SUMMARY'!$A$8:$BF$143,K$3,FALSE)</f>
        <v>1681928</v>
      </c>
      <c r="L53" s="16">
        <f>VLOOKUP($A53,'[4]DISTRIBUTION SUMMARY'!$A$8:$BF$143,L$3,FALSE)</f>
        <v>102217</v>
      </c>
      <c r="M53" s="16">
        <f>VLOOKUP($A53,'[4]DISTRIBUTION SUMMARY'!$A$8:$BF$143,M$3,FALSE)</f>
        <v>219248</v>
      </c>
      <c r="N53" s="16">
        <f>VLOOKUP($A53,'[4]DISTRIBUTION SUMMARY'!$A$8:$BF$143,N$3,FALSE)</f>
        <v>165025</v>
      </c>
      <c r="O53" s="15"/>
      <c r="P53" s="67">
        <f>VLOOKUP($A53,'[4]DISTRIBUTION SUMMARY'!$A$8:$BF$143,P$3,FALSE)</f>
        <v>2321622</v>
      </c>
      <c r="Q53" s="67">
        <f>VLOOKUP($A53,'[4]DISTRIBUTION SUMMARY'!$A$8:$BF$143,Q$3,FALSE)</f>
        <v>0</v>
      </c>
      <c r="R53" s="16">
        <f>VLOOKUP($A53,'[4]DISTRIBUTION SUMMARY'!$A$8:$BF$143,R$3,FALSE)</f>
        <v>0</v>
      </c>
      <c r="S53" s="16">
        <f>VLOOKUP($A53,'[4]DISTRIBUTION SUMMARY'!$A$8:$BF$143,S$3,FALSE)</f>
        <v>205479</v>
      </c>
      <c r="T53" s="16">
        <f>VLOOKUP($A53,'[4]DISTRIBUTION SUMMARY'!$A$8:$BF$143,T$3,FALSE)</f>
        <v>111940</v>
      </c>
      <c r="U53" s="16">
        <f>VLOOKUP($A53,'[4]DISTRIBUTION SUMMARY'!$A$8:$BF$143,U$3,FALSE)</f>
        <v>0</v>
      </c>
      <c r="V53" s="16">
        <f>VLOOKUP($A53,'[4]DISTRIBUTION SUMMARY'!$A$8:$BF$143,V$3,FALSE)</f>
        <v>0</v>
      </c>
      <c r="W53" s="15"/>
      <c r="X53" s="16">
        <f t="shared" si="0"/>
        <v>219248</v>
      </c>
      <c r="Y53" s="16">
        <f t="shared" si="1"/>
        <v>165025</v>
      </c>
      <c r="Z53" s="17">
        <f t="shared" si="2"/>
        <v>744044</v>
      </c>
      <c r="AA53" s="15"/>
      <c r="AB53" s="17">
        <f t="shared" si="3"/>
        <v>58379209.373730093</v>
      </c>
      <c r="AC53" s="15"/>
    </row>
    <row r="54" spans="1:29" x14ac:dyDescent="0.2">
      <c r="A54" s="53">
        <v>48</v>
      </c>
      <c r="B54" s="1" t="s">
        <v>88</v>
      </c>
      <c r="C54" s="16">
        <f>VLOOKUP($A54,'[4]DISTRIBUTION SUMMARY'!$A$8:$BF$143,C$3,FALSE)</f>
        <v>18345783</v>
      </c>
      <c r="D54" s="16">
        <f>VLOOKUP($A54,'[4]DISTRIBUTION SUMMARY'!$A$8:$BF$143,D$3,FALSE)</f>
        <v>6504992.0811712136</v>
      </c>
      <c r="E54" s="16">
        <f>VLOOKUP($A54,'[4]DISTRIBUTION SUMMARY'!$A$8:$BF$143,E$3,FALSE)</f>
        <v>446442</v>
      </c>
      <c r="F54" s="16">
        <f>VLOOKUP($A54,'[4]DISTRIBUTION SUMMARY'!$A$8:$BF$143,F$3,FALSE)</f>
        <v>214662</v>
      </c>
      <c r="G54" s="16">
        <f>VLOOKUP($A54,'[4]DISTRIBUTION SUMMARY'!$A$8:$BF$143,G$3,FALSE)</f>
        <v>178421</v>
      </c>
      <c r="H54" s="16">
        <f>VLOOKUP($A54,'[4]DISTRIBUTION SUMMARY'!$A$8:$BF$143,H$3,FALSE)</f>
        <v>2213531</v>
      </c>
      <c r="I54" s="16">
        <f>VLOOKUP($A54,'[4]DISTRIBUTION SUMMARY'!$A$8:$BF$143,I$3,FALSE)</f>
        <v>0</v>
      </c>
      <c r="J54" s="16">
        <f>VLOOKUP($A54,'[4]DISTRIBUTION SUMMARY'!$A$8:$BF$143,J$3,FALSE)</f>
        <v>2118745</v>
      </c>
      <c r="K54" s="16">
        <f>VLOOKUP($A54,'[4]DISTRIBUTION SUMMARY'!$A$8:$BF$143,K$3,FALSE)</f>
        <v>986889</v>
      </c>
      <c r="L54" s="16">
        <f>VLOOKUP($A54,'[4]DISTRIBUTION SUMMARY'!$A$8:$BF$143,L$3,FALSE)</f>
        <v>61332</v>
      </c>
      <c r="M54" s="16">
        <f>VLOOKUP($A54,'[4]DISTRIBUTION SUMMARY'!$A$8:$BF$143,M$3,FALSE)</f>
        <v>100858</v>
      </c>
      <c r="N54" s="16">
        <f>VLOOKUP($A54,'[4]DISTRIBUTION SUMMARY'!$A$8:$BF$143,N$3,FALSE)</f>
        <v>163200</v>
      </c>
      <c r="O54" s="15"/>
      <c r="P54" s="67">
        <f>VLOOKUP($A54,'[4]DISTRIBUTION SUMMARY'!$A$8:$BF$143,P$3,FALSE)</f>
        <v>1036251</v>
      </c>
      <c r="Q54" s="67">
        <f>VLOOKUP($A54,'[4]DISTRIBUTION SUMMARY'!$A$8:$BF$143,Q$3,FALSE)</f>
        <v>0</v>
      </c>
      <c r="R54" s="16">
        <f>VLOOKUP($A54,'[4]DISTRIBUTION SUMMARY'!$A$8:$BF$143,R$3,FALSE)</f>
        <v>0</v>
      </c>
      <c r="S54" s="16">
        <f>VLOOKUP($A54,'[4]DISTRIBUTION SUMMARY'!$A$8:$BF$143,S$3,FALSE)</f>
        <v>143653</v>
      </c>
      <c r="T54" s="16">
        <f>VLOOKUP($A54,'[4]DISTRIBUTION SUMMARY'!$A$8:$BF$143,T$3,FALSE)</f>
        <v>60800</v>
      </c>
      <c r="U54" s="16">
        <f>VLOOKUP($A54,'[4]DISTRIBUTION SUMMARY'!$A$8:$BF$143,U$3,FALSE)</f>
        <v>0</v>
      </c>
      <c r="V54" s="16">
        <f>VLOOKUP($A54,'[4]DISTRIBUTION SUMMARY'!$A$8:$BF$143,V$3,FALSE)</f>
        <v>0</v>
      </c>
      <c r="W54" s="15"/>
      <c r="X54" s="16">
        <f t="shared" si="0"/>
        <v>100858</v>
      </c>
      <c r="Y54" s="16">
        <f t="shared" si="1"/>
        <v>163200</v>
      </c>
      <c r="Z54" s="17">
        <f t="shared" si="2"/>
        <v>446442</v>
      </c>
      <c r="AA54" s="15"/>
      <c r="AB54" s="17">
        <f t="shared" si="3"/>
        <v>32575559.081171215</v>
      </c>
      <c r="AC54" s="15"/>
    </row>
    <row r="55" spans="1:29" x14ac:dyDescent="0.2">
      <c r="A55" s="53">
        <v>49</v>
      </c>
      <c r="B55" s="1" t="s">
        <v>87</v>
      </c>
      <c r="C55" s="16">
        <f>VLOOKUP($A55,'[4]DISTRIBUTION SUMMARY'!$A$8:$BF$143,C$3,FALSE)</f>
        <v>3372220</v>
      </c>
      <c r="D55" s="16">
        <f>VLOOKUP($A55,'[4]DISTRIBUTION SUMMARY'!$A$8:$BF$143,D$3,FALSE)</f>
        <v>1047805.077247669</v>
      </c>
      <c r="E55" s="16">
        <f>VLOOKUP($A55,'[4]DISTRIBUTION SUMMARY'!$A$8:$BF$143,E$3,FALSE)</f>
        <v>73904</v>
      </c>
      <c r="F55" s="16">
        <f>VLOOKUP($A55,'[4]DISTRIBUTION SUMMARY'!$A$8:$BF$143,F$3,FALSE)</f>
        <v>95991</v>
      </c>
      <c r="G55" s="16">
        <f>VLOOKUP($A55,'[4]DISTRIBUTION SUMMARY'!$A$8:$BF$143,G$3,FALSE)</f>
        <v>28151</v>
      </c>
      <c r="H55" s="16">
        <f>VLOOKUP($A55,'[4]DISTRIBUTION SUMMARY'!$A$8:$BF$143,H$3,FALSE)</f>
        <v>655321</v>
      </c>
      <c r="I55" s="16">
        <f>VLOOKUP($A55,'[4]DISTRIBUTION SUMMARY'!$A$8:$BF$143,I$3,FALSE)</f>
        <v>0</v>
      </c>
      <c r="J55" s="16">
        <f>VLOOKUP($A55,'[4]DISTRIBUTION SUMMARY'!$A$8:$BF$143,J$3,FALSE)</f>
        <v>417652</v>
      </c>
      <c r="K55" s="16">
        <f>VLOOKUP($A55,'[4]DISTRIBUTION SUMMARY'!$A$8:$BF$143,K$3,FALSE)</f>
        <v>194289</v>
      </c>
      <c r="L55" s="16">
        <f>VLOOKUP($A55,'[4]DISTRIBUTION SUMMARY'!$A$8:$BF$143,L$3,FALSE)</f>
        <v>11999</v>
      </c>
      <c r="M55" s="16">
        <f>VLOOKUP($A55,'[4]DISTRIBUTION SUMMARY'!$A$8:$BF$143,M$3,FALSE)</f>
        <v>12334</v>
      </c>
      <c r="N55" s="16">
        <f>VLOOKUP($A55,'[4]DISTRIBUTION SUMMARY'!$A$8:$BF$143,N$3,FALSE)</f>
        <v>0</v>
      </c>
      <c r="O55" s="15"/>
      <c r="P55" s="67">
        <f>VLOOKUP($A55,'[4]DISTRIBUTION SUMMARY'!$A$8:$BF$143,P$3,FALSE)</f>
        <v>166916</v>
      </c>
      <c r="Q55" s="67">
        <f>VLOOKUP($A55,'[4]DISTRIBUTION SUMMARY'!$A$8:$BF$143,Q$3,FALSE)</f>
        <v>0</v>
      </c>
      <c r="R55" s="16">
        <f>VLOOKUP($A55,'[4]DISTRIBUTION SUMMARY'!$A$8:$BF$143,R$3,FALSE)</f>
        <v>0</v>
      </c>
      <c r="S55" s="16">
        <f>VLOOKUP($A55,'[4]DISTRIBUTION SUMMARY'!$A$8:$BF$143,S$3,FALSE)</f>
        <v>61321</v>
      </c>
      <c r="T55" s="16">
        <f>VLOOKUP($A55,'[4]DISTRIBUTION SUMMARY'!$A$8:$BF$143,T$3,FALSE)</f>
        <v>13150</v>
      </c>
      <c r="U55" s="16">
        <f>VLOOKUP($A55,'[4]DISTRIBUTION SUMMARY'!$A$8:$BF$143,U$3,FALSE)</f>
        <v>0</v>
      </c>
      <c r="V55" s="16">
        <f>VLOOKUP($A55,'[4]DISTRIBUTION SUMMARY'!$A$8:$BF$143,V$3,FALSE)</f>
        <v>0</v>
      </c>
      <c r="W55" s="15"/>
      <c r="X55" s="16">
        <f t="shared" si="0"/>
        <v>12334</v>
      </c>
      <c r="Y55" s="16">
        <f t="shared" si="1"/>
        <v>0</v>
      </c>
      <c r="Z55" s="17">
        <f t="shared" si="2"/>
        <v>73904</v>
      </c>
      <c r="AA55" s="15"/>
      <c r="AB55" s="17">
        <f t="shared" si="3"/>
        <v>6151053.077247669</v>
      </c>
      <c r="AC55" s="15"/>
    </row>
    <row r="56" spans="1:29" x14ac:dyDescent="0.2">
      <c r="A56" s="53">
        <v>50</v>
      </c>
      <c r="B56" s="1" t="s">
        <v>86</v>
      </c>
      <c r="C56" s="16">
        <f>VLOOKUP($A56,'[4]DISTRIBUTION SUMMARY'!$A$8:$BF$143,C$3,FALSE)</f>
        <v>9723077</v>
      </c>
      <c r="D56" s="16">
        <f>VLOOKUP($A56,'[4]DISTRIBUTION SUMMARY'!$A$8:$BF$143,D$3,FALSE)</f>
        <v>2827710.1984581738</v>
      </c>
      <c r="E56" s="16">
        <f>VLOOKUP($A56,'[4]DISTRIBUTION SUMMARY'!$A$8:$BF$143,E$3,FALSE)</f>
        <v>225699</v>
      </c>
      <c r="F56" s="16">
        <f>VLOOKUP($A56,'[4]DISTRIBUTION SUMMARY'!$A$8:$BF$143,F$3,FALSE)</f>
        <v>252280</v>
      </c>
      <c r="G56" s="16">
        <f>VLOOKUP($A56,'[4]DISTRIBUTION SUMMARY'!$A$8:$BF$143,G$3,FALSE)</f>
        <v>88791</v>
      </c>
      <c r="H56" s="16">
        <f>VLOOKUP($A56,'[4]DISTRIBUTION SUMMARY'!$A$8:$BF$143,H$3,FALSE)</f>
        <v>945699</v>
      </c>
      <c r="I56" s="16">
        <f>VLOOKUP($A56,'[4]DISTRIBUTION SUMMARY'!$A$8:$BF$143,I$3,FALSE)</f>
        <v>0</v>
      </c>
      <c r="J56" s="16">
        <f>VLOOKUP($A56,'[4]DISTRIBUTION SUMMARY'!$A$8:$BF$143,J$3,FALSE)</f>
        <v>1082410</v>
      </c>
      <c r="K56" s="16">
        <f>VLOOKUP($A56,'[4]DISTRIBUTION SUMMARY'!$A$8:$BF$143,K$3,FALSE)</f>
        <v>504561</v>
      </c>
      <c r="L56" s="16">
        <f>VLOOKUP($A56,'[4]DISTRIBUTION SUMMARY'!$A$8:$BF$143,L$3,FALSE)</f>
        <v>31007</v>
      </c>
      <c r="M56" s="16">
        <f>VLOOKUP($A56,'[4]DISTRIBUTION SUMMARY'!$A$8:$BF$143,M$3,FALSE)</f>
        <v>37560</v>
      </c>
      <c r="N56" s="16">
        <f>VLOOKUP($A56,'[4]DISTRIBUTION SUMMARY'!$A$8:$BF$143,N$3,FALSE)</f>
        <v>59787</v>
      </c>
      <c r="O56" s="15"/>
      <c r="P56" s="67">
        <f>VLOOKUP($A56,'[4]DISTRIBUTION SUMMARY'!$A$8:$BF$143,P$3,FALSE)</f>
        <v>450457</v>
      </c>
      <c r="Q56" s="67">
        <f>VLOOKUP($A56,'[4]DISTRIBUTION SUMMARY'!$A$8:$BF$143,Q$3,FALSE)</f>
        <v>0</v>
      </c>
      <c r="R56" s="16">
        <f>VLOOKUP($A56,'[4]DISTRIBUTION SUMMARY'!$A$8:$BF$143,R$3,FALSE)</f>
        <v>0</v>
      </c>
      <c r="S56" s="16">
        <f>VLOOKUP($A56,'[4]DISTRIBUTION SUMMARY'!$A$8:$BF$143,S$3,FALSE)</f>
        <v>61273</v>
      </c>
      <c r="T56" s="16">
        <f>VLOOKUP($A56,'[4]DISTRIBUTION SUMMARY'!$A$8:$BF$143,T$3,FALSE)</f>
        <v>32919</v>
      </c>
      <c r="U56" s="16">
        <f>VLOOKUP($A56,'[4]DISTRIBUTION SUMMARY'!$A$8:$BF$143,U$3,FALSE)</f>
        <v>0</v>
      </c>
      <c r="V56" s="16">
        <f>VLOOKUP($A56,'[4]DISTRIBUTION SUMMARY'!$A$8:$BF$143,V$3,FALSE)</f>
        <v>0</v>
      </c>
      <c r="W56" s="15"/>
      <c r="X56" s="16">
        <f t="shared" si="0"/>
        <v>37560</v>
      </c>
      <c r="Y56" s="16">
        <f t="shared" si="1"/>
        <v>59787</v>
      </c>
      <c r="Z56" s="17">
        <f t="shared" si="2"/>
        <v>225699</v>
      </c>
      <c r="AA56" s="15"/>
      <c r="AB56" s="17">
        <f t="shared" si="3"/>
        <v>16323230.198458174</v>
      </c>
      <c r="AC56" s="15"/>
    </row>
    <row r="57" spans="1:29" x14ac:dyDescent="0.2">
      <c r="A57" s="53">
        <v>51</v>
      </c>
      <c r="B57" s="1" t="s">
        <v>85</v>
      </c>
      <c r="C57" s="16">
        <f>VLOOKUP($A57,'[4]DISTRIBUTION SUMMARY'!$A$8:$BF$143,C$3,FALSE)</f>
        <v>1317322</v>
      </c>
      <c r="D57" s="16">
        <f>VLOOKUP($A57,'[4]DISTRIBUTION SUMMARY'!$A$8:$BF$143,D$3,FALSE)</f>
        <v>1442174.1553709158</v>
      </c>
      <c r="E57" s="16">
        <f>VLOOKUP($A57,'[4]DISTRIBUTION SUMMARY'!$A$8:$BF$143,E$3,FALSE)</f>
        <v>29776</v>
      </c>
      <c r="F57" s="16">
        <f>VLOOKUP($A57,'[4]DISTRIBUTION SUMMARY'!$A$8:$BF$143,F$3,FALSE)</f>
        <v>83301</v>
      </c>
      <c r="G57" s="16">
        <f>VLOOKUP($A57,'[4]DISTRIBUTION SUMMARY'!$A$8:$BF$143,G$3,FALSE)</f>
        <v>12830</v>
      </c>
      <c r="H57" s="16">
        <f>VLOOKUP($A57,'[4]DISTRIBUTION SUMMARY'!$A$8:$BF$143,H$3,FALSE)</f>
        <v>202489</v>
      </c>
      <c r="I57" s="16">
        <f>VLOOKUP($A57,'[4]DISTRIBUTION SUMMARY'!$A$8:$BF$143,I$3,FALSE)</f>
        <v>0</v>
      </c>
      <c r="J57" s="16">
        <f>VLOOKUP($A57,'[4]DISTRIBUTION SUMMARY'!$A$8:$BF$143,J$3,FALSE)</f>
        <v>180362</v>
      </c>
      <c r="K57" s="16">
        <f>VLOOKUP($A57,'[4]DISTRIBUTION SUMMARY'!$A$8:$BF$143,K$3,FALSE)</f>
        <v>84045</v>
      </c>
      <c r="L57" s="16">
        <f>VLOOKUP($A57,'[4]DISTRIBUTION SUMMARY'!$A$8:$BF$143,L$3,FALSE)</f>
        <v>5206</v>
      </c>
      <c r="M57" s="16">
        <f>VLOOKUP($A57,'[4]DISTRIBUTION SUMMARY'!$A$8:$BF$143,M$3,FALSE)</f>
        <v>2055</v>
      </c>
      <c r="N57" s="16">
        <f>VLOOKUP($A57,'[4]DISTRIBUTION SUMMARY'!$A$8:$BF$143,N$3,FALSE)</f>
        <v>4563</v>
      </c>
      <c r="O57" s="15"/>
      <c r="P57" s="67">
        <f>VLOOKUP($A57,'[4]DISTRIBUTION SUMMARY'!$A$8:$BF$143,P$3,FALSE)</f>
        <v>229740</v>
      </c>
      <c r="Q57" s="67">
        <f>VLOOKUP($A57,'[4]DISTRIBUTION SUMMARY'!$A$8:$BF$143,Q$3,FALSE)</f>
        <v>0</v>
      </c>
      <c r="R57" s="16">
        <f>VLOOKUP($A57,'[4]DISTRIBUTION SUMMARY'!$A$8:$BF$143,R$3,FALSE)</f>
        <v>0</v>
      </c>
      <c r="S57" s="16">
        <f>VLOOKUP($A57,'[4]DISTRIBUTION SUMMARY'!$A$8:$BF$143,S$3,FALSE)</f>
        <v>14474</v>
      </c>
      <c r="T57" s="16">
        <f>VLOOKUP($A57,'[4]DISTRIBUTION SUMMARY'!$A$8:$BF$143,T$3,FALSE)</f>
        <v>8707</v>
      </c>
      <c r="U57" s="16">
        <f>VLOOKUP($A57,'[4]DISTRIBUTION SUMMARY'!$A$8:$BF$143,U$3,FALSE)</f>
        <v>0</v>
      </c>
      <c r="V57" s="16">
        <f>VLOOKUP($A57,'[4]DISTRIBUTION SUMMARY'!$A$8:$BF$143,V$3,FALSE)</f>
        <v>0</v>
      </c>
      <c r="W57" s="15"/>
      <c r="X57" s="16">
        <f t="shared" si="0"/>
        <v>2055</v>
      </c>
      <c r="Y57" s="16">
        <f t="shared" si="1"/>
        <v>4563</v>
      </c>
      <c r="Z57" s="17">
        <f t="shared" si="2"/>
        <v>29776</v>
      </c>
      <c r="AA57" s="15"/>
      <c r="AB57" s="17">
        <f t="shared" si="3"/>
        <v>3617044.1553709158</v>
      </c>
      <c r="AC57" s="15"/>
    </row>
    <row r="58" spans="1:29" x14ac:dyDescent="0.2">
      <c r="A58" s="53">
        <v>52</v>
      </c>
      <c r="B58" s="1" t="s">
        <v>84</v>
      </c>
      <c r="C58" s="16">
        <f>VLOOKUP($A58,'[4]DISTRIBUTION SUMMARY'!$A$8:$BF$143,C$3,FALSE)</f>
        <v>16606111</v>
      </c>
      <c r="D58" s="16">
        <f>VLOOKUP($A58,'[4]DISTRIBUTION SUMMARY'!$A$8:$BF$143,D$3,FALSE)</f>
        <v>3934251.0958518581</v>
      </c>
      <c r="E58" s="16">
        <f>VLOOKUP($A58,'[4]DISTRIBUTION SUMMARY'!$A$8:$BF$143,E$3,FALSE)</f>
        <v>361414</v>
      </c>
      <c r="F58" s="16">
        <f>VLOOKUP($A58,'[4]DISTRIBUTION SUMMARY'!$A$8:$BF$143,F$3,FALSE)</f>
        <v>3331131</v>
      </c>
      <c r="G58" s="16">
        <f>VLOOKUP($A58,'[4]DISTRIBUTION SUMMARY'!$A$8:$BF$143,G$3,FALSE)</f>
        <v>142182</v>
      </c>
      <c r="H58" s="16">
        <f>VLOOKUP($A58,'[4]DISTRIBUTION SUMMARY'!$A$8:$BF$143,H$3,FALSE)</f>
        <v>2112425</v>
      </c>
      <c r="I58" s="16">
        <f>VLOOKUP($A58,'[4]DISTRIBUTION SUMMARY'!$A$8:$BF$143,I$3,FALSE)</f>
        <v>0</v>
      </c>
      <c r="J58" s="16">
        <f>VLOOKUP($A58,'[4]DISTRIBUTION SUMMARY'!$A$8:$BF$143,J$3,FALSE)</f>
        <v>2426129</v>
      </c>
      <c r="K58" s="16">
        <f>VLOOKUP($A58,'[4]DISTRIBUTION SUMMARY'!$A$8:$BF$143,K$3,FALSE)</f>
        <v>1128432</v>
      </c>
      <c r="L58" s="16">
        <f>VLOOKUP($A58,'[4]DISTRIBUTION SUMMARY'!$A$8:$BF$143,L$3,FALSE)</f>
        <v>69963</v>
      </c>
      <c r="M58" s="16">
        <f>VLOOKUP($A58,'[4]DISTRIBUTION SUMMARY'!$A$8:$BF$143,M$3,FALSE)</f>
        <v>4258</v>
      </c>
      <c r="N58" s="16">
        <f>VLOOKUP($A58,'[4]DISTRIBUTION SUMMARY'!$A$8:$BF$143,N$3,FALSE)</f>
        <v>0</v>
      </c>
      <c r="O58" s="15"/>
      <c r="P58" s="67">
        <f>VLOOKUP($A58,'[4]DISTRIBUTION SUMMARY'!$A$8:$BF$143,P$3,FALSE)</f>
        <v>626729</v>
      </c>
      <c r="Q58" s="67">
        <f>VLOOKUP($A58,'[4]DISTRIBUTION SUMMARY'!$A$8:$BF$143,Q$3,FALSE)</f>
        <v>0</v>
      </c>
      <c r="R58" s="16">
        <f>VLOOKUP($A58,'[4]DISTRIBUTION SUMMARY'!$A$8:$BF$143,R$3,FALSE)</f>
        <v>0</v>
      </c>
      <c r="S58" s="16">
        <f>VLOOKUP($A58,'[4]DISTRIBUTION SUMMARY'!$A$8:$BF$143,S$3,FALSE)</f>
        <v>172882</v>
      </c>
      <c r="T58" s="16">
        <f>VLOOKUP($A58,'[4]DISTRIBUTION SUMMARY'!$A$8:$BF$143,T$3,FALSE)</f>
        <v>93811</v>
      </c>
      <c r="U58" s="16">
        <f>VLOOKUP($A58,'[4]DISTRIBUTION SUMMARY'!$A$8:$BF$143,U$3,FALSE)</f>
        <v>0</v>
      </c>
      <c r="V58" s="16">
        <f>VLOOKUP($A58,'[4]DISTRIBUTION SUMMARY'!$A$8:$BF$143,V$3,FALSE)</f>
        <v>0</v>
      </c>
      <c r="W58" s="15"/>
      <c r="X58" s="16">
        <f t="shared" si="0"/>
        <v>4258</v>
      </c>
      <c r="Y58" s="16">
        <f t="shared" si="1"/>
        <v>0</v>
      </c>
      <c r="Z58" s="17">
        <f t="shared" si="2"/>
        <v>361414</v>
      </c>
      <c r="AA58" s="15"/>
      <c r="AB58" s="17">
        <f t="shared" si="3"/>
        <v>31009718.095851857</v>
      </c>
      <c r="AC58" s="15"/>
    </row>
    <row r="59" spans="1:29" x14ac:dyDescent="0.2">
      <c r="A59" s="53">
        <v>53</v>
      </c>
      <c r="B59" s="1" t="s">
        <v>83</v>
      </c>
      <c r="C59" s="16">
        <f>VLOOKUP($A59,'[4]DISTRIBUTION SUMMARY'!$A$8:$BF$143,C$3,FALSE)</f>
        <v>264765356</v>
      </c>
      <c r="D59" s="16">
        <f>VLOOKUP($A59,'[4]DISTRIBUTION SUMMARY'!$A$8:$BF$143,D$3,FALSE)</f>
        <v>109396513.87588501</v>
      </c>
      <c r="E59" s="16">
        <f>VLOOKUP($A59,'[4]DISTRIBUTION SUMMARY'!$A$8:$BF$143,E$3,FALSE)</f>
        <v>5847876</v>
      </c>
      <c r="F59" s="16">
        <f>VLOOKUP($A59,'[4]DISTRIBUTION SUMMARY'!$A$8:$BF$143,F$3,FALSE)</f>
        <v>1825864</v>
      </c>
      <c r="G59" s="16">
        <f>VLOOKUP($A59,'[4]DISTRIBUTION SUMMARY'!$A$8:$BF$143,G$3,FALSE)</f>
        <v>2556209</v>
      </c>
      <c r="H59" s="16">
        <f>VLOOKUP($A59,'[4]DISTRIBUTION SUMMARY'!$A$8:$BF$143,H$3,FALSE)</f>
        <v>26876714</v>
      </c>
      <c r="I59" s="16">
        <f>VLOOKUP($A59,'[4]DISTRIBUTION SUMMARY'!$A$8:$BF$143,I$3,FALSE)</f>
        <v>0</v>
      </c>
      <c r="J59" s="16">
        <f>VLOOKUP($A59,'[4]DISTRIBUTION SUMMARY'!$A$8:$BF$143,J$3,FALSE)</f>
        <v>29396406</v>
      </c>
      <c r="K59" s="16">
        <f>VLOOKUP($A59,'[4]DISTRIBUTION SUMMARY'!$A$8:$BF$143,K$3,FALSE)</f>
        <v>13693978</v>
      </c>
      <c r="L59" s="16">
        <f>VLOOKUP($A59,'[4]DISTRIBUTION SUMMARY'!$A$8:$BF$143,L$3,FALSE)</f>
        <v>839897</v>
      </c>
      <c r="M59" s="16">
        <f>VLOOKUP($A59,'[4]DISTRIBUTION SUMMARY'!$A$8:$BF$143,M$3,FALSE)</f>
        <v>12225946</v>
      </c>
      <c r="N59" s="16">
        <f>VLOOKUP($A59,'[4]DISTRIBUTION SUMMARY'!$A$8:$BF$143,N$3,FALSE)</f>
        <v>940120</v>
      </c>
      <c r="O59" s="15"/>
      <c r="P59" s="67">
        <f>VLOOKUP($A59,'[4]DISTRIBUTION SUMMARY'!$A$8:$BF$143,P$3,FALSE)</f>
        <v>17426955</v>
      </c>
      <c r="Q59" s="67">
        <f>VLOOKUP($A59,'[4]DISTRIBUTION SUMMARY'!$A$8:$BF$143,Q$3,FALSE)</f>
        <v>0</v>
      </c>
      <c r="R59" s="16">
        <f>VLOOKUP($A59,'[4]DISTRIBUTION SUMMARY'!$A$8:$BF$143,R$3,FALSE)</f>
        <v>0</v>
      </c>
      <c r="S59" s="16">
        <f>VLOOKUP($A59,'[4]DISTRIBUTION SUMMARY'!$A$8:$BF$143,S$3,FALSE)</f>
        <v>1617772</v>
      </c>
      <c r="T59" s="16">
        <f>VLOOKUP($A59,'[4]DISTRIBUTION SUMMARY'!$A$8:$BF$143,T$3,FALSE)</f>
        <v>572434</v>
      </c>
      <c r="U59" s="16">
        <f>VLOOKUP($A59,'[4]DISTRIBUTION SUMMARY'!$A$8:$BF$143,U$3,FALSE)</f>
        <v>0</v>
      </c>
      <c r="V59" s="16">
        <f>VLOOKUP($A59,'[4]DISTRIBUTION SUMMARY'!$A$8:$BF$143,V$3,FALSE)</f>
        <v>0</v>
      </c>
      <c r="W59" s="15"/>
      <c r="X59" s="16">
        <f t="shared" si="0"/>
        <v>12225946</v>
      </c>
      <c r="Y59" s="16">
        <f t="shared" si="1"/>
        <v>940120</v>
      </c>
      <c r="Z59" s="17">
        <f t="shared" si="2"/>
        <v>5847876</v>
      </c>
      <c r="AA59" s="15"/>
      <c r="AB59" s="17">
        <f t="shared" si="3"/>
        <v>487982040.87588501</v>
      </c>
      <c r="AC59" s="15"/>
    </row>
    <row r="60" spans="1:29" x14ac:dyDescent="0.2">
      <c r="A60" s="53">
        <v>54</v>
      </c>
      <c r="B60" s="1" t="s">
        <v>82</v>
      </c>
      <c r="C60" s="16">
        <f>VLOOKUP($A60,'[4]DISTRIBUTION SUMMARY'!$A$8:$BF$143,C$3,FALSE)</f>
        <v>16250978</v>
      </c>
      <c r="D60" s="16">
        <f>VLOOKUP($A60,'[4]DISTRIBUTION SUMMARY'!$A$8:$BF$143,D$3,FALSE)</f>
        <v>7250727.2262393739</v>
      </c>
      <c r="E60" s="16">
        <f>VLOOKUP($A60,'[4]DISTRIBUTION SUMMARY'!$A$8:$BF$143,E$3,FALSE)</f>
        <v>394732</v>
      </c>
      <c r="F60" s="16">
        <f>VLOOKUP($A60,'[4]DISTRIBUTION SUMMARY'!$A$8:$BF$143,F$3,FALSE)</f>
        <v>357413</v>
      </c>
      <c r="G60" s="16">
        <f>VLOOKUP($A60,'[4]DISTRIBUTION SUMMARY'!$A$8:$BF$143,G$3,FALSE)</f>
        <v>157755</v>
      </c>
      <c r="H60" s="16">
        <f>VLOOKUP($A60,'[4]DISTRIBUTION SUMMARY'!$A$8:$BF$143,H$3,FALSE)</f>
        <v>1962077</v>
      </c>
      <c r="I60" s="16">
        <f>VLOOKUP($A60,'[4]DISTRIBUTION SUMMARY'!$A$8:$BF$143,I$3,FALSE)</f>
        <v>0</v>
      </c>
      <c r="J60" s="16">
        <f>VLOOKUP($A60,'[4]DISTRIBUTION SUMMARY'!$A$8:$BF$143,J$3,FALSE)</f>
        <v>1900454</v>
      </c>
      <c r="K60" s="16">
        <f>VLOOKUP($A60,'[4]DISTRIBUTION SUMMARY'!$A$8:$BF$143,K$3,FALSE)</f>
        <v>884906</v>
      </c>
      <c r="L60" s="16">
        <f>VLOOKUP($A60,'[4]DISTRIBUTION SUMMARY'!$A$8:$BF$143,L$3,FALSE)</f>
        <v>54228</v>
      </c>
      <c r="M60" s="16">
        <f>VLOOKUP($A60,'[4]DISTRIBUTION SUMMARY'!$A$8:$BF$143,M$3,FALSE)</f>
        <v>175368</v>
      </c>
      <c r="N60" s="16">
        <f>VLOOKUP($A60,'[4]DISTRIBUTION SUMMARY'!$A$8:$BF$143,N$3,FALSE)</f>
        <v>146077</v>
      </c>
      <c r="O60" s="15"/>
      <c r="P60" s="67">
        <f>VLOOKUP($A60,'[4]DISTRIBUTION SUMMARY'!$A$8:$BF$143,P$3,FALSE)</f>
        <v>1155047</v>
      </c>
      <c r="Q60" s="67">
        <f>VLOOKUP($A60,'[4]DISTRIBUTION SUMMARY'!$A$8:$BF$143,Q$3,FALSE)</f>
        <v>0</v>
      </c>
      <c r="R60" s="16">
        <f>VLOOKUP($A60,'[4]DISTRIBUTION SUMMARY'!$A$8:$BF$143,R$3,FALSE)</f>
        <v>0</v>
      </c>
      <c r="S60" s="16">
        <f>VLOOKUP($A60,'[4]DISTRIBUTION SUMMARY'!$A$8:$BF$143,S$3,FALSE)</f>
        <v>143551</v>
      </c>
      <c r="T60" s="16">
        <f>VLOOKUP($A60,'[4]DISTRIBUTION SUMMARY'!$A$8:$BF$143,T$3,FALSE)</f>
        <v>62677</v>
      </c>
      <c r="U60" s="16">
        <f>VLOOKUP($A60,'[4]DISTRIBUTION SUMMARY'!$A$8:$BF$143,U$3,FALSE)</f>
        <v>0</v>
      </c>
      <c r="V60" s="16">
        <f>VLOOKUP($A60,'[4]DISTRIBUTION SUMMARY'!$A$8:$BF$143,V$3,FALSE)</f>
        <v>0</v>
      </c>
      <c r="W60" s="15"/>
      <c r="X60" s="16">
        <f t="shared" si="0"/>
        <v>175368</v>
      </c>
      <c r="Y60" s="16">
        <f t="shared" si="1"/>
        <v>146077</v>
      </c>
      <c r="Z60" s="17">
        <f t="shared" si="2"/>
        <v>394732</v>
      </c>
      <c r="AA60" s="15"/>
      <c r="AB60" s="17">
        <f t="shared" si="3"/>
        <v>30895990.226239376</v>
      </c>
      <c r="AC60" s="15"/>
    </row>
    <row r="61" spans="1:29" x14ac:dyDescent="0.2">
      <c r="A61" s="53">
        <v>55</v>
      </c>
      <c r="B61" s="1" t="s">
        <v>81</v>
      </c>
      <c r="C61" s="16">
        <f>VLOOKUP($A61,'[4]DISTRIBUTION SUMMARY'!$A$8:$BF$143,C$3,FALSE)</f>
        <v>8048143</v>
      </c>
      <c r="D61" s="16">
        <f>VLOOKUP($A61,'[4]DISTRIBUTION SUMMARY'!$A$8:$BF$143,D$3,FALSE)</f>
        <v>2192104.7161637922</v>
      </c>
      <c r="E61" s="16">
        <f>VLOOKUP($A61,'[4]DISTRIBUTION SUMMARY'!$A$8:$BF$143,E$3,FALSE)</f>
        <v>175432</v>
      </c>
      <c r="F61" s="16">
        <f>VLOOKUP($A61,'[4]DISTRIBUTION SUMMARY'!$A$8:$BF$143,F$3,FALSE)</f>
        <v>616762</v>
      </c>
      <c r="G61" s="16">
        <f>VLOOKUP($A61,'[4]DISTRIBUTION SUMMARY'!$A$8:$BF$143,G$3,FALSE)</f>
        <v>69016</v>
      </c>
      <c r="H61" s="16">
        <f>VLOOKUP($A61,'[4]DISTRIBUTION SUMMARY'!$A$8:$BF$143,H$3,FALSE)</f>
        <v>1037430</v>
      </c>
      <c r="I61" s="16">
        <f>VLOOKUP($A61,'[4]DISTRIBUTION SUMMARY'!$A$8:$BF$143,I$3,FALSE)</f>
        <v>0</v>
      </c>
      <c r="J61" s="16">
        <f>VLOOKUP($A61,'[4]DISTRIBUTION SUMMARY'!$A$8:$BF$143,J$3,FALSE)</f>
        <v>985942</v>
      </c>
      <c r="K61" s="16">
        <f>VLOOKUP($A61,'[4]DISTRIBUTION SUMMARY'!$A$8:$BF$143,K$3,FALSE)</f>
        <v>459011</v>
      </c>
      <c r="L61" s="16">
        <f>VLOOKUP($A61,'[4]DISTRIBUTION SUMMARY'!$A$8:$BF$143,L$3,FALSE)</f>
        <v>28483</v>
      </c>
      <c r="M61" s="16">
        <f>VLOOKUP($A61,'[4]DISTRIBUTION SUMMARY'!$A$8:$BF$143,M$3,FALSE)</f>
        <v>209968</v>
      </c>
      <c r="N61" s="16">
        <f>VLOOKUP($A61,'[4]DISTRIBUTION SUMMARY'!$A$8:$BF$143,N$3,FALSE)</f>
        <v>91191</v>
      </c>
      <c r="O61" s="15"/>
      <c r="P61" s="67">
        <f>VLOOKUP($A61,'[4]DISTRIBUTION SUMMARY'!$A$8:$BF$143,P$3,FALSE)</f>
        <v>349204</v>
      </c>
      <c r="Q61" s="67">
        <f>VLOOKUP($A61,'[4]DISTRIBUTION SUMMARY'!$A$8:$BF$143,Q$3,FALSE)</f>
        <v>0</v>
      </c>
      <c r="R61" s="16">
        <f>VLOOKUP($A61,'[4]DISTRIBUTION SUMMARY'!$A$8:$BF$143,R$3,FALSE)</f>
        <v>0</v>
      </c>
      <c r="S61" s="16">
        <f>VLOOKUP($A61,'[4]DISTRIBUTION SUMMARY'!$A$8:$BF$143,S$3,FALSE)</f>
        <v>78606</v>
      </c>
      <c r="T61" s="16">
        <f>VLOOKUP($A61,'[4]DISTRIBUTION SUMMARY'!$A$8:$BF$143,T$3,FALSE)</f>
        <v>41696</v>
      </c>
      <c r="U61" s="16">
        <f>VLOOKUP($A61,'[4]DISTRIBUTION SUMMARY'!$A$8:$BF$143,U$3,FALSE)</f>
        <v>0</v>
      </c>
      <c r="V61" s="16">
        <f>VLOOKUP($A61,'[4]DISTRIBUTION SUMMARY'!$A$8:$BF$143,V$3,FALSE)</f>
        <v>0</v>
      </c>
      <c r="W61" s="15"/>
      <c r="X61" s="16">
        <f t="shared" si="0"/>
        <v>209968</v>
      </c>
      <c r="Y61" s="16">
        <f t="shared" si="1"/>
        <v>91191</v>
      </c>
      <c r="Z61" s="17">
        <f t="shared" si="2"/>
        <v>175432</v>
      </c>
      <c r="AA61" s="15"/>
      <c r="AB61" s="17">
        <f t="shared" si="3"/>
        <v>14382988.716163792</v>
      </c>
      <c r="AC61" s="15"/>
    </row>
    <row r="62" spans="1:29" x14ac:dyDescent="0.2">
      <c r="A62" s="53">
        <v>56</v>
      </c>
      <c r="B62" s="1" t="s">
        <v>80</v>
      </c>
      <c r="C62" s="16">
        <f>VLOOKUP($A62,'[4]DISTRIBUTION SUMMARY'!$A$8:$BF$143,C$3,FALSE)</f>
        <v>5403821</v>
      </c>
      <c r="D62" s="16">
        <f>VLOOKUP($A62,'[4]DISTRIBUTION SUMMARY'!$A$8:$BF$143,D$3,FALSE)</f>
        <v>2642063.0526395175</v>
      </c>
      <c r="E62" s="16">
        <f>VLOOKUP($A62,'[4]DISTRIBUTION SUMMARY'!$A$8:$BF$143,E$3,FALSE)</f>
        <v>134645</v>
      </c>
      <c r="F62" s="16">
        <f>VLOOKUP($A62,'[4]DISTRIBUTION SUMMARY'!$A$8:$BF$143,F$3,FALSE)</f>
        <v>280826</v>
      </c>
      <c r="G62" s="16">
        <f>VLOOKUP($A62,'[4]DISTRIBUTION SUMMARY'!$A$8:$BF$143,G$3,FALSE)</f>
        <v>52970</v>
      </c>
      <c r="H62" s="16">
        <f>VLOOKUP($A62,'[4]DISTRIBUTION SUMMARY'!$A$8:$BF$143,H$3,FALSE)</f>
        <v>413672</v>
      </c>
      <c r="I62" s="16">
        <f>VLOOKUP($A62,'[4]DISTRIBUTION SUMMARY'!$A$8:$BF$143,I$3,FALSE)</f>
        <v>0</v>
      </c>
      <c r="J62" s="16">
        <f>VLOOKUP($A62,'[4]DISTRIBUTION SUMMARY'!$A$8:$BF$143,J$3,FALSE)</f>
        <v>649096</v>
      </c>
      <c r="K62" s="16">
        <f>VLOOKUP($A62,'[4]DISTRIBUTION SUMMARY'!$A$8:$BF$143,K$3,FALSE)</f>
        <v>301846</v>
      </c>
      <c r="L62" s="16">
        <f>VLOOKUP($A62,'[4]DISTRIBUTION SUMMARY'!$A$8:$BF$143,L$3,FALSE)</f>
        <v>18498</v>
      </c>
      <c r="M62" s="16">
        <f>VLOOKUP($A62,'[4]DISTRIBUTION SUMMARY'!$A$8:$BF$143,M$3,FALSE)</f>
        <v>47237</v>
      </c>
      <c r="N62" s="16">
        <f>VLOOKUP($A62,'[4]DISTRIBUTION SUMMARY'!$A$8:$BF$143,N$3,FALSE)</f>
        <v>51119</v>
      </c>
      <c r="O62" s="15"/>
      <c r="P62" s="67">
        <f>VLOOKUP($A62,'[4]DISTRIBUTION SUMMARY'!$A$8:$BF$143,P$3,FALSE)</f>
        <v>420883</v>
      </c>
      <c r="Q62" s="67">
        <f>VLOOKUP($A62,'[4]DISTRIBUTION SUMMARY'!$A$8:$BF$143,Q$3,FALSE)</f>
        <v>0</v>
      </c>
      <c r="R62" s="16">
        <f>VLOOKUP($A62,'[4]DISTRIBUTION SUMMARY'!$A$8:$BF$143,R$3,FALSE)</f>
        <v>0</v>
      </c>
      <c r="S62" s="16">
        <f>VLOOKUP($A62,'[4]DISTRIBUTION SUMMARY'!$A$8:$BF$143,S$3,FALSE)</f>
        <v>60389</v>
      </c>
      <c r="T62" s="16">
        <f>VLOOKUP($A62,'[4]DISTRIBUTION SUMMARY'!$A$8:$BF$143,T$3,FALSE)</f>
        <v>25234</v>
      </c>
      <c r="U62" s="16">
        <f>VLOOKUP($A62,'[4]DISTRIBUTION SUMMARY'!$A$8:$BF$143,U$3,FALSE)</f>
        <v>0</v>
      </c>
      <c r="V62" s="16">
        <f>VLOOKUP($A62,'[4]DISTRIBUTION SUMMARY'!$A$8:$BF$143,V$3,FALSE)</f>
        <v>0</v>
      </c>
      <c r="W62" s="15"/>
      <c r="X62" s="16">
        <f t="shared" si="0"/>
        <v>47237</v>
      </c>
      <c r="Y62" s="16">
        <f t="shared" si="1"/>
        <v>51119</v>
      </c>
      <c r="Z62" s="17">
        <f t="shared" si="2"/>
        <v>134645</v>
      </c>
      <c r="AA62" s="15"/>
      <c r="AB62" s="17">
        <f t="shared" si="3"/>
        <v>10502299.052639518</v>
      </c>
      <c r="AC62" s="15"/>
    </row>
    <row r="63" spans="1:29" x14ac:dyDescent="0.2">
      <c r="A63" s="53">
        <v>57</v>
      </c>
      <c r="B63" s="1" t="s">
        <v>79</v>
      </c>
      <c r="C63" s="16">
        <f>VLOOKUP($A63,'[4]DISTRIBUTION SUMMARY'!$A$8:$BF$143,C$3,FALSE)</f>
        <v>2236026</v>
      </c>
      <c r="D63" s="16">
        <f>VLOOKUP($A63,'[4]DISTRIBUTION SUMMARY'!$A$8:$BF$143,D$3,FALSE)</f>
        <v>1212475.144442748</v>
      </c>
      <c r="E63" s="16">
        <f>VLOOKUP($A63,'[4]DISTRIBUTION SUMMARY'!$A$8:$BF$143,E$3,FALSE)</f>
        <v>49920</v>
      </c>
      <c r="F63" s="16">
        <f>VLOOKUP($A63,'[4]DISTRIBUTION SUMMARY'!$A$8:$BF$143,F$3,FALSE)</f>
        <v>153369</v>
      </c>
      <c r="G63" s="16">
        <f>VLOOKUP($A63,'[4]DISTRIBUTION SUMMARY'!$A$8:$BF$143,G$3,FALSE)</f>
        <v>19950</v>
      </c>
      <c r="H63" s="16">
        <f>VLOOKUP($A63,'[4]DISTRIBUTION SUMMARY'!$A$8:$BF$143,H$3,FALSE)</f>
        <v>360355</v>
      </c>
      <c r="I63" s="16">
        <f>VLOOKUP($A63,'[4]DISTRIBUTION SUMMARY'!$A$8:$BF$143,I$3,FALSE)</f>
        <v>0</v>
      </c>
      <c r="J63" s="16">
        <f>VLOOKUP($A63,'[4]DISTRIBUTION SUMMARY'!$A$8:$BF$143,J$3,FALSE)</f>
        <v>292087</v>
      </c>
      <c r="K63" s="16">
        <f>VLOOKUP($A63,'[4]DISTRIBUTION SUMMARY'!$A$8:$BF$143,K$3,FALSE)</f>
        <v>135913</v>
      </c>
      <c r="L63" s="16">
        <f>VLOOKUP($A63,'[4]DISTRIBUTION SUMMARY'!$A$8:$BF$143,L$3,FALSE)</f>
        <v>8417</v>
      </c>
      <c r="M63" s="16">
        <f>VLOOKUP($A63,'[4]DISTRIBUTION SUMMARY'!$A$8:$BF$143,M$3,FALSE)</f>
        <v>7716</v>
      </c>
      <c r="N63" s="16">
        <f>VLOOKUP($A63,'[4]DISTRIBUTION SUMMARY'!$A$8:$BF$143,N$3,FALSE)</f>
        <v>32431</v>
      </c>
      <c r="O63" s="15"/>
      <c r="P63" s="67">
        <f>VLOOKUP($A63,'[4]DISTRIBUTION SUMMARY'!$A$8:$BF$143,P$3,FALSE)</f>
        <v>193148</v>
      </c>
      <c r="Q63" s="67">
        <f>VLOOKUP($A63,'[4]DISTRIBUTION SUMMARY'!$A$8:$BF$143,Q$3,FALSE)</f>
        <v>0</v>
      </c>
      <c r="R63" s="16">
        <f>VLOOKUP($A63,'[4]DISTRIBUTION SUMMARY'!$A$8:$BF$143,R$3,FALSE)</f>
        <v>0</v>
      </c>
      <c r="S63" s="16">
        <f>VLOOKUP($A63,'[4]DISTRIBUTION SUMMARY'!$A$8:$BF$143,S$3,FALSE)</f>
        <v>17437</v>
      </c>
      <c r="T63" s="16">
        <f>VLOOKUP($A63,'[4]DISTRIBUTION SUMMARY'!$A$8:$BF$143,T$3,FALSE)</f>
        <v>14265</v>
      </c>
      <c r="U63" s="16">
        <f>VLOOKUP($A63,'[4]DISTRIBUTION SUMMARY'!$A$8:$BF$143,U$3,FALSE)</f>
        <v>0</v>
      </c>
      <c r="V63" s="16">
        <f>VLOOKUP($A63,'[4]DISTRIBUTION SUMMARY'!$A$8:$BF$143,V$3,FALSE)</f>
        <v>0</v>
      </c>
      <c r="W63" s="15"/>
      <c r="X63" s="16">
        <f t="shared" si="0"/>
        <v>7716</v>
      </c>
      <c r="Y63" s="16">
        <f t="shared" si="1"/>
        <v>32431</v>
      </c>
      <c r="Z63" s="17">
        <f t="shared" si="2"/>
        <v>49920</v>
      </c>
      <c r="AA63" s="15"/>
      <c r="AB63" s="17">
        <f t="shared" si="3"/>
        <v>4733509.1444427483</v>
      </c>
      <c r="AC63" s="15"/>
    </row>
    <row r="64" spans="1:29" x14ac:dyDescent="0.2">
      <c r="A64" s="53">
        <v>58</v>
      </c>
      <c r="B64" s="1" t="s">
        <v>78</v>
      </c>
      <c r="C64" s="16">
        <f>VLOOKUP($A64,'[4]DISTRIBUTION SUMMARY'!$A$8:$BF$143,C$3,FALSE)</f>
        <v>14512268</v>
      </c>
      <c r="D64" s="16">
        <f>VLOOKUP($A64,'[4]DISTRIBUTION SUMMARY'!$A$8:$BF$143,D$3,FALSE)</f>
        <v>4981007.3191683479</v>
      </c>
      <c r="E64" s="16">
        <f>VLOOKUP($A64,'[4]DISTRIBUTION SUMMARY'!$A$8:$BF$143,E$3,FALSE)</f>
        <v>356105</v>
      </c>
      <c r="F64" s="16">
        <f>VLOOKUP($A64,'[4]DISTRIBUTION SUMMARY'!$A$8:$BF$143,F$3,FALSE)</f>
        <v>529243</v>
      </c>
      <c r="G64" s="16">
        <f>VLOOKUP($A64,'[4]DISTRIBUTION SUMMARY'!$A$8:$BF$143,G$3,FALSE)</f>
        <v>142318</v>
      </c>
      <c r="H64" s="16">
        <f>VLOOKUP($A64,'[4]DISTRIBUTION SUMMARY'!$A$8:$BF$143,H$3,FALSE)</f>
        <v>1614414</v>
      </c>
      <c r="I64" s="16">
        <f>VLOOKUP($A64,'[4]DISTRIBUTION SUMMARY'!$A$8:$BF$143,I$3,FALSE)</f>
        <v>0</v>
      </c>
      <c r="J64" s="16">
        <f>VLOOKUP($A64,'[4]DISTRIBUTION SUMMARY'!$A$8:$BF$143,J$3,FALSE)</f>
        <v>1752285</v>
      </c>
      <c r="K64" s="16">
        <f>VLOOKUP($A64,'[4]DISTRIBUTION SUMMARY'!$A$8:$BF$143,K$3,FALSE)</f>
        <v>816102</v>
      </c>
      <c r="L64" s="16">
        <f>VLOOKUP($A64,'[4]DISTRIBUTION SUMMARY'!$A$8:$BF$143,L$3,FALSE)</f>
        <v>51145</v>
      </c>
      <c r="M64" s="16">
        <f>VLOOKUP($A64,'[4]DISTRIBUTION SUMMARY'!$A$8:$BF$143,M$3,FALSE)</f>
        <v>71640</v>
      </c>
      <c r="N64" s="16">
        <f>VLOOKUP($A64,'[4]DISTRIBUTION SUMMARY'!$A$8:$BF$143,N$3,FALSE)</f>
        <v>75809</v>
      </c>
      <c r="O64" s="15"/>
      <c r="P64" s="67">
        <f>VLOOKUP($A64,'[4]DISTRIBUTION SUMMARY'!$A$8:$BF$143,P$3,FALSE)</f>
        <v>793479</v>
      </c>
      <c r="Q64" s="67">
        <f>VLOOKUP($A64,'[4]DISTRIBUTION SUMMARY'!$A$8:$BF$143,Q$3,FALSE)</f>
        <v>0</v>
      </c>
      <c r="R64" s="16">
        <f>VLOOKUP($A64,'[4]DISTRIBUTION SUMMARY'!$A$8:$BF$143,R$3,FALSE)</f>
        <v>0</v>
      </c>
      <c r="S64" s="16">
        <f>VLOOKUP($A64,'[4]DISTRIBUTION SUMMARY'!$A$8:$BF$143,S$3,FALSE)</f>
        <v>122188</v>
      </c>
      <c r="T64" s="16">
        <f>VLOOKUP($A64,'[4]DISTRIBUTION SUMMARY'!$A$8:$BF$143,T$3,FALSE)</f>
        <v>85075</v>
      </c>
      <c r="U64" s="16">
        <f>VLOOKUP($A64,'[4]DISTRIBUTION SUMMARY'!$A$8:$BF$143,U$3,FALSE)</f>
        <v>0</v>
      </c>
      <c r="V64" s="16">
        <f>VLOOKUP($A64,'[4]DISTRIBUTION SUMMARY'!$A$8:$BF$143,V$3,FALSE)</f>
        <v>0</v>
      </c>
      <c r="W64" s="15"/>
      <c r="X64" s="16">
        <f t="shared" si="0"/>
        <v>71640</v>
      </c>
      <c r="Y64" s="16">
        <f t="shared" si="1"/>
        <v>75809</v>
      </c>
      <c r="Z64" s="17">
        <f t="shared" si="2"/>
        <v>356105</v>
      </c>
      <c r="AA64" s="15"/>
      <c r="AB64" s="17">
        <f t="shared" si="3"/>
        <v>25903078.319168348</v>
      </c>
      <c r="AC64" s="15"/>
    </row>
    <row r="65" spans="1:29" x14ac:dyDescent="0.2">
      <c r="A65" s="53">
        <v>59</v>
      </c>
      <c r="B65" s="1" t="s">
        <v>77</v>
      </c>
      <c r="C65" s="16">
        <f>VLOOKUP($A65,'[4]DISTRIBUTION SUMMARY'!$A$8:$BF$143,C$3,FALSE)</f>
        <v>2833238</v>
      </c>
      <c r="D65" s="16">
        <f>VLOOKUP($A65,'[4]DISTRIBUTION SUMMARY'!$A$8:$BF$143,D$3,FALSE)</f>
        <v>1482030.604755712</v>
      </c>
      <c r="E65" s="16">
        <f>VLOOKUP($A65,'[4]DISTRIBUTION SUMMARY'!$A$8:$BF$143,E$3,FALSE)</f>
        <v>65483</v>
      </c>
      <c r="F65" s="16">
        <f>VLOOKUP($A65,'[4]DISTRIBUTION SUMMARY'!$A$8:$BF$143,F$3,FALSE)</f>
        <v>172969</v>
      </c>
      <c r="G65" s="16">
        <f>VLOOKUP($A65,'[4]DISTRIBUTION SUMMARY'!$A$8:$BF$143,G$3,FALSE)</f>
        <v>26170</v>
      </c>
      <c r="H65" s="16">
        <f>VLOOKUP($A65,'[4]DISTRIBUTION SUMMARY'!$A$8:$BF$143,H$3,FALSE)</f>
        <v>337759</v>
      </c>
      <c r="I65" s="16">
        <f>VLOOKUP($A65,'[4]DISTRIBUTION SUMMARY'!$A$8:$BF$143,I$3,FALSE)</f>
        <v>0</v>
      </c>
      <c r="J65" s="16">
        <f>VLOOKUP($A65,'[4]DISTRIBUTION SUMMARY'!$A$8:$BF$143,J$3,FALSE)</f>
        <v>345120</v>
      </c>
      <c r="K65" s="16">
        <f>VLOOKUP($A65,'[4]DISTRIBUTION SUMMARY'!$A$8:$BF$143,K$3,FALSE)</f>
        <v>160701</v>
      </c>
      <c r="L65" s="16">
        <f>VLOOKUP($A65,'[4]DISTRIBUTION SUMMARY'!$A$8:$BF$143,L$3,FALSE)</f>
        <v>9814</v>
      </c>
      <c r="M65" s="16">
        <f>VLOOKUP($A65,'[4]DISTRIBUTION SUMMARY'!$A$8:$BF$143,M$3,FALSE)</f>
        <v>13295</v>
      </c>
      <c r="N65" s="16">
        <f>VLOOKUP($A65,'[4]DISTRIBUTION SUMMARY'!$A$8:$BF$143,N$3,FALSE)</f>
        <v>0</v>
      </c>
      <c r="O65" s="15"/>
      <c r="P65" s="67">
        <f>VLOOKUP($A65,'[4]DISTRIBUTION SUMMARY'!$A$8:$BF$143,P$3,FALSE)</f>
        <v>236089</v>
      </c>
      <c r="Q65" s="67">
        <f>VLOOKUP($A65,'[4]DISTRIBUTION SUMMARY'!$A$8:$BF$143,Q$3,FALSE)</f>
        <v>0</v>
      </c>
      <c r="R65" s="16">
        <f>VLOOKUP($A65,'[4]DISTRIBUTION SUMMARY'!$A$8:$BF$143,R$3,FALSE)</f>
        <v>0</v>
      </c>
      <c r="S65" s="16">
        <f>VLOOKUP($A65,'[4]DISTRIBUTION SUMMARY'!$A$8:$BF$143,S$3,FALSE)</f>
        <v>23058</v>
      </c>
      <c r="T65" s="16">
        <f>VLOOKUP($A65,'[4]DISTRIBUTION SUMMARY'!$A$8:$BF$143,T$3,FALSE)</f>
        <v>12576</v>
      </c>
      <c r="U65" s="16">
        <f>VLOOKUP($A65,'[4]DISTRIBUTION SUMMARY'!$A$8:$BF$143,U$3,FALSE)</f>
        <v>0</v>
      </c>
      <c r="V65" s="16">
        <f>VLOOKUP($A65,'[4]DISTRIBUTION SUMMARY'!$A$8:$BF$143,V$3,FALSE)</f>
        <v>0</v>
      </c>
      <c r="W65" s="15"/>
      <c r="X65" s="16">
        <f t="shared" si="0"/>
        <v>13295</v>
      </c>
      <c r="Y65" s="16">
        <f t="shared" si="1"/>
        <v>0</v>
      </c>
      <c r="Z65" s="17">
        <f t="shared" si="2"/>
        <v>65483</v>
      </c>
      <c r="AA65" s="15"/>
      <c r="AB65" s="17">
        <f t="shared" si="3"/>
        <v>5718302.6047557117</v>
      </c>
      <c r="AC65" s="15"/>
    </row>
    <row r="66" spans="1:29" x14ac:dyDescent="0.2">
      <c r="A66" s="53">
        <v>60</v>
      </c>
      <c r="B66" s="1" t="s">
        <v>76</v>
      </c>
      <c r="C66" s="16">
        <f>VLOOKUP($A66,'[4]DISTRIBUTION SUMMARY'!$A$8:$BF$143,C$3,FALSE)</f>
        <v>36204785</v>
      </c>
      <c r="D66" s="16">
        <f>VLOOKUP($A66,'[4]DISTRIBUTION SUMMARY'!$A$8:$BF$143,D$3,FALSE)</f>
        <v>14544457.463657083</v>
      </c>
      <c r="E66" s="16">
        <f>VLOOKUP($A66,'[4]DISTRIBUTION SUMMARY'!$A$8:$BF$143,E$3,FALSE)</f>
        <v>884297</v>
      </c>
      <c r="F66" s="16">
        <f>VLOOKUP($A66,'[4]DISTRIBUTION SUMMARY'!$A$8:$BF$143,F$3,FALSE)</f>
        <v>756518</v>
      </c>
      <c r="G66" s="16">
        <f>VLOOKUP($A66,'[4]DISTRIBUTION SUMMARY'!$A$8:$BF$143,G$3,FALSE)</f>
        <v>347888</v>
      </c>
      <c r="H66" s="16">
        <f>VLOOKUP($A66,'[4]DISTRIBUTION SUMMARY'!$A$8:$BF$143,H$3,FALSE)</f>
        <v>4124954</v>
      </c>
      <c r="I66" s="16">
        <f>VLOOKUP($A66,'[4]DISTRIBUTION SUMMARY'!$A$8:$BF$143,I$3,FALSE)</f>
        <v>0</v>
      </c>
      <c r="J66" s="16">
        <f>VLOOKUP($A66,'[4]DISTRIBUTION SUMMARY'!$A$8:$BF$143,J$3,FALSE)</f>
        <v>4285093</v>
      </c>
      <c r="K66" s="16">
        <f>VLOOKUP($A66,'[4]DISTRIBUTION SUMMARY'!$A$8:$BF$143,K$3,FALSE)</f>
        <v>1993452</v>
      </c>
      <c r="L66" s="16">
        <f>VLOOKUP($A66,'[4]DISTRIBUTION SUMMARY'!$A$8:$BF$143,L$3,FALSE)</f>
        <v>121485</v>
      </c>
      <c r="M66" s="16">
        <f>VLOOKUP($A66,'[4]DISTRIBUTION SUMMARY'!$A$8:$BF$143,M$3,FALSE)</f>
        <v>576067</v>
      </c>
      <c r="N66" s="16">
        <f>VLOOKUP($A66,'[4]DISTRIBUTION SUMMARY'!$A$8:$BF$143,N$3,FALSE)</f>
        <v>0</v>
      </c>
      <c r="O66" s="15"/>
      <c r="P66" s="67">
        <f>VLOOKUP($A66,'[4]DISTRIBUTION SUMMARY'!$A$8:$BF$143,P$3,FALSE)</f>
        <v>2316944</v>
      </c>
      <c r="Q66" s="67">
        <f>VLOOKUP($A66,'[4]DISTRIBUTION SUMMARY'!$A$8:$BF$143,Q$3,FALSE)</f>
        <v>0</v>
      </c>
      <c r="R66" s="16">
        <f>VLOOKUP($A66,'[4]DISTRIBUTION SUMMARY'!$A$8:$BF$143,R$3,FALSE)</f>
        <v>0</v>
      </c>
      <c r="S66" s="16">
        <f>VLOOKUP($A66,'[4]DISTRIBUTION SUMMARY'!$A$8:$BF$143,S$3,FALSE)</f>
        <v>253675</v>
      </c>
      <c r="T66" s="16">
        <f>VLOOKUP($A66,'[4]DISTRIBUTION SUMMARY'!$A$8:$BF$143,T$3,FALSE)</f>
        <v>145275</v>
      </c>
      <c r="U66" s="16">
        <f>VLOOKUP($A66,'[4]DISTRIBUTION SUMMARY'!$A$8:$BF$143,U$3,FALSE)</f>
        <v>0</v>
      </c>
      <c r="V66" s="16">
        <f>VLOOKUP($A66,'[4]DISTRIBUTION SUMMARY'!$A$8:$BF$143,V$3,FALSE)</f>
        <v>0</v>
      </c>
      <c r="W66" s="15"/>
      <c r="X66" s="16">
        <f t="shared" si="0"/>
        <v>576067</v>
      </c>
      <c r="Y66" s="16">
        <f t="shared" si="1"/>
        <v>0</v>
      </c>
      <c r="Z66" s="17">
        <f t="shared" si="2"/>
        <v>884297</v>
      </c>
      <c r="AA66" s="15"/>
      <c r="AB66" s="17">
        <f t="shared" si="3"/>
        <v>66554890.463657081</v>
      </c>
      <c r="AC66" s="15"/>
    </row>
    <row r="67" spans="1:29" x14ac:dyDescent="0.2">
      <c r="A67" s="53">
        <v>62</v>
      </c>
      <c r="B67" s="1" t="s">
        <v>75</v>
      </c>
      <c r="C67" s="16">
        <f>VLOOKUP($A67,'[4]DISTRIBUTION SUMMARY'!$A$8:$BF$143,C$3,FALSE)</f>
        <v>3259046</v>
      </c>
      <c r="D67" s="16">
        <f>VLOOKUP($A67,'[4]DISTRIBUTION SUMMARY'!$A$8:$BF$143,D$3,FALSE)</f>
        <v>2277061.8845892786</v>
      </c>
      <c r="E67" s="16">
        <f>VLOOKUP($A67,'[4]DISTRIBUTION SUMMARY'!$A$8:$BF$143,E$3,FALSE)</f>
        <v>74135</v>
      </c>
      <c r="F67" s="16">
        <f>VLOOKUP($A67,'[4]DISTRIBUTION SUMMARY'!$A$8:$BF$143,F$3,FALSE)</f>
        <v>299059</v>
      </c>
      <c r="G67" s="16">
        <f>VLOOKUP($A67,'[4]DISTRIBUTION SUMMARY'!$A$8:$BF$143,G$3,FALSE)</f>
        <v>29165</v>
      </c>
      <c r="H67" s="16">
        <f>VLOOKUP($A67,'[4]DISTRIBUTION SUMMARY'!$A$8:$BF$143,H$3,FALSE)</f>
        <v>415720</v>
      </c>
      <c r="I67" s="16">
        <f>VLOOKUP($A67,'[4]DISTRIBUTION SUMMARY'!$A$8:$BF$143,I$3,FALSE)</f>
        <v>0</v>
      </c>
      <c r="J67" s="16">
        <f>VLOOKUP($A67,'[4]DISTRIBUTION SUMMARY'!$A$8:$BF$143,J$3,FALSE)</f>
        <v>420349</v>
      </c>
      <c r="K67" s="16">
        <f>VLOOKUP($A67,'[4]DISTRIBUTION SUMMARY'!$A$8:$BF$143,K$3,FALSE)</f>
        <v>195823</v>
      </c>
      <c r="L67" s="16">
        <f>VLOOKUP($A67,'[4]DISTRIBUTION SUMMARY'!$A$8:$BF$143,L$3,FALSE)</f>
        <v>12036</v>
      </c>
      <c r="M67" s="16">
        <f>VLOOKUP($A67,'[4]DISTRIBUTION SUMMARY'!$A$8:$BF$143,M$3,FALSE)</f>
        <v>48262</v>
      </c>
      <c r="N67" s="16">
        <f>VLOOKUP($A67,'[4]DISTRIBUTION SUMMARY'!$A$8:$BF$143,N$3,FALSE)</f>
        <v>27240</v>
      </c>
      <c r="O67" s="15"/>
      <c r="P67" s="67">
        <f>VLOOKUP($A67,'[4]DISTRIBUTION SUMMARY'!$A$8:$BF$143,P$3,FALSE)</f>
        <v>362738</v>
      </c>
      <c r="Q67" s="67">
        <f>VLOOKUP($A67,'[4]DISTRIBUTION SUMMARY'!$A$8:$BF$143,Q$3,FALSE)</f>
        <v>0</v>
      </c>
      <c r="R67" s="16">
        <f>VLOOKUP($A67,'[4]DISTRIBUTION SUMMARY'!$A$8:$BF$143,R$3,FALSE)</f>
        <v>0</v>
      </c>
      <c r="S67" s="16">
        <f>VLOOKUP($A67,'[4]DISTRIBUTION SUMMARY'!$A$8:$BF$143,S$3,FALSE)</f>
        <v>29993</v>
      </c>
      <c r="T67" s="16">
        <f>VLOOKUP($A67,'[4]DISTRIBUTION SUMMARY'!$A$8:$BF$143,T$3,FALSE)</f>
        <v>14605</v>
      </c>
      <c r="U67" s="16">
        <f>VLOOKUP($A67,'[4]DISTRIBUTION SUMMARY'!$A$8:$BF$143,U$3,FALSE)</f>
        <v>0</v>
      </c>
      <c r="V67" s="16">
        <f>VLOOKUP($A67,'[4]DISTRIBUTION SUMMARY'!$A$8:$BF$143,V$3,FALSE)</f>
        <v>0</v>
      </c>
      <c r="W67" s="15"/>
      <c r="X67" s="16">
        <f t="shared" si="0"/>
        <v>48262</v>
      </c>
      <c r="Y67" s="16">
        <f t="shared" si="1"/>
        <v>27240</v>
      </c>
      <c r="Z67" s="17">
        <f t="shared" si="2"/>
        <v>74135</v>
      </c>
      <c r="AA67" s="15"/>
      <c r="AB67" s="17">
        <f t="shared" si="3"/>
        <v>7465232.8845892791</v>
      </c>
      <c r="AC67" s="15"/>
    </row>
    <row r="68" spans="1:29" x14ac:dyDescent="0.2">
      <c r="A68" s="53">
        <v>63</v>
      </c>
      <c r="B68" s="1" t="s">
        <v>74</v>
      </c>
      <c r="C68" s="16">
        <f>VLOOKUP($A68,'[4]DISTRIBUTION SUMMARY'!$A$8:$BF$143,C$3,FALSE)</f>
        <v>14331244</v>
      </c>
      <c r="D68" s="16">
        <f>VLOOKUP($A68,'[4]DISTRIBUTION SUMMARY'!$A$8:$BF$143,D$3,FALSE)</f>
        <v>4512169.6119314032</v>
      </c>
      <c r="E68" s="16">
        <f>VLOOKUP($A68,'[4]DISTRIBUTION SUMMARY'!$A$8:$BF$143,E$3,FALSE)</f>
        <v>316346</v>
      </c>
      <c r="F68" s="16">
        <f>VLOOKUP($A68,'[4]DISTRIBUTION SUMMARY'!$A$8:$BF$143,F$3,FALSE)</f>
        <v>235077</v>
      </c>
      <c r="G68" s="16">
        <f>VLOOKUP($A68,'[4]DISTRIBUTION SUMMARY'!$A$8:$BF$143,G$3,FALSE)</f>
        <v>124452</v>
      </c>
      <c r="H68" s="16">
        <f>VLOOKUP($A68,'[4]DISTRIBUTION SUMMARY'!$A$8:$BF$143,H$3,FALSE)</f>
        <v>1068710</v>
      </c>
      <c r="I68" s="16">
        <f>VLOOKUP($A68,'[4]DISTRIBUTION SUMMARY'!$A$8:$BF$143,I$3,FALSE)</f>
        <v>0</v>
      </c>
      <c r="J68" s="16">
        <f>VLOOKUP($A68,'[4]DISTRIBUTION SUMMARY'!$A$8:$BF$143,J$3,FALSE)</f>
        <v>1436140</v>
      </c>
      <c r="K68" s="16">
        <f>VLOOKUP($A68,'[4]DISTRIBUTION SUMMARY'!$A$8:$BF$143,K$3,FALSE)</f>
        <v>667697</v>
      </c>
      <c r="L68" s="16">
        <f>VLOOKUP($A68,'[4]DISTRIBUTION SUMMARY'!$A$8:$BF$143,L$3,FALSE)</f>
        <v>41484</v>
      </c>
      <c r="M68" s="16">
        <f>VLOOKUP($A68,'[4]DISTRIBUTION SUMMARY'!$A$8:$BF$143,M$3,FALSE)</f>
        <v>40343</v>
      </c>
      <c r="N68" s="16">
        <f>VLOOKUP($A68,'[4]DISTRIBUTION SUMMARY'!$A$8:$BF$143,N$3,FALSE)</f>
        <v>0</v>
      </c>
      <c r="O68" s="15"/>
      <c r="P68" s="67">
        <f>VLOOKUP($A68,'[4]DISTRIBUTION SUMMARY'!$A$8:$BF$143,P$3,FALSE)</f>
        <v>718792</v>
      </c>
      <c r="Q68" s="67">
        <f>VLOOKUP($A68,'[4]DISTRIBUTION SUMMARY'!$A$8:$BF$143,Q$3,FALSE)</f>
        <v>0</v>
      </c>
      <c r="R68" s="16">
        <f>VLOOKUP($A68,'[4]DISTRIBUTION SUMMARY'!$A$8:$BF$143,R$3,FALSE)</f>
        <v>0</v>
      </c>
      <c r="S68" s="16">
        <f>VLOOKUP($A68,'[4]DISTRIBUTION SUMMARY'!$A$8:$BF$143,S$3,FALSE)</f>
        <v>109837</v>
      </c>
      <c r="T68" s="16">
        <f>VLOOKUP($A68,'[4]DISTRIBUTION SUMMARY'!$A$8:$BF$143,T$3,FALSE)</f>
        <v>34185</v>
      </c>
      <c r="U68" s="16">
        <f>VLOOKUP($A68,'[4]DISTRIBUTION SUMMARY'!$A$8:$BF$143,U$3,FALSE)</f>
        <v>0</v>
      </c>
      <c r="V68" s="16">
        <f>VLOOKUP($A68,'[4]DISTRIBUTION SUMMARY'!$A$8:$BF$143,V$3,FALSE)</f>
        <v>0</v>
      </c>
      <c r="W68" s="15"/>
      <c r="X68" s="16">
        <f t="shared" si="0"/>
        <v>40343</v>
      </c>
      <c r="Y68" s="16">
        <f t="shared" si="1"/>
        <v>0</v>
      </c>
      <c r="Z68" s="17">
        <f t="shared" si="2"/>
        <v>316346</v>
      </c>
      <c r="AA68" s="15"/>
      <c r="AB68" s="17">
        <f t="shared" si="3"/>
        <v>23636476.611931402</v>
      </c>
      <c r="AC68" s="15"/>
    </row>
    <row r="69" spans="1:29" x14ac:dyDescent="0.2">
      <c r="A69" s="53">
        <v>65</v>
      </c>
      <c r="B69" s="1" t="s">
        <v>73</v>
      </c>
      <c r="C69" s="16">
        <f>VLOOKUP($A69,'[4]DISTRIBUTION SUMMARY'!$A$8:$BF$143,C$3,FALSE)</f>
        <v>4556332</v>
      </c>
      <c r="D69" s="16">
        <f>VLOOKUP($A69,'[4]DISTRIBUTION SUMMARY'!$A$8:$BF$143,D$3,FALSE)</f>
        <v>1990724.7613774533</v>
      </c>
      <c r="E69" s="16">
        <f>VLOOKUP($A69,'[4]DISTRIBUTION SUMMARY'!$A$8:$BF$143,E$3,FALSE)</f>
        <v>95072</v>
      </c>
      <c r="F69" s="16">
        <f>VLOOKUP($A69,'[4]DISTRIBUTION SUMMARY'!$A$8:$BF$143,F$3,FALSE)</f>
        <v>217288</v>
      </c>
      <c r="G69" s="16">
        <f>VLOOKUP($A69,'[4]DISTRIBUTION SUMMARY'!$A$8:$BF$143,G$3,FALSE)</f>
        <v>37402</v>
      </c>
      <c r="H69" s="16">
        <f>VLOOKUP($A69,'[4]DISTRIBUTION SUMMARY'!$A$8:$BF$143,H$3,FALSE)</f>
        <v>558656</v>
      </c>
      <c r="I69" s="16">
        <f>VLOOKUP($A69,'[4]DISTRIBUTION SUMMARY'!$A$8:$BF$143,I$3,FALSE)</f>
        <v>0</v>
      </c>
      <c r="J69" s="16">
        <f>VLOOKUP($A69,'[4]DISTRIBUTION SUMMARY'!$A$8:$BF$143,J$3,FALSE)</f>
        <v>522442</v>
      </c>
      <c r="K69" s="16">
        <f>VLOOKUP($A69,'[4]DISTRIBUTION SUMMARY'!$A$8:$BF$143,K$3,FALSE)</f>
        <v>243410</v>
      </c>
      <c r="L69" s="16">
        <f>VLOOKUP($A69,'[4]DISTRIBUTION SUMMARY'!$A$8:$BF$143,L$3,FALSE)</f>
        <v>14842</v>
      </c>
      <c r="M69" s="16">
        <f>VLOOKUP($A69,'[4]DISTRIBUTION SUMMARY'!$A$8:$BF$143,M$3,FALSE)</f>
        <v>136166</v>
      </c>
      <c r="N69" s="16">
        <f>VLOOKUP($A69,'[4]DISTRIBUTION SUMMARY'!$A$8:$BF$143,N$3,FALSE)</f>
        <v>0</v>
      </c>
      <c r="O69" s="15"/>
      <c r="P69" s="67">
        <f>VLOOKUP($A69,'[4]DISTRIBUTION SUMMARY'!$A$8:$BF$143,P$3,FALSE)</f>
        <v>317124</v>
      </c>
      <c r="Q69" s="67">
        <f>VLOOKUP($A69,'[4]DISTRIBUTION SUMMARY'!$A$8:$BF$143,Q$3,FALSE)</f>
        <v>0</v>
      </c>
      <c r="R69" s="16">
        <f>VLOOKUP($A69,'[4]DISTRIBUTION SUMMARY'!$A$8:$BF$143,R$3,FALSE)</f>
        <v>0</v>
      </c>
      <c r="S69" s="16">
        <f>VLOOKUP($A69,'[4]DISTRIBUTION SUMMARY'!$A$8:$BF$143,S$3,FALSE)</f>
        <v>60624</v>
      </c>
      <c r="T69" s="16">
        <f>VLOOKUP($A69,'[4]DISTRIBUTION SUMMARY'!$A$8:$BF$143,T$3,FALSE)</f>
        <v>30931</v>
      </c>
      <c r="U69" s="16">
        <f>VLOOKUP($A69,'[4]DISTRIBUTION SUMMARY'!$A$8:$BF$143,U$3,FALSE)</f>
        <v>0</v>
      </c>
      <c r="V69" s="16">
        <f>VLOOKUP($A69,'[4]DISTRIBUTION SUMMARY'!$A$8:$BF$143,V$3,FALSE)</f>
        <v>0</v>
      </c>
      <c r="W69" s="15"/>
      <c r="X69" s="16">
        <f t="shared" si="0"/>
        <v>136166</v>
      </c>
      <c r="Y69" s="16">
        <f t="shared" si="1"/>
        <v>0</v>
      </c>
      <c r="Z69" s="17">
        <f t="shared" si="2"/>
        <v>95072</v>
      </c>
      <c r="AA69" s="15"/>
      <c r="AB69" s="17">
        <f t="shared" si="3"/>
        <v>8781013.7613774538</v>
      </c>
      <c r="AC69" s="15"/>
    </row>
    <row r="70" spans="1:29" x14ac:dyDescent="0.2">
      <c r="A70" s="53">
        <v>66</v>
      </c>
      <c r="B70" s="1" t="s">
        <v>72</v>
      </c>
      <c r="C70" s="16">
        <f>VLOOKUP($A70,'[4]DISTRIBUTION SUMMARY'!$A$8:$BF$143,C$3,FALSE)</f>
        <v>1857909</v>
      </c>
      <c r="D70" s="16">
        <f>VLOOKUP($A70,'[4]DISTRIBUTION SUMMARY'!$A$8:$BF$143,D$3,FALSE)</f>
        <v>1537619.8631081909</v>
      </c>
      <c r="E70" s="16">
        <f>VLOOKUP($A70,'[4]DISTRIBUTION SUMMARY'!$A$8:$BF$143,E$3,FALSE)</f>
        <v>40192</v>
      </c>
      <c r="F70" s="16">
        <f>VLOOKUP($A70,'[4]DISTRIBUTION SUMMARY'!$A$8:$BF$143,F$3,FALSE)</f>
        <v>70526</v>
      </c>
      <c r="G70" s="16">
        <f>VLOOKUP($A70,'[4]DISTRIBUTION SUMMARY'!$A$8:$BF$143,G$3,FALSE)</f>
        <v>15812</v>
      </c>
      <c r="H70" s="16">
        <f>VLOOKUP($A70,'[4]DISTRIBUTION SUMMARY'!$A$8:$BF$143,H$3,FALSE)</f>
        <v>184973</v>
      </c>
      <c r="I70" s="16">
        <f>VLOOKUP($A70,'[4]DISTRIBUTION SUMMARY'!$A$8:$BF$143,I$3,FALSE)</f>
        <v>0</v>
      </c>
      <c r="J70" s="16">
        <f>VLOOKUP($A70,'[4]DISTRIBUTION SUMMARY'!$A$8:$BF$143,J$3,FALSE)</f>
        <v>203044</v>
      </c>
      <c r="K70" s="16">
        <f>VLOOKUP($A70,'[4]DISTRIBUTION SUMMARY'!$A$8:$BF$143,K$3,FALSE)</f>
        <v>94620</v>
      </c>
      <c r="L70" s="16">
        <f>VLOOKUP($A70,'[4]DISTRIBUTION SUMMARY'!$A$8:$BF$143,L$3,FALSE)</f>
        <v>5773</v>
      </c>
      <c r="M70" s="16">
        <f>VLOOKUP($A70,'[4]DISTRIBUTION SUMMARY'!$A$8:$BF$143,M$3,FALSE)</f>
        <v>15349</v>
      </c>
      <c r="N70" s="16">
        <f>VLOOKUP($A70,'[4]DISTRIBUTION SUMMARY'!$A$8:$BF$143,N$3,FALSE)</f>
        <v>1250</v>
      </c>
      <c r="O70" s="15"/>
      <c r="P70" s="67">
        <f>VLOOKUP($A70,'[4]DISTRIBUTION SUMMARY'!$A$8:$BF$143,P$3,FALSE)</f>
        <v>244944</v>
      </c>
      <c r="Q70" s="67">
        <f>VLOOKUP($A70,'[4]DISTRIBUTION SUMMARY'!$A$8:$BF$143,Q$3,FALSE)</f>
        <v>0</v>
      </c>
      <c r="R70" s="16">
        <f>VLOOKUP($A70,'[4]DISTRIBUTION SUMMARY'!$A$8:$BF$143,R$3,FALSE)</f>
        <v>0</v>
      </c>
      <c r="S70" s="16">
        <f>VLOOKUP($A70,'[4]DISTRIBUTION SUMMARY'!$A$8:$BF$143,S$3,FALSE)</f>
        <v>14865</v>
      </c>
      <c r="T70" s="16">
        <f>VLOOKUP($A70,'[4]DISTRIBUTION SUMMARY'!$A$8:$BF$143,T$3,FALSE)</f>
        <v>9089</v>
      </c>
      <c r="U70" s="16">
        <f>VLOOKUP($A70,'[4]DISTRIBUTION SUMMARY'!$A$8:$BF$143,U$3,FALSE)</f>
        <v>0</v>
      </c>
      <c r="V70" s="16">
        <f>VLOOKUP($A70,'[4]DISTRIBUTION SUMMARY'!$A$8:$BF$143,V$3,FALSE)</f>
        <v>0</v>
      </c>
      <c r="W70" s="15"/>
      <c r="X70" s="16">
        <f t="shared" si="0"/>
        <v>15349</v>
      </c>
      <c r="Y70" s="16">
        <f t="shared" si="1"/>
        <v>1250</v>
      </c>
      <c r="Z70" s="17">
        <f t="shared" si="2"/>
        <v>40192</v>
      </c>
      <c r="AA70" s="15"/>
      <c r="AB70" s="17">
        <f t="shared" si="3"/>
        <v>4295965.8631081907</v>
      </c>
      <c r="AC70" s="15"/>
    </row>
    <row r="71" spans="1:29" x14ac:dyDescent="0.2">
      <c r="A71" s="53">
        <v>67</v>
      </c>
      <c r="B71" s="1" t="s">
        <v>71</v>
      </c>
      <c r="C71" s="16">
        <f>VLOOKUP($A71,'[4]DISTRIBUTION SUMMARY'!$A$8:$BF$143,C$3,FALSE)</f>
        <v>8131739</v>
      </c>
      <c r="D71" s="16">
        <f>VLOOKUP($A71,'[4]DISTRIBUTION SUMMARY'!$A$8:$BF$143,D$3,FALSE)</f>
        <v>2624232.5358094773</v>
      </c>
      <c r="E71" s="16">
        <f>VLOOKUP($A71,'[4]DISTRIBUTION SUMMARY'!$A$8:$BF$143,E$3,FALSE)</f>
        <v>197954</v>
      </c>
      <c r="F71" s="16">
        <f>VLOOKUP($A71,'[4]DISTRIBUTION SUMMARY'!$A$8:$BF$143,F$3,FALSE)</f>
        <v>194072</v>
      </c>
      <c r="G71" s="16">
        <f>VLOOKUP($A71,'[4]DISTRIBUTION SUMMARY'!$A$8:$BF$143,G$3,FALSE)</f>
        <v>77876</v>
      </c>
      <c r="H71" s="16">
        <f>VLOOKUP($A71,'[4]DISTRIBUTION SUMMARY'!$A$8:$BF$143,H$3,FALSE)</f>
        <v>762692</v>
      </c>
      <c r="I71" s="16">
        <f>VLOOKUP($A71,'[4]DISTRIBUTION SUMMARY'!$A$8:$BF$143,I$3,FALSE)</f>
        <v>0</v>
      </c>
      <c r="J71" s="16">
        <f>VLOOKUP($A71,'[4]DISTRIBUTION SUMMARY'!$A$8:$BF$143,J$3,FALSE)</f>
        <v>949347</v>
      </c>
      <c r="K71" s="16">
        <f>VLOOKUP($A71,'[4]DISTRIBUTION SUMMARY'!$A$8:$BF$143,K$3,FALSE)</f>
        <v>442534</v>
      </c>
      <c r="L71" s="16">
        <f>VLOOKUP($A71,'[4]DISTRIBUTION SUMMARY'!$A$8:$BF$143,L$3,FALSE)</f>
        <v>27195</v>
      </c>
      <c r="M71" s="16">
        <f>VLOOKUP($A71,'[4]DISTRIBUTION SUMMARY'!$A$8:$BF$143,M$3,FALSE)</f>
        <v>110073</v>
      </c>
      <c r="N71" s="16">
        <f>VLOOKUP($A71,'[4]DISTRIBUTION SUMMARY'!$A$8:$BF$143,N$3,FALSE)</f>
        <v>53911</v>
      </c>
      <c r="O71" s="15"/>
      <c r="P71" s="67">
        <f>VLOOKUP($A71,'[4]DISTRIBUTION SUMMARY'!$A$8:$BF$143,P$3,FALSE)</f>
        <v>418042</v>
      </c>
      <c r="Q71" s="67">
        <f>VLOOKUP($A71,'[4]DISTRIBUTION SUMMARY'!$A$8:$BF$143,Q$3,FALSE)</f>
        <v>0</v>
      </c>
      <c r="R71" s="16">
        <f>VLOOKUP($A71,'[4]DISTRIBUTION SUMMARY'!$A$8:$BF$143,R$3,FALSE)</f>
        <v>0</v>
      </c>
      <c r="S71" s="16">
        <f>VLOOKUP($A71,'[4]DISTRIBUTION SUMMARY'!$A$8:$BF$143,S$3,FALSE)</f>
        <v>118154</v>
      </c>
      <c r="T71" s="16">
        <f>VLOOKUP($A71,'[4]DISTRIBUTION SUMMARY'!$A$8:$BF$143,T$3,FALSE)</f>
        <v>47593</v>
      </c>
      <c r="U71" s="16">
        <f>VLOOKUP($A71,'[4]DISTRIBUTION SUMMARY'!$A$8:$BF$143,U$3,FALSE)</f>
        <v>0</v>
      </c>
      <c r="V71" s="16">
        <f>VLOOKUP($A71,'[4]DISTRIBUTION SUMMARY'!$A$8:$BF$143,V$3,FALSE)</f>
        <v>0</v>
      </c>
      <c r="W71" s="15"/>
      <c r="X71" s="16">
        <f t="shared" si="0"/>
        <v>110073</v>
      </c>
      <c r="Y71" s="16">
        <f t="shared" si="1"/>
        <v>53911</v>
      </c>
      <c r="Z71" s="17">
        <f t="shared" si="2"/>
        <v>197954</v>
      </c>
      <c r="AA71" s="15"/>
      <c r="AB71" s="17">
        <f t="shared" si="3"/>
        <v>14155414.535809478</v>
      </c>
      <c r="AC71" s="15"/>
    </row>
    <row r="72" spans="1:29" x14ac:dyDescent="0.2">
      <c r="A72" s="53">
        <v>68</v>
      </c>
      <c r="B72" s="1" t="s">
        <v>70</v>
      </c>
      <c r="C72" s="16">
        <f>VLOOKUP($A72,'[4]DISTRIBUTION SUMMARY'!$A$8:$BF$143,C$3,FALSE)</f>
        <v>18954740</v>
      </c>
      <c r="D72" s="16">
        <f>VLOOKUP($A72,'[4]DISTRIBUTION SUMMARY'!$A$8:$BF$143,D$3,FALSE)</f>
        <v>7144792.9791903114</v>
      </c>
      <c r="E72" s="16">
        <f>VLOOKUP($A72,'[4]DISTRIBUTION SUMMARY'!$A$8:$BF$143,E$3,FALSE)</f>
        <v>434053</v>
      </c>
      <c r="F72" s="16">
        <f>VLOOKUP($A72,'[4]DISTRIBUTION SUMMARY'!$A$8:$BF$143,F$3,FALSE)</f>
        <v>468910</v>
      </c>
      <c r="G72" s="16">
        <f>VLOOKUP($A72,'[4]DISTRIBUTION SUMMARY'!$A$8:$BF$143,G$3,FALSE)</f>
        <v>173469</v>
      </c>
      <c r="H72" s="16">
        <f>VLOOKUP($A72,'[4]DISTRIBUTION SUMMARY'!$A$8:$BF$143,H$3,FALSE)</f>
        <v>1721142</v>
      </c>
      <c r="I72" s="16">
        <f>VLOOKUP($A72,'[4]DISTRIBUTION SUMMARY'!$A$8:$BF$143,I$3,FALSE)</f>
        <v>0</v>
      </c>
      <c r="J72" s="16">
        <f>VLOOKUP($A72,'[4]DISTRIBUTION SUMMARY'!$A$8:$BF$143,J$3,FALSE)</f>
        <v>2068081</v>
      </c>
      <c r="K72" s="16">
        <f>VLOOKUP($A72,'[4]DISTRIBUTION SUMMARY'!$A$8:$BF$143,K$3,FALSE)</f>
        <v>962213</v>
      </c>
      <c r="L72" s="16">
        <f>VLOOKUP($A72,'[4]DISTRIBUTION SUMMARY'!$A$8:$BF$143,L$3,FALSE)</f>
        <v>59630</v>
      </c>
      <c r="M72" s="16">
        <f>VLOOKUP($A72,'[4]DISTRIBUTION SUMMARY'!$A$8:$BF$143,M$3,FALSE)</f>
        <v>325669</v>
      </c>
      <c r="N72" s="16">
        <f>VLOOKUP($A72,'[4]DISTRIBUTION SUMMARY'!$A$8:$BF$143,N$3,FALSE)</f>
        <v>49383</v>
      </c>
      <c r="O72" s="15"/>
      <c r="P72" s="67">
        <f>VLOOKUP($A72,'[4]DISTRIBUTION SUMMARY'!$A$8:$BF$143,P$3,FALSE)</f>
        <v>1138171</v>
      </c>
      <c r="Q72" s="67">
        <f>VLOOKUP($A72,'[4]DISTRIBUTION SUMMARY'!$A$8:$BF$143,Q$3,FALSE)</f>
        <v>0</v>
      </c>
      <c r="R72" s="16">
        <f>VLOOKUP($A72,'[4]DISTRIBUTION SUMMARY'!$A$8:$BF$143,R$3,FALSE)</f>
        <v>0</v>
      </c>
      <c r="S72" s="16">
        <f>VLOOKUP($A72,'[4]DISTRIBUTION SUMMARY'!$A$8:$BF$143,S$3,FALSE)</f>
        <v>155453</v>
      </c>
      <c r="T72" s="16">
        <f>VLOOKUP($A72,'[4]DISTRIBUTION SUMMARY'!$A$8:$BF$143,T$3,FALSE)</f>
        <v>78104</v>
      </c>
      <c r="U72" s="16">
        <f>VLOOKUP($A72,'[4]DISTRIBUTION SUMMARY'!$A$8:$BF$143,U$3,FALSE)</f>
        <v>0</v>
      </c>
      <c r="V72" s="16">
        <f>VLOOKUP($A72,'[4]DISTRIBUTION SUMMARY'!$A$8:$BF$143,V$3,FALSE)</f>
        <v>0</v>
      </c>
      <c r="W72" s="15"/>
      <c r="X72" s="16">
        <f t="shared" ref="X72:X135" si="4">M72+R72</f>
        <v>325669</v>
      </c>
      <c r="Y72" s="16">
        <f t="shared" ref="Y72:Y135" si="5">N72+U72</f>
        <v>49383</v>
      </c>
      <c r="Z72" s="17">
        <f t="shared" ref="Z72:Z135" si="6">E72+V72</f>
        <v>434053</v>
      </c>
      <c r="AA72" s="15"/>
      <c r="AB72" s="17">
        <f t="shared" ref="AB72:AB135" si="7">C72+D72+F72+G72+H72+I72+J72+K72+L72+S72+T72+X72+Y72+Z72+Q72+P72</f>
        <v>33733810.979190312</v>
      </c>
      <c r="AC72" s="15"/>
    </row>
    <row r="73" spans="1:29" x14ac:dyDescent="0.2">
      <c r="A73" s="53">
        <v>69</v>
      </c>
      <c r="B73" s="1" t="s">
        <v>69</v>
      </c>
      <c r="C73" s="16">
        <f>VLOOKUP($A73,'[4]DISTRIBUTION SUMMARY'!$A$8:$BF$143,C$3,FALSE)</f>
        <v>12811725</v>
      </c>
      <c r="D73" s="16">
        <f>VLOOKUP($A73,'[4]DISTRIBUTION SUMMARY'!$A$8:$BF$143,D$3,FALSE)</f>
        <v>4251004.9830678701</v>
      </c>
      <c r="E73" s="16">
        <f>VLOOKUP($A73,'[4]DISTRIBUTION SUMMARY'!$A$8:$BF$143,E$3,FALSE)</f>
        <v>299571</v>
      </c>
      <c r="F73" s="16">
        <f>VLOOKUP($A73,'[4]DISTRIBUTION SUMMARY'!$A$8:$BF$143,F$3,FALSE)</f>
        <v>441482</v>
      </c>
      <c r="G73" s="16">
        <f>VLOOKUP($A73,'[4]DISTRIBUTION SUMMARY'!$A$8:$BF$143,G$3,FALSE)</f>
        <v>117853</v>
      </c>
      <c r="H73" s="16">
        <f>VLOOKUP($A73,'[4]DISTRIBUTION SUMMARY'!$A$8:$BF$143,H$3,FALSE)</f>
        <v>1165437</v>
      </c>
      <c r="I73" s="16">
        <f>VLOOKUP($A73,'[4]DISTRIBUTION SUMMARY'!$A$8:$BF$143,I$3,FALSE)</f>
        <v>0</v>
      </c>
      <c r="J73" s="16">
        <f>VLOOKUP($A73,'[4]DISTRIBUTION SUMMARY'!$A$8:$BF$143,J$3,FALSE)</f>
        <v>1479712</v>
      </c>
      <c r="K73" s="16">
        <f>VLOOKUP($A73,'[4]DISTRIBUTION SUMMARY'!$A$8:$BF$143,K$3,FALSE)</f>
        <v>688412</v>
      </c>
      <c r="L73" s="16">
        <f>VLOOKUP($A73,'[4]DISTRIBUTION SUMMARY'!$A$8:$BF$143,L$3,FALSE)</f>
        <v>43026</v>
      </c>
      <c r="M73" s="16">
        <f>VLOOKUP($A73,'[4]DISTRIBUTION SUMMARY'!$A$8:$BF$143,M$3,FALSE)</f>
        <v>70543</v>
      </c>
      <c r="N73" s="16">
        <f>VLOOKUP($A73,'[4]DISTRIBUTION SUMMARY'!$A$8:$BF$143,N$3,FALSE)</f>
        <v>122153</v>
      </c>
      <c r="O73" s="15"/>
      <c r="P73" s="67">
        <f>VLOOKUP($A73,'[4]DISTRIBUTION SUMMARY'!$A$8:$BF$143,P$3,FALSE)</f>
        <v>677189</v>
      </c>
      <c r="Q73" s="67">
        <f>VLOOKUP($A73,'[4]DISTRIBUTION SUMMARY'!$A$8:$BF$143,Q$3,FALSE)</f>
        <v>0</v>
      </c>
      <c r="R73" s="16">
        <f>VLOOKUP($A73,'[4]DISTRIBUTION SUMMARY'!$A$8:$BF$143,R$3,FALSE)</f>
        <v>0</v>
      </c>
      <c r="S73" s="16">
        <f>VLOOKUP($A73,'[4]DISTRIBUTION SUMMARY'!$A$8:$BF$143,S$3,FALSE)</f>
        <v>101821</v>
      </c>
      <c r="T73" s="16">
        <f>VLOOKUP($A73,'[4]DISTRIBUTION SUMMARY'!$A$8:$BF$143,T$3,FALSE)</f>
        <v>55050</v>
      </c>
      <c r="U73" s="16">
        <f>VLOOKUP($A73,'[4]DISTRIBUTION SUMMARY'!$A$8:$BF$143,U$3,FALSE)</f>
        <v>0</v>
      </c>
      <c r="V73" s="16">
        <f>VLOOKUP($A73,'[4]DISTRIBUTION SUMMARY'!$A$8:$BF$143,V$3,FALSE)</f>
        <v>0</v>
      </c>
      <c r="W73" s="15"/>
      <c r="X73" s="16">
        <f t="shared" si="4"/>
        <v>70543</v>
      </c>
      <c r="Y73" s="16">
        <f t="shared" si="5"/>
        <v>122153</v>
      </c>
      <c r="Z73" s="17">
        <f t="shared" si="6"/>
        <v>299571</v>
      </c>
      <c r="AA73" s="15"/>
      <c r="AB73" s="17">
        <f t="shared" si="7"/>
        <v>22324978.98306787</v>
      </c>
      <c r="AC73" s="15"/>
    </row>
    <row r="74" spans="1:29" x14ac:dyDescent="0.2">
      <c r="A74" s="53">
        <v>70</v>
      </c>
      <c r="B74" s="1" t="s">
        <v>68</v>
      </c>
      <c r="C74" s="16">
        <f>VLOOKUP($A74,'[4]DISTRIBUTION SUMMARY'!$A$8:$BF$143,C$3,FALSE)</f>
        <v>11975003</v>
      </c>
      <c r="D74" s="16">
        <f>VLOOKUP($A74,'[4]DISTRIBUTION SUMMARY'!$A$8:$BF$143,D$3,FALSE)</f>
        <v>2911618.5129524814</v>
      </c>
      <c r="E74" s="16">
        <f>VLOOKUP($A74,'[4]DISTRIBUTION SUMMARY'!$A$8:$BF$143,E$3,FALSE)</f>
        <v>269281</v>
      </c>
      <c r="F74" s="16">
        <f>VLOOKUP($A74,'[4]DISTRIBUTION SUMMARY'!$A$8:$BF$143,F$3,FALSE)</f>
        <v>248867</v>
      </c>
      <c r="G74" s="16">
        <f>VLOOKUP($A74,'[4]DISTRIBUTION SUMMARY'!$A$8:$BF$143,G$3,FALSE)</f>
        <v>105937</v>
      </c>
      <c r="H74" s="16">
        <f>VLOOKUP($A74,'[4]DISTRIBUTION SUMMARY'!$A$8:$BF$143,H$3,FALSE)</f>
        <v>1515064</v>
      </c>
      <c r="I74" s="16">
        <f>VLOOKUP($A74,'[4]DISTRIBUTION SUMMARY'!$A$8:$BF$143,I$3,FALSE)</f>
        <v>0</v>
      </c>
      <c r="J74" s="16">
        <f>VLOOKUP($A74,'[4]DISTRIBUTION SUMMARY'!$A$8:$BF$143,J$3,FALSE)</f>
        <v>1399038</v>
      </c>
      <c r="K74" s="16">
        <f>VLOOKUP($A74,'[4]DISTRIBUTION SUMMARY'!$A$8:$BF$143,K$3,FALSE)</f>
        <v>650755</v>
      </c>
      <c r="L74" s="16">
        <f>VLOOKUP($A74,'[4]DISTRIBUTION SUMMARY'!$A$8:$BF$143,L$3,FALSE)</f>
        <v>40357</v>
      </c>
      <c r="M74" s="16">
        <f>VLOOKUP($A74,'[4]DISTRIBUTION SUMMARY'!$A$8:$BF$143,M$3,FALSE)</f>
        <v>62501</v>
      </c>
      <c r="N74" s="16">
        <f>VLOOKUP($A74,'[4]DISTRIBUTION SUMMARY'!$A$8:$BF$143,N$3,FALSE)</f>
        <v>30296</v>
      </c>
      <c r="O74" s="15"/>
      <c r="P74" s="67">
        <f>VLOOKUP($A74,'[4]DISTRIBUTION SUMMARY'!$A$8:$BF$143,P$3,FALSE)</f>
        <v>463823</v>
      </c>
      <c r="Q74" s="67">
        <f>VLOOKUP($A74,'[4]DISTRIBUTION SUMMARY'!$A$8:$BF$143,Q$3,FALSE)</f>
        <v>0</v>
      </c>
      <c r="R74" s="16">
        <f>VLOOKUP($A74,'[4]DISTRIBUTION SUMMARY'!$A$8:$BF$143,R$3,FALSE)</f>
        <v>0</v>
      </c>
      <c r="S74" s="16">
        <f>VLOOKUP($A74,'[4]DISTRIBUTION SUMMARY'!$A$8:$BF$143,S$3,FALSE)</f>
        <v>134542</v>
      </c>
      <c r="T74" s="16">
        <f>VLOOKUP($A74,'[4]DISTRIBUTION SUMMARY'!$A$8:$BF$143,T$3,FALSE)</f>
        <v>52416</v>
      </c>
      <c r="U74" s="16">
        <f>VLOOKUP($A74,'[4]DISTRIBUTION SUMMARY'!$A$8:$BF$143,U$3,FALSE)</f>
        <v>0</v>
      </c>
      <c r="V74" s="16">
        <f>VLOOKUP($A74,'[4]DISTRIBUTION SUMMARY'!$A$8:$BF$143,V$3,FALSE)</f>
        <v>0</v>
      </c>
      <c r="W74" s="15"/>
      <c r="X74" s="16">
        <f t="shared" si="4"/>
        <v>62501</v>
      </c>
      <c r="Y74" s="16">
        <f t="shared" si="5"/>
        <v>30296</v>
      </c>
      <c r="Z74" s="17">
        <f t="shared" si="6"/>
        <v>269281</v>
      </c>
      <c r="AA74" s="15"/>
      <c r="AB74" s="17">
        <f t="shared" si="7"/>
        <v>19859498.51295248</v>
      </c>
      <c r="AC74" s="15"/>
    </row>
    <row r="75" spans="1:29" x14ac:dyDescent="0.2">
      <c r="A75" s="53">
        <v>71</v>
      </c>
      <c r="B75" s="1" t="s">
        <v>67</v>
      </c>
      <c r="C75" s="16">
        <f>VLOOKUP($A75,'[4]DISTRIBUTION SUMMARY'!$A$8:$BF$143,C$3,FALSE)</f>
        <v>36050930</v>
      </c>
      <c r="D75" s="16">
        <f>VLOOKUP($A75,'[4]DISTRIBUTION SUMMARY'!$A$8:$BF$143,D$3,FALSE)</f>
        <v>10643769.693602948</v>
      </c>
      <c r="E75" s="16">
        <f>VLOOKUP($A75,'[4]DISTRIBUTION SUMMARY'!$A$8:$BF$143,E$3,FALSE)</f>
        <v>867814</v>
      </c>
      <c r="F75" s="16">
        <f>VLOOKUP($A75,'[4]DISTRIBUTION SUMMARY'!$A$8:$BF$143,F$3,FALSE)</f>
        <v>1809977</v>
      </c>
      <c r="G75" s="16">
        <f>VLOOKUP($A75,'[4]DISTRIBUTION SUMMARY'!$A$8:$BF$143,G$3,FALSE)</f>
        <v>341403</v>
      </c>
      <c r="H75" s="16">
        <f>VLOOKUP($A75,'[4]DISTRIBUTION SUMMARY'!$A$8:$BF$143,H$3,FALSE)</f>
        <v>3343581</v>
      </c>
      <c r="I75" s="16">
        <f>VLOOKUP($A75,'[4]DISTRIBUTION SUMMARY'!$A$8:$BF$143,I$3,FALSE)</f>
        <v>0</v>
      </c>
      <c r="J75" s="16">
        <f>VLOOKUP($A75,'[4]DISTRIBUTION SUMMARY'!$A$8:$BF$143,J$3,FALSE)</f>
        <v>4313598</v>
      </c>
      <c r="K75" s="16">
        <f>VLOOKUP($A75,'[4]DISTRIBUTION SUMMARY'!$A$8:$BF$143,K$3,FALSE)</f>
        <v>2010484</v>
      </c>
      <c r="L75" s="16">
        <f>VLOOKUP($A75,'[4]DISTRIBUTION SUMMARY'!$A$8:$BF$143,L$3,FALSE)</f>
        <v>124639</v>
      </c>
      <c r="M75" s="16">
        <f>VLOOKUP($A75,'[4]DISTRIBUTION SUMMARY'!$A$8:$BF$143,M$3,FALSE)</f>
        <v>244454</v>
      </c>
      <c r="N75" s="16">
        <f>VLOOKUP($A75,'[4]DISTRIBUTION SUMMARY'!$A$8:$BF$143,N$3,FALSE)</f>
        <v>163916</v>
      </c>
      <c r="O75" s="15"/>
      <c r="P75" s="67">
        <f>VLOOKUP($A75,'[4]DISTRIBUTION SUMMARY'!$A$8:$BF$143,P$3,FALSE)</f>
        <v>1695561</v>
      </c>
      <c r="Q75" s="67">
        <f>VLOOKUP($A75,'[4]DISTRIBUTION SUMMARY'!$A$8:$BF$143,Q$3,FALSE)</f>
        <v>0</v>
      </c>
      <c r="R75" s="16">
        <f>VLOOKUP($A75,'[4]DISTRIBUTION SUMMARY'!$A$8:$BF$143,R$3,FALSE)</f>
        <v>0</v>
      </c>
      <c r="S75" s="16">
        <f>VLOOKUP($A75,'[4]DISTRIBUTION SUMMARY'!$A$8:$BF$143,S$3,FALSE)</f>
        <v>228658</v>
      </c>
      <c r="T75" s="16">
        <f>VLOOKUP($A75,'[4]DISTRIBUTION SUMMARY'!$A$8:$BF$143,T$3,FALSE)</f>
        <v>195293</v>
      </c>
      <c r="U75" s="16">
        <f>VLOOKUP($A75,'[4]DISTRIBUTION SUMMARY'!$A$8:$BF$143,U$3,FALSE)</f>
        <v>0</v>
      </c>
      <c r="V75" s="16">
        <f>VLOOKUP($A75,'[4]DISTRIBUTION SUMMARY'!$A$8:$BF$143,V$3,FALSE)</f>
        <v>0</v>
      </c>
      <c r="W75" s="15"/>
      <c r="X75" s="16">
        <f t="shared" si="4"/>
        <v>244454</v>
      </c>
      <c r="Y75" s="16">
        <f t="shared" si="5"/>
        <v>163916</v>
      </c>
      <c r="Z75" s="17">
        <f t="shared" si="6"/>
        <v>867814</v>
      </c>
      <c r="AA75" s="15"/>
      <c r="AB75" s="17">
        <f t="shared" si="7"/>
        <v>62034077.693602949</v>
      </c>
      <c r="AC75" s="15"/>
    </row>
    <row r="76" spans="1:29" x14ac:dyDescent="0.2">
      <c r="A76" s="53">
        <v>72</v>
      </c>
      <c r="B76" s="1" t="s">
        <v>66</v>
      </c>
      <c r="C76" s="16">
        <f>VLOOKUP($A76,'[4]DISTRIBUTION SUMMARY'!$A$8:$BF$143,C$3,FALSE)</f>
        <v>14622201</v>
      </c>
      <c r="D76" s="16">
        <f>VLOOKUP($A76,'[4]DISTRIBUTION SUMMARY'!$A$8:$BF$143,D$3,FALSE)</f>
        <v>6103281.0255297152</v>
      </c>
      <c r="E76" s="16">
        <f>VLOOKUP($A76,'[4]DISTRIBUTION SUMMARY'!$A$8:$BF$143,E$3,FALSE)</f>
        <v>344177</v>
      </c>
      <c r="F76" s="16">
        <f>VLOOKUP($A76,'[4]DISTRIBUTION SUMMARY'!$A$8:$BF$143,F$3,FALSE)</f>
        <v>356771</v>
      </c>
      <c r="G76" s="16">
        <f>VLOOKUP($A76,'[4]DISTRIBUTION SUMMARY'!$A$8:$BF$143,G$3,FALSE)</f>
        <v>135401</v>
      </c>
      <c r="H76" s="16">
        <f>VLOOKUP($A76,'[4]DISTRIBUTION SUMMARY'!$A$8:$BF$143,H$3,FALSE)</f>
        <v>1433532</v>
      </c>
      <c r="I76" s="16">
        <f>VLOOKUP($A76,'[4]DISTRIBUTION SUMMARY'!$A$8:$BF$143,I$3,FALSE)</f>
        <v>0</v>
      </c>
      <c r="J76" s="16">
        <f>VLOOKUP($A76,'[4]DISTRIBUTION SUMMARY'!$A$8:$BF$143,J$3,FALSE)</f>
        <v>1618365</v>
      </c>
      <c r="K76" s="16">
        <f>VLOOKUP($A76,'[4]DISTRIBUTION SUMMARY'!$A$8:$BF$143,K$3,FALSE)</f>
        <v>752228</v>
      </c>
      <c r="L76" s="16">
        <f>VLOOKUP($A76,'[4]DISTRIBUTION SUMMARY'!$A$8:$BF$143,L$3,FALSE)</f>
        <v>47283</v>
      </c>
      <c r="M76" s="16">
        <f>VLOOKUP($A76,'[4]DISTRIBUTION SUMMARY'!$A$8:$BF$143,M$3,FALSE)</f>
        <v>49429</v>
      </c>
      <c r="N76" s="16">
        <f>VLOOKUP($A76,'[4]DISTRIBUTION SUMMARY'!$A$8:$BF$143,N$3,FALSE)</f>
        <v>141789</v>
      </c>
      <c r="O76" s="15"/>
      <c r="P76" s="67">
        <f>VLOOKUP($A76,'[4]DISTRIBUTION SUMMARY'!$A$8:$BF$143,P$3,FALSE)</f>
        <v>972258</v>
      </c>
      <c r="Q76" s="67">
        <f>VLOOKUP($A76,'[4]DISTRIBUTION SUMMARY'!$A$8:$BF$143,Q$3,FALSE)</f>
        <v>0</v>
      </c>
      <c r="R76" s="16">
        <f>VLOOKUP($A76,'[4]DISTRIBUTION SUMMARY'!$A$8:$BF$143,R$3,FALSE)</f>
        <v>0</v>
      </c>
      <c r="S76" s="16">
        <f>VLOOKUP($A76,'[4]DISTRIBUTION SUMMARY'!$A$8:$BF$143,S$3,FALSE)</f>
        <v>83417</v>
      </c>
      <c r="T76" s="16">
        <f>VLOOKUP($A76,'[4]DISTRIBUTION SUMMARY'!$A$8:$BF$143,T$3,FALSE)</f>
        <v>39119</v>
      </c>
      <c r="U76" s="16">
        <f>VLOOKUP($A76,'[4]DISTRIBUTION SUMMARY'!$A$8:$BF$143,U$3,FALSE)</f>
        <v>0</v>
      </c>
      <c r="V76" s="16">
        <f>VLOOKUP($A76,'[4]DISTRIBUTION SUMMARY'!$A$8:$BF$143,V$3,FALSE)</f>
        <v>0</v>
      </c>
      <c r="W76" s="15"/>
      <c r="X76" s="16">
        <f t="shared" si="4"/>
        <v>49429</v>
      </c>
      <c r="Y76" s="16">
        <f t="shared" si="5"/>
        <v>141789</v>
      </c>
      <c r="Z76" s="17">
        <f t="shared" si="6"/>
        <v>344177</v>
      </c>
      <c r="AA76" s="15"/>
      <c r="AB76" s="17">
        <f t="shared" si="7"/>
        <v>26699251.025529716</v>
      </c>
      <c r="AC76" s="15"/>
    </row>
    <row r="77" spans="1:29" x14ac:dyDescent="0.2">
      <c r="A77" s="53">
        <v>73</v>
      </c>
      <c r="B77" s="1" t="s">
        <v>65</v>
      </c>
      <c r="C77" s="16">
        <f>VLOOKUP($A77,'[4]DISTRIBUTION SUMMARY'!$A$8:$BF$143,C$3,FALSE)</f>
        <v>6469764</v>
      </c>
      <c r="D77" s="16">
        <f>VLOOKUP($A77,'[4]DISTRIBUTION SUMMARY'!$A$8:$BF$143,D$3,FALSE)</f>
        <v>3079435.1419410971</v>
      </c>
      <c r="E77" s="16">
        <f>VLOOKUP($A77,'[4]DISTRIBUTION SUMMARY'!$A$8:$BF$143,E$3,FALSE)</f>
        <v>164936</v>
      </c>
      <c r="F77" s="16">
        <f>VLOOKUP($A77,'[4]DISTRIBUTION SUMMARY'!$A$8:$BF$143,F$3,FALSE)</f>
        <v>195690</v>
      </c>
      <c r="G77" s="16">
        <f>VLOOKUP($A77,'[4]DISTRIBUTION SUMMARY'!$A$8:$BF$143,G$3,FALSE)</f>
        <v>65917</v>
      </c>
      <c r="H77" s="16">
        <f>VLOOKUP($A77,'[4]DISTRIBUTION SUMMARY'!$A$8:$BF$143,H$3,FALSE)</f>
        <v>832198</v>
      </c>
      <c r="I77" s="16">
        <f>VLOOKUP($A77,'[4]DISTRIBUTION SUMMARY'!$A$8:$BF$143,I$3,FALSE)</f>
        <v>0</v>
      </c>
      <c r="J77" s="16">
        <f>VLOOKUP($A77,'[4]DISTRIBUTION SUMMARY'!$A$8:$BF$143,J$3,FALSE)</f>
        <v>815718</v>
      </c>
      <c r="K77" s="16">
        <f>VLOOKUP($A77,'[4]DISTRIBUTION SUMMARY'!$A$8:$BF$143,K$3,FALSE)</f>
        <v>379021</v>
      </c>
      <c r="L77" s="16">
        <f>VLOOKUP($A77,'[4]DISTRIBUTION SUMMARY'!$A$8:$BF$143,L$3,FALSE)</f>
        <v>23689</v>
      </c>
      <c r="M77" s="16">
        <f>VLOOKUP($A77,'[4]DISTRIBUTION SUMMARY'!$A$8:$BF$143,M$3,FALSE)</f>
        <v>67150</v>
      </c>
      <c r="N77" s="16">
        <f>VLOOKUP($A77,'[4]DISTRIBUTION SUMMARY'!$A$8:$BF$143,N$3,FALSE)</f>
        <v>71415</v>
      </c>
      <c r="O77" s="15"/>
      <c r="P77" s="67">
        <f>VLOOKUP($A77,'[4]DISTRIBUTION SUMMARY'!$A$8:$BF$143,P$3,FALSE)</f>
        <v>490557</v>
      </c>
      <c r="Q77" s="67">
        <f>VLOOKUP($A77,'[4]DISTRIBUTION SUMMARY'!$A$8:$BF$143,Q$3,FALSE)</f>
        <v>0</v>
      </c>
      <c r="R77" s="16">
        <f>VLOOKUP($A77,'[4]DISTRIBUTION SUMMARY'!$A$8:$BF$143,R$3,FALSE)</f>
        <v>0</v>
      </c>
      <c r="S77" s="16">
        <f>VLOOKUP($A77,'[4]DISTRIBUTION SUMMARY'!$A$8:$BF$143,S$3,FALSE)</f>
        <v>84786</v>
      </c>
      <c r="T77" s="16">
        <f>VLOOKUP($A77,'[4]DISTRIBUTION SUMMARY'!$A$8:$BF$143,T$3,FALSE)</f>
        <v>43353</v>
      </c>
      <c r="U77" s="16">
        <f>VLOOKUP($A77,'[4]DISTRIBUTION SUMMARY'!$A$8:$BF$143,U$3,FALSE)</f>
        <v>0</v>
      </c>
      <c r="V77" s="16">
        <f>VLOOKUP($A77,'[4]DISTRIBUTION SUMMARY'!$A$8:$BF$143,V$3,FALSE)</f>
        <v>0</v>
      </c>
      <c r="W77" s="15"/>
      <c r="X77" s="16">
        <f t="shared" si="4"/>
        <v>67150</v>
      </c>
      <c r="Y77" s="16">
        <f t="shared" si="5"/>
        <v>71415</v>
      </c>
      <c r="Z77" s="17">
        <f t="shared" si="6"/>
        <v>164936</v>
      </c>
      <c r="AA77" s="15"/>
      <c r="AB77" s="17">
        <f t="shared" si="7"/>
        <v>12783629.141941097</v>
      </c>
      <c r="AC77" s="15"/>
    </row>
    <row r="78" spans="1:29" x14ac:dyDescent="0.2">
      <c r="A78" s="53">
        <v>74</v>
      </c>
      <c r="B78" s="1" t="s">
        <v>64</v>
      </c>
      <c r="C78" s="16">
        <f>VLOOKUP($A78,'[4]DISTRIBUTION SUMMARY'!$A$8:$BF$143,C$3,FALSE)</f>
        <v>31160989</v>
      </c>
      <c r="D78" s="16">
        <f>VLOOKUP($A78,'[4]DISTRIBUTION SUMMARY'!$A$8:$BF$143,D$3,FALSE)</f>
        <v>7708027.5402333522</v>
      </c>
      <c r="E78" s="16">
        <f>VLOOKUP($A78,'[4]DISTRIBUTION SUMMARY'!$A$8:$BF$143,E$3,FALSE)</f>
        <v>735296</v>
      </c>
      <c r="F78" s="16">
        <f>VLOOKUP($A78,'[4]DISTRIBUTION SUMMARY'!$A$8:$BF$143,F$3,FALSE)</f>
        <v>615272</v>
      </c>
      <c r="G78" s="16">
        <f>VLOOKUP($A78,'[4]DISTRIBUTION SUMMARY'!$A$8:$BF$143,G$3,FALSE)</f>
        <v>289270</v>
      </c>
      <c r="H78" s="16">
        <f>VLOOKUP($A78,'[4]DISTRIBUTION SUMMARY'!$A$8:$BF$143,H$3,FALSE)</f>
        <v>3361037</v>
      </c>
      <c r="I78" s="16">
        <f>VLOOKUP($A78,'[4]DISTRIBUTION SUMMARY'!$A$8:$BF$143,I$3,FALSE)</f>
        <v>0</v>
      </c>
      <c r="J78" s="16">
        <f>VLOOKUP($A78,'[4]DISTRIBUTION SUMMARY'!$A$8:$BF$143,J$3,FALSE)</f>
        <v>3475827</v>
      </c>
      <c r="K78" s="16">
        <f>VLOOKUP($A78,'[4]DISTRIBUTION SUMMARY'!$A$8:$BF$143,K$3,FALSE)</f>
        <v>1616237</v>
      </c>
      <c r="L78" s="16">
        <f>VLOOKUP($A78,'[4]DISTRIBUTION SUMMARY'!$A$8:$BF$143,L$3,FALSE)</f>
        <v>101015</v>
      </c>
      <c r="M78" s="16">
        <f>VLOOKUP($A78,'[4]DISTRIBUTION SUMMARY'!$A$8:$BF$143,M$3,FALSE)</f>
        <v>174243</v>
      </c>
      <c r="N78" s="16">
        <f>VLOOKUP($A78,'[4]DISTRIBUTION SUMMARY'!$A$8:$BF$143,N$3,FALSE)</f>
        <v>156124</v>
      </c>
      <c r="O78" s="15"/>
      <c r="P78" s="67">
        <f>VLOOKUP($A78,'[4]DISTRIBUTION SUMMARY'!$A$8:$BF$143,P$3,FALSE)</f>
        <v>1227895</v>
      </c>
      <c r="Q78" s="67">
        <f>VLOOKUP($A78,'[4]DISTRIBUTION SUMMARY'!$A$8:$BF$143,Q$3,FALSE)</f>
        <v>0</v>
      </c>
      <c r="R78" s="16">
        <f>VLOOKUP($A78,'[4]DISTRIBUTION SUMMARY'!$A$8:$BF$143,R$3,FALSE)</f>
        <v>0</v>
      </c>
      <c r="S78" s="16">
        <f>VLOOKUP($A78,'[4]DISTRIBUTION SUMMARY'!$A$8:$BF$143,S$3,FALSE)</f>
        <v>290937</v>
      </c>
      <c r="T78" s="16">
        <f>VLOOKUP($A78,'[4]DISTRIBUTION SUMMARY'!$A$8:$BF$143,T$3,FALSE)</f>
        <v>133719</v>
      </c>
      <c r="U78" s="16">
        <f>VLOOKUP($A78,'[4]DISTRIBUTION SUMMARY'!$A$8:$BF$143,U$3,FALSE)</f>
        <v>0</v>
      </c>
      <c r="V78" s="16">
        <f>VLOOKUP($A78,'[4]DISTRIBUTION SUMMARY'!$A$8:$BF$143,V$3,FALSE)</f>
        <v>0</v>
      </c>
      <c r="W78" s="15"/>
      <c r="X78" s="16">
        <f t="shared" si="4"/>
        <v>174243</v>
      </c>
      <c r="Y78" s="16">
        <f t="shared" si="5"/>
        <v>156124</v>
      </c>
      <c r="Z78" s="17">
        <f t="shared" si="6"/>
        <v>735296</v>
      </c>
      <c r="AA78" s="15"/>
      <c r="AB78" s="17">
        <f t="shared" si="7"/>
        <v>51045888.540233351</v>
      </c>
      <c r="AC78" s="15"/>
    </row>
    <row r="79" spans="1:29" x14ac:dyDescent="0.2">
      <c r="A79" s="53">
        <v>75</v>
      </c>
      <c r="B79" s="1" t="s">
        <v>63</v>
      </c>
      <c r="C79" s="16">
        <f>VLOOKUP($A79,'[4]DISTRIBUTION SUMMARY'!$A$8:$BF$143,C$3,FALSE)</f>
        <v>408572551</v>
      </c>
      <c r="D79" s="16">
        <f>VLOOKUP($A79,'[4]DISTRIBUTION SUMMARY'!$A$8:$BF$143,D$3,FALSE)</f>
        <v>118735509.27910146</v>
      </c>
      <c r="E79" s="16">
        <f>VLOOKUP($A79,'[4]DISTRIBUTION SUMMARY'!$A$8:$BF$143,E$3,FALSE)</f>
        <v>8963251</v>
      </c>
      <c r="F79" s="16">
        <f>VLOOKUP($A79,'[4]DISTRIBUTION SUMMARY'!$A$8:$BF$143,F$3,FALSE)</f>
        <v>2910510</v>
      </c>
      <c r="G79" s="16">
        <f>VLOOKUP($A79,'[4]DISTRIBUTION SUMMARY'!$A$8:$BF$143,G$3,FALSE)</f>
        <v>3917994</v>
      </c>
      <c r="H79" s="16">
        <f>VLOOKUP($A79,'[4]DISTRIBUTION SUMMARY'!$A$8:$BF$143,H$3,FALSE)</f>
        <v>43545707</v>
      </c>
      <c r="I79" s="16">
        <f>VLOOKUP($A79,'[4]DISTRIBUTION SUMMARY'!$A$8:$BF$143,I$3,FALSE)</f>
        <v>0</v>
      </c>
      <c r="J79" s="16">
        <f>VLOOKUP($A79,'[4]DISTRIBUTION SUMMARY'!$A$8:$BF$143,J$3,FALSE)</f>
        <v>45280818</v>
      </c>
      <c r="K79" s="16">
        <f>VLOOKUP($A79,'[4]DISTRIBUTION SUMMARY'!$A$8:$BF$143,K$3,FALSE)</f>
        <v>21045226</v>
      </c>
      <c r="L79" s="16">
        <f>VLOOKUP($A79,'[4]DISTRIBUTION SUMMARY'!$A$8:$BF$143,L$3,FALSE)</f>
        <v>1287341</v>
      </c>
      <c r="M79" s="16">
        <f>VLOOKUP($A79,'[4]DISTRIBUTION SUMMARY'!$A$8:$BF$143,M$3,FALSE)</f>
        <v>31088311</v>
      </c>
      <c r="N79" s="16">
        <f>VLOOKUP($A79,'[4]DISTRIBUTION SUMMARY'!$A$8:$BF$143,N$3,FALSE)</f>
        <v>1908589</v>
      </c>
      <c r="O79" s="15"/>
      <c r="P79" s="67">
        <f>VLOOKUP($A79,'[4]DISTRIBUTION SUMMARY'!$A$8:$BF$143,P$3,FALSE)</f>
        <v>18914665</v>
      </c>
      <c r="Q79" s="67">
        <f>VLOOKUP($A79,'[4]DISTRIBUTION SUMMARY'!$A$8:$BF$143,Q$3,FALSE)</f>
        <v>0</v>
      </c>
      <c r="R79" s="16">
        <f>VLOOKUP($A79,'[4]DISTRIBUTION SUMMARY'!$A$8:$BF$143,R$3,FALSE)</f>
        <v>0</v>
      </c>
      <c r="S79" s="16">
        <f>VLOOKUP($A79,'[4]DISTRIBUTION SUMMARY'!$A$8:$BF$143,S$3,FALSE)</f>
        <v>3257742</v>
      </c>
      <c r="T79" s="16">
        <f>VLOOKUP($A79,'[4]DISTRIBUTION SUMMARY'!$A$8:$BF$143,T$3,FALSE)</f>
        <v>1587188</v>
      </c>
      <c r="U79" s="16">
        <f>VLOOKUP($A79,'[4]DISTRIBUTION SUMMARY'!$A$8:$BF$143,U$3,FALSE)</f>
        <v>0</v>
      </c>
      <c r="V79" s="16">
        <f>VLOOKUP($A79,'[4]DISTRIBUTION SUMMARY'!$A$8:$BF$143,V$3,FALSE)</f>
        <v>0</v>
      </c>
      <c r="W79" s="15"/>
      <c r="X79" s="16">
        <f t="shared" si="4"/>
        <v>31088311</v>
      </c>
      <c r="Y79" s="16">
        <f t="shared" si="5"/>
        <v>1908589</v>
      </c>
      <c r="Z79" s="17">
        <f t="shared" si="6"/>
        <v>8963251</v>
      </c>
      <c r="AA79" s="15"/>
      <c r="AB79" s="17">
        <f t="shared" si="7"/>
        <v>711015402.27910149</v>
      </c>
      <c r="AC79" s="15"/>
    </row>
    <row r="80" spans="1:29" x14ac:dyDescent="0.2">
      <c r="A80" s="53">
        <v>77</v>
      </c>
      <c r="B80" s="1" t="s">
        <v>62</v>
      </c>
      <c r="C80" s="16">
        <f>VLOOKUP($A80,'[4]DISTRIBUTION SUMMARY'!$A$8:$BF$143,C$3,FALSE)</f>
        <v>19121937</v>
      </c>
      <c r="D80" s="16">
        <f>VLOOKUP($A80,'[4]DISTRIBUTION SUMMARY'!$A$8:$BF$143,D$3,FALSE)</f>
        <v>5515922.8240695605</v>
      </c>
      <c r="E80" s="16">
        <f>VLOOKUP($A80,'[4]DISTRIBUTION SUMMARY'!$A$8:$BF$143,E$3,FALSE)</f>
        <v>447467</v>
      </c>
      <c r="F80" s="16">
        <f>VLOOKUP($A80,'[4]DISTRIBUTION SUMMARY'!$A$8:$BF$143,F$3,FALSE)</f>
        <v>701350</v>
      </c>
      <c r="G80" s="16">
        <f>VLOOKUP($A80,'[4]DISTRIBUTION SUMMARY'!$A$8:$BF$143,G$3,FALSE)</f>
        <v>176036</v>
      </c>
      <c r="H80" s="16">
        <f>VLOOKUP($A80,'[4]DISTRIBUTION SUMMARY'!$A$8:$BF$143,H$3,FALSE)</f>
        <v>1964339</v>
      </c>
      <c r="I80" s="16">
        <f>VLOOKUP($A80,'[4]DISTRIBUTION SUMMARY'!$A$8:$BF$143,I$3,FALSE)</f>
        <v>0</v>
      </c>
      <c r="J80" s="16">
        <f>VLOOKUP($A80,'[4]DISTRIBUTION SUMMARY'!$A$8:$BF$143,J$3,FALSE)</f>
        <v>2207436</v>
      </c>
      <c r="K80" s="16">
        <f>VLOOKUP($A80,'[4]DISTRIBUTION SUMMARY'!$A$8:$BF$143,K$3,FALSE)</f>
        <v>1028274</v>
      </c>
      <c r="L80" s="16">
        <f>VLOOKUP($A80,'[4]DISTRIBUTION SUMMARY'!$A$8:$BF$143,L$3,FALSE)</f>
        <v>64267</v>
      </c>
      <c r="M80" s="16">
        <f>VLOOKUP($A80,'[4]DISTRIBUTION SUMMARY'!$A$8:$BF$143,M$3,FALSE)</f>
        <v>102072</v>
      </c>
      <c r="N80" s="16">
        <f>VLOOKUP($A80,'[4]DISTRIBUTION SUMMARY'!$A$8:$BF$143,N$3,FALSE)</f>
        <v>453862</v>
      </c>
      <c r="O80" s="15"/>
      <c r="P80" s="67">
        <f>VLOOKUP($A80,'[4]DISTRIBUTION SUMMARY'!$A$8:$BF$143,P$3,FALSE)</f>
        <v>878691</v>
      </c>
      <c r="Q80" s="67">
        <f>VLOOKUP($A80,'[4]DISTRIBUTION SUMMARY'!$A$8:$BF$143,Q$3,FALSE)</f>
        <v>0</v>
      </c>
      <c r="R80" s="16">
        <f>VLOOKUP($A80,'[4]DISTRIBUTION SUMMARY'!$A$8:$BF$143,R$3,FALSE)</f>
        <v>0</v>
      </c>
      <c r="S80" s="16">
        <f>VLOOKUP($A80,'[4]DISTRIBUTION SUMMARY'!$A$8:$BF$143,S$3,FALSE)</f>
        <v>265135</v>
      </c>
      <c r="T80" s="16">
        <f>VLOOKUP($A80,'[4]DISTRIBUTION SUMMARY'!$A$8:$BF$143,T$3,FALSE)</f>
        <v>81823</v>
      </c>
      <c r="U80" s="16">
        <f>VLOOKUP($A80,'[4]DISTRIBUTION SUMMARY'!$A$8:$BF$143,U$3,FALSE)</f>
        <v>0</v>
      </c>
      <c r="V80" s="16">
        <f>VLOOKUP($A80,'[4]DISTRIBUTION SUMMARY'!$A$8:$BF$143,V$3,FALSE)</f>
        <v>0</v>
      </c>
      <c r="W80" s="15"/>
      <c r="X80" s="16">
        <f t="shared" si="4"/>
        <v>102072</v>
      </c>
      <c r="Y80" s="16">
        <f t="shared" si="5"/>
        <v>453862</v>
      </c>
      <c r="Z80" s="17">
        <f t="shared" si="6"/>
        <v>447467</v>
      </c>
      <c r="AA80" s="15"/>
      <c r="AB80" s="17">
        <f t="shared" si="7"/>
        <v>33008611.82406956</v>
      </c>
      <c r="AC80" s="15"/>
    </row>
    <row r="81" spans="1:29" x14ac:dyDescent="0.2">
      <c r="A81" s="53">
        <v>78</v>
      </c>
      <c r="B81" s="1" t="s">
        <v>61</v>
      </c>
      <c r="C81" s="16">
        <f>VLOOKUP($A81,'[4]DISTRIBUTION SUMMARY'!$A$8:$BF$143,C$3,FALSE)</f>
        <v>1095112</v>
      </c>
      <c r="D81" s="16">
        <f>VLOOKUP($A81,'[4]DISTRIBUTION SUMMARY'!$A$8:$BF$143,D$3,FALSE)</f>
        <v>1153739.3242967327</v>
      </c>
      <c r="E81" s="16">
        <f>VLOOKUP($A81,'[4]DISTRIBUTION SUMMARY'!$A$8:$BF$143,E$3,FALSE)</f>
        <v>23318</v>
      </c>
      <c r="F81" s="16">
        <f>VLOOKUP($A81,'[4]DISTRIBUTION SUMMARY'!$A$8:$BF$143,F$3,FALSE)</f>
        <v>74698</v>
      </c>
      <c r="G81" s="16">
        <f>VLOOKUP($A81,'[4]DISTRIBUTION SUMMARY'!$A$8:$BF$143,G$3,FALSE)</f>
        <v>9173</v>
      </c>
      <c r="H81" s="16">
        <f>VLOOKUP($A81,'[4]DISTRIBUTION SUMMARY'!$A$8:$BF$143,H$3,FALSE)</f>
        <v>109208</v>
      </c>
      <c r="I81" s="16">
        <f>VLOOKUP($A81,'[4]DISTRIBUTION SUMMARY'!$A$8:$BF$143,I$3,FALSE)</f>
        <v>0</v>
      </c>
      <c r="J81" s="16">
        <f>VLOOKUP($A81,'[4]DISTRIBUTION SUMMARY'!$A$8:$BF$143,J$3,FALSE)</f>
        <v>126826</v>
      </c>
      <c r="K81" s="16">
        <f>VLOOKUP($A81,'[4]DISTRIBUTION SUMMARY'!$A$8:$BF$143,K$3,FALSE)</f>
        <v>58972</v>
      </c>
      <c r="L81" s="16">
        <f>VLOOKUP($A81,'[4]DISTRIBUTION SUMMARY'!$A$8:$BF$143,L$3,FALSE)</f>
        <v>3640</v>
      </c>
      <c r="M81" s="16">
        <f>VLOOKUP($A81,'[4]DISTRIBUTION SUMMARY'!$A$8:$BF$143,M$3,FALSE)</f>
        <v>18324</v>
      </c>
      <c r="N81" s="16">
        <f>VLOOKUP($A81,'[4]DISTRIBUTION SUMMARY'!$A$8:$BF$143,N$3,FALSE)</f>
        <v>5100</v>
      </c>
      <c r="O81" s="15"/>
      <c r="P81" s="67">
        <f>VLOOKUP($A81,'[4]DISTRIBUTION SUMMARY'!$A$8:$BF$143,P$3,FALSE)</f>
        <v>183792</v>
      </c>
      <c r="Q81" s="67">
        <f>VLOOKUP($A81,'[4]DISTRIBUTION SUMMARY'!$A$8:$BF$143,Q$3,FALSE)</f>
        <v>0</v>
      </c>
      <c r="R81" s="16">
        <f>VLOOKUP($A81,'[4]DISTRIBUTION SUMMARY'!$A$8:$BF$143,R$3,FALSE)</f>
        <v>0</v>
      </c>
      <c r="S81" s="16">
        <f>VLOOKUP($A81,'[4]DISTRIBUTION SUMMARY'!$A$8:$BF$143,S$3,FALSE)</f>
        <v>10217</v>
      </c>
      <c r="T81" s="16">
        <f>VLOOKUP($A81,'[4]DISTRIBUTION SUMMARY'!$A$8:$BF$143,T$3,FALSE)</f>
        <v>3483</v>
      </c>
      <c r="U81" s="16">
        <f>VLOOKUP($A81,'[4]DISTRIBUTION SUMMARY'!$A$8:$BF$143,U$3,FALSE)</f>
        <v>0</v>
      </c>
      <c r="V81" s="16">
        <f>VLOOKUP($A81,'[4]DISTRIBUTION SUMMARY'!$A$8:$BF$143,V$3,FALSE)</f>
        <v>0</v>
      </c>
      <c r="W81" s="15"/>
      <c r="X81" s="16">
        <f t="shared" si="4"/>
        <v>18324</v>
      </c>
      <c r="Y81" s="16">
        <f t="shared" si="5"/>
        <v>5100</v>
      </c>
      <c r="Z81" s="17">
        <f t="shared" si="6"/>
        <v>23318</v>
      </c>
      <c r="AA81" s="15"/>
      <c r="AB81" s="17">
        <f t="shared" si="7"/>
        <v>2875602.3242967324</v>
      </c>
      <c r="AC81" s="15"/>
    </row>
    <row r="82" spans="1:29" x14ac:dyDescent="0.2">
      <c r="A82" s="53">
        <v>79</v>
      </c>
      <c r="B82" s="1" t="s">
        <v>60</v>
      </c>
      <c r="C82" s="16">
        <f>VLOOKUP($A82,'[4]DISTRIBUTION SUMMARY'!$A$8:$BF$143,C$3,FALSE)</f>
        <v>6383875</v>
      </c>
      <c r="D82" s="16">
        <f>VLOOKUP($A82,'[4]DISTRIBUTION SUMMARY'!$A$8:$BF$143,D$3,FALSE)</f>
        <v>1505105.3912416466</v>
      </c>
      <c r="E82" s="16">
        <f>VLOOKUP($A82,'[4]DISTRIBUTION SUMMARY'!$A$8:$BF$143,E$3,FALSE)</f>
        <v>147718</v>
      </c>
      <c r="F82" s="16">
        <f>VLOOKUP($A82,'[4]DISTRIBUTION SUMMARY'!$A$8:$BF$143,F$3,FALSE)</f>
        <v>214005</v>
      </c>
      <c r="G82" s="16">
        <f>VLOOKUP($A82,'[4]DISTRIBUTION SUMMARY'!$A$8:$BF$143,G$3,FALSE)</f>
        <v>59036</v>
      </c>
      <c r="H82" s="16">
        <f>VLOOKUP($A82,'[4]DISTRIBUTION SUMMARY'!$A$8:$BF$143,H$3,FALSE)</f>
        <v>782223</v>
      </c>
      <c r="I82" s="16">
        <f>VLOOKUP($A82,'[4]DISTRIBUTION SUMMARY'!$A$8:$BF$143,I$3,FALSE)</f>
        <v>0</v>
      </c>
      <c r="J82" s="16">
        <f>VLOOKUP($A82,'[4]DISTRIBUTION SUMMARY'!$A$8:$BF$143,J$3,FALSE)</f>
        <v>729645</v>
      </c>
      <c r="K82" s="16">
        <f>VLOOKUP($A82,'[4]DISTRIBUTION SUMMARY'!$A$8:$BF$143,K$3,FALSE)</f>
        <v>339455</v>
      </c>
      <c r="L82" s="16">
        <f>VLOOKUP($A82,'[4]DISTRIBUTION SUMMARY'!$A$8:$BF$143,L$3,FALSE)</f>
        <v>21216</v>
      </c>
      <c r="M82" s="16">
        <f>VLOOKUP($A82,'[4]DISTRIBUTION SUMMARY'!$A$8:$BF$143,M$3,FALSE)</f>
        <v>96754</v>
      </c>
      <c r="N82" s="16">
        <f>VLOOKUP($A82,'[4]DISTRIBUTION SUMMARY'!$A$8:$BF$143,N$3,FALSE)</f>
        <v>96625</v>
      </c>
      <c r="O82" s="15"/>
      <c r="P82" s="67">
        <f>VLOOKUP($A82,'[4]DISTRIBUTION SUMMARY'!$A$8:$BF$143,P$3,FALSE)</f>
        <v>239765</v>
      </c>
      <c r="Q82" s="67">
        <f>VLOOKUP($A82,'[4]DISTRIBUTION SUMMARY'!$A$8:$BF$143,Q$3,FALSE)</f>
        <v>0</v>
      </c>
      <c r="R82" s="16">
        <f>VLOOKUP($A82,'[4]DISTRIBUTION SUMMARY'!$A$8:$BF$143,R$3,FALSE)</f>
        <v>0</v>
      </c>
      <c r="S82" s="16">
        <f>VLOOKUP($A82,'[4]DISTRIBUTION SUMMARY'!$A$8:$BF$143,S$3,FALSE)</f>
        <v>70394</v>
      </c>
      <c r="T82" s="16">
        <f>VLOOKUP($A82,'[4]DISTRIBUTION SUMMARY'!$A$8:$BF$143,T$3,FALSE)</f>
        <v>35994</v>
      </c>
      <c r="U82" s="16">
        <f>VLOOKUP($A82,'[4]DISTRIBUTION SUMMARY'!$A$8:$BF$143,U$3,FALSE)</f>
        <v>0</v>
      </c>
      <c r="V82" s="16">
        <f>VLOOKUP($A82,'[4]DISTRIBUTION SUMMARY'!$A$8:$BF$143,V$3,FALSE)</f>
        <v>0</v>
      </c>
      <c r="W82" s="15"/>
      <c r="X82" s="16">
        <f t="shared" si="4"/>
        <v>96754</v>
      </c>
      <c r="Y82" s="16">
        <f t="shared" si="5"/>
        <v>96625</v>
      </c>
      <c r="Z82" s="17">
        <f t="shared" si="6"/>
        <v>147718</v>
      </c>
      <c r="AA82" s="15"/>
      <c r="AB82" s="17">
        <f t="shared" si="7"/>
        <v>10721810.391241647</v>
      </c>
      <c r="AC82" s="15"/>
    </row>
    <row r="83" spans="1:29" x14ac:dyDescent="0.2">
      <c r="A83" s="53">
        <v>80</v>
      </c>
      <c r="B83" s="1" t="s">
        <v>59</v>
      </c>
      <c r="C83" s="16">
        <f>VLOOKUP($A83,'[4]DISTRIBUTION SUMMARY'!$A$8:$BF$143,C$3,FALSE)</f>
        <v>55486102</v>
      </c>
      <c r="D83" s="16">
        <f>VLOOKUP($A83,'[4]DISTRIBUTION SUMMARY'!$A$8:$BF$143,D$3,FALSE)</f>
        <v>18305647.660864431</v>
      </c>
      <c r="E83" s="16">
        <f>VLOOKUP($A83,'[4]DISTRIBUTION SUMMARY'!$A$8:$BF$143,E$3,FALSE)</f>
        <v>1354500</v>
      </c>
      <c r="F83" s="16">
        <f>VLOOKUP($A83,'[4]DISTRIBUTION SUMMARY'!$A$8:$BF$143,F$3,FALSE)</f>
        <v>1108028</v>
      </c>
      <c r="G83" s="16">
        <f>VLOOKUP($A83,'[4]DISTRIBUTION SUMMARY'!$A$8:$BF$143,G$3,FALSE)</f>
        <v>532868</v>
      </c>
      <c r="H83" s="16">
        <f>VLOOKUP($A83,'[4]DISTRIBUTION SUMMARY'!$A$8:$BF$143,H$3,FALSE)</f>
        <v>7874608</v>
      </c>
      <c r="I83" s="16">
        <f>VLOOKUP($A83,'[4]DISTRIBUTION SUMMARY'!$A$8:$BF$143,I$3,FALSE)</f>
        <v>0</v>
      </c>
      <c r="J83" s="16">
        <f>VLOOKUP($A83,'[4]DISTRIBUTION SUMMARY'!$A$8:$BF$143,J$3,FALSE)</f>
        <v>6842705</v>
      </c>
      <c r="K83" s="16">
        <f>VLOOKUP($A83,'[4]DISTRIBUTION SUMMARY'!$A$8:$BF$143,K$3,FALSE)</f>
        <v>3180293</v>
      </c>
      <c r="L83" s="16">
        <f>VLOOKUP($A83,'[4]DISTRIBUTION SUMMARY'!$A$8:$BF$143,L$3,FALSE)</f>
        <v>194539</v>
      </c>
      <c r="M83" s="16">
        <f>VLOOKUP($A83,'[4]DISTRIBUTION SUMMARY'!$A$8:$BF$143,M$3,FALSE)</f>
        <v>769553</v>
      </c>
      <c r="N83" s="16">
        <f>VLOOKUP($A83,'[4]DISTRIBUTION SUMMARY'!$A$8:$BF$143,N$3,FALSE)</f>
        <v>419404</v>
      </c>
      <c r="O83" s="15"/>
      <c r="P83" s="67">
        <f>VLOOKUP($A83,'[4]DISTRIBUTION SUMMARY'!$A$8:$BF$143,P$3,FALSE)</f>
        <v>2916105</v>
      </c>
      <c r="Q83" s="67">
        <f>VLOOKUP($A83,'[4]DISTRIBUTION SUMMARY'!$A$8:$BF$143,Q$3,FALSE)</f>
        <v>0</v>
      </c>
      <c r="R83" s="16">
        <f>VLOOKUP($A83,'[4]DISTRIBUTION SUMMARY'!$A$8:$BF$143,R$3,FALSE)</f>
        <v>0</v>
      </c>
      <c r="S83" s="16">
        <f>VLOOKUP($A83,'[4]DISTRIBUTION SUMMARY'!$A$8:$BF$143,S$3,FALSE)</f>
        <v>352245</v>
      </c>
      <c r="T83" s="16">
        <f>VLOOKUP($A83,'[4]DISTRIBUTION SUMMARY'!$A$8:$BF$143,T$3,FALSE)</f>
        <v>188604</v>
      </c>
      <c r="U83" s="16">
        <f>VLOOKUP($A83,'[4]DISTRIBUTION SUMMARY'!$A$8:$BF$143,U$3,FALSE)</f>
        <v>0</v>
      </c>
      <c r="V83" s="16">
        <f>VLOOKUP($A83,'[4]DISTRIBUTION SUMMARY'!$A$8:$BF$143,V$3,FALSE)</f>
        <v>0</v>
      </c>
      <c r="W83" s="15"/>
      <c r="X83" s="16">
        <f t="shared" si="4"/>
        <v>769553</v>
      </c>
      <c r="Y83" s="16">
        <f t="shared" si="5"/>
        <v>419404</v>
      </c>
      <c r="Z83" s="17">
        <f t="shared" si="6"/>
        <v>1354500</v>
      </c>
      <c r="AA83" s="15"/>
      <c r="AB83" s="17">
        <f t="shared" si="7"/>
        <v>99525201.660864428</v>
      </c>
      <c r="AC83" s="15"/>
    </row>
    <row r="84" spans="1:29" x14ac:dyDescent="0.2">
      <c r="A84" s="53">
        <v>81</v>
      </c>
      <c r="B84" s="1" t="s">
        <v>58</v>
      </c>
      <c r="C84" s="16">
        <f>VLOOKUP($A84,'[4]DISTRIBUTION SUMMARY'!$A$8:$BF$143,C$3,FALSE)</f>
        <v>7668464</v>
      </c>
      <c r="D84" s="16">
        <f>VLOOKUP($A84,'[4]DISTRIBUTION SUMMARY'!$A$8:$BF$143,D$3,FALSE)</f>
        <v>3832512.2645275099</v>
      </c>
      <c r="E84" s="16">
        <f>VLOOKUP($A84,'[4]DISTRIBUTION SUMMARY'!$A$8:$BF$143,E$3,FALSE)</f>
        <v>179762</v>
      </c>
      <c r="F84" s="16">
        <f>VLOOKUP($A84,'[4]DISTRIBUTION SUMMARY'!$A$8:$BF$143,F$3,FALSE)</f>
        <v>425439</v>
      </c>
      <c r="G84" s="16">
        <f>VLOOKUP($A84,'[4]DISTRIBUTION SUMMARY'!$A$8:$BF$143,G$3,FALSE)</f>
        <v>71842</v>
      </c>
      <c r="H84" s="16">
        <f>VLOOKUP($A84,'[4]DISTRIBUTION SUMMARY'!$A$8:$BF$143,H$3,FALSE)</f>
        <v>1175288</v>
      </c>
      <c r="I84" s="16">
        <f>VLOOKUP($A84,'[4]DISTRIBUTION SUMMARY'!$A$8:$BF$143,I$3,FALSE)</f>
        <v>0</v>
      </c>
      <c r="J84" s="16">
        <f>VLOOKUP($A84,'[4]DISTRIBUTION SUMMARY'!$A$8:$BF$143,J$3,FALSE)</f>
        <v>1002419</v>
      </c>
      <c r="K84" s="16">
        <f>VLOOKUP($A84,'[4]DISTRIBUTION SUMMARY'!$A$8:$BF$143,K$3,FALSE)</f>
        <v>465850</v>
      </c>
      <c r="L84" s="16">
        <f>VLOOKUP($A84,'[4]DISTRIBUTION SUMMARY'!$A$8:$BF$143,L$3,FALSE)</f>
        <v>29186</v>
      </c>
      <c r="M84" s="16">
        <f>VLOOKUP($A84,'[4]DISTRIBUTION SUMMARY'!$A$8:$BF$143,M$3,FALSE)</f>
        <v>63978</v>
      </c>
      <c r="N84" s="16">
        <f>VLOOKUP($A84,'[4]DISTRIBUTION SUMMARY'!$A$8:$BF$143,N$3,FALSE)</f>
        <v>3803</v>
      </c>
      <c r="O84" s="15"/>
      <c r="P84" s="67">
        <f>VLOOKUP($A84,'[4]DISTRIBUTION SUMMARY'!$A$8:$BF$143,P$3,FALSE)</f>
        <v>610522</v>
      </c>
      <c r="Q84" s="67">
        <f>VLOOKUP($A84,'[4]DISTRIBUTION SUMMARY'!$A$8:$BF$143,Q$3,FALSE)</f>
        <v>0</v>
      </c>
      <c r="R84" s="16">
        <f>VLOOKUP($A84,'[4]DISTRIBUTION SUMMARY'!$A$8:$BF$143,R$3,FALSE)</f>
        <v>0</v>
      </c>
      <c r="S84" s="16">
        <f>VLOOKUP($A84,'[4]DISTRIBUTION SUMMARY'!$A$8:$BF$143,S$3,FALSE)</f>
        <v>68003</v>
      </c>
      <c r="T84" s="16">
        <f>VLOOKUP($A84,'[4]DISTRIBUTION SUMMARY'!$A$8:$BF$143,T$3,FALSE)</f>
        <v>24750</v>
      </c>
      <c r="U84" s="16">
        <f>VLOOKUP($A84,'[4]DISTRIBUTION SUMMARY'!$A$8:$BF$143,U$3,FALSE)</f>
        <v>0</v>
      </c>
      <c r="V84" s="16">
        <f>VLOOKUP($A84,'[4]DISTRIBUTION SUMMARY'!$A$8:$BF$143,V$3,FALSE)</f>
        <v>0</v>
      </c>
      <c r="W84" s="15"/>
      <c r="X84" s="16">
        <f t="shared" si="4"/>
        <v>63978</v>
      </c>
      <c r="Y84" s="16">
        <f t="shared" si="5"/>
        <v>3803</v>
      </c>
      <c r="Z84" s="17">
        <f t="shared" si="6"/>
        <v>179762</v>
      </c>
      <c r="AA84" s="15"/>
      <c r="AB84" s="17">
        <f t="shared" si="7"/>
        <v>15621818.264527511</v>
      </c>
      <c r="AC84" s="15"/>
    </row>
    <row r="85" spans="1:29" x14ac:dyDescent="0.2">
      <c r="A85" s="53">
        <v>82</v>
      </c>
      <c r="B85" s="1" t="s">
        <v>57</v>
      </c>
      <c r="C85" s="16">
        <f>VLOOKUP($A85,'[4]DISTRIBUTION SUMMARY'!$A$8:$BF$143,C$3,FALSE)</f>
        <v>39505416</v>
      </c>
      <c r="D85" s="16">
        <f>VLOOKUP($A85,'[4]DISTRIBUTION SUMMARY'!$A$8:$BF$143,D$3,FALSE)</f>
        <v>16833056.741489328</v>
      </c>
      <c r="E85" s="16">
        <f>VLOOKUP($A85,'[4]DISTRIBUTION SUMMARY'!$A$8:$BF$143,E$3,FALSE)</f>
        <v>1001903</v>
      </c>
      <c r="F85" s="16">
        <f>VLOOKUP($A85,'[4]DISTRIBUTION SUMMARY'!$A$8:$BF$143,F$3,FALSE)</f>
        <v>1063591</v>
      </c>
      <c r="G85" s="16">
        <f>VLOOKUP($A85,'[4]DISTRIBUTION SUMMARY'!$A$8:$BF$143,G$3,FALSE)</f>
        <v>394154</v>
      </c>
      <c r="H85" s="16">
        <f>VLOOKUP($A85,'[4]DISTRIBUTION SUMMARY'!$A$8:$BF$143,H$3,FALSE)</f>
        <v>4235596</v>
      </c>
      <c r="I85" s="16">
        <f>VLOOKUP($A85,'[4]DISTRIBUTION SUMMARY'!$A$8:$BF$143,I$3,FALSE)</f>
        <v>0</v>
      </c>
      <c r="J85" s="16">
        <f>VLOOKUP($A85,'[4]DISTRIBUTION SUMMARY'!$A$8:$BF$143,J$3,FALSE)</f>
        <v>4861238</v>
      </c>
      <c r="K85" s="16">
        <f>VLOOKUP($A85,'[4]DISTRIBUTION SUMMARY'!$A$8:$BF$143,K$3,FALSE)</f>
        <v>2258568</v>
      </c>
      <c r="L85" s="16">
        <f>VLOOKUP($A85,'[4]DISTRIBUTION SUMMARY'!$A$8:$BF$143,L$3,FALSE)</f>
        <v>137641</v>
      </c>
      <c r="M85" s="16">
        <f>VLOOKUP($A85,'[4]DISTRIBUTION SUMMARY'!$A$8:$BF$143,M$3,FALSE)</f>
        <v>1818877</v>
      </c>
      <c r="N85" s="16">
        <f>VLOOKUP($A85,'[4]DISTRIBUTION SUMMARY'!$A$8:$BF$143,N$3,FALSE)</f>
        <v>367807</v>
      </c>
      <c r="O85" s="15"/>
      <c r="P85" s="67">
        <f>VLOOKUP($A85,'[4]DISTRIBUTION SUMMARY'!$A$8:$BF$143,P$3,FALSE)</f>
        <v>2681520</v>
      </c>
      <c r="Q85" s="67">
        <f>VLOOKUP($A85,'[4]DISTRIBUTION SUMMARY'!$A$8:$BF$143,Q$3,FALSE)</f>
        <v>0</v>
      </c>
      <c r="R85" s="16">
        <f>VLOOKUP($A85,'[4]DISTRIBUTION SUMMARY'!$A$8:$BF$143,R$3,FALSE)</f>
        <v>0</v>
      </c>
      <c r="S85" s="16">
        <f>VLOOKUP($A85,'[4]DISTRIBUTION SUMMARY'!$A$8:$BF$143,S$3,FALSE)</f>
        <v>399335</v>
      </c>
      <c r="T85" s="16">
        <f>VLOOKUP($A85,'[4]DISTRIBUTION SUMMARY'!$A$8:$BF$143,T$3,FALSE)</f>
        <v>167288</v>
      </c>
      <c r="U85" s="16">
        <f>VLOOKUP($A85,'[4]DISTRIBUTION SUMMARY'!$A$8:$BF$143,U$3,FALSE)</f>
        <v>0</v>
      </c>
      <c r="V85" s="16">
        <f>VLOOKUP($A85,'[4]DISTRIBUTION SUMMARY'!$A$8:$BF$143,V$3,FALSE)</f>
        <v>0</v>
      </c>
      <c r="W85" s="15"/>
      <c r="X85" s="16">
        <f t="shared" si="4"/>
        <v>1818877</v>
      </c>
      <c r="Y85" s="16">
        <f t="shared" si="5"/>
        <v>367807</v>
      </c>
      <c r="Z85" s="17">
        <f t="shared" si="6"/>
        <v>1001903</v>
      </c>
      <c r="AA85" s="15"/>
      <c r="AB85" s="17">
        <f t="shared" si="7"/>
        <v>75725990.741489321</v>
      </c>
      <c r="AC85" s="15"/>
    </row>
    <row r="86" spans="1:29" x14ac:dyDescent="0.2">
      <c r="A86" s="53">
        <v>83</v>
      </c>
      <c r="B86" s="1" t="s">
        <v>56</v>
      </c>
      <c r="C86" s="16">
        <f>VLOOKUP($A86,'[4]DISTRIBUTION SUMMARY'!$A$8:$BF$143,C$3,FALSE)</f>
        <v>16145586</v>
      </c>
      <c r="D86" s="16">
        <f>VLOOKUP($A86,'[4]DISTRIBUTION SUMMARY'!$A$8:$BF$143,D$3,FALSE)</f>
        <v>4507974.1962066879</v>
      </c>
      <c r="E86" s="16">
        <f>VLOOKUP($A86,'[4]DISTRIBUTION SUMMARY'!$A$8:$BF$143,E$3,FALSE)</f>
        <v>388290</v>
      </c>
      <c r="F86" s="16">
        <f>VLOOKUP($A86,'[4]DISTRIBUTION SUMMARY'!$A$8:$BF$143,F$3,FALSE)</f>
        <v>948054</v>
      </c>
      <c r="G86" s="16">
        <f>VLOOKUP($A86,'[4]DISTRIBUTION SUMMARY'!$A$8:$BF$143,G$3,FALSE)</f>
        <v>155180</v>
      </c>
      <c r="H86" s="16">
        <f>VLOOKUP($A86,'[4]DISTRIBUTION SUMMARY'!$A$8:$BF$143,H$3,FALSE)</f>
        <v>1508157</v>
      </c>
      <c r="I86" s="16">
        <f>VLOOKUP($A86,'[4]DISTRIBUTION SUMMARY'!$A$8:$BF$143,I$3,FALSE)</f>
        <v>0</v>
      </c>
      <c r="J86" s="16">
        <f>VLOOKUP($A86,'[4]DISTRIBUTION SUMMARY'!$A$8:$BF$143,J$3,FALSE)</f>
        <v>2014918</v>
      </c>
      <c r="K86" s="16">
        <f>VLOOKUP($A86,'[4]DISTRIBUTION SUMMARY'!$A$8:$BF$143,K$3,FALSE)</f>
        <v>938355</v>
      </c>
      <c r="L86" s="16">
        <f>VLOOKUP($A86,'[4]DISTRIBUTION SUMMARY'!$A$8:$BF$143,L$3,FALSE)</f>
        <v>58193</v>
      </c>
      <c r="M86" s="16">
        <f>VLOOKUP($A86,'[4]DISTRIBUTION SUMMARY'!$A$8:$BF$143,M$3,FALSE)</f>
        <v>21856</v>
      </c>
      <c r="N86" s="16">
        <f>VLOOKUP($A86,'[4]DISTRIBUTION SUMMARY'!$A$8:$BF$143,N$3,FALSE)</f>
        <v>453103</v>
      </c>
      <c r="O86" s="15"/>
      <c r="P86" s="67">
        <f>VLOOKUP($A86,'[4]DISTRIBUTION SUMMARY'!$A$8:$BF$143,P$3,FALSE)</f>
        <v>718124</v>
      </c>
      <c r="Q86" s="67">
        <f>VLOOKUP($A86,'[4]DISTRIBUTION SUMMARY'!$A$8:$BF$143,Q$3,FALSE)</f>
        <v>0</v>
      </c>
      <c r="R86" s="16">
        <f>VLOOKUP($A86,'[4]DISTRIBUTION SUMMARY'!$A$8:$BF$143,R$3,FALSE)</f>
        <v>0</v>
      </c>
      <c r="S86" s="16">
        <f>VLOOKUP($A86,'[4]DISTRIBUTION SUMMARY'!$A$8:$BF$143,S$3,FALSE)</f>
        <v>135004</v>
      </c>
      <c r="T86" s="16">
        <f>VLOOKUP($A86,'[4]DISTRIBUTION SUMMARY'!$A$8:$BF$143,T$3,FALSE)</f>
        <v>87771</v>
      </c>
      <c r="U86" s="16">
        <f>VLOOKUP($A86,'[4]DISTRIBUTION SUMMARY'!$A$8:$BF$143,U$3,FALSE)</f>
        <v>0</v>
      </c>
      <c r="V86" s="16">
        <f>VLOOKUP($A86,'[4]DISTRIBUTION SUMMARY'!$A$8:$BF$143,V$3,FALSE)</f>
        <v>0</v>
      </c>
      <c r="W86" s="15"/>
      <c r="X86" s="16">
        <f t="shared" si="4"/>
        <v>21856</v>
      </c>
      <c r="Y86" s="16">
        <f t="shared" si="5"/>
        <v>453103</v>
      </c>
      <c r="Z86" s="17">
        <f t="shared" si="6"/>
        <v>388290</v>
      </c>
      <c r="AA86" s="15"/>
      <c r="AB86" s="17">
        <f t="shared" si="7"/>
        <v>28080565.196206689</v>
      </c>
      <c r="AC86" s="15"/>
    </row>
    <row r="87" spans="1:29" x14ac:dyDescent="0.2">
      <c r="A87" s="53">
        <v>84</v>
      </c>
      <c r="B87" s="1" t="s">
        <v>55</v>
      </c>
      <c r="C87" s="16">
        <f>VLOOKUP($A87,'[4]DISTRIBUTION SUMMARY'!$A$8:$BF$143,C$3,FALSE)</f>
        <v>27004523</v>
      </c>
      <c r="D87" s="16">
        <f>VLOOKUP($A87,'[4]DISTRIBUTION SUMMARY'!$A$8:$BF$143,D$3,FALSE)</f>
        <v>3738115.4107214138</v>
      </c>
      <c r="E87" s="16">
        <f>VLOOKUP($A87,'[4]DISTRIBUTION SUMMARY'!$A$8:$BF$143,E$3,FALSE)</f>
        <v>520504</v>
      </c>
      <c r="F87" s="16">
        <f>VLOOKUP($A87,'[4]DISTRIBUTION SUMMARY'!$A$8:$BF$143,F$3,FALSE)</f>
        <v>1332625</v>
      </c>
      <c r="G87" s="16">
        <f>VLOOKUP($A87,'[4]DISTRIBUTION SUMMARY'!$A$8:$BF$143,G$3,FALSE)</f>
        <v>234022</v>
      </c>
      <c r="H87" s="16">
        <f>VLOOKUP($A87,'[4]DISTRIBUTION SUMMARY'!$A$8:$BF$143,H$3,FALSE)</f>
        <v>4836455</v>
      </c>
      <c r="I87" s="16">
        <f>VLOOKUP($A87,'[4]DISTRIBUTION SUMMARY'!$A$8:$BF$143,I$3,FALSE)</f>
        <v>0</v>
      </c>
      <c r="J87" s="16">
        <f>VLOOKUP($A87,'[4]DISTRIBUTION SUMMARY'!$A$8:$BF$143,J$3,FALSE)</f>
        <v>3552584</v>
      </c>
      <c r="K87" s="16">
        <f>VLOOKUP($A87,'[4]DISTRIBUTION SUMMARY'!$A$8:$BF$143,K$3,FALSE)</f>
        <v>1654406</v>
      </c>
      <c r="L87" s="16">
        <f>VLOOKUP($A87,'[4]DISTRIBUTION SUMMARY'!$A$8:$BF$143,L$3,FALSE)</f>
        <v>100759</v>
      </c>
      <c r="M87" s="16">
        <f>VLOOKUP($A87,'[4]DISTRIBUTION SUMMARY'!$A$8:$BF$143,M$3,FALSE)</f>
        <v>47326</v>
      </c>
      <c r="N87" s="16">
        <f>VLOOKUP($A87,'[4]DISTRIBUTION SUMMARY'!$A$8:$BF$143,N$3,FALSE)</f>
        <v>126530</v>
      </c>
      <c r="O87" s="15"/>
      <c r="P87" s="67">
        <f>VLOOKUP($A87,'[4]DISTRIBUTION SUMMARY'!$A$8:$BF$143,P$3,FALSE)</f>
        <v>595485</v>
      </c>
      <c r="Q87" s="67">
        <f>VLOOKUP($A87,'[4]DISTRIBUTION SUMMARY'!$A$8:$BF$143,Q$3,FALSE)</f>
        <v>0</v>
      </c>
      <c r="R87" s="16">
        <f>VLOOKUP($A87,'[4]DISTRIBUTION SUMMARY'!$A$8:$BF$143,R$3,FALSE)</f>
        <v>0</v>
      </c>
      <c r="S87" s="16">
        <f>VLOOKUP($A87,'[4]DISTRIBUTION SUMMARY'!$A$8:$BF$143,S$3,FALSE)</f>
        <v>190305</v>
      </c>
      <c r="T87" s="16">
        <f>VLOOKUP($A87,'[4]DISTRIBUTION SUMMARY'!$A$8:$BF$143,T$3,FALSE)</f>
        <v>163229</v>
      </c>
      <c r="U87" s="16">
        <f>VLOOKUP($A87,'[4]DISTRIBUTION SUMMARY'!$A$8:$BF$143,U$3,FALSE)</f>
        <v>0</v>
      </c>
      <c r="V87" s="16">
        <f>VLOOKUP($A87,'[4]DISTRIBUTION SUMMARY'!$A$8:$BF$143,V$3,FALSE)</f>
        <v>0</v>
      </c>
      <c r="W87" s="15"/>
      <c r="X87" s="16">
        <f t="shared" si="4"/>
        <v>47326</v>
      </c>
      <c r="Y87" s="16">
        <f t="shared" si="5"/>
        <v>126530</v>
      </c>
      <c r="Z87" s="17">
        <f t="shared" si="6"/>
        <v>520504</v>
      </c>
      <c r="AA87" s="15"/>
      <c r="AB87" s="17">
        <f t="shared" si="7"/>
        <v>44096868.410721414</v>
      </c>
      <c r="AC87" s="15"/>
    </row>
    <row r="88" spans="1:29" x14ac:dyDescent="0.2">
      <c r="A88" s="53">
        <v>85</v>
      </c>
      <c r="B88" s="1" t="s">
        <v>54</v>
      </c>
      <c r="C88" s="16">
        <f>VLOOKUP($A88,'[4]DISTRIBUTION SUMMARY'!$A$8:$BF$143,C$3,FALSE)</f>
        <v>21432861</v>
      </c>
      <c r="D88" s="16">
        <f>VLOOKUP($A88,'[4]DISTRIBUTION SUMMARY'!$A$8:$BF$143,D$3,FALSE)</f>
        <v>8532426.7301399279</v>
      </c>
      <c r="E88" s="16">
        <f>VLOOKUP($A88,'[4]DISTRIBUTION SUMMARY'!$A$8:$BF$143,E$3,FALSE)</f>
        <v>499701</v>
      </c>
      <c r="F88" s="16">
        <f>VLOOKUP($A88,'[4]DISTRIBUTION SUMMARY'!$A$8:$BF$143,F$3,FALSE)</f>
        <v>854990</v>
      </c>
      <c r="G88" s="16">
        <f>VLOOKUP($A88,'[4]DISTRIBUTION SUMMARY'!$A$8:$BF$143,G$3,FALSE)</f>
        <v>196585</v>
      </c>
      <c r="H88" s="16">
        <f>VLOOKUP($A88,'[4]DISTRIBUTION SUMMARY'!$A$8:$BF$143,H$3,FALSE)</f>
        <v>2062586</v>
      </c>
      <c r="I88" s="16">
        <f>VLOOKUP($A88,'[4]DISTRIBUTION SUMMARY'!$A$8:$BF$143,I$3,FALSE)</f>
        <v>0</v>
      </c>
      <c r="J88" s="16">
        <f>VLOOKUP($A88,'[4]DISTRIBUTION SUMMARY'!$A$8:$BF$143,J$3,FALSE)</f>
        <v>2415192</v>
      </c>
      <c r="K88" s="16">
        <f>VLOOKUP($A88,'[4]DISTRIBUTION SUMMARY'!$A$8:$BF$143,K$3,FALSE)</f>
        <v>1123345</v>
      </c>
      <c r="L88" s="16">
        <f>VLOOKUP($A88,'[4]DISTRIBUTION SUMMARY'!$A$8:$BF$143,L$3,FALSE)</f>
        <v>68649</v>
      </c>
      <c r="M88" s="16">
        <f>VLOOKUP($A88,'[4]DISTRIBUTION SUMMARY'!$A$8:$BF$143,M$3,FALSE)</f>
        <v>623039</v>
      </c>
      <c r="N88" s="16">
        <f>VLOOKUP($A88,'[4]DISTRIBUTION SUMMARY'!$A$8:$BF$143,N$3,FALSE)</f>
        <v>120033</v>
      </c>
      <c r="O88" s="15"/>
      <c r="P88" s="67">
        <f>VLOOKUP($A88,'[4]DISTRIBUTION SUMMARY'!$A$8:$BF$143,P$3,FALSE)</f>
        <v>1359223</v>
      </c>
      <c r="Q88" s="67">
        <f>VLOOKUP($A88,'[4]DISTRIBUTION SUMMARY'!$A$8:$BF$143,Q$3,FALSE)</f>
        <v>0</v>
      </c>
      <c r="R88" s="16">
        <f>VLOOKUP($A88,'[4]DISTRIBUTION SUMMARY'!$A$8:$BF$143,R$3,FALSE)</f>
        <v>0</v>
      </c>
      <c r="S88" s="16">
        <f>VLOOKUP($A88,'[4]DISTRIBUTION SUMMARY'!$A$8:$BF$143,S$3,FALSE)</f>
        <v>225274</v>
      </c>
      <c r="T88" s="16">
        <f>VLOOKUP($A88,'[4]DISTRIBUTION SUMMARY'!$A$8:$BF$143,T$3,FALSE)</f>
        <v>85139</v>
      </c>
      <c r="U88" s="16">
        <f>VLOOKUP($A88,'[4]DISTRIBUTION SUMMARY'!$A$8:$BF$143,U$3,FALSE)</f>
        <v>0</v>
      </c>
      <c r="V88" s="16">
        <f>VLOOKUP($A88,'[4]DISTRIBUTION SUMMARY'!$A$8:$BF$143,V$3,FALSE)</f>
        <v>0</v>
      </c>
      <c r="W88" s="15"/>
      <c r="X88" s="16">
        <f t="shared" si="4"/>
        <v>623039</v>
      </c>
      <c r="Y88" s="16">
        <f t="shared" si="5"/>
        <v>120033</v>
      </c>
      <c r="Z88" s="17">
        <f t="shared" si="6"/>
        <v>499701</v>
      </c>
      <c r="AA88" s="15"/>
      <c r="AB88" s="17">
        <f t="shared" si="7"/>
        <v>39599043.730139926</v>
      </c>
      <c r="AC88" s="15"/>
    </row>
    <row r="89" spans="1:29" x14ac:dyDescent="0.2">
      <c r="A89" s="53">
        <v>86</v>
      </c>
      <c r="B89" s="1" t="s">
        <v>53</v>
      </c>
      <c r="C89" s="16">
        <f>VLOOKUP($A89,'[4]DISTRIBUTION SUMMARY'!$A$8:$BF$143,C$3,FALSE)</f>
        <v>19417298</v>
      </c>
      <c r="D89" s="16">
        <f>VLOOKUP($A89,'[4]DISTRIBUTION SUMMARY'!$A$8:$BF$143,D$3,FALSE)</f>
        <v>5235878.8244448081</v>
      </c>
      <c r="E89" s="16">
        <f>VLOOKUP($A89,'[4]DISTRIBUTION SUMMARY'!$A$8:$BF$143,E$3,FALSE)</f>
        <v>447989</v>
      </c>
      <c r="F89" s="16">
        <f>VLOOKUP($A89,'[4]DISTRIBUTION SUMMARY'!$A$8:$BF$143,F$3,FALSE)</f>
        <v>1533021</v>
      </c>
      <c r="G89" s="16">
        <f>VLOOKUP($A89,'[4]DISTRIBUTION SUMMARY'!$A$8:$BF$143,G$3,FALSE)</f>
        <v>179039</v>
      </c>
      <c r="H89" s="16">
        <f>VLOOKUP($A89,'[4]DISTRIBUTION SUMMARY'!$A$8:$BF$143,H$3,FALSE)</f>
        <v>2363874</v>
      </c>
      <c r="I89" s="16">
        <f>VLOOKUP($A89,'[4]DISTRIBUTION SUMMARY'!$A$8:$BF$143,I$3,FALSE)</f>
        <v>0</v>
      </c>
      <c r="J89" s="16">
        <f>VLOOKUP($A89,'[4]DISTRIBUTION SUMMARY'!$A$8:$BF$143,J$3,FALSE)</f>
        <v>2509343</v>
      </c>
      <c r="K89" s="16">
        <f>VLOOKUP($A89,'[4]DISTRIBUTION SUMMARY'!$A$8:$BF$143,K$3,FALSE)</f>
        <v>1166551</v>
      </c>
      <c r="L89" s="16">
        <f>VLOOKUP($A89,'[4]DISTRIBUTION SUMMARY'!$A$8:$BF$143,L$3,FALSE)</f>
        <v>72735</v>
      </c>
      <c r="M89" s="16">
        <f>VLOOKUP($A89,'[4]DISTRIBUTION SUMMARY'!$A$8:$BF$143,M$3,FALSE)</f>
        <v>48599</v>
      </c>
      <c r="N89" s="16">
        <f>VLOOKUP($A89,'[4]DISTRIBUTION SUMMARY'!$A$8:$BF$143,N$3,FALSE)</f>
        <v>161206</v>
      </c>
      <c r="O89" s="15"/>
      <c r="P89" s="67">
        <f>VLOOKUP($A89,'[4]DISTRIBUTION SUMMARY'!$A$8:$BF$143,P$3,FALSE)</f>
        <v>834080</v>
      </c>
      <c r="Q89" s="67">
        <f>VLOOKUP($A89,'[4]DISTRIBUTION SUMMARY'!$A$8:$BF$143,Q$3,FALSE)</f>
        <v>0</v>
      </c>
      <c r="R89" s="16">
        <f>VLOOKUP($A89,'[4]DISTRIBUTION SUMMARY'!$A$8:$BF$143,R$3,FALSE)</f>
        <v>0</v>
      </c>
      <c r="S89" s="16">
        <f>VLOOKUP($A89,'[4]DISTRIBUTION SUMMARY'!$A$8:$BF$143,S$3,FALSE)</f>
        <v>155561</v>
      </c>
      <c r="T89" s="16">
        <f>VLOOKUP($A89,'[4]DISTRIBUTION SUMMARY'!$A$8:$BF$143,T$3,FALSE)</f>
        <v>98048</v>
      </c>
      <c r="U89" s="16">
        <f>VLOOKUP($A89,'[4]DISTRIBUTION SUMMARY'!$A$8:$BF$143,U$3,FALSE)</f>
        <v>0</v>
      </c>
      <c r="V89" s="16">
        <f>VLOOKUP($A89,'[4]DISTRIBUTION SUMMARY'!$A$8:$BF$143,V$3,FALSE)</f>
        <v>0</v>
      </c>
      <c r="W89" s="15"/>
      <c r="X89" s="16">
        <f t="shared" si="4"/>
        <v>48599</v>
      </c>
      <c r="Y89" s="16">
        <f t="shared" si="5"/>
        <v>161206</v>
      </c>
      <c r="Z89" s="17">
        <f t="shared" si="6"/>
        <v>447989</v>
      </c>
      <c r="AA89" s="15"/>
      <c r="AB89" s="17">
        <f t="shared" si="7"/>
        <v>34223222.824444808</v>
      </c>
      <c r="AC89" s="15"/>
    </row>
    <row r="90" spans="1:29" x14ac:dyDescent="0.2">
      <c r="A90" s="53">
        <v>87</v>
      </c>
      <c r="B90" s="1" t="s">
        <v>52</v>
      </c>
      <c r="C90" s="16">
        <f>VLOOKUP($A90,'[4]DISTRIBUTION SUMMARY'!$A$8:$BF$143,C$3,FALSE)</f>
        <v>11608512</v>
      </c>
      <c r="D90" s="16">
        <f>VLOOKUP($A90,'[4]DISTRIBUTION SUMMARY'!$A$8:$BF$143,D$3,FALSE)</f>
        <v>3270326.5574156474</v>
      </c>
      <c r="E90" s="16">
        <f>VLOOKUP($A90,'[4]DISTRIBUTION SUMMARY'!$A$8:$BF$143,E$3,FALSE)</f>
        <v>262196</v>
      </c>
      <c r="F90" s="16">
        <f>VLOOKUP($A90,'[4]DISTRIBUTION SUMMARY'!$A$8:$BF$143,F$3,FALSE)</f>
        <v>348743</v>
      </c>
      <c r="G90" s="16">
        <f>VLOOKUP($A90,'[4]DISTRIBUTION SUMMARY'!$A$8:$BF$143,G$3,FALSE)</f>
        <v>103149</v>
      </c>
      <c r="H90" s="16">
        <f>VLOOKUP($A90,'[4]DISTRIBUTION SUMMARY'!$A$8:$BF$143,H$3,FALSE)</f>
        <v>1239429</v>
      </c>
      <c r="I90" s="16">
        <f>VLOOKUP($A90,'[4]DISTRIBUTION SUMMARY'!$A$8:$BF$143,I$3,FALSE)</f>
        <v>0</v>
      </c>
      <c r="J90" s="16">
        <f>VLOOKUP($A90,'[4]DISTRIBUTION SUMMARY'!$A$8:$BF$143,J$3,FALSE)</f>
        <v>1326205</v>
      </c>
      <c r="K90" s="16">
        <f>VLOOKUP($A90,'[4]DISTRIBUTION SUMMARY'!$A$8:$BF$143,K$3,FALSE)</f>
        <v>617258</v>
      </c>
      <c r="L90" s="16">
        <f>VLOOKUP($A90,'[4]DISTRIBUTION SUMMARY'!$A$8:$BF$143,L$3,FALSE)</f>
        <v>37658</v>
      </c>
      <c r="M90" s="16">
        <f>VLOOKUP($A90,'[4]DISTRIBUTION SUMMARY'!$A$8:$BF$143,M$3,FALSE)</f>
        <v>40233</v>
      </c>
      <c r="N90" s="16">
        <f>VLOOKUP($A90,'[4]DISTRIBUTION SUMMARY'!$A$8:$BF$143,N$3,FALSE)</f>
        <v>104938</v>
      </c>
      <c r="O90" s="15"/>
      <c r="P90" s="67">
        <f>VLOOKUP($A90,'[4]DISTRIBUTION SUMMARY'!$A$8:$BF$143,P$3,FALSE)</f>
        <v>520966</v>
      </c>
      <c r="Q90" s="67">
        <f>VLOOKUP($A90,'[4]DISTRIBUTION SUMMARY'!$A$8:$BF$143,Q$3,FALSE)</f>
        <v>0</v>
      </c>
      <c r="R90" s="16">
        <f>VLOOKUP($A90,'[4]DISTRIBUTION SUMMARY'!$A$8:$BF$143,R$3,FALSE)</f>
        <v>0</v>
      </c>
      <c r="S90" s="16">
        <f>VLOOKUP($A90,'[4]DISTRIBUTION SUMMARY'!$A$8:$BF$143,S$3,FALSE)</f>
        <v>83592</v>
      </c>
      <c r="T90" s="16">
        <f>VLOOKUP($A90,'[4]DISTRIBUTION SUMMARY'!$A$8:$BF$143,T$3,FALSE)</f>
        <v>42743</v>
      </c>
      <c r="U90" s="16">
        <f>VLOOKUP($A90,'[4]DISTRIBUTION SUMMARY'!$A$8:$BF$143,U$3,FALSE)</f>
        <v>0</v>
      </c>
      <c r="V90" s="16">
        <f>VLOOKUP($A90,'[4]DISTRIBUTION SUMMARY'!$A$8:$BF$143,V$3,FALSE)</f>
        <v>0</v>
      </c>
      <c r="W90" s="15"/>
      <c r="X90" s="16">
        <f t="shared" si="4"/>
        <v>40233</v>
      </c>
      <c r="Y90" s="16">
        <f t="shared" si="5"/>
        <v>104938</v>
      </c>
      <c r="Z90" s="17">
        <f t="shared" si="6"/>
        <v>262196</v>
      </c>
      <c r="AA90" s="15"/>
      <c r="AB90" s="17">
        <f t="shared" si="7"/>
        <v>19605948.557415649</v>
      </c>
      <c r="AC90" s="15"/>
    </row>
    <row r="91" spans="1:29" x14ac:dyDescent="0.2">
      <c r="A91" s="53">
        <v>88</v>
      </c>
      <c r="B91" s="1" t="s">
        <v>51</v>
      </c>
      <c r="C91" s="16">
        <f>VLOOKUP($A91,'[4]DISTRIBUTION SUMMARY'!$A$8:$BF$143,C$3,FALSE)</f>
        <v>99149394</v>
      </c>
      <c r="D91" s="16">
        <f>VLOOKUP($A91,'[4]DISTRIBUTION SUMMARY'!$A$8:$BF$143,D$3,FALSE)</f>
        <v>33359848.135074437</v>
      </c>
      <c r="E91" s="16">
        <f>VLOOKUP($A91,'[4]DISTRIBUTION SUMMARY'!$A$8:$BF$143,E$3,FALSE)</f>
        <v>2337861</v>
      </c>
      <c r="F91" s="16">
        <f>VLOOKUP($A91,'[4]DISTRIBUTION SUMMARY'!$A$8:$BF$143,F$3,FALSE)</f>
        <v>1138711</v>
      </c>
      <c r="G91" s="16">
        <f>VLOOKUP($A91,'[4]DISTRIBUTION SUMMARY'!$A$8:$BF$143,G$3,FALSE)</f>
        <v>948926</v>
      </c>
      <c r="H91" s="16">
        <f>VLOOKUP($A91,'[4]DISTRIBUTION SUMMARY'!$A$8:$BF$143,H$3,FALSE)</f>
        <v>11591494</v>
      </c>
      <c r="I91" s="16">
        <f>VLOOKUP($A91,'[4]DISTRIBUTION SUMMARY'!$A$8:$BF$143,I$3,FALSE)</f>
        <v>0</v>
      </c>
      <c r="J91" s="16">
        <f>VLOOKUP($A91,'[4]DISTRIBUTION SUMMARY'!$A$8:$BF$143,J$3,FALSE)</f>
        <v>11314115</v>
      </c>
      <c r="K91" s="16">
        <f>VLOOKUP($A91,'[4]DISTRIBUTION SUMMARY'!$A$8:$BF$143,K$3,FALSE)</f>
        <v>5270188</v>
      </c>
      <c r="L91" s="16">
        <f>VLOOKUP($A91,'[4]DISTRIBUTION SUMMARY'!$A$8:$BF$143,L$3,FALSE)</f>
        <v>321175</v>
      </c>
      <c r="M91" s="16">
        <f>VLOOKUP($A91,'[4]DISTRIBUTION SUMMARY'!$A$8:$BF$143,M$3,FALSE)</f>
        <v>3743861</v>
      </c>
      <c r="N91" s="16">
        <f>VLOOKUP($A91,'[4]DISTRIBUTION SUMMARY'!$A$8:$BF$143,N$3,FALSE)</f>
        <v>497818</v>
      </c>
      <c r="O91" s="15"/>
      <c r="P91" s="67">
        <f>VLOOKUP($A91,'[4]DISTRIBUTION SUMMARY'!$A$8:$BF$143,P$3,FALSE)</f>
        <v>5314252</v>
      </c>
      <c r="Q91" s="67">
        <f>VLOOKUP($A91,'[4]DISTRIBUTION SUMMARY'!$A$8:$BF$143,Q$3,FALSE)</f>
        <v>0</v>
      </c>
      <c r="R91" s="16">
        <f>VLOOKUP($A91,'[4]DISTRIBUTION SUMMARY'!$A$8:$BF$143,R$3,FALSE)</f>
        <v>0</v>
      </c>
      <c r="S91" s="16">
        <f>VLOOKUP($A91,'[4]DISTRIBUTION SUMMARY'!$A$8:$BF$143,S$3,FALSE)</f>
        <v>939409</v>
      </c>
      <c r="T91" s="16">
        <f>VLOOKUP($A91,'[4]DISTRIBUTION SUMMARY'!$A$8:$BF$143,T$3,FALSE)</f>
        <v>359597</v>
      </c>
      <c r="U91" s="16">
        <f>VLOOKUP($A91,'[4]DISTRIBUTION SUMMARY'!$A$8:$BF$143,U$3,FALSE)</f>
        <v>0</v>
      </c>
      <c r="V91" s="16">
        <f>VLOOKUP($A91,'[4]DISTRIBUTION SUMMARY'!$A$8:$BF$143,V$3,FALSE)</f>
        <v>0</v>
      </c>
      <c r="W91" s="15"/>
      <c r="X91" s="16">
        <f t="shared" si="4"/>
        <v>3743861</v>
      </c>
      <c r="Y91" s="16">
        <f t="shared" si="5"/>
        <v>497818</v>
      </c>
      <c r="Z91" s="17">
        <f t="shared" si="6"/>
        <v>2337861</v>
      </c>
      <c r="AA91" s="15"/>
      <c r="AB91" s="17">
        <f t="shared" si="7"/>
        <v>176286649.13507444</v>
      </c>
      <c r="AC91" s="15"/>
    </row>
    <row r="92" spans="1:29" x14ac:dyDescent="0.2">
      <c r="A92" s="53">
        <v>89</v>
      </c>
      <c r="B92" s="1" t="s">
        <v>50</v>
      </c>
      <c r="C92" s="16">
        <f>VLOOKUP($A92,'[4]DISTRIBUTION SUMMARY'!$A$8:$BF$143,C$3,FALSE)</f>
        <v>143718537</v>
      </c>
      <c r="D92" s="16">
        <f>VLOOKUP($A92,'[4]DISTRIBUTION SUMMARY'!$A$8:$BF$143,D$3,FALSE)</f>
        <v>40850762.911553763</v>
      </c>
      <c r="E92" s="16">
        <f>VLOOKUP($A92,'[4]DISTRIBUTION SUMMARY'!$A$8:$BF$143,E$3,FALSE)</f>
        <v>3336569</v>
      </c>
      <c r="F92" s="16">
        <f>VLOOKUP($A92,'[4]DISTRIBUTION SUMMARY'!$A$8:$BF$143,F$3,FALSE)</f>
        <v>1896015</v>
      </c>
      <c r="G92" s="16">
        <f>VLOOKUP($A92,'[4]DISTRIBUTION SUMMARY'!$A$8:$BF$143,G$3,FALSE)</f>
        <v>1354296</v>
      </c>
      <c r="H92" s="16">
        <f>VLOOKUP($A92,'[4]DISTRIBUTION SUMMARY'!$A$8:$BF$143,H$3,FALSE)</f>
        <v>14980600</v>
      </c>
      <c r="I92" s="16">
        <f>VLOOKUP($A92,'[4]DISTRIBUTION SUMMARY'!$A$8:$BF$143,I$3,FALSE)</f>
        <v>0</v>
      </c>
      <c r="J92" s="16">
        <f>VLOOKUP($A92,'[4]DISTRIBUTION SUMMARY'!$A$8:$BF$143,J$3,FALSE)</f>
        <v>15772343</v>
      </c>
      <c r="K92" s="16">
        <f>VLOOKUP($A92,'[4]DISTRIBUTION SUMMARY'!$A$8:$BF$143,K$3,FALSE)</f>
        <v>7334035</v>
      </c>
      <c r="L92" s="16">
        <f>VLOOKUP($A92,'[4]DISTRIBUTION SUMMARY'!$A$8:$BF$143,L$3,FALSE)</f>
        <v>458377</v>
      </c>
      <c r="M92" s="16">
        <f>VLOOKUP($A92,'[4]DISTRIBUTION SUMMARY'!$A$8:$BF$143,M$3,FALSE)</f>
        <v>5042833</v>
      </c>
      <c r="N92" s="16">
        <f>VLOOKUP($A92,'[4]DISTRIBUTION SUMMARY'!$A$8:$BF$143,N$3,FALSE)</f>
        <v>863423</v>
      </c>
      <c r="O92" s="15"/>
      <c r="P92" s="67">
        <f>VLOOKUP($A92,'[4]DISTRIBUTION SUMMARY'!$A$8:$BF$143,P$3,FALSE)</f>
        <v>6507560</v>
      </c>
      <c r="Q92" s="67">
        <f>VLOOKUP($A92,'[4]DISTRIBUTION SUMMARY'!$A$8:$BF$143,Q$3,FALSE)</f>
        <v>0</v>
      </c>
      <c r="R92" s="16">
        <f>VLOOKUP($A92,'[4]DISTRIBUTION SUMMARY'!$A$8:$BF$143,R$3,FALSE)</f>
        <v>0</v>
      </c>
      <c r="S92" s="16">
        <f>VLOOKUP($A92,'[4]DISTRIBUTION SUMMARY'!$A$8:$BF$143,S$3,FALSE)</f>
        <v>1082172</v>
      </c>
      <c r="T92" s="16">
        <f>VLOOKUP($A92,'[4]DISTRIBUTION SUMMARY'!$A$8:$BF$143,T$3,FALSE)</f>
        <v>480412</v>
      </c>
      <c r="U92" s="16">
        <f>VLOOKUP($A92,'[4]DISTRIBUTION SUMMARY'!$A$8:$BF$143,U$3,FALSE)</f>
        <v>0</v>
      </c>
      <c r="V92" s="16">
        <f>VLOOKUP($A92,'[4]DISTRIBUTION SUMMARY'!$A$8:$BF$143,V$3,FALSE)</f>
        <v>0</v>
      </c>
      <c r="W92" s="15"/>
      <c r="X92" s="16">
        <f t="shared" si="4"/>
        <v>5042833</v>
      </c>
      <c r="Y92" s="16">
        <f t="shared" si="5"/>
        <v>863423</v>
      </c>
      <c r="Z92" s="17">
        <f t="shared" si="6"/>
        <v>3336569</v>
      </c>
      <c r="AA92" s="15"/>
      <c r="AB92" s="17">
        <f t="shared" si="7"/>
        <v>243677934.91155377</v>
      </c>
      <c r="AC92" s="15"/>
    </row>
    <row r="93" spans="1:29" x14ac:dyDescent="0.2">
      <c r="A93" s="53">
        <v>90</v>
      </c>
      <c r="B93" s="1" t="s">
        <v>49</v>
      </c>
      <c r="C93" s="16">
        <f>VLOOKUP($A93,'[4]DISTRIBUTION SUMMARY'!$A$8:$BF$143,C$3,FALSE)</f>
        <v>1082972</v>
      </c>
      <c r="D93" s="16">
        <f>VLOOKUP($A93,'[4]DISTRIBUTION SUMMARY'!$A$8:$BF$143,D$3,FALSE)</f>
        <v>963896.76275336114</v>
      </c>
      <c r="E93" s="16">
        <f>VLOOKUP($A93,'[4]DISTRIBUTION SUMMARY'!$A$8:$BF$143,E$3,FALSE)</f>
        <v>20917</v>
      </c>
      <c r="F93" s="16">
        <f>VLOOKUP($A93,'[4]DISTRIBUTION SUMMARY'!$A$8:$BF$143,F$3,FALSE)</f>
        <v>131796</v>
      </c>
      <c r="G93" s="16">
        <f>VLOOKUP($A93,'[4]DISTRIBUTION SUMMARY'!$A$8:$BF$143,G$3,FALSE)</f>
        <v>8360</v>
      </c>
      <c r="H93" s="16">
        <f>VLOOKUP($A93,'[4]DISTRIBUTION SUMMARY'!$A$8:$BF$143,H$3,FALSE)</f>
        <v>200110</v>
      </c>
      <c r="I93" s="16">
        <f>VLOOKUP($A93,'[4]DISTRIBUTION SUMMARY'!$A$8:$BF$143,I$3,FALSE)</f>
        <v>0</v>
      </c>
      <c r="J93" s="16">
        <f>VLOOKUP($A93,'[4]DISTRIBUTION SUMMARY'!$A$8:$BF$143,J$3,FALSE)</f>
        <v>145249</v>
      </c>
      <c r="K93" s="16">
        <f>VLOOKUP($A93,'[4]DISTRIBUTION SUMMARY'!$A$8:$BF$143,K$3,FALSE)</f>
        <v>67531</v>
      </c>
      <c r="L93" s="16">
        <f>VLOOKUP($A93,'[4]DISTRIBUTION SUMMARY'!$A$8:$BF$143,L$3,FALSE)</f>
        <v>4180</v>
      </c>
      <c r="M93" s="16">
        <f>VLOOKUP($A93,'[4]DISTRIBUTION SUMMARY'!$A$8:$BF$143,M$3,FALSE)</f>
        <v>1370</v>
      </c>
      <c r="N93" s="16">
        <f>VLOOKUP($A93,'[4]DISTRIBUTION SUMMARY'!$A$8:$BF$143,N$3,FALSE)</f>
        <v>12346</v>
      </c>
      <c r="O93" s="15"/>
      <c r="P93" s="67">
        <f>VLOOKUP($A93,'[4]DISTRIBUTION SUMMARY'!$A$8:$BF$143,P$3,FALSE)</f>
        <v>153550</v>
      </c>
      <c r="Q93" s="67">
        <f>VLOOKUP($A93,'[4]DISTRIBUTION SUMMARY'!$A$8:$BF$143,Q$3,FALSE)</f>
        <v>0</v>
      </c>
      <c r="R93" s="16">
        <f>VLOOKUP($A93,'[4]DISTRIBUTION SUMMARY'!$A$8:$BF$143,R$3,FALSE)</f>
        <v>0</v>
      </c>
      <c r="S93" s="16">
        <f>VLOOKUP($A93,'[4]DISTRIBUTION SUMMARY'!$A$8:$BF$143,S$3,FALSE)</f>
        <v>8514</v>
      </c>
      <c r="T93" s="16">
        <f>VLOOKUP($A93,'[4]DISTRIBUTION SUMMARY'!$A$8:$BF$143,T$3,FALSE)</f>
        <v>4382</v>
      </c>
      <c r="U93" s="16">
        <f>VLOOKUP($A93,'[4]DISTRIBUTION SUMMARY'!$A$8:$BF$143,U$3,FALSE)</f>
        <v>0</v>
      </c>
      <c r="V93" s="16">
        <f>VLOOKUP($A93,'[4]DISTRIBUTION SUMMARY'!$A$8:$BF$143,V$3,FALSE)</f>
        <v>0</v>
      </c>
      <c r="W93" s="15"/>
      <c r="X93" s="16">
        <f t="shared" si="4"/>
        <v>1370</v>
      </c>
      <c r="Y93" s="16">
        <f t="shared" si="5"/>
        <v>12346</v>
      </c>
      <c r="Z93" s="17">
        <f t="shared" si="6"/>
        <v>20917</v>
      </c>
      <c r="AA93" s="15"/>
      <c r="AB93" s="17">
        <f t="shared" si="7"/>
        <v>2805173.7627533609</v>
      </c>
      <c r="AC93" s="15"/>
    </row>
    <row r="94" spans="1:29" x14ac:dyDescent="0.2">
      <c r="A94" s="53">
        <v>91</v>
      </c>
      <c r="B94" s="1" t="s">
        <v>48</v>
      </c>
      <c r="C94" s="16">
        <f>VLOOKUP($A94,'[4]DISTRIBUTION SUMMARY'!$A$8:$BF$143,C$3,FALSE)</f>
        <v>4840707</v>
      </c>
      <c r="D94" s="16">
        <f>VLOOKUP($A94,'[4]DISTRIBUTION SUMMARY'!$A$8:$BF$143,D$3,FALSE)</f>
        <v>1410708.5374355502</v>
      </c>
      <c r="E94" s="16">
        <f>VLOOKUP($A94,'[4]DISTRIBUTION SUMMARY'!$A$8:$BF$143,E$3,FALSE)</f>
        <v>98395</v>
      </c>
      <c r="F94" s="16">
        <f>VLOOKUP($A94,'[4]DISTRIBUTION SUMMARY'!$A$8:$BF$143,F$3,FALSE)</f>
        <v>203992</v>
      </c>
      <c r="G94" s="16">
        <f>VLOOKUP($A94,'[4]DISTRIBUTION SUMMARY'!$A$8:$BF$143,G$3,FALSE)</f>
        <v>39324</v>
      </c>
      <c r="H94" s="16">
        <f>VLOOKUP($A94,'[4]DISTRIBUTION SUMMARY'!$A$8:$BF$143,H$3,FALSE)</f>
        <v>468198</v>
      </c>
      <c r="I94" s="16">
        <f>VLOOKUP($A94,'[4]DISTRIBUTION SUMMARY'!$A$8:$BF$143,I$3,FALSE)</f>
        <v>0</v>
      </c>
      <c r="J94" s="16">
        <f>VLOOKUP($A94,'[4]DISTRIBUTION SUMMARY'!$A$8:$BF$143,J$3,FALSE)</f>
        <v>515509</v>
      </c>
      <c r="K94" s="16">
        <f>VLOOKUP($A94,'[4]DISTRIBUTION SUMMARY'!$A$8:$BF$143,K$3,FALSE)</f>
        <v>240243</v>
      </c>
      <c r="L94" s="16">
        <f>VLOOKUP($A94,'[4]DISTRIBUTION SUMMARY'!$A$8:$BF$143,L$3,FALSE)</f>
        <v>14746</v>
      </c>
      <c r="M94" s="16">
        <f>VLOOKUP($A94,'[4]DISTRIBUTION SUMMARY'!$A$8:$BF$143,M$3,FALSE)</f>
        <v>44978</v>
      </c>
      <c r="N94" s="16">
        <f>VLOOKUP($A94,'[4]DISTRIBUTION SUMMARY'!$A$8:$BF$143,N$3,FALSE)</f>
        <v>70052</v>
      </c>
      <c r="O94" s="15"/>
      <c r="P94" s="67">
        <f>VLOOKUP($A94,'[4]DISTRIBUTION SUMMARY'!$A$8:$BF$143,P$3,FALSE)</f>
        <v>224727</v>
      </c>
      <c r="Q94" s="67">
        <f>VLOOKUP($A94,'[4]DISTRIBUTION SUMMARY'!$A$8:$BF$143,Q$3,FALSE)</f>
        <v>0</v>
      </c>
      <c r="R94" s="16">
        <f>VLOOKUP($A94,'[4]DISTRIBUTION SUMMARY'!$A$8:$BF$143,R$3,FALSE)</f>
        <v>0</v>
      </c>
      <c r="S94" s="16">
        <f>VLOOKUP($A94,'[4]DISTRIBUTION SUMMARY'!$A$8:$BF$143,S$3,FALSE)</f>
        <v>58698</v>
      </c>
      <c r="T94" s="16">
        <f>VLOOKUP($A94,'[4]DISTRIBUTION SUMMARY'!$A$8:$BF$143,T$3,FALSE)</f>
        <v>34301</v>
      </c>
      <c r="U94" s="16">
        <f>VLOOKUP($A94,'[4]DISTRIBUTION SUMMARY'!$A$8:$BF$143,U$3,FALSE)</f>
        <v>0</v>
      </c>
      <c r="V94" s="16">
        <f>VLOOKUP($A94,'[4]DISTRIBUTION SUMMARY'!$A$8:$BF$143,V$3,FALSE)</f>
        <v>0</v>
      </c>
      <c r="W94" s="15"/>
      <c r="X94" s="16">
        <f t="shared" si="4"/>
        <v>44978</v>
      </c>
      <c r="Y94" s="16">
        <f t="shared" si="5"/>
        <v>70052</v>
      </c>
      <c r="Z94" s="17">
        <f t="shared" si="6"/>
        <v>98395</v>
      </c>
      <c r="AA94" s="15"/>
      <c r="AB94" s="17">
        <f t="shared" si="7"/>
        <v>8264578.5374355502</v>
      </c>
      <c r="AC94" s="15"/>
    </row>
    <row r="95" spans="1:29" x14ac:dyDescent="0.2">
      <c r="A95" s="53">
        <v>92</v>
      </c>
      <c r="B95" s="1" t="s">
        <v>47</v>
      </c>
      <c r="C95" s="16">
        <f>VLOOKUP($A95,'[4]DISTRIBUTION SUMMARY'!$A$8:$BF$143,C$3,FALSE)</f>
        <v>26215343</v>
      </c>
      <c r="D95" s="16">
        <f>VLOOKUP($A95,'[4]DISTRIBUTION SUMMARY'!$A$8:$BF$143,D$3,FALSE)</f>
        <v>7007393.114205882</v>
      </c>
      <c r="E95" s="16">
        <f>VLOOKUP($A95,'[4]DISTRIBUTION SUMMARY'!$A$8:$BF$143,E$3,FALSE)</f>
        <v>607994</v>
      </c>
      <c r="F95" s="16">
        <f>VLOOKUP($A95,'[4]DISTRIBUTION SUMMARY'!$A$8:$BF$143,F$3,FALSE)</f>
        <v>1047873</v>
      </c>
      <c r="G95" s="16">
        <f>VLOOKUP($A95,'[4]DISTRIBUTION SUMMARY'!$A$8:$BF$143,G$3,FALSE)</f>
        <v>242985</v>
      </c>
      <c r="H95" s="16">
        <f>VLOOKUP($A95,'[4]DISTRIBUTION SUMMARY'!$A$8:$BF$143,H$3,FALSE)</f>
        <v>3565045</v>
      </c>
      <c r="I95" s="16">
        <f>VLOOKUP($A95,'[4]DISTRIBUTION SUMMARY'!$A$8:$BF$143,I$3,FALSE)</f>
        <v>0</v>
      </c>
      <c r="J95" s="16">
        <f>VLOOKUP($A95,'[4]DISTRIBUTION SUMMARY'!$A$8:$BF$143,J$3,FALSE)</f>
        <v>3192975</v>
      </c>
      <c r="K95" s="16">
        <f>VLOOKUP($A95,'[4]DISTRIBUTION SUMMARY'!$A$8:$BF$143,K$3,FALSE)</f>
        <v>1484486</v>
      </c>
      <c r="L95" s="16">
        <f>VLOOKUP($A95,'[4]DISTRIBUTION SUMMARY'!$A$8:$BF$143,L$3,FALSE)</f>
        <v>91119</v>
      </c>
      <c r="M95" s="16">
        <f>VLOOKUP($A95,'[4]DISTRIBUTION SUMMARY'!$A$8:$BF$143,M$3,FALSE)</f>
        <v>12911</v>
      </c>
      <c r="N95" s="16">
        <f>VLOOKUP($A95,'[4]DISTRIBUTION SUMMARY'!$A$8:$BF$143,N$3,FALSE)</f>
        <v>35411</v>
      </c>
      <c r="O95" s="15"/>
      <c r="P95" s="67">
        <f>VLOOKUP($A95,'[4]DISTRIBUTION SUMMARY'!$A$8:$BF$143,P$3,FALSE)</f>
        <v>1116284</v>
      </c>
      <c r="Q95" s="67">
        <f>VLOOKUP($A95,'[4]DISTRIBUTION SUMMARY'!$A$8:$BF$143,Q$3,FALSE)</f>
        <v>0</v>
      </c>
      <c r="R95" s="16">
        <f>VLOOKUP($A95,'[4]DISTRIBUTION SUMMARY'!$A$8:$BF$143,R$3,FALSE)</f>
        <v>0</v>
      </c>
      <c r="S95" s="16">
        <f>VLOOKUP($A95,'[4]DISTRIBUTION SUMMARY'!$A$8:$BF$143,S$3,FALSE)</f>
        <v>269586</v>
      </c>
      <c r="T95" s="16">
        <f>VLOOKUP($A95,'[4]DISTRIBUTION SUMMARY'!$A$8:$BF$143,T$3,FALSE)</f>
        <v>131281</v>
      </c>
      <c r="U95" s="16">
        <f>VLOOKUP($A95,'[4]DISTRIBUTION SUMMARY'!$A$8:$BF$143,U$3,FALSE)</f>
        <v>0</v>
      </c>
      <c r="V95" s="16">
        <f>VLOOKUP($A95,'[4]DISTRIBUTION SUMMARY'!$A$8:$BF$143,V$3,FALSE)</f>
        <v>0</v>
      </c>
      <c r="W95" s="15"/>
      <c r="X95" s="16">
        <f t="shared" si="4"/>
        <v>12911</v>
      </c>
      <c r="Y95" s="16">
        <f t="shared" si="5"/>
        <v>35411</v>
      </c>
      <c r="Z95" s="17">
        <f t="shared" si="6"/>
        <v>607994</v>
      </c>
      <c r="AA95" s="15"/>
      <c r="AB95" s="17">
        <f t="shared" si="7"/>
        <v>45020686.114205882</v>
      </c>
      <c r="AC95" s="15"/>
    </row>
    <row r="96" spans="1:29" x14ac:dyDescent="0.2">
      <c r="A96" s="53">
        <v>93</v>
      </c>
      <c r="B96" s="1" t="s">
        <v>46</v>
      </c>
      <c r="C96" s="16">
        <f>VLOOKUP($A96,'[4]DISTRIBUTION SUMMARY'!$A$8:$BF$143,C$3,FALSE)</f>
        <v>17762208</v>
      </c>
      <c r="D96" s="16">
        <f>VLOOKUP($A96,'[4]DISTRIBUTION SUMMARY'!$A$8:$BF$143,D$3,FALSE)</f>
        <v>8101347.7644254211</v>
      </c>
      <c r="E96" s="16">
        <f>VLOOKUP($A96,'[4]DISTRIBUTION SUMMARY'!$A$8:$BF$143,E$3,FALSE)</f>
        <v>435863</v>
      </c>
      <c r="F96" s="16">
        <f>VLOOKUP($A96,'[4]DISTRIBUTION SUMMARY'!$A$8:$BF$143,F$3,FALSE)</f>
        <v>617840</v>
      </c>
      <c r="G96" s="16">
        <f>VLOOKUP($A96,'[4]DISTRIBUTION SUMMARY'!$A$8:$BF$143,G$3,FALSE)</f>
        <v>176914</v>
      </c>
      <c r="H96" s="16">
        <f>VLOOKUP($A96,'[4]DISTRIBUTION SUMMARY'!$A$8:$BF$143,H$3,FALSE)</f>
        <v>1831745</v>
      </c>
      <c r="I96" s="16">
        <f>VLOOKUP($A96,'[4]DISTRIBUTION SUMMARY'!$A$8:$BF$143,I$3,FALSE)</f>
        <v>0</v>
      </c>
      <c r="J96" s="16">
        <f>VLOOKUP($A96,'[4]DISTRIBUTION SUMMARY'!$A$8:$BF$143,J$3,FALSE)</f>
        <v>2139304</v>
      </c>
      <c r="K96" s="16">
        <f>VLOOKUP($A96,'[4]DISTRIBUTION SUMMARY'!$A$8:$BF$143,K$3,FALSE)</f>
        <v>996165</v>
      </c>
      <c r="L96" s="16">
        <f>VLOOKUP($A96,'[4]DISTRIBUTION SUMMARY'!$A$8:$BF$143,L$3,FALSE)</f>
        <v>59879</v>
      </c>
      <c r="M96" s="16">
        <f>VLOOKUP($A96,'[4]DISTRIBUTION SUMMARY'!$A$8:$BF$143,M$3,FALSE)</f>
        <v>287621</v>
      </c>
      <c r="N96" s="16">
        <f>VLOOKUP($A96,'[4]DISTRIBUTION SUMMARY'!$A$8:$BF$143,N$3,FALSE)</f>
        <v>112580</v>
      </c>
      <c r="O96" s="15"/>
      <c r="P96" s="67">
        <f>VLOOKUP($A96,'[4]DISTRIBUTION SUMMARY'!$A$8:$BF$143,P$3,FALSE)</f>
        <v>1290551</v>
      </c>
      <c r="Q96" s="67">
        <f>VLOOKUP($A96,'[4]DISTRIBUTION SUMMARY'!$A$8:$BF$143,Q$3,FALSE)</f>
        <v>0</v>
      </c>
      <c r="R96" s="16">
        <f>VLOOKUP($A96,'[4]DISTRIBUTION SUMMARY'!$A$8:$BF$143,R$3,FALSE)</f>
        <v>0</v>
      </c>
      <c r="S96" s="16">
        <f>VLOOKUP($A96,'[4]DISTRIBUTION SUMMARY'!$A$8:$BF$143,S$3,FALSE)</f>
        <v>198483</v>
      </c>
      <c r="T96" s="16">
        <f>VLOOKUP($A96,'[4]DISTRIBUTION SUMMARY'!$A$8:$BF$143,T$3,FALSE)</f>
        <v>68482</v>
      </c>
      <c r="U96" s="16">
        <f>VLOOKUP($A96,'[4]DISTRIBUTION SUMMARY'!$A$8:$BF$143,U$3,FALSE)</f>
        <v>0</v>
      </c>
      <c r="V96" s="16">
        <f>VLOOKUP($A96,'[4]DISTRIBUTION SUMMARY'!$A$8:$BF$143,V$3,FALSE)</f>
        <v>0</v>
      </c>
      <c r="W96" s="15"/>
      <c r="X96" s="16">
        <f t="shared" si="4"/>
        <v>287621</v>
      </c>
      <c r="Y96" s="16">
        <f t="shared" si="5"/>
        <v>112580</v>
      </c>
      <c r="Z96" s="17">
        <f t="shared" si="6"/>
        <v>435863</v>
      </c>
      <c r="AA96" s="15"/>
      <c r="AB96" s="17">
        <f t="shared" si="7"/>
        <v>34078982.764425419</v>
      </c>
      <c r="AC96" s="15"/>
    </row>
    <row r="97" spans="1:29" x14ac:dyDescent="0.2">
      <c r="A97" s="53">
        <v>94</v>
      </c>
      <c r="B97" s="1" t="s">
        <v>45</v>
      </c>
      <c r="C97" s="16">
        <f>VLOOKUP($A97,'[4]DISTRIBUTION SUMMARY'!$A$8:$BF$143,C$3,FALSE)</f>
        <v>27823365</v>
      </c>
      <c r="D97" s="16">
        <f>VLOOKUP($A97,'[4]DISTRIBUTION SUMMARY'!$A$8:$BF$143,D$3,FALSE)</f>
        <v>9107198.6844259351</v>
      </c>
      <c r="E97" s="16">
        <f>VLOOKUP($A97,'[4]DISTRIBUTION SUMMARY'!$A$8:$BF$143,E$3,FALSE)</f>
        <v>666294</v>
      </c>
      <c r="F97" s="16">
        <f>VLOOKUP($A97,'[4]DISTRIBUTION SUMMARY'!$A$8:$BF$143,F$3,FALSE)</f>
        <v>1239888</v>
      </c>
      <c r="G97" s="16">
        <f>VLOOKUP($A97,'[4]DISTRIBUTION SUMMARY'!$A$8:$BF$143,G$3,FALSE)</f>
        <v>262124</v>
      </c>
      <c r="H97" s="16">
        <f>VLOOKUP($A97,'[4]DISTRIBUTION SUMMARY'!$A$8:$BF$143,H$3,FALSE)</f>
        <v>3727985</v>
      </c>
      <c r="I97" s="16">
        <f>VLOOKUP($A97,'[4]DISTRIBUTION SUMMARY'!$A$8:$BF$143,I$3,FALSE)</f>
        <v>0</v>
      </c>
      <c r="J97" s="16">
        <f>VLOOKUP($A97,'[4]DISTRIBUTION SUMMARY'!$A$8:$BF$143,J$3,FALSE)</f>
        <v>3445057</v>
      </c>
      <c r="K97" s="16">
        <f>VLOOKUP($A97,'[4]DISTRIBUTION SUMMARY'!$A$8:$BF$143,K$3,FALSE)</f>
        <v>1606029</v>
      </c>
      <c r="L97" s="16">
        <f>VLOOKUP($A97,'[4]DISTRIBUTION SUMMARY'!$A$8:$BF$143,L$3,FALSE)</f>
        <v>99857</v>
      </c>
      <c r="M97" s="16">
        <f>VLOOKUP($A97,'[4]DISTRIBUTION SUMMARY'!$A$8:$BF$143,M$3,FALSE)</f>
        <v>75611</v>
      </c>
      <c r="N97" s="16">
        <f>VLOOKUP($A97,'[4]DISTRIBUTION SUMMARY'!$A$8:$BF$143,N$3,FALSE)</f>
        <v>197505</v>
      </c>
      <c r="O97" s="15"/>
      <c r="P97" s="67">
        <f>VLOOKUP($A97,'[4]DISTRIBUTION SUMMARY'!$A$8:$BF$143,P$3,FALSE)</f>
        <v>1450784</v>
      </c>
      <c r="Q97" s="67">
        <f>VLOOKUP($A97,'[4]DISTRIBUTION SUMMARY'!$A$8:$BF$143,Q$3,FALSE)</f>
        <v>0</v>
      </c>
      <c r="R97" s="16">
        <f>VLOOKUP($A97,'[4]DISTRIBUTION SUMMARY'!$A$8:$BF$143,R$3,FALSE)</f>
        <v>0</v>
      </c>
      <c r="S97" s="16">
        <f>VLOOKUP($A97,'[4]DISTRIBUTION SUMMARY'!$A$8:$BF$143,S$3,FALSE)</f>
        <v>136441</v>
      </c>
      <c r="T97" s="16">
        <f>VLOOKUP($A97,'[4]DISTRIBUTION SUMMARY'!$A$8:$BF$143,T$3,FALSE)</f>
        <v>122724</v>
      </c>
      <c r="U97" s="16">
        <f>VLOOKUP($A97,'[4]DISTRIBUTION SUMMARY'!$A$8:$BF$143,U$3,FALSE)</f>
        <v>0</v>
      </c>
      <c r="V97" s="16">
        <f>VLOOKUP($A97,'[4]DISTRIBUTION SUMMARY'!$A$8:$BF$143,V$3,FALSE)</f>
        <v>0</v>
      </c>
      <c r="W97" s="15"/>
      <c r="X97" s="16">
        <f t="shared" si="4"/>
        <v>75611</v>
      </c>
      <c r="Y97" s="16">
        <f t="shared" si="5"/>
        <v>197505</v>
      </c>
      <c r="Z97" s="17">
        <f t="shared" si="6"/>
        <v>666294</v>
      </c>
      <c r="AA97" s="15"/>
      <c r="AB97" s="17">
        <f t="shared" si="7"/>
        <v>49960862.684425935</v>
      </c>
      <c r="AC97" s="15"/>
    </row>
    <row r="98" spans="1:29" x14ac:dyDescent="0.2">
      <c r="A98" s="53">
        <v>95</v>
      </c>
      <c r="B98" s="1" t="s">
        <v>44</v>
      </c>
      <c r="C98" s="16">
        <f>VLOOKUP($A98,'[4]DISTRIBUTION SUMMARY'!$A$8:$BF$143,C$3,FALSE)</f>
        <v>7210141</v>
      </c>
      <c r="D98" s="16">
        <f>VLOOKUP($A98,'[4]DISTRIBUTION SUMMARY'!$A$8:$BF$143,D$3,FALSE)</f>
        <v>2278110.7385204574</v>
      </c>
      <c r="E98" s="16">
        <f>VLOOKUP($A98,'[4]DISTRIBUTION SUMMARY'!$A$8:$BF$143,E$3,FALSE)</f>
        <v>117947</v>
      </c>
      <c r="F98" s="16">
        <f>VLOOKUP($A98,'[4]DISTRIBUTION SUMMARY'!$A$8:$BF$143,F$3,FALSE)</f>
        <v>207700</v>
      </c>
      <c r="G98" s="16">
        <f>VLOOKUP($A98,'[4]DISTRIBUTION SUMMARY'!$A$8:$BF$143,G$3,FALSE)</f>
        <v>46401</v>
      </c>
      <c r="H98" s="16">
        <f>VLOOKUP($A98,'[4]DISTRIBUTION SUMMARY'!$A$8:$BF$143,H$3,FALSE)</f>
        <v>771877</v>
      </c>
      <c r="I98" s="16">
        <f>VLOOKUP($A98,'[4]DISTRIBUTION SUMMARY'!$A$8:$BF$143,I$3,FALSE)</f>
        <v>0</v>
      </c>
      <c r="J98" s="16">
        <f>VLOOKUP($A98,'[4]DISTRIBUTION SUMMARY'!$A$8:$BF$143,J$3,FALSE)</f>
        <v>641512</v>
      </c>
      <c r="K98" s="16">
        <f>VLOOKUP($A98,'[4]DISTRIBUTION SUMMARY'!$A$8:$BF$143,K$3,FALSE)</f>
        <v>298292</v>
      </c>
      <c r="L98" s="16">
        <f>VLOOKUP($A98,'[4]DISTRIBUTION SUMMARY'!$A$8:$BF$143,L$3,FALSE)</f>
        <v>18413</v>
      </c>
      <c r="M98" s="16">
        <f>VLOOKUP($A98,'[4]DISTRIBUTION SUMMARY'!$A$8:$BF$143,M$3,FALSE)</f>
        <v>112825</v>
      </c>
      <c r="N98" s="16">
        <f>VLOOKUP($A98,'[4]DISTRIBUTION SUMMARY'!$A$8:$BF$143,N$3,FALSE)</f>
        <v>72188</v>
      </c>
      <c r="O98" s="15"/>
      <c r="P98" s="67">
        <f>VLOOKUP($A98,'[4]DISTRIBUTION SUMMARY'!$A$8:$BF$143,P$3,FALSE)</f>
        <v>362905</v>
      </c>
      <c r="Q98" s="67">
        <f>VLOOKUP($A98,'[4]DISTRIBUTION SUMMARY'!$A$8:$BF$143,Q$3,FALSE)</f>
        <v>0</v>
      </c>
      <c r="R98" s="16">
        <f>VLOOKUP($A98,'[4]DISTRIBUTION SUMMARY'!$A$8:$BF$143,R$3,FALSE)</f>
        <v>0</v>
      </c>
      <c r="S98" s="16">
        <f>VLOOKUP($A98,'[4]DISTRIBUTION SUMMARY'!$A$8:$BF$143,S$3,FALSE)</f>
        <v>54622</v>
      </c>
      <c r="T98" s="16">
        <f>VLOOKUP($A98,'[4]DISTRIBUTION SUMMARY'!$A$8:$BF$143,T$3,FALSE)</f>
        <v>27999</v>
      </c>
      <c r="U98" s="16">
        <f>VLOOKUP($A98,'[4]DISTRIBUTION SUMMARY'!$A$8:$BF$143,U$3,FALSE)</f>
        <v>0</v>
      </c>
      <c r="V98" s="16">
        <f>VLOOKUP($A98,'[4]DISTRIBUTION SUMMARY'!$A$8:$BF$143,V$3,FALSE)</f>
        <v>0</v>
      </c>
      <c r="W98" s="15"/>
      <c r="X98" s="16">
        <f t="shared" si="4"/>
        <v>112825</v>
      </c>
      <c r="Y98" s="16">
        <f t="shared" si="5"/>
        <v>72188</v>
      </c>
      <c r="Z98" s="17">
        <f t="shared" si="6"/>
        <v>117947</v>
      </c>
      <c r="AA98" s="15"/>
      <c r="AB98" s="17">
        <f t="shared" si="7"/>
        <v>12220932.738520458</v>
      </c>
      <c r="AC98" s="15"/>
    </row>
    <row r="99" spans="1:29" x14ac:dyDescent="0.2">
      <c r="A99" s="53">
        <v>96</v>
      </c>
      <c r="B99" s="1" t="s">
        <v>43</v>
      </c>
      <c r="C99" s="16">
        <f>VLOOKUP($A99,'[4]DISTRIBUTION SUMMARY'!$A$8:$BF$143,C$3,FALSE)</f>
        <v>28608166</v>
      </c>
      <c r="D99" s="16">
        <f>VLOOKUP($A99,'[4]DISTRIBUTION SUMMARY'!$A$8:$BF$143,D$3,FALSE)</f>
        <v>6372836.4858426796</v>
      </c>
      <c r="E99" s="16">
        <f>VLOOKUP($A99,'[4]DISTRIBUTION SUMMARY'!$A$8:$BF$143,E$3,FALSE)</f>
        <v>689130</v>
      </c>
      <c r="F99" s="16">
        <f>VLOOKUP($A99,'[4]DISTRIBUTION SUMMARY'!$A$8:$BF$143,F$3,FALSE)</f>
        <v>1407177</v>
      </c>
      <c r="G99" s="16">
        <f>VLOOKUP($A99,'[4]DISTRIBUTION SUMMARY'!$A$8:$BF$143,G$3,FALSE)</f>
        <v>271108</v>
      </c>
      <c r="H99" s="16">
        <f>VLOOKUP($A99,'[4]DISTRIBUTION SUMMARY'!$A$8:$BF$143,H$3,FALSE)</f>
        <v>2840175</v>
      </c>
      <c r="I99" s="16">
        <f>VLOOKUP($A99,'[4]DISTRIBUTION SUMMARY'!$A$8:$BF$143,I$3,FALSE)</f>
        <v>0</v>
      </c>
      <c r="J99" s="16">
        <f>VLOOKUP($A99,'[4]DISTRIBUTION SUMMARY'!$A$8:$BF$143,J$3,FALSE)</f>
        <v>3438333</v>
      </c>
      <c r="K99" s="16">
        <f>VLOOKUP($A99,'[4]DISTRIBUTION SUMMARY'!$A$8:$BF$143,K$3,FALSE)</f>
        <v>1600826</v>
      </c>
      <c r="L99" s="16">
        <f>VLOOKUP($A99,'[4]DISTRIBUTION SUMMARY'!$A$8:$BF$143,L$3,FALSE)</f>
        <v>98976</v>
      </c>
      <c r="M99" s="16">
        <f>VLOOKUP($A99,'[4]DISTRIBUTION SUMMARY'!$A$8:$BF$143,M$3,FALSE)</f>
        <v>14349</v>
      </c>
      <c r="N99" s="16">
        <f>VLOOKUP($A99,'[4]DISTRIBUTION SUMMARY'!$A$8:$BF$143,N$3,FALSE)</f>
        <v>232389</v>
      </c>
      <c r="O99" s="15"/>
      <c r="P99" s="67">
        <f>VLOOKUP($A99,'[4]DISTRIBUTION SUMMARY'!$A$8:$BF$143,P$3,FALSE)</f>
        <v>1015198</v>
      </c>
      <c r="Q99" s="67">
        <f>VLOOKUP($A99,'[4]DISTRIBUTION SUMMARY'!$A$8:$BF$143,Q$3,FALSE)</f>
        <v>0</v>
      </c>
      <c r="R99" s="16">
        <f>VLOOKUP($A99,'[4]DISTRIBUTION SUMMARY'!$A$8:$BF$143,R$3,FALSE)</f>
        <v>0</v>
      </c>
      <c r="S99" s="16">
        <f>VLOOKUP($A99,'[4]DISTRIBUTION SUMMARY'!$A$8:$BF$143,S$3,FALSE)</f>
        <v>343106</v>
      </c>
      <c r="T99" s="16">
        <f>VLOOKUP($A99,'[4]DISTRIBUTION SUMMARY'!$A$8:$BF$143,T$3,FALSE)</f>
        <v>156670</v>
      </c>
      <c r="U99" s="16">
        <f>VLOOKUP($A99,'[4]DISTRIBUTION SUMMARY'!$A$8:$BF$143,U$3,FALSE)</f>
        <v>0</v>
      </c>
      <c r="V99" s="16">
        <f>VLOOKUP($A99,'[4]DISTRIBUTION SUMMARY'!$A$8:$BF$143,V$3,FALSE)</f>
        <v>0</v>
      </c>
      <c r="W99" s="15"/>
      <c r="X99" s="16">
        <f t="shared" si="4"/>
        <v>14349</v>
      </c>
      <c r="Y99" s="16">
        <f t="shared" si="5"/>
        <v>232389</v>
      </c>
      <c r="Z99" s="17">
        <f t="shared" si="6"/>
        <v>689130</v>
      </c>
      <c r="AA99" s="15"/>
      <c r="AB99" s="17">
        <f t="shared" si="7"/>
        <v>47088439.485842682</v>
      </c>
      <c r="AC99" s="15"/>
    </row>
    <row r="100" spans="1:29" x14ac:dyDescent="0.2">
      <c r="A100" s="53">
        <v>97</v>
      </c>
      <c r="B100" s="1" t="s">
        <v>42</v>
      </c>
      <c r="C100" s="16">
        <f>VLOOKUP($A100,'[4]DISTRIBUTION SUMMARY'!$A$8:$BF$143,C$3,FALSE)</f>
        <v>17626334</v>
      </c>
      <c r="D100" s="16">
        <f>VLOOKUP($A100,'[4]DISTRIBUTION SUMMARY'!$A$8:$BF$143,D$3,FALSE)</f>
        <v>5102674.3751850938</v>
      </c>
      <c r="E100" s="16">
        <f>VLOOKUP($A100,'[4]DISTRIBUTION SUMMARY'!$A$8:$BF$143,E$3,FALSE)</f>
        <v>390436</v>
      </c>
      <c r="F100" s="16">
        <f>VLOOKUP($A100,'[4]DISTRIBUTION SUMMARY'!$A$8:$BF$143,F$3,FALSE)</f>
        <v>704609</v>
      </c>
      <c r="G100" s="16">
        <f>VLOOKUP($A100,'[4]DISTRIBUTION SUMMARY'!$A$8:$BF$143,G$3,FALSE)</f>
        <v>156038</v>
      </c>
      <c r="H100" s="16">
        <f>VLOOKUP($A100,'[4]DISTRIBUTION SUMMARY'!$A$8:$BF$143,H$3,FALSE)</f>
        <v>1731047</v>
      </c>
      <c r="I100" s="16">
        <f>VLOOKUP($A100,'[4]DISTRIBUTION SUMMARY'!$A$8:$BF$143,I$3,FALSE)</f>
        <v>0</v>
      </c>
      <c r="J100" s="16">
        <f>VLOOKUP($A100,'[4]DISTRIBUTION SUMMARY'!$A$8:$BF$143,J$3,FALSE)</f>
        <v>2008990</v>
      </c>
      <c r="K100" s="16">
        <f>VLOOKUP($A100,'[4]DISTRIBUTION SUMMARY'!$A$8:$BF$143,K$3,FALSE)</f>
        <v>933790</v>
      </c>
      <c r="L100" s="16">
        <f>VLOOKUP($A100,'[4]DISTRIBUTION SUMMARY'!$A$8:$BF$143,L$3,FALSE)</f>
        <v>58514</v>
      </c>
      <c r="M100" s="16">
        <f>VLOOKUP($A100,'[4]DISTRIBUTION SUMMARY'!$A$8:$BF$143,M$3,FALSE)</f>
        <v>11571</v>
      </c>
      <c r="N100" s="16">
        <f>VLOOKUP($A100,'[4]DISTRIBUTION SUMMARY'!$A$8:$BF$143,N$3,FALSE)</f>
        <v>453</v>
      </c>
      <c r="O100" s="15"/>
      <c r="P100" s="67">
        <f>VLOOKUP($A100,'[4]DISTRIBUTION SUMMARY'!$A$8:$BF$143,P$3,FALSE)</f>
        <v>812860</v>
      </c>
      <c r="Q100" s="67">
        <f>VLOOKUP($A100,'[4]DISTRIBUTION SUMMARY'!$A$8:$BF$143,Q$3,FALSE)</f>
        <v>0</v>
      </c>
      <c r="R100" s="16">
        <f>VLOOKUP($A100,'[4]DISTRIBUTION SUMMARY'!$A$8:$BF$143,R$3,FALSE)</f>
        <v>0</v>
      </c>
      <c r="S100" s="16">
        <f>VLOOKUP($A100,'[4]DISTRIBUTION SUMMARY'!$A$8:$BF$143,S$3,FALSE)</f>
        <v>126564</v>
      </c>
      <c r="T100" s="16">
        <f>VLOOKUP($A100,'[4]DISTRIBUTION SUMMARY'!$A$8:$BF$143,T$3,FALSE)</f>
        <v>70598</v>
      </c>
      <c r="U100" s="16">
        <f>VLOOKUP($A100,'[4]DISTRIBUTION SUMMARY'!$A$8:$BF$143,U$3,FALSE)</f>
        <v>0</v>
      </c>
      <c r="V100" s="16">
        <f>VLOOKUP($A100,'[4]DISTRIBUTION SUMMARY'!$A$8:$BF$143,V$3,FALSE)</f>
        <v>0</v>
      </c>
      <c r="W100" s="15"/>
      <c r="X100" s="16">
        <f t="shared" si="4"/>
        <v>11571</v>
      </c>
      <c r="Y100" s="16">
        <f t="shared" si="5"/>
        <v>453</v>
      </c>
      <c r="Z100" s="17">
        <f t="shared" si="6"/>
        <v>390436</v>
      </c>
      <c r="AA100" s="15"/>
      <c r="AB100" s="17">
        <f t="shared" si="7"/>
        <v>29734478.375185095</v>
      </c>
      <c r="AC100" s="15"/>
    </row>
    <row r="101" spans="1:29" x14ac:dyDescent="0.2">
      <c r="A101" s="53">
        <v>98</v>
      </c>
      <c r="B101" s="1" t="s">
        <v>41</v>
      </c>
      <c r="C101" s="16">
        <f>VLOOKUP($A101,'[4]DISTRIBUTION SUMMARY'!$A$8:$BF$143,C$3,FALSE)</f>
        <v>58044047</v>
      </c>
      <c r="D101" s="16">
        <f>VLOOKUP($A101,'[4]DISTRIBUTION SUMMARY'!$A$8:$BF$143,D$3,FALSE)</f>
        <v>16126129.191874785</v>
      </c>
      <c r="E101" s="16">
        <f>VLOOKUP($A101,'[4]DISTRIBUTION SUMMARY'!$A$8:$BF$143,E$3,FALSE)</f>
        <v>1338380</v>
      </c>
      <c r="F101" s="16">
        <f>VLOOKUP($A101,'[4]DISTRIBUTION SUMMARY'!$A$8:$BF$143,F$3,FALSE)</f>
        <v>585029</v>
      </c>
      <c r="G101" s="16">
        <f>VLOOKUP($A101,'[4]DISTRIBUTION SUMMARY'!$A$8:$BF$143,G$3,FALSE)</f>
        <v>526526</v>
      </c>
      <c r="H101" s="16">
        <f>VLOOKUP($A101,'[4]DISTRIBUTION SUMMARY'!$A$8:$BF$143,H$3,FALSE)</f>
        <v>5073040</v>
      </c>
      <c r="I101" s="16">
        <f>VLOOKUP($A101,'[4]DISTRIBUTION SUMMARY'!$A$8:$BF$143,I$3,FALSE)</f>
        <v>0</v>
      </c>
      <c r="J101" s="16">
        <f>VLOOKUP($A101,'[4]DISTRIBUTION SUMMARY'!$A$8:$BF$143,J$3,FALSE)</f>
        <v>6142808</v>
      </c>
      <c r="K101" s="16">
        <f>VLOOKUP($A101,'[4]DISTRIBUTION SUMMARY'!$A$8:$BF$143,K$3,FALSE)</f>
        <v>2858286</v>
      </c>
      <c r="L101" s="16">
        <f>VLOOKUP($A101,'[4]DISTRIBUTION SUMMARY'!$A$8:$BF$143,L$3,FALSE)</f>
        <v>175509</v>
      </c>
      <c r="M101" s="16">
        <f>VLOOKUP($A101,'[4]DISTRIBUTION SUMMARY'!$A$8:$BF$143,M$3,FALSE)</f>
        <v>481296</v>
      </c>
      <c r="N101" s="16">
        <f>VLOOKUP($A101,'[4]DISTRIBUTION SUMMARY'!$A$8:$BF$143,N$3,FALSE)</f>
        <v>421713</v>
      </c>
      <c r="O101" s="15"/>
      <c r="P101" s="67">
        <f>VLOOKUP($A101,'[4]DISTRIBUTION SUMMARY'!$A$8:$BF$143,P$3,FALSE)</f>
        <v>2568906</v>
      </c>
      <c r="Q101" s="67">
        <f>VLOOKUP($A101,'[4]DISTRIBUTION SUMMARY'!$A$8:$BF$143,Q$3,FALSE)</f>
        <v>0</v>
      </c>
      <c r="R101" s="16">
        <f>VLOOKUP($A101,'[4]DISTRIBUTION SUMMARY'!$A$8:$BF$143,R$3,FALSE)</f>
        <v>0</v>
      </c>
      <c r="S101" s="16">
        <f>VLOOKUP($A101,'[4]DISTRIBUTION SUMMARY'!$A$8:$BF$143,S$3,FALSE)</f>
        <v>227757</v>
      </c>
      <c r="T101" s="16">
        <f>VLOOKUP($A101,'[4]DISTRIBUTION SUMMARY'!$A$8:$BF$143,T$3,FALSE)</f>
        <v>190639</v>
      </c>
      <c r="U101" s="16">
        <f>VLOOKUP($A101,'[4]DISTRIBUTION SUMMARY'!$A$8:$BF$143,U$3,FALSE)</f>
        <v>0</v>
      </c>
      <c r="V101" s="16">
        <f>VLOOKUP($A101,'[4]DISTRIBUTION SUMMARY'!$A$8:$BF$143,V$3,FALSE)</f>
        <v>0</v>
      </c>
      <c r="W101" s="15"/>
      <c r="X101" s="16">
        <f t="shared" si="4"/>
        <v>481296</v>
      </c>
      <c r="Y101" s="16">
        <f t="shared" si="5"/>
        <v>421713</v>
      </c>
      <c r="Z101" s="17">
        <f t="shared" si="6"/>
        <v>1338380</v>
      </c>
      <c r="AA101" s="15"/>
      <c r="AB101" s="17">
        <f t="shared" si="7"/>
        <v>94760065.191874787</v>
      </c>
      <c r="AC101" s="15"/>
    </row>
    <row r="102" spans="1:29" x14ac:dyDescent="0.2">
      <c r="A102" s="53">
        <v>101</v>
      </c>
      <c r="B102" s="1" t="s">
        <v>40</v>
      </c>
      <c r="C102" s="16">
        <f>VLOOKUP($A102,'[4]DISTRIBUTION SUMMARY'!$A$8:$BF$143,C$3,FALSE)</f>
        <v>20575350</v>
      </c>
      <c r="D102" s="16">
        <f>VLOOKUP($A102,'[4]DISTRIBUTION SUMMARY'!$A$8:$BF$143,D$3,FALSE)</f>
        <v>22725518.126852095</v>
      </c>
      <c r="E102" s="16">
        <f>VLOOKUP($A102,'[4]DISTRIBUTION SUMMARY'!$A$8:$BF$143,E$3,FALSE)</f>
        <v>501240</v>
      </c>
      <c r="F102" s="16">
        <f>VLOOKUP($A102,'[4]DISTRIBUTION SUMMARY'!$A$8:$BF$143,F$3,FALSE)</f>
        <v>222231</v>
      </c>
      <c r="G102" s="16">
        <f>VLOOKUP($A102,'[4]DISTRIBUTION SUMMARY'!$A$8:$BF$143,G$3,FALSE)</f>
        <v>215971</v>
      </c>
      <c r="H102" s="16">
        <f>VLOOKUP($A102,'[4]DISTRIBUTION SUMMARY'!$A$8:$BF$143,H$3,FALSE)</f>
        <v>2084587</v>
      </c>
      <c r="I102" s="16">
        <f>VLOOKUP($A102,'[4]DISTRIBUTION SUMMARY'!$A$8:$BF$143,I$3,FALSE)</f>
        <v>0</v>
      </c>
      <c r="J102" s="16">
        <f>VLOOKUP($A102,'[4]DISTRIBUTION SUMMARY'!$A$8:$BF$143,J$3,FALSE)</f>
        <v>2457058</v>
      </c>
      <c r="K102" s="16">
        <f>VLOOKUP($A102,'[4]DISTRIBUTION SUMMARY'!$A$8:$BF$143,K$3,FALSE)</f>
        <v>1142454</v>
      </c>
      <c r="L102" s="16">
        <f>VLOOKUP($A102,'[4]DISTRIBUTION SUMMARY'!$A$8:$BF$143,L$3,FALSE)</f>
        <v>68860</v>
      </c>
      <c r="M102" s="16">
        <f>VLOOKUP($A102,'[4]DISTRIBUTION SUMMARY'!$A$8:$BF$143,M$3,FALSE)</f>
        <v>3141412</v>
      </c>
      <c r="N102" s="16">
        <f>VLOOKUP($A102,'[4]DISTRIBUTION SUMMARY'!$A$8:$BF$143,N$3,FALSE)</f>
        <v>21875</v>
      </c>
      <c r="O102" s="15"/>
      <c r="P102" s="67">
        <f>VLOOKUP($A102,'[4]DISTRIBUTION SUMMARY'!$A$8:$BF$143,P$3,FALSE)</f>
        <v>3620194</v>
      </c>
      <c r="Q102" s="67">
        <f>VLOOKUP($A102,'[4]DISTRIBUTION SUMMARY'!$A$8:$BF$143,Q$3,FALSE)</f>
        <v>0</v>
      </c>
      <c r="R102" s="16">
        <f>VLOOKUP($A102,'[4]DISTRIBUTION SUMMARY'!$A$8:$BF$143,R$3,FALSE)</f>
        <v>0</v>
      </c>
      <c r="S102" s="16">
        <f>VLOOKUP($A102,'[4]DISTRIBUTION SUMMARY'!$A$8:$BF$143,S$3,FALSE)</f>
        <v>296427</v>
      </c>
      <c r="T102" s="16">
        <f>VLOOKUP($A102,'[4]DISTRIBUTION SUMMARY'!$A$8:$BF$143,T$3,FALSE)</f>
        <v>109024</v>
      </c>
      <c r="U102" s="16">
        <f>VLOOKUP($A102,'[4]DISTRIBUTION SUMMARY'!$A$8:$BF$143,U$3,FALSE)</f>
        <v>0</v>
      </c>
      <c r="V102" s="16">
        <f>VLOOKUP($A102,'[4]DISTRIBUTION SUMMARY'!$A$8:$BF$143,V$3,FALSE)</f>
        <v>0</v>
      </c>
      <c r="W102" s="15"/>
      <c r="X102" s="16">
        <f t="shared" si="4"/>
        <v>3141412</v>
      </c>
      <c r="Y102" s="16">
        <f t="shared" si="5"/>
        <v>21875</v>
      </c>
      <c r="Z102" s="17">
        <f t="shared" si="6"/>
        <v>501240</v>
      </c>
      <c r="AA102" s="15"/>
      <c r="AB102" s="17">
        <f t="shared" si="7"/>
        <v>57182201.126852095</v>
      </c>
      <c r="AC102" s="15"/>
    </row>
    <row r="103" spans="1:29" x14ac:dyDescent="0.2">
      <c r="A103" s="53">
        <v>102</v>
      </c>
      <c r="B103" s="1" t="s">
        <v>39</v>
      </c>
      <c r="C103" s="16">
        <f>VLOOKUP($A103,'[4]DISTRIBUTION SUMMARY'!$A$8:$BF$143,C$3,FALSE)</f>
        <v>9669702</v>
      </c>
      <c r="D103" s="16">
        <f>VLOOKUP($A103,'[4]DISTRIBUTION SUMMARY'!$A$8:$BF$143,D$3,FALSE)</f>
        <v>3067897.7486981298</v>
      </c>
      <c r="E103" s="16">
        <f>VLOOKUP($A103,'[4]DISTRIBUTION SUMMARY'!$A$8:$BF$143,E$3,FALSE)</f>
        <v>225574</v>
      </c>
      <c r="F103" s="16">
        <f>VLOOKUP($A103,'[4]DISTRIBUTION SUMMARY'!$A$8:$BF$143,F$3,FALSE)</f>
        <v>745151</v>
      </c>
      <c r="G103" s="16">
        <f>VLOOKUP($A103,'[4]DISTRIBUTION SUMMARY'!$A$8:$BF$143,G$3,FALSE)</f>
        <v>88742</v>
      </c>
      <c r="H103" s="16">
        <f>VLOOKUP($A103,'[4]DISTRIBUTION SUMMARY'!$A$8:$BF$143,H$3,FALSE)</f>
        <v>1339582</v>
      </c>
      <c r="I103" s="16">
        <f>VLOOKUP($A103,'[4]DISTRIBUTION SUMMARY'!$A$8:$BF$143,I$3,FALSE)</f>
        <v>0</v>
      </c>
      <c r="J103" s="16">
        <f>VLOOKUP($A103,'[4]DISTRIBUTION SUMMARY'!$A$8:$BF$143,J$3,FALSE)</f>
        <v>1281829</v>
      </c>
      <c r="K103" s="16">
        <f>VLOOKUP($A103,'[4]DISTRIBUTION SUMMARY'!$A$8:$BF$143,K$3,FALSE)</f>
        <v>597248</v>
      </c>
      <c r="L103" s="16">
        <f>VLOOKUP($A103,'[4]DISTRIBUTION SUMMARY'!$A$8:$BF$143,L$3,FALSE)</f>
        <v>36624</v>
      </c>
      <c r="M103" s="16">
        <f>VLOOKUP($A103,'[4]DISTRIBUTION SUMMARY'!$A$8:$BF$143,M$3,FALSE)</f>
        <v>51716</v>
      </c>
      <c r="N103" s="16">
        <f>VLOOKUP($A103,'[4]DISTRIBUTION SUMMARY'!$A$8:$BF$143,N$3,FALSE)</f>
        <v>183314</v>
      </c>
      <c r="O103" s="15"/>
      <c r="P103" s="67">
        <f>VLOOKUP($A103,'[4]DISTRIBUTION SUMMARY'!$A$8:$BF$143,P$3,FALSE)</f>
        <v>488719</v>
      </c>
      <c r="Q103" s="67">
        <f>VLOOKUP($A103,'[4]DISTRIBUTION SUMMARY'!$A$8:$BF$143,Q$3,FALSE)</f>
        <v>0</v>
      </c>
      <c r="R103" s="16">
        <f>VLOOKUP($A103,'[4]DISTRIBUTION SUMMARY'!$A$8:$BF$143,R$3,FALSE)</f>
        <v>0</v>
      </c>
      <c r="S103" s="16">
        <f>VLOOKUP($A103,'[4]DISTRIBUTION SUMMARY'!$A$8:$BF$143,S$3,FALSE)</f>
        <v>104639</v>
      </c>
      <c r="T103" s="16">
        <f>VLOOKUP($A103,'[4]DISTRIBUTION SUMMARY'!$A$8:$BF$143,T$3,FALSE)</f>
        <v>55034</v>
      </c>
      <c r="U103" s="16">
        <f>VLOOKUP($A103,'[4]DISTRIBUTION SUMMARY'!$A$8:$BF$143,U$3,FALSE)</f>
        <v>0</v>
      </c>
      <c r="V103" s="16">
        <f>VLOOKUP($A103,'[4]DISTRIBUTION SUMMARY'!$A$8:$BF$143,V$3,FALSE)</f>
        <v>0</v>
      </c>
      <c r="W103" s="15"/>
      <c r="X103" s="16">
        <f t="shared" si="4"/>
        <v>51716</v>
      </c>
      <c r="Y103" s="16">
        <f t="shared" si="5"/>
        <v>183314</v>
      </c>
      <c r="Z103" s="17">
        <f t="shared" si="6"/>
        <v>225574</v>
      </c>
      <c r="AA103" s="15"/>
      <c r="AB103" s="17">
        <f t="shared" si="7"/>
        <v>17935771.74869813</v>
      </c>
      <c r="AC103" s="15"/>
    </row>
    <row r="104" spans="1:29" x14ac:dyDescent="0.2">
      <c r="A104" s="53">
        <v>103</v>
      </c>
      <c r="B104" s="1" t="s">
        <v>38</v>
      </c>
      <c r="C104" s="16">
        <f>VLOOKUP($A104,'[4]DISTRIBUTION SUMMARY'!$A$8:$BF$143,C$3,FALSE)</f>
        <v>4314008</v>
      </c>
      <c r="D104" s="16">
        <f>VLOOKUP($A104,'[4]DISTRIBUTION SUMMARY'!$A$8:$BF$143,D$3,FALSE)</f>
        <v>1184156.0883009192</v>
      </c>
      <c r="E104" s="16">
        <f>VLOOKUP($A104,'[4]DISTRIBUTION SUMMARY'!$A$8:$BF$143,E$3,FALSE)</f>
        <v>100143</v>
      </c>
      <c r="F104" s="16">
        <f>VLOOKUP($A104,'[4]DISTRIBUTION SUMMARY'!$A$8:$BF$143,F$3,FALSE)</f>
        <v>815455</v>
      </c>
      <c r="G104" s="16">
        <f>VLOOKUP($A104,'[4]DISTRIBUTION SUMMARY'!$A$8:$BF$143,G$3,FALSE)</f>
        <v>40022</v>
      </c>
      <c r="H104" s="16">
        <f>VLOOKUP($A104,'[4]DISTRIBUTION SUMMARY'!$A$8:$BF$143,H$3,FALSE)</f>
        <v>722904</v>
      </c>
      <c r="I104" s="16">
        <f>VLOOKUP($A104,'[4]DISTRIBUTION SUMMARY'!$A$8:$BF$143,I$3,FALSE)</f>
        <v>0</v>
      </c>
      <c r="J104" s="16">
        <f>VLOOKUP($A104,'[4]DISTRIBUTION SUMMARY'!$A$8:$BF$143,J$3,FALSE)</f>
        <v>687259</v>
      </c>
      <c r="K104" s="16">
        <f>VLOOKUP($A104,'[4]DISTRIBUTION SUMMARY'!$A$8:$BF$143,K$3,FALSE)</f>
        <v>319553</v>
      </c>
      <c r="L104" s="16">
        <f>VLOOKUP($A104,'[4]DISTRIBUTION SUMMARY'!$A$8:$BF$143,L$3,FALSE)</f>
        <v>19386</v>
      </c>
      <c r="M104" s="16">
        <f>VLOOKUP($A104,'[4]DISTRIBUTION SUMMARY'!$A$8:$BF$143,M$3,FALSE)</f>
        <v>4913</v>
      </c>
      <c r="N104" s="16">
        <f>VLOOKUP($A104,'[4]DISTRIBUTION SUMMARY'!$A$8:$BF$143,N$3,FALSE)</f>
        <v>40151</v>
      </c>
      <c r="O104" s="15"/>
      <c r="P104" s="67">
        <f>VLOOKUP($A104,'[4]DISTRIBUTION SUMMARY'!$A$8:$BF$143,P$3,FALSE)</f>
        <v>188637</v>
      </c>
      <c r="Q104" s="67">
        <f>VLOOKUP($A104,'[4]DISTRIBUTION SUMMARY'!$A$8:$BF$143,Q$3,FALSE)</f>
        <v>0</v>
      </c>
      <c r="R104" s="16">
        <f>VLOOKUP($A104,'[4]DISTRIBUTION SUMMARY'!$A$8:$BF$143,R$3,FALSE)</f>
        <v>0</v>
      </c>
      <c r="S104" s="16">
        <f>VLOOKUP($A104,'[4]DISTRIBUTION SUMMARY'!$A$8:$BF$143,S$3,FALSE)</f>
        <v>31405</v>
      </c>
      <c r="T104" s="16">
        <f>VLOOKUP($A104,'[4]DISTRIBUTION SUMMARY'!$A$8:$BF$143,T$3,FALSE)</f>
        <v>21411</v>
      </c>
      <c r="U104" s="16">
        <f>VLOOKUP($A104,'[4]DISTRIBUTION SUMMARY'!$A$8:$BF$143,U$3,FALSE)</f>
        <v>0</v>
      </c>
      <c r="V104" s="16">
        <f>VLOOKUP($A104,'[4]DISTRIBUTION SUMMARY'!$A$8:$BF$143,V$3,FALSE)</f>
        <v>0</v>
      </c>
      <c r="W104" s="15"/>
      <c r="X104" s="16">
        <f t="shared" si="4"/>
        <v>4913</v>
      </c>
      <c r="Y104" s="16">
        <f t="shared" si="5"/>
        <v>40151</v>
      </c>
      <c r="Z104" s="17">
        <f t="shared" si="6"/>
        <v>100143</v>
      </c>
      <c r="AA104" s="15"/>
      <c r="AB104" s="17">
        <f t="shared" si="7"/>
        <v>8489403.0883009192</v>
      </c>
      <c r="AC104" s="15"/>
    </row>
    <row r="105" spans="1:29" x14ac:dyDescent="0.2">
      <c r="A105" s="53">
        <v>104</v>
      </c>
      <c r="B105" s="1" t="s">
        <v>37</v>
      </c>
      <c r="C105" s="16">
        <f>VLOOKUP($A105,'[4]DISTRIBUTION SUMMARY'!$A$8:$BF$143,C$3,FALSE)</f>
        <v>6175828</v>
      </c>
      <c r="D105" s="16">
        <f>VLOOKUP($A105,'[4]DISTRIBUTION SUMMARY'!$A$8:$BF$143,D$3,FALSE)</f>
        <v>6954950.4176469389</v>
      </c>
      <c r="E105" s="16">
        <f>VLOOKUP($A105,'[4]DISTRIBUTION SUMMARY'!$A$8:$BF$143,E$3,FALSE)</f>
        <v>150358</v>
      </c>
      <c r="F105" s="16">
        <f>VLOOKUP($A105,'[4]DISTRIBUTION SUMMARY'!$A$8:$BF$143,F$3,FALSE)</f>
        <v>116426</v>
      </c>
      <c r="G105" s="16">
        <f>VLOOKUP($A105,'[4]DISTRIBUTION SUMMARY'!$A$8:$BF$143,G$3,FALSE)</f>
        <v>59152</v>
      </c>
      <c r="H105" s="16">
        <f>VLOOKUP($A105,'[4]DISTRIBUTION SUMMARY'!$A$8:$BF$143,H$3,FALSE)</f>
        <v>718271</v>
      </c>
      <c r="I105" s="16">
        <f>VLOOKUP($A105,'[4]DISTRIBUTION SUMMARY'!$A$8:$BF$143,I$3,FALSE)</f>
        <v>0</v>
      </c>
      <c r="J105" s="16">
        <f>VLOOKUP($A105,'[4]DISTRIBUTION SUMMARY'!$A$8:$BF$143,J$3,FALSE)</f>
        <v>731416</v>
      </c>
      <c r="K105" s="16">
        <f>VLOOKUP($A105,'[4]DISTRIBUTION SUMMARY'!$A$8:$BF$143,K$3,FALSE)</f>
        <v>339888</v>
      </c>
      <c r="L105" s="16">
        <f>VLOOKUP($A105,'[4]DISTRIBUTION SUMMARY'!$A$8:$BF$143,L$3,FALSE)</f>
        <v>20656</v>
      </c>
      <c r="M105" s="16">
        <f>VLOOKUP($A105,'[4]DISTRIBUTION SUMMARY'!$A$8:$BF$143,M$3,FALSE)</f>
        <v>393144</v>
      </c>
      <c r="N105" s="16">
        <f>VLOOKUP($A105,'[4]DISTRIBUTION SUMMARY'!$A$8:$BF$143,N$3,FALSE)</f>
        <v>69697</v>
      </c>
      <c r="O105" s="15"/>
      <c r="P105" s="67">
        <f>VLOOKUP($A105,'[4]DISTRIBUTION SUMMARY'!$A$8:$BF$143,P$3,FALSE)</f>
        <v>1107929</v>
      </c>
      <c r="Q105" s="67">
        <f>VLOOKUP($A105,'[4]DISTRIBUTION SUMMARY'!$A$8:$BF$143,Q$3,FALSE)</f>
        <v>0</v>
      </c>
      <c r="R105" s="16">
        <f>VLOOKUP($A105,'[4]DISTRIBUTION SUMMARY'!$A$8:$BF$143,R$3,FALSE)</f>
        <v>0</v>
      </c>
      <c r="S105" s="16">
        <f>VLOOKUP($A105,'[4]DISTRIBUTION SUMMARY'!$A$8:$BF$143,S$3,FALSE)</f>
        <v>61630</v>
      </c>
      <c r="T105" s="16">
        <f>VLOOKUP($A105,'[4]DISTRIBUTION SUMMARY'!$A$8:$BF$143,T$3,FALSE)</f>
        <v>27044</v>
      </c>
      <c r="U105" s="16">
        <f>VLOOKUP($A105,'[4]DISTRIBUTION SUMMARY'!$A$8:$BF$143,U$3,FALSE)</f>
        <v>0</v>
      </c>
      <c r="V105" s="16">
        <f>VLOOKUP($A105,'[4]DISTRIBUTION SUMMARY'!$A$8:$BF$143,V$3,FALSE)</f>
        <v>0</v>
      </c>
      <c r="W105" s="15"/>
      <c r="X105" s="16">
        <f t="shared" si="4"/>
        <v>393144</v>
      </c>
      <c r="Y105" s="16">
        <f t="shared" si="5"/>
        <v>69697</v>
      </c>
      <c r="Z105" s="17">
        <f t="shared" si="6"/>
        <v>150358</v>
      </c>
      <c r="AA105" s="15"/>
      <c r="AB105" s="17">
        <f t="shared" si="7"/>
        <v>16926389.417646937</v>
      </c>
      <c r="AC105" s="15"/>
    </row>
    <row r="106" spans="1:29" x14ac:dyDescent="0.2">
      <c r="A106" s="53">
        <v>106</v>
      </c>
      <c r="B106" s="1" t="s">
        <v>36</v>
      </c>
      <c r="C106" s="16">
        <f>VLOOKUP($A106,'[4]DISTRIBUTION SUMMARY'!$A$8:$BF$143,C$3,FALSE)</f>
        <v>10875654</v>
      </c>
      <c r="D106" s="16">
        <f>VLOOKUP($A106,'[4]DISTRIBUTION SUMMARY'!$A$8:$BF$143,D$3,FALSE)</f>
        <v>3769581.0286567789</v>
      </c>
      <c r="E106" s="16">
        <f>VLOOKUP($A106,'[4]DISTRIBUTION SUMMARY'!$A$8:$BF$143,E$3,FALSE)</f>
        <v>270165</v>
      </c>
      <c r="F106" s="16">
        <f>VLOOKUP($A106,'[4]DISTRIBUTION SUMMARY'!$A$8:$BF$143,F$3,FALSE)</f>
        <v>301983</v>
      </c>
      <c r="G106" s="16">
        <f>VLOOKUP($A106,'[4]DISTRIBUTION SUMMARY'!$A$8:$BF$143,G$3,FALSE)</f>
        <v>106285</v>
      </c>
      <c r="H106" s="16">
        <f>VLOOKUP($A106,'[4]DISTRIBUTION SUMMARY'!$A$8:$BF$143,H$3,FALSE)</f>
        <v>1508229</v>
      </c>
      <c r="I106" s="16">
        <f>VLOOKUP($A106,'[4]DISTRIBUTION SUMMARY'!$A$8:$BF$143,I$3,FALSE)</f>
        <v>0</v>
      </c>
      <c r="J106" s="16">
        <f>VLOOKUP($A106,'[4]DISTRIBUTION SUMMARY'!$A$8:$BF$143,J$3,FALSE)</f>
        <v>1349646</v>
      </c>
      <c r="K106" s="16">
        <f>VLOOKUP($A106,'[4]DISTRIBUTION SUMMARY'!$A$8:$BF$143,K$3,FALSE)</f>
        <v>627585</v>
      </c>
      <c r="L106" s="16">
        <f>VLOOKUP($A106,'[4]DISTRIBUTION SUMMARY'!$A$8:$BF$143,L$3,FALSE)</f>
        <v>38802</v>
      </c>
      <c r="M106" s="16">
        <f>VLOOKUP($A106,'[4]DISTRIBUTION SUMMARY'!$A$8:$BF$143,M$3,FALSE)</f>
        <v>270088</v>
      </c>
      <c r="N106" s="16">
        <f>VLOOKUP($A106,'[4]DISTRIBUTION SUMMARY'!$A$8:$BF$143,N$3,FALSE)</f>
        <v>45698</v>
      </c>
      <c r="O106" s="15"/>
      <c r="P106" s="67">
        <f>VLOOKUP($A106,'[4]DISTRIBUTION SUMMARY'!$A$8:$BF$143,P$3,FALSE)</f>
        <v>600497</v>
      </c>
      <c r="Q106" s="67">
        <f>VLOOKUP($A106,'[4]DISTRIBUTION SUMMARY'!$A$8:$BF$143,Q$3,FALSE)</f>
        <v>0</v>
      </c>
      <c r="R106" s="16">
        <f>VLOOKUP($A106,'[4]DISTRIBUTION SUMMARY'!$A$8:$BF$143,R$3,FALSE)</f>
        <v>0</v>
      </c>
      <c r="S106" s="16">
        <f>VLOOKUP($A106,'[4]DISTRIBUTION SUMMARY'!$A$8:$BF$143,S$3,FALSE)</f>
        <v>114441</v>
      </c>
      <c r="T106" s="16">
        <f>VLOOKUP($A106,'[4]DISTRIBUTION SUMMARY'!$A$8:$BF$143,T$3,FALSE)</f>
        <v>54699</v>
      </c>
      <c r="U106" s="16">
        <f>VLOOKUP($A106,'[4]DISTRIBUTION SUMMARY'!$A$8:$BF$143,U$3,FALSE)</f>
        <v>0</v>
      </c>
      <c r="V106" s="16">
        <f>VLOOKUP($A106,'[4]DISTRIBUTION SUMMARY'!$A$8:$BF$143,V$3,FALSE)</f>
        <v>0</v>
      </c>
      <c r="W106" s="15"/>
      <c r="X106" s="16">
        <f t="shared" si="4"/>
        <v>270088</v>
      </c>
      <c r="Y106" s="16">
        <f t="shared" si="5"/>
        <v>45698</v>
      </c>
      <c r="Z106" s="17">
        <f t="shared" si="6"/>
        <v>270165</v>
      </c>
      <c r="AA106" s="15"/>
      <c r="AB106" s="17">
        <f t="shared" si="7"/>
        <v>19933353.028656781</v>
      </c>
      <c r="AC106" s="15"/>
    </row>
    <row r="107" spans="1:29" x14ac:dyDescent="0.2">
      <c r="A107" s="53">
        <v>107</v>
      </c>
      <c r="B107" s="1" t="s">
        <v>35</v>
      </c>
      <c r="C107" s="16">
        <f>VLOOKUP($A107,'[4]DISTRIBUTION SUMMARY'!$A$8:$BF$143,C$3,FALSE)</f>
        <v>0</v>
      </c>
      <c r="D107" s="16">
        <f>VLOOKUP($A107,'[4]DISTRIBUTION SUMMARY'!$A$8:$BF$143,D$3,FALSE)</f>
        <v>0</v>
      </c>
      <c r="E107" s="16">
        <f>VLOOKUP($A107,'[4]DISTRIBUTION SUMMARY'!$A$8:$BF$143,E$3,FALSE)</f>
        <v>0</v>
      </c>
      <c r="F107" s="16">
        <f>VLOOKUP($A107,'[4]DISTRIBUTION SUMMARY'!$A$8:$BF$143,F$3,FALSE)</f>
        <v>0</v>
      </c>
      <c r="G107" s="16">
        <f>VLOOKUP($A107,'[4]DISTRIBUTION SUMMARY'!$A$8:$BF$143,G$3,FALSE)</f>
        <v>0</v>
      </c>
      <c r="H107" s="16">
        <f>VLOOKUP($A107,'[4]DISTRIBUTION SUMMARY'!$A$8:$BF$143,H$3,FALSE)</f>
        <v>0</v>
      </c>
      <c r="I107" s="16">
        <f>VLOOKUP($A107,'[4]DISTRIBUTION SUMMARY'!$A$8:$BF$143,I$3,FALSE)</f>
        <v>0</v>
      </c>
      <c r="J107" s="16">
        <f>VLOOKUP($A107,'[4]DISTRIBUTION SUMMARY'!$A$8:$BF$143,J$3,FALSE)</f>
        <v>0</v>
      </c>
      <c r="K107" s="16">
        <f>VLOOKUP($A107,'[4]DISTRIBUTION SUMMARY'!$A$8:$BF$143,K$3,FALSE)</f>
        <v>0</v>
      </c>
      <c r="L107" s="16">
        <f>VLOOKUP($A107,'[4]DISTRIBUTION SUMMARY'!$A$8:$BF$143,L$3,FALSE)</f>
        <v>0</v>
      </c>
      <c r="M107" s="16">
        <f>VLOOKUP($A107,'[4]DISTRIBUTION SUMMARY'!$A$8:$BF$143,M$3,FALSE)</f>
        <v>0</v>
      </c>
      <c r="N107" s="16">
        <f>VLOOKUP($A107,'[4]DISTRIBUTION SUMMARY'!$A$8:$BF$143,N$3,FALSE)</f>
        <v>0</v>
      </c>
      <c r="O107" s="15"/>
      <c r="P107" s="67">
        <f>VLOOKUP($A107,'[4]DISTRIBUTION SUMMARY'!$A$8:$BF$143,P$3,FALSE)</f>
        <v>0</v>
      </c>
      <c r="Q107" s="67">
        <f>VLOOKUP($A107,'[4]DISTRIBUTION SUMMARY'!$A$8:$BF$143,Q$3,FALSE)</f>
        <v>0</v>
      </c>
      <c r="R107" s="16">
        <f>VLOOKUP($A107,'[4]DISTRIBUTION SUMMARY'!$A$8:$BF$143,R$3,FALSE)</f>
        <v>0</v>
      </c>
      <c r="S107" s="16">
        <f>VLOOKUP($A107,'[4]DISTRIBUTION SUMMARY'!$A$8:$BF$143,S$3,FALSE)</f>
        <v>0</v>
      </c>
      <c r="T107" s="16">
        <f>VLOOKUP($A107,'[4]DISTRIBUTION SUMMARY'!$A$8:$BF$143,T$3,FALSE)</f>
        <v>0</v>
      </c>
      <c r="U107" s="16">
        <f>VLOOKUP($A107,'[4]DISTRIBUTION SUMMARY'!$A$8:$BF$143,U$3,FALSE)</f>
        <v>0</v>
      </c>
      <c r="V107" s="16">
        <f>VLOOKUP($A107,'[4]DISTRIBUTION SUMMARY'!$A$8:$BF$143,V$3,FALSE)</f>
        <v>0</v>
      </c>
      <c r="W107" s="15"/>
      <c r="X107" s="16">
        <f t="shared" si="4"/>
        <v>0</v>
      </c>
      <c r="Y107" s="16">
        <f t="shared" si="5"/>
        <v>0</v>
      </c>
      <c r="Z107" s="17">
        <f t="shared" si="6"/>
        <v>0</v>
      </c>
      <c r="AA107" s="15"/>
      <c r="AB107" s="17">
        <f t="shared" si="7"/>
        <v>0</v>
      </c>
      <c r="AC107" s="15"/>
    </row>
    <row r="108" spans="1:29" x14ac:dyDescent="0.2">
      <c r="A108" s="53">
        <v>108</v>
      </c>
      <c r="B108" s="1" t="s">
        <v>34</v>
      </c>
      <c r="C108" s="16">
        <f>VLOOKUP($A108,'[4]DISTRIBUTION SUMMARY'!$A$8:$BF$143,C$3,FALSE)</f>
        <v>25566832</v>
      </c>
      <c r="D108" s="16">
        <f>VLOOKUP($A108,'[4]DISTRIBUTION SUMMARY'!$A$8:$BF$143,D$3,FALSE)</f>
        <v>8031074.551036438</v>
      </c>
      <c r="E108" s="16">
        <f>VLOOKUP($A108,'[4]DISTRIBUTION SUMMARY'!$A$8:$BF$143,E$3,FALSE)</f>
        <v>638301</v>
      </c>
      <c r="F108" s="16">
        <f>VLOOKUP($A108,'[4]DISTRIBUTION SUMMARY'!$A$8:$BF$143,F$3,FALSE)</f>
        <v>1064234</v>
      </c>
      <c r="G108" s="16">
        <f>VLOOKUP($A108,'[4]DISTRIBUTION SUMMARY'!$A$8:$BF$143,G$3,FALSE)</f>
        <v>255097</v>
      </c>
      <c r="H108" s="16">
        <f>VLOOKUP($A108,'[4]DISTRIBUTION SUMMARY'!$A$8:$BF$143,H$3,FALSE)</f>
        <v>3272419</v>
      </c>
      <c r="I108" s="16">
        <f>VLOOKUP($A108,'[4]DISTRIBUTION SUMMARY'!$A$8:$BF$143,I$3,FALSE)</f>
        <v>0</v>
      </c>
      <c r="J108" s="16">
        <f>VLOOKUP($A108,'[4]DISTRIBUTION SUMMARY'!$A$8:$BF$143,J$3,FALSE)</f>
        <v>3316264</v>
      </c>
      <c r="K108" s="16">
        <f>VLOOKUP($A108,'[4]DISTRIBUTION SUMMARY'!$A$8:$BF$143,K$3,FALSE)</f>
        <v>1542541</v>
      </c>
      <c r="L108" s="16">
        <f>VLOOKUP($A108,'[4]DISTRIBUTION SUMMARY'!$A$8:$BF$143,L$3,FALSE)</f>
        <v>95661</v>
      </c>
      <c r="M108" s="16">
        <f>VLOOKUP($A108,'[4]DISTRIBUTION SUMMARY'!$A$8:$BF$143,M$3,FALSE)</f>
        <v>460070</v>
      </c>
      <c r="N108" s="16">
        <f>VLOOKUP($A108,'[4]DISTRIBUTION SUMMARY'!$A$8:$BF$143,N$3,FALSE)</f>
        <v>576948</v>
      </c>
      <c r="O108" s="15"/>
      <c r="P108" s="67">
        <f>VLOOKUP($A108,'[4]DISTRIBUTION SUMMARY'!$A$8:$BF$143,P$3,FALSE)</f>
        <v>1279357</v>
      </c>
      <c r="Q108" s="67">
        <f>VLOOKUP($A108,'[4]DISTRIBUTION SUMMARY'!$A$8:$BF$143,Q$3,FALSE)</f>
        <v>0</v>
      </c>
      <c r="R108" s="16">
        <f>VLOOKUP($A108,'[4]DISTRIBUTION SUMMARY'!$A$8:$BF$143,R$3,FALSE)</f>
        <v>0</v>
      </c>
      <c r="S108" s="16">
        <f>VLOOKUP($A108,'[4]DISTRIBUTION SUMMARY'!$A$8:$BF$143,S$3,FALSE)</f>
        <v>355370</v>
      </c>
      <c r="T108" s="16">
        <f>VLOOKUP($A108,'[4]DISTRIBUTION SUMMARY'!$A$8:$BF$143,T$3,FALSE)</f>
        <v>181601</v>
      </c>
      <c r="U108" s="16">
        <f>VLOOKUP($A108,'[4]DISTRIBUTION SUMMARY'!$A$8:$BF$143,U$3,FALSE)</f>
        <v>0</v>
      </c>
      <c r="V108" s="16">
        <f>VLOOKUP($A108,'[4]DISTRIBUTION SUMMARY'!$A$8:$BF$143,V$3,FALSE)</f>
        <v>0</v>
      </c>
      <c r="W108" s="15"/>
      <c r="X108" s="16">
        <f t="shared" si="4"/>
        <v>460070</v>
      </c>
      <c r="Y108" s="16">
        <f t="shared" si="5"/>
        <v>576948</v>
      </c>
      <c r="Z108" s="17">
        <f t="shared" si="6"/>
        <v>638301</v>
      </c>
      <c r="AA108" s="15"/>
      <c r="AB108" s="17">
        <f t="shared" si="7"/>
        <v>46635769.55103644</v>
      </c>
      <c r="AC108" s="15"/>
    </row>
    <row r="109" spans="1:29" x14ac:dyDescent="0.2">
      <c r="A109" s="53">
        <v>109</v>
      </c>
      <c r="B109" s="1" t="s">
        <v>33</v>
      </c>
      <c r="C109" s="16">
        <f>VLOOKUP($A109,'[4]DISTRIBUTION SUMMARY'!$A$8:$BF$143,C$3,FALSE)</f>
        <v>4174396</v>
      </c>
      <c r="D109" s="16">
        <f>VLOOKUP($A109,'[4]DISTRIBUTION SUMMARY'!$A$8:$BF$143,D$3,FALSE)</f>
        <v>3391993.6134323939</v>
      </c>
      <c r="E109" s="16">
        <f>VLOOKUP($A109,'[4]DISTRIBUTION SUMMARY'!$A$8:$BF$143,E$3,FALSE)</f>
        <v>81808</v>
      </c>
      <c r="F109" s="16">
        <f>VLOOKUP($A109,'[4]DISTRIBUTION SUMMARY'!$A$8:$BF$143,F$3,FALSE)</f>
        <v>78160</v>
      </c>
      <c r="G109" s="16">
        <f>VLOOKUP($A109,'[4]DISTRIBUTION SUMMARY'!$A$8:$BF$143,G$3,FALSE)</f>
        <v>35760</v>
      </c>
      <c r="H109" s="16">
        <f>VLOOKUP($A109,'[4]DISTRIBUTION SUMMARY'!$A$8:$BF$143,H$3,FALSE)</f>
        <v>491949</v>
      </c>
      <c r="I109" s="16">
        <f>VLOOKUP($A109,'[4]DISTRIBUTION SUMMARY'!$A$8:$BF$143,I$3,FALSE)</f>
        <v>0</v>
      </c>
      <c r="J109" s="16">
        <f>VLOOKUP($A109,'[4]DISTRIBUTION SUMMARY'!$A$8:$BF$143,J$3,FALSE)</f>
        <v>443418</v>
      </c>
      <c r="K109" s="16">
        <f>VLOOKUP($A109,'[4]DISTRIBUTION SUMMARY'!$A$8:$BF$143,K$3,FALSE)</f>
        <v>206383</v>
      </c>
      <c r="L109" s="16">
        <f>VLOOKUP($A109,'[4]DISTRIBUTION SUMMARY'!$A$8:$BF$143,L$3,FALSE)</f>
        <v>12771</v>
      </c>
      <c r="M109" s="16">
        <f>VLOOKUP($A109,'[4]DISTRIBUTION SUMMARY'!$A$8:$BF$143,M$3,FALSE)</f>
        <v>71179</v>
      </c>
      <c r="N109" s="16">
        <f>VLOOKUP($A109,'[4]DISTRIBUTION SUMMARY'!$A$8:$BF$143,N$3,FALSE)</f>
        <v>46567</v>
      </c>
      <c r="O109" s="15"/>
      <c r="P109" s="67">
        <f>VLOOKUP($A109,'[4]DISTRIBUTION SUMMARY'!$A$8:$BF$143,P$3,FALSE)</f>
        <v>540347</v>
      </c>
      <c r="Q109" s="67">
        <f>VLOOKUP($A109,'[4]DISTRIBUTION SUMMARY'!$A$8:$BF$143,Q$3,FALSE)</f>
        <v>0</v>
      </c>
      <c r="R109" s="16">
        <f>VLOOKUP($A109,'[4]DISTRIBUTION SUMMARY'!$A$8:$BF$143,R$3,FALSE)</f>
        <v>0</v>
      </c>
      <c r="S109" s="16">
        <f>VLOOKUP($A109,'[4]DISTRIBUTION SUMMARY'!$A$8:$BF$143,S$3,FALSE)</f>
        <v>11221</v>
      </c>
      <c r="T109" s="16">
        <f>VLOOKUP($A109,'[4]DISTRIBUTION SUMMARY'!$A$8:$BF$143,T$3,FALSE)</f>
        <v>3825</v>
      </c>
      <c r="U109" s="16">
        <f>VLOOKUP($A109,'[4]DISTRIBUTION SUMMARY'!$A$8:$BF$143,U$3,FALSE)</f>
        <v>0</v>
      </c>
      <c r="V109" s="16">
        <f>VLOOKUP($A109,'[4]DISTRIBUTION SUMMARY'!$A$8:$BF$143,V$3,FALSE)</f>
        <v>0</v>
      </c>
      <c r="W109" s="15"/>
      <c r="X109" s="16">
        <f t="shared" si="4"/>
        <v>71179</v>
      </c>
      <c r="Y109" s="16">
        <f t="shared" si="5"/>
        <v>46567</v>
      </c>
      <c r="Z109" s="17">
        <f t="shared" si="6"/>
        <v>81808</v>
      </c>
      <c r="AA109" s="15"/>
      <c r="AB109" s="17">
        <f t="shared" si="7"/>
        <v>9589777.6134323943</v>
      </c>
      <c r="AC109" s="15"/>
    </row>
    <row r="110" spans="1:29" x14ac:dyDescent="0.2">
      <c r="A110" s="53">
        <v>110</v>
      </c>
      <c r="B110" s="1" t="s">
        <v>32</v>
      </c>
      <c r="C110" s="16">
        <f>VLOOKUP($A110,'[4]DISTRIBUTION SUMMARY'!$A$8:$BF$143,C$3,FALSE)</f>
        <v>9245906</v>
      </c>
      <c r="D110" s="16">
        <f>VLOOKUP($A110,'[4]DISTRIBUTION SUMMARY'!$A$8:$BF$143,D$3,FALSE)</f>
        <v>4799555.5890744077</v>
      </c>
      <c r="E110" s="16">
        <f>VLOOKUP($A110,'[4]DISTRIBUTION SUMMARY'!$A$8:$BF$143,E$3,FALSE)</f>
        <v>203453</v>
      </c>
      <c r="F110" s="16">
        <f>VLOOKUP($A110,'[4]DISTRIBUTION SUMMARY'!$A$8:$BF$143,F$3,FALSE)</f>
        <v>142293</v>
      </c>
      <c r="G110" s="16">
        <f>VLOOKUP($A110,'[4]DISTRIBUTION SUMMARY'!$A$8:$BF$143,G$3,FALSE)</f>
        <v>82580</v>
      </c>
      <c r="H110" s="16">
        <f>VLOOKUP($A110,'[4]DISTRIBUTION SUMMARY'!$A$8:$BF$143,H$3,FALSE)</f>
        <v>856296</v>
      </c>
      <c r="I110" s="16">
        <f>VLOOKUP($A110,'[4]DISTRIBUTION SUMMARY'!$A$8:$BF$143,I$3,FALSE)</f>
        <v>0</v>
      </c>
      <c r="J110" s="16">
        <f>VLOOKUP($A110,'[4]DISTRIBUTION SUMMARY'!$A$8:$BF$143,J$3,FALSE)</f>
        <v>970638</v>
      </c>
      <c r="K110" s="16">
        <f>VLOOKUP($A110,'[4]DISTRIBUTION SUMMARY'!$A$8:$BF$143,K$3,FALSE)</f>
        <v>451017</v>
      </c>
      <c r="L110" s="16">
        <f>VLOOKUP($A110,'[4]DISTRIBUTION SUMMARY'!$A$8:$BF$143,L$3,FALSE)</f>
        <v>27950</v>
      </c>
      <c r="M110" s="16">
        <f>VLOOKUP($A110,'[4]DISTRIBUTION SUMMARY'!$A$8:$BF$143,M$3,FALSE)</f>
        <v>738911</v>
      </c>
      <c r="N110" s="16">
        <f>VLOOKUP($A110,'[4]DISTRIBUTION SUMMARY'!$A$8:$BF$143,N$3,FALSE)</f>
        <v>95776</v>
      </c>
      <c r="O110" s="15"/>
      <c r="P110" s="67">
        <f>VLOOKUP($A110,'[4]DISTRIBUTION SUMMARY'!$A$8:$BF$143,P$3,FALSE)</f>
        <v>764573</v>
      </c>
      <c r="Q110" s="67">
        <f>VLOOKUP($A110,'[4]DISTRIBUTION SUMMARY'!$A$8:$BF$143,Q$3,FALSE)</f>
        <v>0</v>
      </c>
      <c r="R110" s="16">
        <f>VLOOKUP($A110,'[4]DISTRIBUTION SUMMARY'!$A$8:$BF$143,R$3,FALSE)</f>
        <v>0</v>
      </c>
      <c r="S110" s="16">
        <f>VLOOKUP($A110,'[4]DISTRIBUTION SUMMARY'!$A$8:$BF$143,S$3,FALSE)</f>
        <v>113796</v>
      </c>
      <c r="T110" s="16">
        <f>VLOOKUP($A110,'[4]DISTRIBUTION SUMMARY'!$A$8:$BF$143,T$3,FALSE)</f>
        <v>44389</v>
      </c>
      <c r="U110" s="16">
        <f>VLOOKUP($A110,'[4]DISTRIBUTION SUMMARY'!$A$8:$BF$143,U$3,FALSE)</f>
        <v>0</v>
      </c>
      <c r="V110" s="16">
        <f>VLOOKUP($A110,'[4]DISTRIBUTION SUMMARY'!$A$8:$BF$143,V$3,FALSE)</f>
        <v>0</v>
      </c>
      <c r="W110" s="15"/>
      <c r="X110" s="16">
        <f t="shared" si="4"/>
        <v>738911</v>
      </c>
      <c r="Y110" s="16">
        <f t="shared" si="5"/>
        <v>95776</v>
      </c>
      <c r="Z110" s="17">
        <f t="shared" si="6"/>
        <v>203453</v>
      </c>
      <c r="AA110" s="15"/>
      <c r="AB110" s="17">
        <f t="shared" si="7"/>
        <v>18537133.589074407</v>
      </c>
      <c r="AC110" s="15"/>
    </row>
    <row r="111" spans="1:29" x14ac:dyDescent="0.2">
      <c r="A111" s="53">
        <v>111</v>
      </c>
      <c r="B111" s="1" t="s">
        <v>31</v>
      </c>
      <c r="C111" s="16">
        <f>VLOOKUP($A111,'[4]DISTRIBUTION SUMMARY'!$A$8:$BF$143,C$3,FALSE)</f>
        <v>6751386</v>
      </c>
      <c r="D111" s="16">
        <f>VLOOKUP($A111,'[4]DISTRIBUTION SUMMARY'!$A$8:$BF$143,D$3,FALSE)</f>
        <v>1383438.3352249004</v>
      </c>
      <c r="E111" s="16">
        <f>VLOOKUP($A111,'[4]DISTRIBUTION SUMMARY'!$A$8:$BF$143,E$3,FALSE)</f>
        <v>159525</v>
      </c>
      <c r="F111" s="16">
        <f>VLOOKUP($A111,'[4]DISTRIBUTION SUMMARY'!$A$8:$BF$143,F$3,FALSE)</f>
        <v>213178</v>
      </c>
      <c r="G111" s="16">
        <f>VLOOKUP($A111,'[4]DISTRIBUTION SUMMARY'!$A$8:$BF$143,G$3,FALSE)</f>
        <v>62758</v>
      </c>
      <c r="H111" s="16">
        <f>VLOOKUP($A111,'[4]DISTRIBUTION SUMMARY'!$A$8:$BF$143,H$3,FALSE)</f>
        <v>641527</v>
      </c>
      <c r="I111" s="16">
        <f>VLOOKUP($A111,'[4]DISTRIBUTION SUMMARY'!$A$8:$BF$143,I$3,FALSE)</f>
        <v>0</v>
      </c>
      <c r="J111" s="16">
        <f>VLOOKUP($A111,'[4]DISTRIBUTION SUMMARY'!$A$8:$BF$143,J$3,FALSE)</f>
        <v>775012</v>
      </c>
      <c r="K111" s="16">
        <f>VLOOKUP($A111,'[4]DISTRIBUTION SUMMARY'!$A$8:$BF$143,K$3,FALSE)</f>
        <v>360610</v>
      </c>
      <c r="L111" s="16">
        <f>VLOOKUP($A111,'[4]DISTRIBUTION SUMMARY'!$A$8:$BF$143,L$3,FALSE)</f>
        <v>21916</v>
      </c>
      <c r="M111" s="16">
        <f>VLOOKUP($A111,'[4]DISTRIBUTION SUMMARY'!$A$8:$BF$143,M$3,FALSE)</f>
        <v>371390</v>
      </c>
      <c r="N111" s="16">
        <f>VLOOKUP($A111,'[4]DISTRIBUTION SUMMARY'!$A$8:$BF$143,N$3,FALSE)</f>
        <v>62541</v>
      </c>
      <c r="O111" s="15"/>
      <c r="P111" s="67">
        <f>VLOOKUP($A111,'[4]DISTRIBUTION SUMMARY'!$A$8:$BF$143,P$3,FALSE)</f>
        <v>220383</v>
      </c>
      <c r="Q111" s="67">
        <f>VLOOKUP($A111,'[4]DISTRIBUTION SUMMARY'!$A$8:$BF$143,Q$3,FALSE)</f>
        <v>0</v>
      </c>
      <c r="R111" s="16">
        <f>VLOOKUP($A111,'[4]DISTRIBUTION SUMMARY'!$A$8:$BF$143,R$3,FALSE)</f>
        <v>0</v>
      </c>
      <c r="S111" s="16">
        <f>VLOOKUP($A111,'[4]DISTRIBUTION SUMMARY'!$A$8:$BF$143,S$3,FALSE)</f>
        <v>49987</v>
      </c>
      <c r="T111" s="16">
        <f>VLOOKUP($A111,'[4]DISTRIBUTION SUMMARY'!$A$8:$BF$143,T$3,FALSE)</f>
        <v>38340</v>
      </c>
      <c r="U111" s="16">
        <f>VLOOKUP($A111,'[4]DISTRIBUTION SUMMARY'!$A$8:$BF$143,U$3,FALSE)</f>
        <v>0</v>
      </c>
      <c r="V111" s="16">
        <f>VLOOKUP($A111,'[4]DISTRIBUTION SUMMARY'!$A$8:$BF$143,V$3,FALSE)</f>
        <v>0</v>
      </c>
      <c r="W111" s="15"/>
      <c r="X111" s="16">
        <f t="shared" si="4"/>
        <v>371390</v>
      </c>
      <c r="Y111" s="16">
        <f t="shared" si="5"/>
        <v>62541</v>
      </c>
      <c r="Z111" s="17">
        <f t="shared" si="6"/>
        <v>159525</v>
      </c>
      <c r="AA111" s="15"/>
      <c r="AB111" s="17">
        <f t="shared" si="7"/>
        <v>11111991.3352249</v>
      </c>
      <c r="AC111" s="15"/>
    </row>
    <row r="112" spans="1:29" x14ac:dyDescent="0.2">
      <c r="A112" s="53">
        <v>112</v>
      </c>
      <c r="B112" s="1" t="s">
        <v>30</v>
      </c>
      <c r="C112" s="16">
        <f>VLOOKUP($A112,'[4]DISTRIBUTION SUMMARY'!$A$8:$BF$143,C$3,FALSE)</f>
        <v>87571307</v>
      </c>
      <c r="D112" s="16">
        <f>VLOOKUP($A112,'[4]DISTRIBUTION SUMMARY'!$A$8:$BF$143,D$3,FALSE)</f>
        <v>24890352.640805237</v>
      </c>
      <c r="E112" s="16">
        <f>VLOOKUP($A112,'[4]DISTRIBUTION SUMMARY'!$A$8:$BF$143,E$3,FALSE)</f>
        <v>2235824</v>
      </c>
      <c r="F112" s="16">
        <f>VLOOKUP($A112,'[4]DISTRIBUTION SUMMARY'!$A$8:$BF$143,F$3,FALSE)</f>
        <v>1842942</v>
      </c>
      <c r="G112" s="16">
        <f>VLOOKUP($A112,'[4]DISTRIBUTION SUMMARY'!$A$8:$BF$143,G$3,FALSE)</f>
        <v>893548</v>
      </c>
      <c r="H112" s="16">
        <f>VLOOKUP($A112,'[4]DISTRIBUTION SUMMARY'!$A$8:$BF$143,H$3,FALSE)</f>
        <v>10205991</v>
      </c>
      <c r="I112" s="16">
        <f>VLOOKUP($A112,'[4]DISTRIBUTION SUMMARY'!$A$8:$BF$143,I$3,FALSE)</f>
        <v>0</v>
      </c>
      <c r="J112" s="16">
        <f>VLOOKUP($A112,'[4]DISTRIBUTION SUMMARY'!$A$8:$BF$143,J$3,FALSE)</f>
        <v>10694650</v>
      </c>
      <c r="K112" s="16">
        <f>VLOOKUP($A112,'[4]DISTRIBUTION SUMMARY'!$A$8:$BF$143,K$3,FALSE)</f>
        <v>4970359</v>
      </c>
      <c r="L112" s="16">
        <f>VLOOKUP($A112,'[4]DISTRIBUTION SUMMARY'!$A$8:$BF$143,L$3,FALSE)</f>
        <v>307157</v>
      </c>
      <c r="M112" s="16">
        <f>VLOOKUP($A112,'[4]DISTRIBUTION SUMMARY'!$A$8:$BF$143,M$3,FALSE)</f>
        <v>679911</v>
      </c>
      <c r="N112" s="16">
        <f>VLOOKUP($A112,'[4]DISTRIBUTION SUMMARY'!$A$8:$BF$143,N$3,FALSE)</f>
        <v>683186</v>
      </c>
      <c r="O112" s="15"/>
      <c r="P112" s="67">
        <f>VLOOKUP($A112,'[4]DISTRIBUTION SUMMARY'!$A$8:$BF$143,P$3,FALSE)</f>
        <v>3965054</v>
      </c>
      <c r="Q112" s="67">
        <f>VLOOKUP($A112,'[4]DISTRIBUTION SUMMARY'!$A$8:$BF$143,Q$3,FALSE)</f>
        <v>0</v>
      </c>
      <c r="R112" s="16">
        <f>VLOOKUP($A112,'[4]DISTRIBUTION SUMMARY'!$A$8:$BF$143,R$3,FALSE)</f>
        <v>0</v>
      </c>
      <c r="S112" s="16">
        <f>VLOOKUP($A112,'[4]DISTRIBUTION SUMMARY'!$A$8:$BF$143,S$3,FALSE)</f>
        <v>897190</v>
      </c>
      <c r="T112" s="16">
        <f>VLOOKUP($A112,'[4]DISTRIBUTION SUMMARY'!$A$8:$BF$143,T$3,FALSE)</f>
        <v>459385</v>
      </c>
      <c r="U112" s="16">
        <f>VLOOKUP($A112,'[4]DISTRIBUTION SUMMARY'!$A$8:$BF$143,U$3,FALSE)</f>
        <v>0</v>
      </c>
      <c r="V112" s="16">
        <f>VLOOKUP($A112,'[4]DISTRIBUTION SUMMARY'!$A$8:$BF$143,V$3,FALSE)</f>
        <v>0</v>
      </c>
      <c r="W112" s="15"/>
      <c r="X112" s="16">
        <f t="shared" si="4"/>
        <v>679911</v>
      </c>
      <c r="Y112" s="16">
        <f t="shared" si="5"/>
        <v>683186</v>
      </c>
      <c r="Z112" s="17">
        <f t="shared" si="6"/>
        <v>2235824</v>
      </c>
      <c r="AA112" s="15"/>
      <c r="AB112" s="17">
        <f t="shared" si="7"/>
        <v>150296856.64080524</v>
      </c>
      <c r="AC112" s="15"/>
    </row>
    <row r="113" spans="1:29" x14ac:dyDescent="0.2">
      <c r="A113" s="53">
        <v>113</v>
      </c>
      <c r="B113" s="1" t="s">
        <v>29</v>
      </c>
      <c r="C113" s="16">
        <f>VLOOKUP($A113,'[4]DISTRIBUTION SUMMARY'!$A$8:$BF$143,C$3,FALSE)</f>
        <v>27352972</v>
      </c>
      <c r="D113" s="16">
        <f>VLOOKUP($A113,'[4]DISTRIBUTION SUMMARY'!$A$8:$BF$143,D$3,FALSE)</f>
        <v>8533475.5840711053</v>
      </c>
      <c r="E113" s="16">
        <f>VLOOKUP($A113,'[4]DISTRIBUTION SUMMARY'!$A$8:$BF$143,E$3,FALSE)</f>
        <v>694279</v>
      </c>
      <c r="F113" s="16">
        <f>VLOOKUP($A113,'[4]DISTRIBUTION SUMMARY'!$A$8:$BF$143,F$3,FALSE)</f>
        <v>455222</v>
      </c>
      <c r="G113" s="16">
        <f>VLOOKUP($A113,'[4]DISTRIBUTION SUMMARY'!$A$8:$BF$143,G$3,FALSE)</f>
        <v>273133</v>
      </c>
      <c r="H113" s="16">
        <f>VLOOKUP($A113,'[4]DISTRIBUTION SUMMARY'!$A$8:$BF$143,H$3,FALSE)</f>
        <v>2501554</v>
      </c>
      <c r="I113" s="16">
        <f>VLOOKUP($A113,'[4]DISTRIBUTION SUMMARY'!$A$8:$BF$143,I$3,FALSE)</f>
        <v>0</v>
      </c>
      <c r="J113" s="16">
        <f>VLOOKUP($A113,'[4]DISTRIBUTION SUMMARY'!$A$8:$BF$143,J$3,FALSE)</f>
        <v>3169213</v>
      </c>
      <c r="K113" s="16">
        <f>VLOOKUP($A113,'[4]DISTRIBUTION SUMMARY'!$A$8:$BF$143,K$3,FALSE)</f>
        <v>1474053</v>
      </c>
      <c r="L113" s="16">
        <f>VLOOKUP($A113,'[4]DISTRIBUTION SUMMARY'!$A$8:$BF$143,L$3,FALSE)</f>
        <v>91044</v>
      </c>
      <c r="M113" s="16">
        <f>VLOOKUP($A113,'[4]DISTRIBUTION SUMMARY'!$A$8:$BF$143,M$3,FALSE)</f>
        <v>3992598</v>
      </c>
      <c r="N113" s="16">
        <f>VLOOKUP($A113,'[4]DISTRIBUTION SUMMARY'!$A$8:$BF$143,N$3,FALSE)</f>
        <v>161894</v>
      </c>
      <c r="O113" s="15"/>
      <c r="P113" s="67">
        <f>VLOOKUP($A113,'[4]DISTRIBUTION SUMMARY'!$A$8:$BF$143,P$3,FALSE)</f>
        <v>1359390</v>
      </c>
      <c r="Q113" s="67">
        <f>VLOOKUP($A113,'[4]DISTRIBUTION SUMMARY'!$A$8:$BF$143,Q$3,FALSE)</f>
        <v>0</v>
      </c>
      <c r="R113" s="16">
        <f>VLOOKUP($A113,'[4]DISTRIBUTION SUMMARY'!$A$8:$BF$143,R$3,FALSE)</f>
        <v>0</v>
      </c>
      <c r="S113" s="16">
        <f>VLOOKUP($A113,'[4]DISTRIBUTION SUMMARY'!$A$8:$BF$143,S$3,FALSE)</f>
        <v>530573</v>
      </c>
      <c r="T113" s="16">
        <f>VLOOKUP($A113,'[4]DISTRIBUTION SUMMARY'!$A$8:$BF$143,T$3,FALSE)</f>
        <v>168290</v>
      </c>
      <c r="U113" s="16">
        <f>VLOOKUP($A113,'[4]DISTRIBUTION SUMMARY'!$A$8:$BF$143,U$3,FALSE)</f>
        <v>0</v>
      </c>
      <c r="V113" s="16">
        <f>VLOOKUP($A113,'[4]DISTRIBUTION SUMMARY'!$A$8:$BF$143,V$3,FALSE)</f>
        <v>0</v>
      </c>
      <c r="W113" s="15"/>
      <c r="X113" s="16">
        <f t="shared" si="4"/>
        <v>3992598</v>
      </c>
      <c r="Y113" s="16">
        <f t="shared" si="5"/>
        <v>161894</v>
      </c>
      <c r="Z113" s="17">
        <f t="shared" si="6"/>
        <v>694279</v>
      </c>
      <c r="AA113" s="15"/>
      <c r="AB113" s="17">
        <f t="shared" si="7"/>
        <v>50757690.584071107</v>
      </c>
      <c r="AC113" s="15"/>
    </row>
    <row r="114" spans="1:29" x14ac:dyDescent="0.2">
      <c r="A114" s="53">
        <v>114</v>
      </c>
      <c r="B114" s="1" t="s">
        <v>28</v>
      </c>
      <c r="C114" s="16">
        <f>VLOOKUP($A114,'[4]DISTRIBUTION SUMMARY'!$A$8:$BF$143,C$3,FALSE)</f>
        <v>18296305</v>
      </c>
      <c r="D114" s="16">
        <f>VLOOKUP($A114,'[4]DISTRIBUTION SUMMARY'!$A$8:$BF$143,D$3,FALSE)</f>
        <v>4840460.8923903825</v>
      </c>
      <c r="E114" s="16">
        <f>VLOOKUP($A114,'[4]DISTRIBUTION SUMMARY'!$A$8:$BF$143,E$3,FALSE)</f>
        <v>465365</v>
      </c>
      <c r="F114" s="16">
        <f>VLOOKUP($A114,'[4]DISTRIBUTION SUMMARY'!$A$8:$BF$143,F$3,FALSE)</f>
        <v>555044</v>
      </c>
      <c r="G114" s="16">
        <f>VLOOKUP($A114,'[4]DISTRIBUTION SUMMARY'!$A$8:$BF$143,G$3,FALSE)</f>
        <v>183077</v>
      </c>
      <c r="H114" s="16">
        <f>VLOOKUP($A114,'[4]DISTRIBUTION SUMMARY'!$A$8:$BF$143,H$3,FALSE)</f>
        <v>2318978</v>
      </c>
      <c r="I114" s="16">
        <f>VLOOKUP($A114,'[4]DISTRIBUTION SUMMARY'!$A$8:$BF$143,I$3,FALSE)</f>
        <v>0</v>
      </c>
      <c r="J114" s="16">
        <f>VLOOKUP($A114,'[4]DISTRIBUTION SUMMARY'!$A$8:$BF$143,J$3,FALSE)</f>
        <v>2257952</v>
      </c>
      <c r="K114" s="16">
        <f>VLOOKUP($A114,'[4]DISTRIBUTION SUMMARY'!$A$8:$BF$143,K$3,FALSE)</f>
        <v>1049061</v>
      </c>
      <c r="L114" s="16">
        <f>VLOOKUP($A114,'[4]DISTRIBUTION SUMMARY'!$A$8:$BF$143,L$3,FALSE)</f>
        <v>63932</v>
      </c>
      <c r="M114" s="16">
        <f>VLOOKUP($A114,'[4]DISTRIBUTION SUMMARY'!$A$8:$BF$143,M$3,FALSE)</f>
        <v>385661</v>
      </c>
      <c r="N114" s="16">
        <f>VLOOKUP($A114,'[4]DISTRIBUTION SUMMARY'!$A$8:$BF$143,N$3,FALSE)</f>
        <v>6001</v>
      </c>
      <c r="O114" s="15"/>
      <c r="P114" s="67">
        <f>VLOOKUP($A114,'[4]DISTRIBUTION SUMMARY'!$A$8:$BF$143,P$3,FALSE)</f>
        <v>771089</v>
      </c>
      <c r="Q114" s="67">
        <f>VLOOKUP($A114,'[4]DISTRIBUTION SUMMARY'!$A$8:$BF$143,Q$3,FALSE)</f>
        <v>0</v>
      </c>
      <c r="R114" s="16">
        <f>VLOOKUP($A114,'[4]DISTRIBUTION SUMMARY'!$A$8:$BF$143,R$3,FALSE)</f>
        <v>0</v>
      </c>
      <c r="S114" s="16">
        <f>VLOOKUP($A114,'[4]DISTRIBUTION SUMMARY'!$A$8:$BF$143,S$3,FALSE)</f>
        <v>325328</v>
      </c>
      <c r="T114" s="16">
        <f>VLOOKUP($A114,'[4]DISTRIBUTION SUMMARY'!$A$8:$BF$143,T$3,FALSE)</f>
        <v>123761</v>
      </c>
      <c r="U114" s="16">
        <f>VLOOKUP($A114,'[4]DISTRIBUTION SUMMARY'!$A$8:$BF$143,U$3,FALSE)</f>
        <v>0</v>
      </c>
      <c r="V114" s="16">
        <f>VLOOKUP($A114,'[4]DISTRIBUTION SUMMARY'!$A$8:$BF$143,V$3,FALSE)</f>
        <v>0</v>
      </c>
      <c r="W114" s="15"/>
      <c r="X114" s="16">
        <f t="shared" si="4"/>
        <v>385661</v>
      </c>
      <c r="Y114" s="16">
        <f t="shared" si="5"/>
        <v>6001</v>
      </c>
      <c r="Z114" s="17">
        <f t="shared" si="6"/>
        <v>465365</v>
      </c>
      <c r="AA114" s="15"/>
      <c r="AB114" s="17">
        <f t="shared" si="7"/>
        <v>31642014.892390382</v>
      </c>
      <c r="AC114" s="15"/>
    </row>
    <row r="115" spans="1:29" x14ac:dyDescent="0.2">
      <c r="A115" s="53">
        <v>115</v>
      </c>
      <c r="B115" s="1" t="s">
        <v>27</v>
      </c>
      <c r="C115" s="16">
        <f>VLOOKUP($A115,'[4]DISTRIBUTION SUMMARY'!$A$8:$BF$143,C$3,FALSE)</f>
        <v>26307051</v>
      </c>
      <c r="D115" s="16">
        <f>VLOOKUP($A115,'[4]DISTRIBUTION SUMMARY'!$A$8:$BF$143,D$3,FALSE)</f>
        <v>12616663.938150359</v>
      </c>
      <c r="E115" s="16">
        <f>VLOOKUP($A115,'[4]DISTRIBUTION SUMMARY'!$A$8:$BF$143,E$3,FALSE)</f>
        <v>702770</v>
      </c>
      <c r="F115" s="16">
        <f>VLOOKUP($A115,'[4]DISTRIBUTION SUMMARY'!$A$8:$BF$143,F$3,FALSE)</f>
        <v>798703</v>
      </c>
      <c r="G115" s="16">
        <f>VLOOKUP($A115,'[4]DISTRIBUTION SUMMARY'!$A$8:$BF$143,G$3,FALSE)</f>
        <v>280862</v>
      </c>
      <c r="H115" s="16">
        <f>VLOOKUP($A115,'[4]DISTRIBUTION SUMMARY'!$A$8:$BF$143,H$3,FALSE)</f>
        <v>3234306</v>
      </c>
      <c r="I115" s="16">
        <f>VLOOKUP($A115,'[4]DISTRIBUTION SUMMARY'!$A$8:$BF$143,I$3,FALSE)</f>
        <v>0</v>
      </c>
      <c r="J115" s="16">
        <f>VLOOKUP($A115,'[4]DISTRIBUTION SUMMARY'!$A$8:$BF$143,J$3,FALSE)</f>
        <v>3453730</v>
      </c>
      <c r="K115" s="16">
        <f>VLOOKUP($A115,'[4]DISTRIBUTION SUMMARY'!$A$8:$BF$143,K$3,FALSE)</f>
        <v>1606182</v>
      </c>
      <c r="L115" s="16">
        <f>VLOOKUP($A115,'[4]DISTRIBUTION SUMMARY'!$A$8:$BF$143,L$3,FALSE)</f>
        <v>100935</v>
      </c>
      <c r="M115" s="16">
        <f>VLOOKUP($A115,'[4]DISTRIBUTION SUMMARY'!$A$8:$BF$143,M$3,FALSE)</f>
        <v>412952</v>
      </c>
      <c r="N115" s="16">
        <f>VLOOKUP($A115,'[4]DISTRIBUTION SUMMARY'!$A$8:$BF$143,N$3,FALSE)</f>
        <v>278786</v>
      </c>
      <c r="O115" s="15"/>
      <c r="P115" s="67">
        <f>VLOOKUP($A115,'[4]DISTRIBUTION SUMMARY'!$A$8:$BF$143,P$3,FALSE)</f>
        <v>2009845</v>
      </c>
      <c r="Q115" s="67">
        <f>VLOOKUP($A115,'[4]DISTRIBUTION SUMMARY'!$A$8:$BF$143,Q$3,FALSE)</f>
        <v>0</v>
      </c>
      <c r="R115" s="16">
        <f>VLOOKUP($A115,'[4]DISTRIBUTION SUMMARY'!$A$8:$BF$143,R$3,FALSE)</f>
        <v>0</v>
      </c>
      <c r="S115" s="16">
        <f>VLOOKUP($A115,'[4]DISTRIBUTION SUMMARY'!$A$8:$BF$143,S$3,FALSE)</f>
        <v>271304</v>
      </c>
      <c r="T115" s="16">
        <f>VLOOKUP($A115,'[4]DISTRIBUTION SUMMARY'!$A$8:$BF$143,T$3,FALSE)</f>
        <v>162821</v>
      </c>
      <c r="U115" s="16">
        <f>VLOOKUP($A115,'[4]DISTRIBUTION SUMMARY'!$A$8:$BF$143,U$3,FALSE)</f>
        <v>0</v>
      </c>
      <c r="V115" s="16">
        <f>VLOOKUP($A115,'[4]DISTRIBUTION SUMMARY'!$A$8:$BF$143,V$3,FALSE)</f>
        <v>0</v>
      </c>
      <c r="W115" s="15"/>
      <c r="X115" s="16">
        <f t="shared" si="4"/>
        <v>412952</v>
      </c>
      <c r="Y115" s="16">
        <f t="shared" si="5"/>
        <v>278786</v>
      </c>
      <c r="Z115" s="17">
        <f t="shared" si="6"/>
        <v>702770</v>
      </c>
      <c r="AA115" s="15"/>
      <c r="AB115" s="17">
        <f t="shared" si="7"/>
        <v>52236910.938150361</v>
      </c>
      <c r="AC115" s="15"/>
    </row>
    <row r="116" spans="1:29" x14ac:dyDescent="0.2">
      <c r="A116" s="53">
        <v>116</v>
      </c>
      <c r="B116" s="1" t="s">
        <v>26</v>
      </c>
      <c r="C116" s="16">
        <f>VLOOKUP($A116,'[4]DISTRIBUTION SUMMARY'!$A$8:$BF$143,C$3,FALSE)</f>
        <v>8101932</v>
      </c>
      <c r="D116" s="16">
        <f>VLOOKUP($A116,'[4]DISTRIBUTION SUMMARY'!$A$8:$BF$143,D$3,FALSE)</f>
        <v>2584376.0864246809</v>
      </c>
      <c r="E116" s="16">
        <f>VLOOKUP($A116,'[4]DISTRIBUTION SUMMARY'!$A$8:$BF$143,E$3,FALSE)</f>
        <v>207026</v>
      </c>
      <c r="F116" s="16">
        <f>VLOOKUP($A116,'[4]DISTRIBUTION SUMMARY'!$A$8:$BF$143,F$3,FALSE)</f>
        <v>263728</v>
      </c>
      <c r="G116" s="16">
        <f>VLOOKUP($A116,'[4]DISTRIBUTION SUMMARY'!$A$8:$BF$143,G$3,FALSE)</f>
        <v>81445</v>
      </c>
      <c r="H116" s="16">
        <f>VLOOKUP($A116,'[4]DISTRIBUTION SUMMARY'!$A$8:$BF$143,H$3,FALSE)</f>
        <v>1009664</v>
      </c>
      <c r="I116" s="16">
        <f>VLOOKUP($A116,'[4]DISTRIBUTION SUMMARY'!$A$8:$BF$143,I$3,FALSE)</f>
        <v>0</v>
      </c>
      <c r="J116" s="16">
        <f>VLOOKUP($A116,'[4]DISTRIBUTION SUMMARY'!$A$8:$BF$143,J$3,FALSE)</f>
        <v>1031641</v>
      </c>
      <c r="K116" s="16">
        <f>VLOOKUP($A116,'[4]DISTRIBUTION SUMMARY'!$A$8:$BF$143,K$3,FALSE)</f>
        <v>479623</v>
      </c>
      <c r="L116" s="16">
        <f>VLOOKUP($A116,'[4]DISTRIBUTION SUMMARY'!$A$8:$BF$143,L$3,FALSE)</f>
        <v>29734</v>
      </c>
      <c r="M116" s="16">
        <f>VLOOKUP($A116,'[4]DISTRIBUTION SUMMARY'!$A$8:$BF$143,M$3,FALSE)</f>
        <v>220913</v>
      </c>
      <c r="N116" s="16">
        <f>VLOOKUP($A116,'[4]DISTRIBUTION SUMMARY'!$A$8:$BF$143,N$3,FALSE)</f>
        <v>233081</v>
      </c>
      <c r="O116" s="15"/>
      <c r="P116" s="67">
        <f>VLOOKUP($A116,'[4]DISTRIBUTION SUMMARY'!$A$8:$BF$143,P$3,FALSE)</f>
        <v>411693</v>
      </c>
      <c r="Q116" s="67">
        <f>VLOOKUP($A116,'[4]DISTRIBUTION SUMMARY'!$A$8:$BF$143,Q$3,FALSE)</f>
        <v>0</v>
      </c>
      <c r="R116" s="16">
        <f>VLOOKUP($A116,'[4]DISTRIBUTION SUMMARY'!$A$8:$BF$143,R$3,FALSE)</f>
        <v>0</v>
      </c>
      <c r="S116" s="16">
        <f>VLOOKUP($A116,'[4]DISTRIBUTION SUMMARY'!$A$8:$BF$143,S$3,FALSE)</f>
        <v>115784</v>
      </c>
      <c r="T116" s="16">
        <f>VLOOKUP($A116,'[4]DISTRIBUTION SUMMARY'!$A$8:$BF$143,T$3,FALSE)</f>
        <v>67660</v>
      </c>
      <c r="U116" s="16">
        <f>VLOOKUP($A116,'[4]DISTRIBUTION SUMMARY'!$A$8:$BF$143,U$3,FALSE)</f>
        <v>0</v>
      </c>
      <c r="V116" s="16">
        <f>VLOOKUP($A116,'[4]DISTRIBUTION SUMMARY'!$A$8:$BF$143,V$3,FALSE)</f>
        <v>0</v>
      </c>
      <c r="W116" s="15"/>
      <c r="X116" s="16">
        <f t="shared" si="4"/>
        <v>220913</v>
      </c>
      <c r="Y116" s="16">
        <f t="shared" si="5"/>
        <v>233081</v>
      </c>
      <c r="Z116" s="17">
        <f t="shared" si="6"/>
        <v>207026</v>
      </c>
      <c r="AA116" s="15"/>
      <c r="AB116" s="17">
        <f t="shared" si="7"/>
        <v>14838300.08642468</v>
      </c>
      <c r="AC116" s="15"/>
    </row>
    <row r="117" spans="1:29" x14ac:dyDescent="0.2">
      <c r="A117" s="53">
        <v>117</v>
      </c>
      <c r="B117" s="1" t="s">
        <v>25</v>
      </c>
      <c r="C117" s="16">
        <f>VLOOKUP($A117,'[4]DISTRIBUTION SUMMARY'!$A$8:$BF$143,C$3,FALSE)</f>
        <v>110486879</v>
      </c>
      <c r="D117" s="16">
        <f>VLOOKUP($A117,'[4]DISTRIBUTION SUMMARY'!$A$8:$BF$143,D$3,FALSE)</f>
        <v>35408259.862666726</v>
      </c>
      <c r="E117" s="16">
        <f>VLOOKUP($A117,'[4]DISTRIBUTION SUMMARY'!$A$8:$BF$143,E$3,FALSE)</f>
        <v>2849012</v>
      </c>
      <c r="F117" s="16">
        <f>VLOOKUP($A117,'[4]DISTRIBUTION SUMMARY'!$A$8:$BF$143,F$3,FALSE)</f>
        <v>1352097</v>
      </c>
      <c r="G117" s="16">
        <f>VLOOKUP($A117,'[4]DISTRIBUTION SUMMARY'!$A$8:$BF$143,G$3,FALSE)</f>
        <v>1138608</v>
      </c>
      <c r="H117" s="16">
        <f>VLOOKUP($A117,'[4]DISTRIBUTION SUMMARY'!$A$8:$BF$143,H$3,FALSE)</f>
        <v>13236322</v>
      </c>
      <c r="I117" s="16">
        <f>VLOOKUP($A117,'[4]DISTRIBUTION SUMMARY'!$A$8:$BF$143,I$3,FALSE)</f>
        <v>0</v>
      </c>
      <c r="J117" s="16">
        <f>VLOOKUP($A117,'[4]DISTRIBUTION SUMMARY'!$A$8:$BF$143,J$3,FALSE)</f>
        <v>13503183</v>
      </c>
      <c r="K117" s="16">
        <f>VLOOKUP($A117,'[4]DISTRIBUTION SUMMARY'!$A$8:$BF$143,K$3,FALSE)</f>
        <v>6280137</v>
      </c>
      <c r="L117" s="16">
        <f>VLOOKUP($A117,'[4]DISTRIBUTION SUMMARY'!$A$8:$BF$143,L$3,FALSE)</f>
        <v>391397</v>
      </c>
      <c r="M117" s="16">
        <f>VLOOKUP($A117,'[4]DISTRIBUTION SUMMARY'!$A$8:$BF$143,M$3,FALSE)</f>
        <v>3554347</v>
      </c>
      <c r="N117" s="16">
        <f>VLOOKUP($A117,'[4]DISTRIBUTION SUMMARY'!$A$8:$BF$143,N$3,FALSE)</f>
        <v>1834444</v>
      </c>
      <c r="O117" s="15"/>
      <c r="P117" s="67">
        <f>VLOOKUP($A117,'[4]DISTRIBUTION SUMMARY'!$A$8:$BF$143,P$3,FALSE)</f>
        <v>5640565</v>
      </c>
      <c r="Q117" s="67">
        <f>VLOOKUP($A117,'[4]DISTRIBUTION SUMMARY'!$A$8:$BF$143,Q$3,FALSE)</f>
        <v>0</v>
      </c>
      <c r="R117" s="16">
        <f>VLOOKUP($A117,'[4]DISTRIBUTION SUMMARY'!$A$8:$BF$143,R$3,FALSE)</f>
        <v>0</v>
      </c>
      <c r="S117" s="16">
        <f>VLOOKUP($A117,'[4]DISTRIBUTION SUMMARY'!$A$8:$BF$143,S$3,FALSE)</f>
        <v>1519775</v>
      </c>
      <c r="T117" s="16">
        <f>VLOOKUP($A117,'[4]DISTRIBUTION SUMMARY'!$A$8:$BF$143,T$3,FALSE)</f>
        <v>642878</v>
      </c>
      <c r="U117" s="16">
        <f>VLOOKUP($A117,'[4]DISTRIBUTION SUMMARY'!$A$8:$BF$143,U$3,FALSE)</f>
        <v>0</v>
      </c>
      <c r="V117" s="16">
        <f>VLOOKUP($A117,'[4]DISTRIBUTION SUMMARY'!$A$8:$BF$143,V$3,FALSE)</f>
        <v>0</v>
      </c>
      <c r="W117" s="15"/>
      <c r="X117" s="16">
        <f t="shared" si="4"/>
        <v>3554347</v>
      </c>
      <c r="Y117" s="16">
        <f t="shared" si="5"/>
        <v>1834444</v>
      </c>
      <c r="Z117" s="17">
        <f t="shared" si="6"/>
        <v>2849012</v>
      </c>
      <c r="AA117" s="15"/>
      <c r="AB117" s="17">
        <f t="shared" si="7"/>
        <v>197837903.86266673</v>
      </c>
      <c r="AC117" s="15"/>
    </row>
    <row r="118" spans="1:29" x14ac:dyDescent="0.2">
      <c r="A118" s="53">
        <v>118</v>
      </c>
      <c r="B118" s="1" t="s">
        <v>24</v>
      </c>
      <c r="C118" s="16">
        <f>VLOOKUP($A118,'[4]DISTRIBUTION SUMMARY'!$A$8:$BF$143,C$3,FALSE)</f>
        <v>98586711</v>
      </c>
      <c r="D118" s="16">
        <f>VLOOKUP($A118,'[4]DISTRIBUTION SUMMARY'!$A$8:$BF$143,D$3,FALSE)</f>
        <v>37328711.410655193</v>
      </c>
      <c r="E118" s="16">
        <f>VLOOKUP($A118,'[4]DISTRIBUTION SUMMARY'!$A$8:$BF$143,E$3,FALSE)</f>
        <v>2691688</v>
      </c>
      <c r="F118" s="16">
        <f>VLOOKUP($A118,'[4]DISTRIBUTION SUMMARY'!$A$8:$BF$143,F$3,FALSE)</f>
        <v>1714451</v>
      </c>
      <c r="G118" s="16">
        <f>VLOOKUP($A118,'[4]DISTRIBUTION SUMMARY'!$A$8:$BF$143,G$3,FALSE)</f>
        <v>1058926</v>
      </c>
      <c r="H118" s="16">
        <f>VLOOKUP($A118,'[4]DISTRIBUTION SUMMARY'!$A$8:$BF$143,H$3,FALSE)</f>
        <v>12858383</v>
      </c>
      <c r="I118" s="16">
        <f>VLOOKUP($A118,'[4]DISTRIBUTION SUMMARY'!$A$8:$BF$143,I$3,FALSE)</f>
        <v>0</v>
      </c>
      <c r="J118" s="16">
        <f>VLOOKUP($A118,'[4]DISTRIBUTION SUMMARY'!$A$8:$BF$143,J$3,FALSE)</f>
        <v>12892000</v>
      </c>
      <c r="K118" s="16">
        <f>VLOOKUP($A118,'[4]DISTRIBUTION SUMMARY'!$A$8:$BF$143,K$3,FALSE)</f>
        <v>6000579</v>
      </c>
      <c r="L118" s="16">
        <f>VLOOKUP($A118,'[4]DISTRIBUTION SUMMARY'!$A$8:$BF$143,L$3,FALSE)</f>
        <v>369784</v>
      </c>
      <c r="M118" s="16">
        <f>VLOOKUP($A118,'[4]DISTRIBUTION SUMMARY'!$A$8:$BF$143,M$3,FALSE)</f>
        <v>2631806</v>
      </c>
      <c r="N118" s="16">
        <f>VLOOKUP($A118,'[4]DISTRIBUTION SUMMARY'!$A$8:$BF$143,N$3,FALSE)</f>
        <v>1792293</v>
      </c>
      <c r="O118" s="15"/>
      <c r="P118" s="67">
        <f>VLOOKUP($A118,'[4]DISTRIBUTION SUMMARY'!$A$8:$BF$143,P$3,FALSE)</f>
        <v>5946495</v>
      </c>
      <c r="Q118" s="67">
        <f>VLOOKUP($A118,'[4]DISTRIBUTION SUMMARY'!$A$8:$BF$143,Q$3,FALSE)</f>
        <v>0</v>
      </c>
      <c r="R118" s="16">
        <f>VLOOKUP($A118,'[4]DISTRIBUTION SUMMARY'!$A$8:$BF$143,R$3,FALSE)</f>
        <v>0</v>
      </c>
      <c r="S118" s="16">
        <f>VLOOKUP($A118,'[4]DISTRIBUTION SUMMARY'!$A$8:$BF$143,S$3,FALSE)</f>
        <v>1600867</v>
      </c>
      <c r="T118" s="16">
        <f>VLOOKUP($A118,'[4]DISTRIBUTION SUMMARY'!$A$8:$BF$143,T$3,FALSE)</f>
        <v>596160</v>
      </c>
      <c r="U118" s="16">
        <f>VLOOKUP($A118,'[4]DISTRIBUTION SUMMARY'!$A$8:$BF$143,U$3,FALSE)</f>
        <v>0</v>
      </c>
      <c r="V118" s="16">
        <f>VLOOKUP($A118,'[4]DISTRIBUTION SUMMARY'!$A$8:$BF$143,V$3,FALSE)</f>
        <v>0</v>
      </c>
      <c r="W118" s="15"/>
      <c r="X118" s="16">
        <f t="shared" si="4"/>
        <v>2631806</v>
      </c>
      <c r="Y118" s="16">
        <f t="shared" si="5"/>
        <v>1792293</v>
      </c>
      <c r="Z118" s="17">
        <f t="shared" si="6"/>
        <v>2691688</v>
      </c>
      <c r="AA118" s="15"/>
      <c r="AB118" s="17">
        <f t="shared" si="7"/>
        <v>186068854.4106552</v>
      </c>
      <c r="AC118" s="15"/>
    </row>
    <row r="119" spans="1:29" x14ac:dyDescent="0.2">
      <c r="A119" s="53">
        <v>119</v>
      </c>
      <c r="B119" s="1" t="s">
        <v>23</v>
      </c>
      <c r="C119" s="16">
        <f>VLOOKUP($A119,'[4]DISTRIBUTION SUMMARY'!$A$8:$BF$143,C$3,FALSE)</f>
        <v>3802821</v>
      </c>
      <c r="D119" s="16">
        <f>VLOOKUP($A119,'[4]DISTRIBUTION SUMMARY'!$A$8:$BF$143,D$3,FALSE)</f>
        <v>830692.3134936475</v>
      </c>
      <c r="E119" s="16">
        <f>VLOOKUP($A119,'[4]DISTRIBUTION SUMMARY'!$A$8:$BF$143,E$3,FALSE)</f>
        <v>90176</v>
      </c>
      <c r="F119" s="16">
        <f>VLOOKUP($A119,'[4]DISTRIBUTION SUMMARY'!$A$8:$BF$143,F$3,FALSE)</f>
        <v>218485</v>
      </c>
      <c r="G119" s="16">
        <f>VLOOKUP($A119,'[4]DISTRIBUTION SUMMARY'!$A$8:$BF$143,G$3,FALSE)</f>
        <v>36039</v>
      </c>
      <c r="H119" s="16">
        <f>VLOOKUP($A119,'[4]DISTRIBUTION SUMMARY'!$A$8:$BF$143,H$3,FALSE)</f>
        <v>421766</v>
      </c>
      <c r="I119" s="16">
        <f>VLOOKUP($A119,'[4]DISTRIBUTION SUMMARY'!$A$8:$BF$143,I$3,FALSE)</f>
        <v>0</v>
      </c>
      <c r="J119" s="16">
        <f>VLOOKUP($A119,'[4]DISTRIBUTION SUMMARY'!$A$8:$BF$143,J$3,FALSE)</f>
        <v>476387</v>
      </c>
      <c r="K119" s="16">
        <f>VLOOKUP($A119,'[4]DISTRIBUTION SUMMARY'!$A$8:$BF$143,K$3,FALSE)</f>
        <v>221864</v>
      </c>
      <c r="L119" s="16">
        <f>VLOOKUP($A119,'[4]DISTRIBUTION SUMMARY'!$A$8:$BF$143,L$3,FALSE)</f>
        <v>13515</v>
      </c>
      <c r="M119" s="16">
        <f>VLOOKUP($A119,'[4]DISTRIBUTION SUMMARY'!$A$8:$BF$143,M$3,FALSE)</f>
        <v>12345</v>
      </c>
      <c r="N119" s="16">
        <f>VLOOKUP($A119,'[4]DISTRIBUTION SUMMARY'!$A$8:$BF$143,N$3,FALSE)</f>
        <v>26985</v>
      </c>
      <c r="O119" s="15"/>
      <c r="P119" s="67">
        <f>VLOOKUP($A119,'[4]DISTRIBUTION SUMMARY'!$A$8:$BF$143,P$3,FALSE)</f>
        <v>132330</v>
      </c>
      <c r="Q119" s="67">
        <f>VLOOKUP($A119,'[4]DISTRIBUTION SUMMARY'!$A$8:$BF$143,Q$3,FALSE)</f>
        <v>0</v>
      </c>
      <c r="R119" s="16">
        <f>VLOOKUP($A119,'[4]DISTRIBUTION SUMMARY'!$A$8:$BF$143,R$3,FALSE)</f>
        <v>0</v>
      </c>
      <c r="S119" s="16">
        <f>VLOOKUP($A119,'[4]DISTRIBUTION SUMMARY'!$A$8:$BF$143,S$3,FALSE)</f>
        <v>48453</v>
      </c>
      <c r="T119" s="16">
        <f>VLOOKUP($A119,'[4]DISTRIBUTION SUMMARY'!$A$8:$BF$143,T$3,FALSE)</f>
        <v>16625</v>
      </c>
      <c r="U119" s="16">
        <f>VLOOKUP($A119,'[4]DISTRIBUTION SUMMARY'!$A$8:$BF$143,U$3,FALSE)</f>
        <v>0</v>
      </c>
      <c r="V119" s="16">
        <f>VLOOKUP($A119,'[4]DISTRIBUTION SUMMARY'!$A$8:$BF$143,V$3,FALSE)</f>
        <v>0</v>
      </c>
      <c r="W119" s="15"/>
      <c r="X119" s="16">
        <f t="shared" si="4"/>
        <v>12345</v>
      </c>
      <c r="Y119" s="16">
        <f t="shared" si="5"/>
        <v>26985</v>
      </c>
      <c r="Z119" s="17">
        <f t="shared" si="6"/>
        <v>90176</v>
      </c>
      <c r="AA119" s="15"/>
      <c r="AB119" s="17">
        <f t="shared" si="7"/>
        <v>6348483.3134936476</v>
      </c>
      <c r="AC119" s="15"/>
    </row>
    <row r="120" spans="1:29" x14ac:dyDescent="0.2">
      <c r="A120" s="53">
        <v>120</v>
      </c>
      <c r="B120" s="1" t="s">
        <v>22</v>
      </c>
      <c r="C120" s="16">
        <f>VLOOKUP($A120,'[4]DISTRIBUTION SUMMARY'!$A$8:$BF$143,C$3,FALSE)</f>
        <v>20005645</v>
      </c>
      <c r="D120" s="16">
        <f>VLOOKUP($A120,'[4]DISTRIBUTION SUMMARY'!$A$8:$BF$143,D$3,FALSE)</f>
        <v>5527460.2173125278</v>
      </c>
      <c r="E120" s="16">
        <f>VLOOKUP($A120,'[4]DISTRIBUTION SUMMARY'!$A$8:$BF$143,E$3,FALSE)</f>
        <v>520195</v>
      </c>
      <c r="F120" s="16">
        <f>VLOOKUP($A120,'[4]DISTRIBUTION SUMMARY'!$A$8:$BF$143,F$3,FALSE)</f>
        <v>474263</v>
      </c>
      <c r="G120" s="16">
        <f>VLOOKUP($A120,'[4]DISTRIBUTION SUMMARY'!$A$8:$BF$143,G$3,FALSE)</f>
        <v>204648</v>
      </c>
      <c r="H120" s="16">
        <f>VLOOKUP($A120,'[4]DISTRIBUTION SUMMARY'!$A$8:$BF$143,H$3,FALSE)</f>
        <v>2075714</v>
      </c>
      <c r="I120" s="16">
        <f>VLOOKUP($A120,'[4]DISTRIBUTION SUMMARY'!$A$8:$BF$143,I$3,FALSE)</f>
        <v>0</v>
      </c>
      <c r="J120" s="16">
        <f>VLOOKUP($A120,'[4]DISTRIBUTION SUMMARY'!$A$8:$BF$143,J$3,FALSE)</f>
        <v>2429787</v>
      </c>
      <c r="K120" s="16">
        <f>VLOOKUP($A120,'[4]DISTRIBUTION SUMMARY'!$A$8:$BF$143,K$3,FALSE)</f>
        <v>1130436</v>
      </c>
      <c r="L120" s="16">
        <f>VLOOKUP($A120,'[4]DISTRIBUTION SUMMARY'!$A$8:$BF$143,L$3,FALSE)</f>
        <v>68216</v>
      </c>
      <c r="M120" s="16">
        <f>VLOOKUP($A120,'[4]DISTRIBUTION SUMMARY'!$A$8:$BF$143,M$3,FALSE)</f>
        <v>580191</v>
      </c>
      <c r="N120" s="16">
        <f>VLOOKUP($A120,'[4]DISTRIBUTION SUMMARY'!$A$8:$BF$143,N$3,FALSE)</f>
        <v>173888</v>
      </c>
      <c r="O120" s="15"/>
      <c r="P120" s="67">
        <f>VLOOKUP($A120,'[4]DISTRIBUTION SUMMARY'!$A$8:$BF$143,P$3,FALSE)</f>
        <v>880529</v>
      </c>
      <c r="Q120" s="67">
        <f>VLOOKUP($A120,'[4]DISTRIBUTION SUMMARY'!$A$8:$BF$143,Q$3,FALSE)</f>
        <v>0</v>
      </c>
      <c r="R120" s="16">
        <f>VLOOKUP($A120,'[4]DISTRIBUTION SUMMARY'!$A$8:$BF$143,R$3,FALSE)</f>
        <v>0</v>
      </c>
      <c r="S120" s="16">
        <f>VLOOKUP($A120,'[4]DISTRIBUTION SUMMARY'!$A$8:$BF$143,S$3,FALSE)</f>
        <v>411588</v>
      </c>
      <c r="T120" s="16">
        <f>VLOOKUP($A120,'[4]DISTRIBUTION SUMMARY'!$A$8:$BF$143,T$3,FALSE)</f>
        <v>168942</v>
      </c>
      <c r="U120" s="16">
        <f>VLOOKUP($A120,'[4]DISTRIBUTION SUMMARY'!$A$8:$BF$143,U$3,FALSE)</f>
        <v>0</v>
      </c>
      <c r="V120" s="16">
        <f>VLOOKUP($A120,'[4]DISTRIBUTION SUMMARY'!$A$8:$BF$143,V$3,FALSE)</f>
        <v>0</v>
      </c>
      <c r="W120" s="15"/>
      <c r="X120" s="16">
        <f t="shared" si="4"/>
        <v>580191</v>
      </c>
      <c r="Y120" s="16">
        <f t="shared" si="5"/>
        <v>173888</v>
      </c>
      <c r="Z120" s="17">
        <f t="shared" si="6"/>
        <v>520195</v>
      </c>
      <c r="AA120" s="15"/>
      <c r="AB120" s="17">
        <f t="shared" si="7"/>
        <v>34651502.21731253</v>
      </c>
      <c r="AC120" s="15"/>
    </row>
    <row r="121" spans="1:29" x14ac:dyDescent="0.2">
      <c r="A121" s="53">
        <v>121</v>
      </c>
      <c r="B121" s="1" t="s">
        <v>21</v>
      </c>
      <c r="C121" s="16">
        <f>VLOOKUP($A121,'[4]DISTRIBUTION SUMMARY'!$A$8:$BF$143,C$3,FALSE)</f>
        <v>60228250</v>
      </c>
      <c r="D121" s="16">
        <f>VLOOKUP($A121,'[4]DISTRIBUTION SUMMARY'!$A$8:$BF$143,D$3,FALSE)</f>
        <v>18514369.593169019</v>
      </c>
      <c r="E121" s="16">
        <f>VLOOKUP($A121,'[4]DISTRIBUTION SUMMARY'!$A$8:$BF$143,E$3,FALSE)</f>
        <v>1516238</v>
      </c>
      <c r="F121" s="16">
        <f>VLOOKUP($A121,'[4]DISTRIBUTION SUMMARY'!$A$8:$BF$143,F$3,FALSE)</f>
        <v>1978854</v>
      </c>
      <c r="G121" s="16">
        <f>VLOOKUP($A121,'[4]DISTRIBUTION SUMMARY'!$A$8:$BF$143,G$3,FALSE)</f>
        <v>605965</v>
      </c>
      <c r="H121" s="16">
        <f>VLOOKUP($A121,'[4]DISTRIBUTION SUMMARY'!$A$8:$BF$143,H$3,FALSE)</f>
        <v>6324759</v>
      </c>
      <c r="I121" s="16">
        <f>VLOOKUP($A121,'[4]DISTRIBUTION SUMMARY'!$A$8:$BF$143,I$3,FALSE)</f>
        <v>0</v>
      </c>
      <c r="J121" s="16">
        <f>VLOOKUP($A121,'[4]DISTRIBUTION SUMMARY'!$A$8:$BF$143,J$3,FALSE)</f>
        <v>7271579</v>
      </c>
      <c r="K121" s="16">
        <f>VLOOKUP($A121,'[4]DISTRIBUTION SUMMARY'!$A$8:$BF$143,K$3,FALSE)</f>
        <v>3380148</v>
      </c>
      <c r="L121" s="16">
        <f>VLOOKUP($A121,'[4]DISTRIBUTION SUMMARY'!$A$8:$BF$143,L$3,FALSE)</f>
        <v>208300</v>
      </c>
      <c r="M121" s="16">
        <f>VLOOKUP($A121,'[4]DISTRIBUTION SUMMARY'!$A$8:$BF$143,M$3,FALSE)</f>
        <v>346308</v>
      </c>
      <c r="N121" s="16">
        <f>VLOOKUP($A121,'[4]DISTRIBUTION SUMMARY'!$A$8:$BF$143,N$3,FALSE)</f>
        <v>430114</v>
      </c>
      <c r="O121" s="15"/>
      <c r="P121" s="67">
        <f>VLOOKUP($A121,'[4]DISTRIBUTION SUMMARY'!$A$8:$BF$143,P$3,FALSE)</f>
        <v>2949354</v>
      </c>
      <c r="Q121" s="67">
        <f>VLOOKUP($A121,'[4]DISTRIBUTION SUMMARY'!$A$8:$BF$143,Q$3,FALSE)</f>
        <v>0</v>
      </c>
      <c r="R121" s="16">
        <f>VLOOKUP($A121,'[4]DISTRIBUTION SUMMARY'!$A$8:$BF$143,R$3,FALSE)</f>
        <v>0</v>
      </c>
      <c r="S121" s="16">
        <f>VLOOKUP($A121,'[4]DISTRIBUTION SUMMARY'!$A$8:$BF$143,S$3,FALSE)</f>
        <v>1107744</v>
      </c>
      <c r="T121" s="16">
        <f>VLOOKUP($A121,'[4]DISTRIBUTION SUMMARY'!$A$8:$BF$143,T$3,FALSE)</f>
        <v>365214</v>
      </c>
      <c r="U121" s="16">
        <f>VLOOKUP($A121,'[4]DISTRIBUTION SUMMARY'!$A$8:$BF$143,U$3,FALSE)</f>
        <v>0</v>
      </c>
      <c r="V121" s="16">
        <f>VLOOKUP($A121,'[4]DISTRIBUTION SUMMARY'!$A$8:$BF$143,V$3,FALSE)</f>
        <v>0</v>
      </c>
      <c r="W121" s="15"/>
      <c r="X121" s="16">
        <f t="shared" si="4"/>
        <v>346308</v>
      </c>
      <c r="Y121" s="16">
        <f t="shared" si="5"/>
        <v>430114</v>
      </c>
      <c r="Z121" s="17">
        <f t="shared" si="6"/>
        <v>1516238</v>
      </c>
      <c r="AA121" s="15"/>
      <c r="AB121" s="17">
        <f t="shared" si="7"/>
        <v>105227196.59316902</v>
      </c>
      <c r="AC121" s="15"/>
    </row>
    <row r="122" spans="1:29" x14ac:dyDescent="0.2">
      <c r="A122" s="53">
        <v>122</v>
      </c>
      <c r="B122" s="1" t="s">
        <v>20</v>
      </c>
      <c r="C122" s="16">
        <f>VLOOKUP($A122,'[4]DISTRIBUTION SUMMARY'!$A$8:$BF$143,C$3,FALSE)</f>
        <v>19528754</v>
      </c>
      <c r="D122" s="16">
        <f>VLOOKUP($A122,'[4]DISTRIBUTION SUMMARY'!$A$8:$BF$143,D$3,FALSE)</f>
        <v>2011701.8400010299</v>
      </c>
      <c r="E122" s="16">
        <f>VLOOKUP($A122,'[4]DISTRIBUTION SUMMARY'!$A$8:$BF$143,E$3,FALSE)</f>
        <v>408661</v>
      </c>
      <c r="F122" s="16">
        <f>VLOOKUP($A122,'[4]DISTRIBUTION SUMMARY'!$A$8:$BF$143,F$3,FALSE)</f>
        <v>441479</v>
      </c>
      <c r="G122" s="16">
        <f>VLOOKUP($A122,'[4]DISTRIBUTION SUMMARY'!$A$8:$BF$143,G$3,FALSE)</f>
        <v>188841</v>
      </c>
      <c r="H122" s="16">
        <f>VLOOKUP($A122,'[4]DISTRIBUTION SUMMARY'!$A$8:$BF$143,H$3,FALSE)</f>
        <v>1441824</v>
      </c>
      <c r="I122" s="16">
        <f>VLOOKUP($A122,'[4]DISTRIBUTION SUMMARY'!$A$8:$BF$143,I$3,FALSE)</f>
        <v>0</v>
      </c>
      <c r="J122" s="16">
        <f>VLOOKUP($A122,'[4]DISTRIBUTION SUMMARY'!$A$8:$BF$143,J$3,FALSE)</f>
        <v>2143597</v>
      </c>
      <c r="K122" s="16">
        <f>VLOOKUP($A122,'[4]DISTRIBUTION SUMMARY'!$A$8:$BF$143,K$3,FALSE)</f>
        <v>997793</v>
      </c>
      <c r="L122" s="16">
        <f>VLOOKUP($A122,'[4]DISTRIBUTION SUMMARY'!$A$8:$BF$143,L$3,FALSE)</f>
        <v>61246</v>
      </c>
      <c r="M122" s="16">
        <f>VLOOKUP($A122,'[4]DISTRIBUTION SUMMARY'!$A$8:$BF$143,M$3,FALSE)</f>
        <v>25715</v>
      </c>
      <c r="N122" s="16">
        <f>VLOOKUP($A122,'[4]DISTRIBUTION SUMMARY'!$A$8:$BF$143,N$3,FALSE)</f>
        <v>58774</v>
      </c>
      <c r="O122" s="15"/>
      <c r="P122" s="67">
        <f>VLOOKUP($A122,'[4]DISTRIBUTION SUMMARY'!$A$8:$BF$143,P$3,FALSE)</f>
        <v>320466</v>
      </c>
      <c r="Q122" s="67">
        <f>VLOOKUP($A122,'[4]DISTRIBUTION SUMMARY'!$A$8:$BF$143,Q$3,FALSE)</f>
        <v>0</v>
      </c>
      <c r="R122" s="16">
        <f>VLOOKUP($A122,'[4]DISTRIBUTION SUMMARY'!$A$8:$BF$143,R$3,FALSE)</f>
        <v>0</v>
      </c>
      <c r="S122" s="16">
        <f>VLOOKUP($A122,'[4]DISTRIBUTION SUMMARY'!$A$8:$BF$143,S$3,FALSE)</f>
        <v>60370</v>
      </c>
      <c r="T122" s="16">
        <f>VLOOKUP($A122,'[4]DISTRIBUTION SUMMARY'!$A$8:$BF$143,T$3,FALSE)</f>
        <v>51079</v>
      </c>
      <c r="U122" s="16">
        <f>VLOOKUP($A122,'[4]DISTRIBUTION SUMMARY'!$A$8:$BF$143,U$3,FALSE)</f>
        <v>0</v>
      </c>
      <c r="V122" s="16">
        <f>VLOOKUP($A122,'[4]DISTRIBUTION SUMMARY'!$A$8:$BF$143,V$3,FALSE)</f>
        <v>0</v>
      </c>
      <c r="W122" s="15"/>
      <c r="X122" s="16">
        <f t="shared" si="4"/>
        <v>25715</v>
      </c>
      <c r="Y122" s="16">
        <f t="shared" si="5"/>
        <v>58774</v>
      </c>
      <c r="Z122" s="17">
        <f t="shared" si="6"/>
        <v>408661</v>
      </c>
      <c r="AA122" s="15"/>
      <c r="AB122" s="17">
        <f t="shared" si="7"/>
        <v>27740300.840001032</v>
      </c>
      <c r="AC122" s="15"/>
    </row>
    <row r="123" spans="1:29" x14ac:dyDescent="0.2">
      <c r="A123" s="53">
        <v>123</v>
      </c>
      <c r="B123" s="1" t="s">
        <v>19</v>
      </c>
      <c r="C123" s="16">
        <f>VLOOKUP($A123,'[4]DISTRIBUTION SUMMARY'!$A$8:$BF$143,C$3,FALSE)</f>
        <v>55840064</v>
      </c>
      <c r="D123" s="16">
        <f>VLOOKUP($A123,'[4]DISTRIBUTION SUMMARY'!$A$8:$BF$143,D$3,FALSE)</f>
        <v>30598215.73428053</v>
      </c>
      <c r="E123" s="16">
        <f>VLOOKUP($A123,'[4]DISTRIBUTION SUMMARY'!$A$8:$BF$143,E$3,FALSE)</f>
        <v>1332804</v>
      </c>
      <c r="F123" s="16">
        <f>VLOOKUP($A123,'[4]DISTRIBUTION SUMMARY'!$A$8:$BF$143,F$3,FALSE)</f>
        <v>998729</v>
      </c>
      <c r="G123" s="16">
        <f>VLOOKUP($A123,'[4]DISTRIBUTION SUMMARY'!$A$8:$BF$143,G$3,FALSE)</f>
        <v>540978</v>
      </c>
      <c r="H123" s="16">
        <f>VLOOKUP($A123,'[4]DISTRIBUTION SUMMARY'!$A$8:$BF$143,H$3,FALSE)</f>
        <v>6358574</v>
      </c>
      <c r="I123" s="16">
        <f>VLOOKUP($A123,'[4]DISTRIBUTION SUMMARY'!$A$8:$BF$143,I$3,FALSE)</f>
        <v>0</v>
      </c>
      <c r="J123" s="16">
        <f>VLOOKUP($A123,'[4]DISTRIBUTION SUMMARY'!$A$8:$BF$143,J$3,FALSE)</f>
        <v>6616579</v>
      </c>
      <c r="K123" s="16">
        <f>VLOOKUP($A123,'[4]DISTRIBUTION SUMMARY'!$A$8:$BF$143,K$3,FALSE)</f>
        <v>3079414</v>
      </c>
      <c r="L123" s="16">
        <f>VLOOKUP($A123,'[4]DISTRIBUTION SUMMARY'!$A$8:$BF$143,L$3,FALSE)</f>
        <v>191423</v>
      </c>
      <c r="M123" s="16">
        <f>VLOOKUP($A123,'[4]DISTRIBUTION SUMMARY'!$A$8:$BF$143,M$3,FALSE)</f>
        <v>4375013</v>
      </c>
      <c r="N123" s="16">
        <f>VLOOKUP($A123,'[4]DISTRIBUTION SUMMARY'!$A$8:$BF$143,N$3,FALSE)</f>
        <v>590844</v>
      </c>
      <c r="O123" s="15"/>
      <c r="P123" s="67">
        <f>VLOOKUP($A123,'[4]DISTRIBUTION SUMMARY'!$A$8:$BF$143,P$3,FALSE)</f>
        <v>4874321</v>
      </c>
      <c r="Q123" s="67">
        <f>VLOOKUP($A123,'[4]DISTRIBUTION SUMMARY'!$A$8:$BF$143,Q$3,FALSE)</f>
        <v>0</v>
      </c>
      <c r="R123" s="16">
        <f>VLOOKUP($A123,'[4]DISTRIBUTION SUMMARY'!$A$8:$BF$143,R$3,FALSE)</f>
        <v>0</v>
      </c>
      <c r="S123" s="16">
        <f>VLOOKUP($A123,'[4]DISTRIBUTION SUMMARY'!$A$8:$BF$143,S$3,FALSE)</f>
        <v>979280</v>
      </c>
      <c r="T123" s="16">
        <f>VLOOKUP($A123,'[4]DISTRIBUTION SUMMARY'!$A$8:$BF$143,T$3,FALSE)</f>
        <v>367322</v>
      </c>
      <c r="U123" s="16">
        <f>VLOOKUP($A123,'[4]DISTRIBUTION SUMMARY'!$A$8:$BF$143,U$3,FALSE)</f>
        <v>0</v>
      </c>
      <c r="V123" s="16">
        <f>VLOOKUP($A123,'[4]DISTRIBUTION SUMMARY'!$A$8:$BF$143,V$3,FALSE)</f>
        <v>0</v>
      </c>
      <c r="W123" s="15"/>
      <c r="X123" s="16">
        <f t="shared" si="4"/>
        <v>4375013</v>
      </c>
      <c r="Y123" s="16">
        <f t="shared" si="5"/>
        <v>590844</v>
      </c>
      <c r="Z123" s="17">
        <f t="shared" si="6"/>
        <v>1332804</v>
      </c>
      <c r="AA123" s="15"/>
      <c r="AB123" s="17">
        <f t="shared" si="7"/>
        <v>116743560.73428053</v>
      </c>
      <c r="AC123" s="15"/>
    </row>
    <row r="124" spans="1:29" x14ac:dyDescent="0.2">
      <c r="A124" s="53">
        <v>124</v>
      </c>
      <c r="B124" s="1" t="s">
        <v>18</v>
      </c>
      <c r="C124" s="16">
        <f>VLOOKUP($A124,'[4]DISTRIBUTION SUMMARY'!$A$8:$BF$143,C$3,FALSE)</f>
        <v>53172330</v>
      </c>
      <c r="D124" s="16">
        <f>VLOOKUP($A124,'[4]DISTRIBUTION SUMMARY'!$A$8:$BF$143,D$3,FALSE)</f>
        <v>18409484.200051136</v>
      </c>
      <c r="E124" s="16">
        <f>VLOOKUP($A124,'[4]DISTRIBUTION SUMMARY'!$A$8:$BF$143,E$3,FALSE)</f>
        <v>1356688</v>
      </c>
      <c r="F124" s="16">
        <f>VLOOKUP($A124,'[4]DISTRIBUTION SUMMARY'!$A$8:$BF$143,F$3,FALSE)</f>
        <v>898020</v>
      </c>
      <c r="G124" s="16">
        <f>VLOOKUP($A124,'[4]DISTRIBUTION SUMMARY'!$A$8:$BF$143,G$3,FALSE)</f>
        <v>542201</v>
      </c>
      <c r="H124" s="16">
        <f>VLOOKUP($A124,'[4]DISTRIBUTION SUMMARY'!$A$8:$BF$143,H$3,FALSE)</f>
        <v>7150275</v>
      </c>
      <c r="I124" s="16">
        <f>VLOOKUP($A124,'[4]DISTRIBUTION SUMMARY'!$A$8:$BF$143,I$3,FALSE)</f>
        <v>0</v>
      </c>
      <c r="J124" s="16">
        <f>VLOOKUP($A124,'[4]DISTRIBUTION SUMMARY'!$A$8:$BF$143,J$3,FALSE)</f>
        <v>6692793</v>
      </c>
      <c r="K124" s="16">
        <f>VLOOKUP($A124,'[4]DISTRIBUTION SUMMARY'!$A$8:$BF$143,K$3,FALSE)</f>
        <v>3117655</v>
      </c>
      <c r="L124" s="16">
        <f>VLOOKUP($A124,'[4]DISTRIBUTION SUMMARY'!$A$8:$BF$143,L$3,FALSE)</f>
        <v>194853</v>
      </c>
      <c r="M124" s="16">
        <f>VLOOKUP($A124,'[4]DISTRIBUTION SUMMARY'!$A$8:$BF$143,M$3,FALSE)</f>
        <v>3158602</v>
      </c>
      <c r="N124" s="16">
        <f>VLOOKUP($A124,'[4]DISTRIBUTION SUMMARY'!$A$8:$BF$143,N$3,FALSE)</f>
        <v>1598526</v>
      </c>
      <c r="O124" s="15"/>
      <c r="P124" s="67">
        <f>VLOOKUP($A124,'[4]DISTRIBUTION SUMMARY'!$A$8:$BF$143,P$3,FALSE)</f>
        <v>2932646</v>
      </c>
      <c r="Q124" s="67">
        <f>VLOOKUP($A124,'[4]DISTRIBUTION SUMMARY'!$A$8:$BF$143,Q$3,FALSE)</f>
        <v>0</v>
      </c>
      <c r="R124" s="16">
        <f>VLOOKUP($A124,'[4]DISTRIBUTION SUMMARY'!$A$8:$BF$143,R$3,FALSE)</f>
        <v>0</v>
      </c>
      <c r="S124" s="16">
        <f>VLOOKUP($A124,'[4]DISTRIBUTION SUMMARY'!$A$8:$BF$143,S$3,FALSE)</f>
        <v>762791</v>
      </c>
      <c r="T124" s="16">
        <f>VLOOKUP($A124,'[4]DISTRIBUTION SUMMARY'!$A$8:$BF$143,T$3,FALSE)</f>
        <v>382930</v>
      </c>
      <c r="U124" s="16">
        <f>VLOOKUP($A124,'[4]DISTRIBUTION SUMMARY'!$A$8:$BF$143,U$3,FALSE)</f>
        <v>0</v>
      </c>
      <c r="V124" s="16">
        <f>VLOOKUP($A124,'[4]DISTRIBUTION SUMMARY'!$A$8:$BF$143,V$3,FALSE)</f>
        <v>0</v>
      </c>
      <c r="W124" s="15"/>
      <c r="X124" s="16">
        <f t="shared" si="4"/>
        <v>3158602</v>
      </c>
      <c r="Y124" s="16">
        <f t="shared" si="5"/>
        <v>1598526</v>
      </c>
      <c r="Z124" s="17">
        <f t="shared" si="6"/>
        <v>1356688</v>
      </c>
      <c r="AA124" s="15"/>
      <c r="AB124" s="17">
        <f t="shared" si="7"/>
        <v>100369794.20005113</v>
      </c>
      <c r="AC124" s="15"/>
    </row>
    <row r="125" spans="1:29" x14ac:dyDescent="0.2">
      <c r="A125" s="53">
        <v>126</v>
      </c>
      <c r="B125" s="1" t="s">
        <v>17</v>
      </c>
      <c r="C125" s="16">
        <f>VLOOKUP($A125,'[4]DISTRIBUTION SUMMARY'!$A$8:$BF$143,C$3,FALSE)</f>
        <v>9787019</v>
      </c>
      <c r="D125" s="16">
        <f>VLOOKUP($A125,'[4]DISTRIBUTION SUMMARY'!$A$8:$BF$143,D$3,FALSE)</f>
        <v>4351694.96046104</v>
      </c>
      <c r="E125" s="16">
        <f>VLOOKUP($A125,'[4]DISTRIBUTION SUMMARY'!$A$8:$BF$143,E$3,FALSE)</f>
        <v>250496</v>
      </c>
      <c r="F125" s="16">
        <f>VLOOKUP($A125,'[4]DISTRIBUTION SUMMARY'!$A$8:$BF$143,F$3,FALSE)</f>
        <v>469270</v>
      </c>
      <c r="G125" s="16">
        <f>VLOOKUP($A125,'[4]DISTRIBUTION SUMMARY'!$A$8:$BF$143,G$3,FALSE)</f>
        <v>98547</v>
      </c>
      <c r="H125" s="16">
        <f>VLOOKUP($A125,'[4]DISTRIBUTION SUMMARY'!$A$8:$BF$143,H$3,FALSE)</f>
        <v>727369</v>
      </c>
      <c r="I125" s="16">
        <f>VLOOKUP($A125,'[4]DISTRIBUTION SUMMARY'!$A$8:$BF$143,I$3,FALSE)</f>
        <v>0</v>
      </c>
      <c r="J125" s="16">
        <f>VLOOKUP($A125,'[4]DISTRIBUTION SUMMARY'!$A$8:$BF$143,J$3,FALSE)</f>
        <v>1187253</v>
      </c>
      <c r="K125" s="16">
        <f>VLOOKUP($A125,'[4]DISTRIBUTION SUMMARY'!$A$8:$BF$143,K$3,FALSE)</f>
        <v>552174</v>
      </c>
      <c r="L125" s="16">
        <f>VLOOKUP($A125,'[4]DISTRIBUTION SUMMARY'!$A$8:$BF$143,L$3,FALSE)</f>
        <v>34413</v>
      </c>
      <c r="M125" s="16">
        <f>VLOOKUP($A125,'[4]DISTRIBUTION SUMMARY'!$A$8:$BF$143,M$3,FALSE)</f>
        <v>176657</v>
      </c>
      <c r="N125" s="16">
        <f>VLOOKUP($A125,'[4]DISTRIBUTION SUMMARY'!$A$8:$BF$143,N$3,FALSE)</f>
        <v>124216</v>
      </c>
      <c r="O125" s="15"/>
      <c r="P125" s="67">
        <f>VLOOKUP($A125,'[4]DISTRIBUTION SUMMARY'!$A$8:$BF$143,P$3,FALSE)</f>
        <v>693229</v>
      </c>
      <c r="Q125" s="67">
        <f>VLOOKUP($A125,'[4]DISTRIBUTION SUMMARY'!$A$8:$BF$143,Q$3,FALSE)</f>
        <v>0</v>
      </c>
      <c r="R125" s="16">
        <f>VLOOKUP($A125,'[4]DISTRIBUTION SUMMARY'!$A$8:$BF$143,R$3,FALSE)</f>
        <v>0</v>
      </c>
      <c r="S125" s="16">
        <f>VLOOKUP($A125,'[4]DISTRIBUTION SUMMARY'!$A$8:$BF$143,S$3,FALSE)</f>
        <v>79602</v>
      </c>
      <c r="T125" s="16">
        <f>VLOOKUP($A125,'[4]DISTRIBUTION SUMMARY'!$A$8:$BF$143,T$3,FALSE)</f>
        <v>46041</v>
      </c>
      <c r="U125" s="16">
        <f>VLOOKUP($A125,'[4]DISTRIBUTION SUMMARY'!$A$8:$BF$143,U$3,FALSE)</f>
        <v>0</v>
      </c>
      <c r="V125" s="16">
        <f>VLOOKUP($A125,'[4]DISTRIBUTION SUMMARY'!$A$8:$BF$143,V$3,FALSE)</f>
        <v>0</v>
      </c>
      <c r="W125" s="15"/>
      <c r="X125" s="16">
        <f t="shared" si="4"/>
        <v>176657</v>
      </c>
      <c r="Y125" s="16">
        <f t="shared" si="5"/>
        <v>124216</v>
      </c>
      <c r="Z125" s="17">
        <f t="shared" si="6"/>
        <v>250496</v>
      </c>
      <c r="AA125" s="15"/>
      <c r="AB125" s="17">
        <f t="shared" si="7"/>
        <v>18577980.960461039</v>
      </c>
      <c r="AC125" s="15"/>
    </row>
    <row r="126" spans="1:29" x14ac:dyDescent="0.2">
      <c r="A126" s="53">
        <v>127</v>
      </c>
      <c r="B126" s="1" t="s">
        <v>16</v>
      </c>
      <c r="C126" s="16">
        <f>VLOOKUP($A126,'[4]DISTRIBUTION SUMMARY'!$A$8:$BF$143,C$3,FALSE)</f>
        <v>58161015</v>
      </c>
      <c r="D126" s="16">
        <f>VLOOKUP($A126,'[4]DISTRIBUTION SUMMARY'!$A$8:$BF$143,D$3,FALSE)</f>
        <v>20790382.623827122</v>
      </c>
      <c r="E126" s="16">
        <f>VLOOKUP($A126,'[4]DISTRIBUTION SUMMARY'!$A$8:$BF$143,E$3,FALSE)</f>
        <v>1448131</v>
      </c>
      <c r="F126" s="16">
        <f>VLOOKUP($A126,'[4]DISTRIBUTION SUMMARY'!$A$8:$BF$143,F$3,FALSE)</f>
        <v>1284093</v>
      </c>
      <c r="G126" s="16">
        <f>VLOOKUP($A126,'[4]DISTRIBUTION SUMMARY'!$A$8:$BF$143,G$3,FALSE)</f>
        <v>569703</v>
      </c>
      <c r="H126" s="16">
        <f>VLOOKUP($A126,'[4]DISTRIBUTION SUMMARY'!$A$8:$BF$143,H$3,FALSE)</f>
        <v>5886933</v>
      </c>
      <c r="I126" s="16">
        <f>VLOOKUP($A126,'[4]DISTRIBUTION SUMMARY'!$A$8:$BF$143,I$3,FALSE)</f>
        <v>0</v>
      </c>
      <c r="J126" s="16">
        <f>VLOOKUP($A126,'[4]DISTRIBUTION SUMMARY'!$A$8:$BF$143,J$3,FALSE)</f>
        <v>6764095</v>
      </c>
      <c r="K126" s="16">
        <f>VLOOKUP($A126,'[4]DISTRIBUTION SUMMARY'!$A$8:$BF$143,K$3,FALSE)</f>
        <v>3146932</v>
      </c>
      <c r="L126" s="16">
        <f>VLOOKUP($A126,'[4]DISTRIBUTION SUMMARY'!$A$8:$BF$143,L$3,FALSE)</f>
        <v>189901</v>
      </c>
      <c r="M126" s="16">
        <f>VLOOKUP($A126,'[4]DISTRIBUTION SUMMARY'!$A$8:$BF$143,M$3,FALSE)</f>
        <v>227882</v>
      </c>
      <c r="N126" s="16">
        <f>VLOOKUP($A126,'[4]DISTRIBUTION SUMMARY'!$A$8:$BF$143,N$3,FALSE)</f>
        <v>668901</v>
      </c>
      <c r="O126" s="15"/>
      <c r="P126" s="67">
        <f>VLOOKUP($A126,'[4]DISTRIBUTION SUMMARY'!$A$8:$BF$143,P$3,FALSE)</f>
        <v>3311925</v>
      </c>
      <c r="Q126" s="67">
        <f>VLOOKUP($A126,'[4]DISTRIBUTION SUMMARY'!$A$8:$BF$143,Q$3,FALSE)</f>
        <v>0</v>
      </c>
      <c r="R126" s="16">
        <f>VLOOKUP($A126,'[4]DISTRIBUTION SUMMARY'!$A$8:$BF$143,R$3,FALSE)</f>
        <v>0</v>
      </c>
      <c r="S126" s="16">
        <f>VLOOKUP($A126,'[4]DISTRIBUTION SUMMARY'!$A$8:$BF$143,S$3,FALSE)</f>
        <v>606637</v>
      </c>
      <c r="T126" s="16">
        <f>VLOOKUP($A126,'[4]DISTRIBUTION SUMMARY'!$A$8:$BF$143,T$3,FALSE)</f>
        <v>237952</v>
      </c>
      <c r="U126" s="16">
        <f>VLOOKUP($A126,'[4]DISTRIBUTION SUMMARY'!$A$8:$BF$143,U$3,FALSE)</f>
        <v>0</v>
      </c>
      <c r="V126" s="16">
        <f>VLOOKUP($A126,'[4]DISTRIBUTION SUMMARY'!$A$8:$BF$143,V$3,FALSE)</f>
        <v>0</v>
      </c>
      <c r="W126" s="15"/>
      <c r="X126" s="16">
        <f t="shared" si="4"/>
        <v>227882</v>
      </c>
      <c r="Y126" s="16">
        <f t="shared" si="5"/>
        <v>668901</v>
      </c>
      <c r="Z126" s="17">
        <f t="shared" si="6"/>
        <v>1448131</v>
      </c>
      <c r="AA126" s="15"/>
      <c r="AB126" s="17">
        <f t="shared" si="7"/>
        <v>103294482.62382713</v>
      </c>
      <c r="AC126" s="15"/>
    </row>
    <row r="127" spans="1:29" x14ac:dyDescent="0.2">
      <c r="A127" s="53">
        <v>128</v>
      </c>
      <c r="B127" s="1" t="s">
        <v>15</v>
      </c>
      <c r="C127" s="16">
        <f>VLOOKUP($A127,'[4]DISTRIBUTION SUMMARY'!$A$8:$BF$143,C$3,FALSE)</f>
        <v>232926033</v>
      </c>
      <c r="D127" s="16">
        <f>VLOOKUP($A127,'[4]DISTRIBUTION SUMMARY'!$A$8:$BF$143,D$3,FALSE)</f>
        <v>88878833.274164379</v>
      </c>
      <c r="E127" s="16">
        <f>VLOOKUP($A127,'[4]DISTRIBUTION SUMMARY'!$A$8:$BF$143,E$3,FALSE)</f>
        <v>5881957</v>
      </c>
      <c r="F127" s="16">
        <f>VLOOKUP($A127,'[4]DISTRIBUTION SUMMARY'!$A$8:$BF$143,F$3,FALSE)</f>
        <v>2424186</v>
      </c>
      <c r="G127" s="16">
        <f>VLOOKUP($A127,'[4]DISTRIBUTION SUMMARY'!$A$8:$BF$143,G$3,FALSE)</f>
        <v>2313996</v>
      </c>
      <c r="H127" s="16">
        <f>VLOOKUP($A127,'[4]DISTRIBUTION SUMMARY'!$A$8:$BF$143,H$3,FALSE)</f>
        <v>23213417</v>
      </c>
      <c r="I127" s="16">
        <f>VLOOKUP($A127,'[4]DISTRIBUTION SUMMARY'!$A$8:$BF$143,I$3,FALSE)</f>
        <v>0</v>
      </c>
      <c r="J127" s="16">
        <f>VLOOKUP($A127,'[4]DISTRIBUTION SUMMARY'!$A$8:$BF$143,J$3,FALSE)</f>
        <v>26886426</v>
      </c>
      <c r="K127" s="16">
        <f>VLOOKUP($A127,'[4]DISTRIBUTION SUMMARY'!$A$8:$BF$143,K$3,FALSE)</f>
        <v>12524961</v>
      </c>
      <c r="L127" s="16">
        <f>VLOOKUP($A127,'[4]DISTRIBUTION SUMMARY'!$A$8:$BF$143,L$3,FALSE)</f>
        <v>771332</v>
      </c>
      <c r="M127" s="16">
        <f>VLOOKUP($A127,'[4]DISTRIBUTION SUMMARY'!$A$8:$BF$143,M$3,FALSE)</f>
        <v>3015653</v>
      </c>
      <c r="N127" s="16">
        <f>VLOOKUP($A127,'[4]DISTRIBUTION SUMMARY'!$A$8:$BF$143,N$3,FALSE)</f>
        <v>419301</v>
      </c>
      <c r="O127" s="15"/>
      <c r="P127" s="67">
        <f>VLOOKUP($A127,'[4]DISTRIBUTION SUMMARY'!$A$8:$BF$143,P$3,FALSE)</f>
        <v>14158472</v>
      </c>
      <c r="Q127" s="67">
        <f>VLOOKUP($A127,'[4]DISTRIBUTION SUMMARY'!$A$8:$BF$143,Q$3,FALSE)</f>
        <v>0</v>
      </c>
      <c r="R127" s="16">
        <f>VLOOKUP($A127,'[4]DISTRIBUTION SUMMARY'!$A$8:$BF$143,R$3,FALSE)</f>
        <v>0</v>
      </c>
      <c r="S127" s="16">
        <f>VLOOKUP($A127,'[4]DISTRIBUTION SUMMARY'!$A$8:$BF$143,S$3,FALSE)</f>
        <v>1499767</v>
      </c>
      <c r="T127" s="16">
        <f>VLOOKUP($A127,'[4]DISTRIBUTION SUMMARY'!$A$8:$BF$143,T$3,FALSE)</f>
        <v>850220</v>
      </c>
      <c r="U127" s="16">
        <f>VLOOKUP($A127,'[4]DISTRIBUTION SUMMARY'!$A$8:$BF$143,U$3,FALSE)</f>
        <v>0</v>
      </c>
      <c r="V127" s="16">
        <f>VLOOKUP($A127,'[4]DISTRIBUTION SUMMARY'!$A$8:$BF$143,V$3,FALSE)</f>
        <v>0</v>
      </c>
      <c r="W127" s="15"/>
      <c r="X127" s="16">
        <f t="shared" si="4"/>
        <v>3015653</v>
      </c>
      <c r="Y127" s="16">
        <f t="shared" si="5"/>
        <v>419301</v>
      </c>
      <c r="Z127" s="17">
        <f t="shared" si="6"/>
        <v>5881957</v>
      </c>
      <c r="AA127" s="15"/>
      <c r="AB127" s="17">
        <f t="shared" si="7"/>
        <v>415764554.27416438</v>
      </c>
      <c r="AC127" s="15"/>
    </row>
    <row r="128" spans="1:29" x14ac:dyDescent="0.2">
      <c r="A128" s="53">
        <v>130</v>
      </c>
      <c r="B128" s="1" t="s">
        <v>14</v>
      </c>
      <c r="C128" s="16">
        <f>VLOOKUP($A128,'[4]DISTRIBUTION SUMMARY'!$A$8:$BF$143,C$3,FALSE)</f>
        <v>10935620</v>
      </c>
      <c r="D128" s="16">
        <f>VLOOKUP($A128,'[4]DISTRIBUTION SUMMARY'!$A$8:$BF$143,D$3,FALSE)</f>
        <v>4191220.308990676</v>
      </c>
      <c r="E128" s="16">
        <f>VLOOKUP($A128,'[4]DISTRIBUTION SUMMARY'!$A$8:$BF$143,E$3,FALSE)</f>
        <v>287663</v>
      </c>
      <c r="F128" s="16">
        <f>VLOOKUP($A128,'[4]DISTRIBUTION SUMMARY'!$A$8:$BF$143,F$3,FALSE)</f>
        <v>296393</v>
      </c>
      <c r="G128" s="16">
        <f>VLOOKUP($A128,'[4]DISTRIBUTION SUMMARY'!$A$8:$BF$143,G$3,FALSE)</f>
        <v>113168</v>
      </c>
      <c r="H128" s="16">
        <f>VLOOKUP($A128,'[4]DISTRIBUTION SUMMARY'!$A$8:$BF$143,H$3,FALSE)</f>
        <v>1365204</v>
      </c>
      <c r="I128" s="16">
        <f>VLOOKUP($A128,'[4]DISTRIBUTION SUMMARY'!$A$8:$BF$143,I$3,FALSE)</f>
        <v>0</v>
      </c>
      <c r="J128" s="16">
        <f>VLOOKUP($A128,'[4]DISTRIBUTION SUMMARY'!$A$8:$BF$143,J$3,FALSE)</f>
        <v>1428076</v>
      </c>
      <c r="K128" s="16">
        <f>VLOOKUP($A128,'[4]DISTRIBUTION SUMMARY'!$A$8:$BF$143,K$3,FALSE)</f>
        <v>664639</v>
      </c>
      <c r="L128" s="16">
        <f>VLOOKUP($A128,'[4]DISTRIBUTION SUMMARY'!$A$8:$BF$143,L$3,FALSE)</f>
        <v>41315</v>
      </c>
      <c r="M128" s="16">
        <f>VLOOKUP($A128,'[4]DISTRIBUTION SUMMARY'!$A$8:$BF$143,M$3,FALSE)</f>
        <v>432874</v>
      </c>
      <c r="N128" s="16">
        <f>VLOOKUP($A128,'[4]DISTRIBUTION SUMMARY'!$A$8:$BF$143,N$3,FALSE)</f>
        <v>108943</v>
      </c>
      <c r="O128" s="15"/>
      <c r="P128" s="67">
        <f>VLOOKUP($A128,'[4]DISTRIBUTION SUMMARY'!$A$8:$BF$143,P$3,FALSE)</f>
        <v>667665</v>
      </c>
      <c r="Q128" s="67">
        <f>VLOOKUP($A128,'[4]DISTRIBUTION SUMMARY'!$A$8:$BF$143,Q$3,FALSE)</f>
        <v>0</v>
      </c>
      <c r="R128" s="16">
        <f>VLOOKUP($A128,'[4]DISTRIBUTION SUMMARY'!$A$8:$BF$143,R$3,FALSE)</f>
        <v>0</v>
      </c>
      <c r="S128" s="16">
        <f>VLOOKUP($A128,'[4]DISTRIBUTION SUMMARY'!$A$8:$BF$143,S$3,FALSE)</f>
        <v>157205</v>
      </c>
      <c r="T128" s="16">
        <f>VLOOKUP($A128,'[4]DISTRIBUTION SUMMARY'!$A$8:$BF$143,T$3,FALSE)</f>
        <v>60980</v>
      </c>
      <c r="U128" s="16">
        <f>VLOOKUP($A128,'[4]DISTRIBUTION SUMMARY'!$A$8:$BF$143,U$3,FALSE)</f>
        <v>0</v>
      </c>
      <c r="V128" s="16">
        <f>VLOOKUP($A128,'[4]DISTRIBUTION SUMMARY'!$A$8:$BF$143,V$3,FALSE)</f>
        <v>0</v>
      </c>
      <c r="W128" s="15"/>
      <c r="X128" s="16">
        <f t="shared" si="4"/>
        <v>432874</v>
      </c>
      <c r="Y128" s="16">
        <f t="shared" si="5"/>
        <v>108943</v>
      </c>
      <c r="Z128" s="17">
        <f t="shared" si="6"/>
        <v>287663</v>
      </c>
      <c r="AA128" s="15"/>
      <c r="AB128" s="17">
        <f t="shared" si="7"/>
        <v>20750965.308990676</v>
      </c>
      <c r="AC128" s="15"/>
    </row>
    <row r="129" spans="1:29" x14ac:dyDescent="0.2">
      <c r="A129" s="53">
        <v>131</v>
      </c>
      <c r="B129" s="1" t="s">
        <v>13</v>
      </c>
      <c r="C129" s="16">
        <f>VLOOKUP($A129,'[4]DISTRIBUTION SUMMARY'!$A$8:$BF$143,C$3,FALSE)</f>
        <v>1968580</v>
      </c>
      <c r="D129" s="16">
        <f>VLOOKUP($A129,'[4]DISTRIBUTION SUMMARY'!$A$8:$BF$143,D$3,FALSE)</f>
        <v>1525033.6159340446</v>
      </c>
      <c r="E129" s="16">
        <f>VLOOKUP($A129,'[4]DISTRIBUTION SUMMARY'!$A$8:$BF$143,E$3,FALSE)</f>
        <v>45490</v>
      </c>
      <c r="F129" s="16">
        <f>VLOOKUP($A129,'[4]DISTRIBUTION SUMMARY'!$A$8:$BF$143,F$3,FALSE)</f>
        <v>11931</v>
      </c>
      <c r="G129" s="16">
        <f>VLOOKUP($A129,'[4]DISTRIBUTION SUMMARY'!$A$8:$BF$143,G$3,FALSE)</f>
        <v>19885</v>
      </c>
      <c r="H129" s="16">
        <f>VLOOKUP($A129,'[4]DISTRIBUTION SUMMARY'!$A$8:$BF$143,H$3,FALSE)</f>
        <v>282930</v>
      </c>
      <c r="I129" s="16">
        <f>VLOOKUP($A129,'[4]DISTRIBUTION SUMMARY'!$A$8:$BF$143,I$3,FALSE)</f>
        <v>0</v>
      </c>
      <c r="J129" s="16">
        <f>VLOOKUP($A129,'[4]DISTRIBUTION SUMMARY'!$A$8:$BF$143,J$3,FALSE)</f>
        <v>242593</v>
      </c>
      <c r="K129" s="16">
        <f>VLOOKUP($A129,'[4]DISTRIBUTION SUMMARY'!$A$8:$BF$143,K$3,FALSE)</f>
        <v>112774</v>
      </c>
      <c r="L129" s="16">
        <f>VLOOKUP($A129,'[4]DISTRIBUTION SUMMARY'!$A$8:$BF$143,L$3,FALSE)</f>
        <v>6818</v>
      </c>
      <c r="M129" s="16">
        <f>VLOOKUP($A129,'[4]DISTRIBUTION SUMMARY'!$A$8:$BF$143,M$3,FALSE)</f>
        <v>397384</v>
      </c>
      <c r="N129" s="16">
        <f>VLOOKUP($A129,'[4]DISTRIBUTION SUMMARY'!$A$8:$BF$143,N$3,FALSE)</f>
        <v>129364</v>
      </c>
      <c r="O129" s="15"/>
      <c r="P129" s="67">
        <f>VLOOKUP($A129,'[4]DISTRIBUTION SUMMARY'!$A$8:$BF$143,P$3,FALSE)</f>
        <v>242939</v>
      </c>
      <c r="Q129" s="67">
        <f>VLOOKUP($A129,'[4]DISTRIBUTION SUMMARY'!$A$8:$BF$143,Q$3,FALSE)</f>
        <v>0</v>
      </c>
      <c r="R129" s="16">
        <f>VLOOKUP($A129,'[4]DISTRIBUTION SUMMARY'!$A$8:$BF$143,R$3,FALSE)</f>
        <v>0</v>
      </c>
      <c r="S129" s="16">
        <f>VLOOKUP($A129,'[4]DISTRIBUTION SUMMARY'!$A$8:$BF$143,S$3,FALSE)</f>
        <v>14245</v>
      </c>
      <c r="T129" s="16">
        <f>VLOOKUP($A129,'[4]DISTRIBUTION SUMMARY'!$A$8:$BF$143,T$3,FALSE)</f>
        <v>6724</v>
      </c>
      <c r="U129" s="16">
        <f>VLOOKUP($A129,'[4]DISTRIBUTION SUMMARY'!$A$8:$BF$143,U$3,FALSE)</f>
        <v>0</v>
      </c>
      <c r="V129" s="16">
        <f>VLOOKUP($A129,'[4]DISTRIBUTION SUMMARY'!$A$8:$BF$143,V$3,FALSE)</f>
        <v>0</v>
      </c>
      <c r="W129" s="15"/>
      <c r="X129" s="16">
        <f t="shared" si="4"/>
        <v>397384</v>
      </c>
      <c r="Y129" s="16">
        <f t="shared" si="5"/>
        <v>129364</v>
      </c>
      <c r="Z129" s="17">
        <f t="shared" si="6"/>
        <v>45490</v>
      </c>
      <c r="AA129" s="15"/>
      <c r="AB129" s="17">
        <f t="shared" si="7"/>
        <v>5006690.6159340441</v>
      </c>
      <c r="AC129" s="15"/>
    </row>
    <row r="130" spans="1:29" x14ac:dyDescent="0.2">
      <c r="A130" s="53">
        <v>132</v>
      </c>
      <c r="B130" s="1" t="s">
        <v>12</v>
      </c>
      <c r="C130" s="16">
        <f>VLOOKUP($A130,'[4]DISTRIBUTION SUMMARY'!$A$8:$BF$143,C$3,FALSE)</f>
        <v>15414368</v>
      </c>
      <c r="D130" s="16">
        <f>VLOOKUP($A130,'[4]DISTRIBUTION SUMMARY'!$A$8:$BF$143,D$3,FALSE)</f>
        <v>5331324.5321820835</v>
      </c>
      <c r="E130" s="16">
        <f>VLOOKUP($A130,'[4]DISTRIBUTION SUMMARY'!$A$8:$BF$143,E$3,FALSE)</f>
        <v>371268</v>
      </c>
      <c r="F130" s="16">
        <f>VLOOKUP($A130,'[4]DISTRIBUTION SUMMARY'!$A$8:$BF$143,F$3,FALSE)</f>
        <v>319939</v>
      </c>
      <c r="G130" s="16">
        <f>VLOOKUP($A130,'[4]DISTRIBUTION SUMMARY'!$A$8:$BF$143,G$3,FALSE)</f>
        <v>150696</v>
      </c>
      <c r="H130" s="16">
        <f>VLOOKUP($A130,'[4]DISTRIBUTION SUMMARY'!$A$8:$BF$143,H$3,FALSE)</f>
        <v>1606649</v>
      </c>
      <c r="I130" s="16">
        <f>VLOOKUP($A130,'[4]DISTRIBUTION SUMMARY'!$A$8:$BF$143,I$3,FALSE)</f>
        <v>0</v>
      </c>
      <c r="J130" s="16">
        <f>VLOOKUP($A130,'[4]DISTRIBUTION SUMMARY'!$A$8:$BF$143,J$3,FALSE)</f>
        <v>1817624</v>
      </c>
      <c r="K130" s="16">
        <f>VLOOKUP($A130,'[4]DISTRIBUTION SUMMARY'!$A$8:$BF$143,K$3,FALSE)</f>
        <v>846215</v>
      </c>
      <c r="L130" s="16">
        <f>VLOOKUP($A130,'[4]DISTRIBUTION SUMMARY'!$A$8:$BF$143,L$3,FALSE)</f>
        <v>51005</v>
      </c>
      <c r="M130" s="16">
        <f>VLOOKUP($A130,'[4]DISTRIBUTION SUMMARY'!$A$8:$BF$143,M$3,FALSE)</f>
        <v>1538710</v>
      </c>
      <c r="N130" s="16">
        <f>VLOOKUP($A130,'[4]DISTRIBUTION SUMMARY'!$A$8:$BF$143,N$3,FALSE)</f>
        <v>168369</v>
      </c>
      <c r="O130" s="15"/>
      <c r="P130" s="67">
        <f>VLOOKUP($A130,'[4]DISTRIBUTION SUMMARY'!$A$8:$BF$143,P$3,FALSE)</f>
        <v>849284</v>
      </c>
      <c r="Q130" s="67">
        <f>VLOOKUP($A130,'[4]DISTRIBUTION SUMMARY'!$A$8:$BF$143,Q$3,FALSE)</f>
        <v>0</v>
      </c>
      <c r="R130" s="16">
        <f>VLOOKUP($A130,'[4]DISTRIBUTION SUMMARY'!$A$8:$BF$143,R$3,FALSE)</f>
        <v>0</v>
      </c>
      <c r="S130" s="16">
        <f>VLOOKUP($A130,'[4]DISTRIBUTION SUMMARY'!$A$8:$BF$143,S$3,FALSE)</f>
        <v>214283</v>
      </c>
      <c r="T130" s="16">
        <f>VLOOKUP($A130,'[4]DISTRIBUTION SUMMARY'!$A$8:$BF$143,T$3,FALSE)</f>
        <v>83489</v>
      </c>
      <c r="U130" s="16">
        <f>VLOOKUP($A130,'[4]DISTRIBUTION SUMMARY'!$A$8:$BF$143,U$3,FALSE)</f>
        <v>0</v>
      </c>
      <c r="V130" s="16">
        <f>VLOOKUP($A130,'[4]DISTRIBUTION SUMMARY'!$A$8:$BF$143,V$3,FALSE)</f>
        <v>0</v>
      </c>
      <c r="W130" s="15"/>
      <c r="X130" s="16">
        <f t="shared" si="4"/>
        <v>1538710</v>
      </c>
      <c r="Y130" s="16">
        <f>N130+U130</f>
        <v>168369</v>
      </c>
      <c r="Z130" s="17">
        <f t="shared" si="6"/>
        <v>371268</v>
      </c>
      <c r="AA130" s="15"/>
      <c r="AB130" s="17">
        <f t="shared" si="7"/>
        <v>28763223.532182083</v>
      </c>
      <c r="AC130" s="15"/>
    </row>
    <row r="131" spans="1:29" x14ac:dyDescent="0.2">
      <c r="A131" s="53">
        <v>134</v>
      </c>
      <c r="B131" s="1" t="s">
        <v>11</v>
      </c>
      <c r="C131" s="16">
        <f>VLOOKUP($A131,'[4]DISTRIBUTION SUMMARY'!$A$8:$BF$143,C$3,FALSE)</f>
        <v>4221065</v>
      </c>
      <c r="D131" s="16">
        <f>VLOOKUP($A131,'[4]DISTRIBUTION SUMMARY'!$A$8:$BF$143,D$3,FALSE)</f>
        <v>4137728.7585005551</v>
      </c>
      <c r="E131" s="16">
        <f>VLOOKUP($A131,'[4]DISTRIBUTION SUMMARY'!$A$8:$BF$143,E$3,FALSE)</f>
        <v>93455</v>
      </c>
      <c r="F131" s="16">
        <f>VLOOKUP($A131,'[4]DISTRIBUTION SUMMARY'!$A$8:$BF$143,F$3,FALSE)</f>
        <v>32097</v>
      </c>
      <c r="G131" s="16">
        <f>VLOOKUP($A131,'[4]DISTRIBUTION SUMMARY'!$A$8:$BF$143,G$3,FALSE)</f>
        <v>40267</v>
      </c>
      <c r="H131" s="16">
        <f>VLOOKUP($A131,'[4]DISTRIBUTION SUMMARY'!$A$8:$BF$143,H$3,FALSE)</f>
        <v>675786</v>
      </c>
      <c r="I131" s="16">
        <f>VLOOKUP($A131,'[4]DISTRIBUTION SUMMARY'!$A$8:$BF$143,I$3,FALSE)</f>
        <v>0</v>
      </c>
      <c r="J131" s="16">
        <f>VLOOKUP($A131,'[4]DISTRIBUTION SUMMARY'!$A$8:$BF$143,J$3,FALSE)</f>
        <v>507131</v>
      </c>
      <c r="K131" s="16">
        <f>VLOOKUP($A131,'[4]DISTRIBUTION SUMMARY'!$A$8:$BF$143,K$3,FALSE)</f>
        <v>235766</v>
      </c>
      <c r="L131" s="16">
        <f>VLOOKUP($A131,'[4]DISTRIBUTION SUMMARY'!$A$8:$BF$143,L$3,FALSE)</f>
        <v>14590</v>
      </c>
      <c r="M131" s="16">
        <f>VLOOKUP($A131,'[4]DISTRIBUTION SUMMARY'!$A$8:$BF$143,M$3,FALSE)</f>
        <v>119940</v>
      </c>
      <c r="N131" s="16">
        <f>VLOOKUP($A131,'[4]DISTRIBUTION SUMMARY'!$A$8:$BF$143,N$3,FALSE)</f>
        <v>19459</v>
      </c>
      <c r="O131" s="15"/>
      <c r="P131" s="67">
        <f>VLOOKUP($A131,'[4]DISTRIBUTION SUMMARY'!$A$8:$BF$143,P$3,FALSE)</f>
        <v>659144</v>
      </c>
      <c r="Q131" s="67">
        <f>VLOOKUP($A131,'[4]DISTRIBUTION SUMMARY'!$A$8:$BF$143,Q$3,FALSE)</f>
        <v>0</v>
      </c>
      <c r="R131" s="16">
        <f>VLOOKUP($A131,'[4]DISTRIBUTION SUMMARY'!$A$8:$BF$143,R$3,FALSE)</f>
        <v>0</v>
      </c>
      <c r="S131" s="16">
        <f>VLOOKUP($A131,'[4]DISTRIBUTION SUMMARY'!$A$8:$BF$143,S$3,FALSE)</f>
        <v>43015</v>
      </c>
      <c r="T131" s="16">
        <f>VLOOKUP($A131,'[4]DISTRIBUTION SUMMARY'!$A$8:$BF$143,T$3,FALSE)</f>
        <v>12401</v>
      </c>
      <c r="U131" s="16">
        <f>VLOOKUP($A131,'[4]DISTRIBUTION SUMMARY'!$A$8:$BF$143,U$3,FALSE)</f>
        <v>0</v>
      </c>
      <c r="V131" s="16">
        <f>VLOOKUP($A131,'[4]DISTRIBUTION SUMMARY'!$A$8:$BF$143,V$3,FALSE)</f>
        <v>0</v>
      </c>
      <c r="W131" s="15"/>
      <c r="X131" s="16">
        <f t="shared" si="4"/>
        <v>119940</v>
      </c>
      <c r="Y131" s="16">
        <f t="shared" si="5"/>
        <v>19459</v>
      </c>
      <c r="Z131" s="17">
        <f t="shared" si="6"/>
        <v>93455</v>
      </c>
      <c r="AA131" s="15"/>
      <c r="AB131" s="17">
        <f t="shared" si="7"/>
        <v>10811844.758500556</v>
      </c>
      <c r="AC131" s="15"/>
    </row>
    <row r="132" spans="1:29" x14ac:dyDescent="0.2">
      <c r="A132" s="53">
        <v>135</v>
      </c>
      <c r="B132" s="1" t="s">
        <v>10</v>
      </c>
      <c r="C132" s="16">
        <f>VLOOKUP($A132,'[4]DISTRIBUTION SUMMARY'!$A$8:$BF$143,C$3,FALSE)</f>
        <v>4026573</v>
      </c>
      <c r="D132" s="16">
        <f>VLOOKUP($A132,'[4]DISTRIBUTION SUMMARY'!$A$8:$BF$143,D$3,FALSE)</f>
        <v>1656140.3573314007</v>
      </c>
      <c r="E132" s="16">
        <f>VLOOKUP($A132,'[4]DISTRIBUTION SUMMARY'!$A$8:$BF$143,E$3,FALSE)</f>
        <v>105614</v>
      </c>
      <c r="F132" s="16">
        <f>VLOOKUP($A132,'[4]DISTRIBUTION SUMMARY'!$A$8:$BF$143,F$3,FALSE)</f>
        <v>462977</v>
      </c>
      <c r="G132" s="16">
        <f>VLOOKUP($A132,'[4]DISTRIBUTION SUMMARY'!$A$8:$BF$143,G$3,FALSE)</f>
        <v>41549</v>
      </c>
      <c r="H132" s="16">
        <f>VLOOKUP($A132,'[4]DISTRIBUTION SUMMARY'!$A$8:$BF$143,H$3,FALSE)</f>
        <v>557287</v>
      </c>
      <c r="I132" s="16">
        <f>VLOOKUP($A132,'[4]DISTRIBUTION SUMMARY'!$A$8:$BF$143,I$3,FALSE)</f>
        <v>0</v>
      </c>
      <c r="J132" s="16">
        <f>VLOOKUP($A132,'[4]DISTRIBUTION SUMMARY'!$A$8:$BF$143,J$3,FALSE)</f>
        <v>595538</v>
      </c>
      <c r="K132" s="16">
        <f>VLOOKUP($A132,'[4]DISTRIBUTION SUMMARY'!$A$8:$BF$143,K$3,FALSE)</f>
        <v>276995</v>
      </c>
      <c r="L132" s="16">
        <f>VLOOKUP($A132,'[4]DISTRIBUTION SUMMARY'!$A$8:$BF$143,L$3,FALSE)</f>
        <v>17147</v>
      </c>
      <c r="M132" s="16">
        <f>VLOOKUP($A132,'[4]DISTRIBUTION SUMMARY'!$A$8:$BF$143,M$3,FALSE)</f>
        <v>14624</v>
      </c>
      <c r="N132" s="16">
        <f>VLOOKUP($A132,'[4]DISTRIBUTION SUMMARY'!$A$8:$BF$143,N$3,FALSE)</f>
        <v>0</v>
      </c>
      <c r="O132" s="15"/>
      <c r="P132" s="67">
        <f>VLOOKUP($A132,'[4]DISTRIBUTION SUMMARY'!$A$8:$BF$143,P$3,FALSE)</f>
        <v>263825</v>
      </c>
      <c r="Q132" s="67">
        <f>VLOOKUP($A132,'[4]DISTRIBUTION SUMMARY'!$A$8:$BF$143,Q$3,FALSE)</f>
        <v>0</v>
      </c>
      <c r="R132" s="16">
        <f>VLOOKUP($A132,'[4]DISTRIBUTION SUMMARY'!$A$8:$BF$143,R$3,FALSE)</f>
        <v>0</v>
      </c>
      <c r="S132" s="16">
        <f>VLOOKUP($A132,'[4]DISTRIBUTION SUMMARY'!$A$8:$BF$143,S$3,FALSE)</f>
        <v>90878</v>
      </c>
      <c r="T132" s="16">
        <f>VLOOKUP($A132,'[4]DISTRIBUTION SUMMARY'!$A$8:$BF$143,T$3,FALSE)</f>
        <v>33976</v>
      </c>
      <c r="U132" s="16">
        <f>VLOOKUP($A132,'[4]DISTRIBUTION SUMMARY'!$A$8:$BF$143,U$3,FALSE)</f>
        <v>0</v>
      </c>
      <c r="V132" s="16">
        <f>VLOOKUP($A132,'[4]DISTRIBUTION SUMMARY'!$A$8:$BF$143,V$3,FALSE)</f>
        <v>0</v>
      </c>
      <c r="W132" s="15"/>
      <c r="X132" s="16">
        <f t="shared" si="4"/>
        <v>14624</v>
      </c>
      <c r="Y132" s="16">
        <f t="shared" si="5"/>
        <v>0</v>
      </c>
      <c r="Z132" s="17">
        <f t="shared" si="6"/>
        <v>105614</v>
      </c>
      <c r="AA132" s="15"/>
      <c r="AB132" s="17">
        <f t="shared" si="7"/>
        <v>8143123.3573314007</v>
      </c>
      <c r="AC132" s="15"/>
    </row>
    <row r="133" spans="1:29" x14ac:dyDescent="0.2">
      <c r="A133" s="53">
        <v>136</v>
      </c>
      <c r="B133" s="1" t="s">
        <v>9</v>
      </c>
      <c r="C133" s="16">
        <f>VLOOKUP($A133,'[4]DISTRIBUTION SUMMARY'!$A$8:$BF$143,C$3,FALSE)</f>
        <v>177941570</v>
      </c>
      <c r="D133" s="16">
        <f>VLOOKUP($A133,'[4]DISTRIBUTION SUMMARY'!$A$8:$BF$143,D$3,FALSE)</f>
        <v>55512692.015502878</v>
      </c>
      <c r="E133" s="16">
        <f>VLOOKUP($A133,'[4]DISTRIBUTION SUMMARY'!$A$8:$BF$143,E$3,FALSE)</f>
        <v>4250045</v>
      </c>
      <c r="F133" s="16">
        <f>VLOOKUP($A133,'[4]DISTRIBUTION SUMMARY'!$A$8:$BF$143,F$3,FALSE)</f>
        <v>3688999</v>
      </c>
      <c r="G133" s="16">
        <f>VLOOKUP($A133,'[4]DISTRIBUTION SUMMARY'!$A$8:$BF$143,G$3,FALSE)</f>
        <v>1671992</v>
      </c>
      <c r="H133" s="16">
        <f>VLOOKUP($A133,'[4]DISTRIBUTION SUMMARY'!$A$8:$BF$143,H$3,FALSE)</f>
        <v>21072412</v>
      </c>
      <c r="I133" s="16">
        <f>VLOOKUP($A133,'[4]DISTRIBUTION SUMMARY'!$A$8:$BF$143,I$3,FALSE)</f>
        <v>0</v>
      </c>
      <c r="J133" s="16">
        <f>VLOOKUP($A133,'[4]DISTRIBUTION SUMMARY'!$A$8:$BF$143,J$3,FALSE)</f>
        <v>20302765</v>
      </c>
      <c r="K133" s="16">
        <f>VLOOKUP($A133,'[4]DISTRIBUTION SUMMARY'!$A$8:$BF$143,K$3,FALSE)</f>
        <v>9448084</v>
      </c>
      <c r="L133" s="16">
        <f>VLOOKUP($A133,'[4]DISTRIBUTION SUMMARY'!$A$8:$BF$143,L$3,FALSE)</f>
        <v>583870</v>
      </c>
      <c r="M133" s="16">
        <f>VLOOKUP($A133,'[4]DISTRIBUTION SUMMARY'!$A$8:$BF$143,M$3,FALSE)</f>
        <v>1924436</v>
      </c>
      <c r="N133" s="16">
        <f>VLOOKUP($A133,'[4]DISTRIBUTION SUMMARY'!$A$8:$BF$143,N$3,FALSE)</f>
        <v>1853373</v>
      </c>
      <c r="O133" s="15"/>
      <c r="P133" s="67">
        <f>VLOOKUP($A133,'[4]DISTRIBUTION SUMMARY'!$A$8:$BF$143,P$3,FALSE)</f>
        <v>8843218</v>
      </c>
      <c r="Q133" s="67">
        <f>VLOOKUP($A133,'[4]DISTRIBUTION SUMMARY'!$A$8:$BF$143,Q$3,FALSE)</f>
        <v>0</v>
      </c>
      <c r="R133" s="16">
        <f>VLOOKUP($A133,'[4]DISTRIBUTION SUMMARY'!$A$8:$BF$143,R$3,FALSE)</f>
        <v>0</v>
      </c>
      <c r="S133" s="16">
        <f>VLOOKUP($A133,'[4]DISTRIBUTION SUMMARY'!$A$8:$BF$143,S$3,FALSE)</f>
        <v>959334</v>
      </c>
      <c r="T133" s="16">
        <f>VLOOKUP($A133,'[4]DISTRIBUTION SUMMARY'!$A$8:$BF$143,T$3,FALSE)</f>
        <v>612540</v>
      </c>
      <c r="U133" s="16">
        <f>VLOOKUP($A133,'[4]DISTRIBUTION SUMMARY'!$A$8:$BF$143,U$3,FALSE)</f>
        <v>0</v>
      </c>
      <c r="V133" s="16">
        <f>VLOOKUP($A133,'[4]DISTRIBUTION SUMMARY'!$A$8:$BF$143,V$3,FALSE)</f>
        <v>0</v>
      </c>
      <c r="W133" s="15"/>
      <c r="X133" s="16">
        <f t="shared" si="4"/>
        <v>1924436</v>
      </c>
      <c r="Y133" s="16">
        <f t="shared" si="5"/>
        <v>1853373</v>
      </c>
      <c r="Z133" s="17">
        <f t="shared" si="6"/>
        <v>4250045</v>
      </c>
      <c r="AA133" s="15"/>
      <c r="AB133" s="17">
        <f t="shared" si="7"/>
        <v>308665330.01550287</v>
      </c>
      <c r="AC133" s="15"/>
    </row>
    <row r="134" spans="1:29" x14ac:dyDescent="0.2">
      <c r="A134" s="53">
        <v>137</v>
      </c>
      <c r="B134" s="1" t="s">
        <v>8</v>
      </c>
      <c r="C134" s="16">
        <f>VLOOKUP($A134,'[4]DISTRIBUTION SUMMARY'!$A$8:$BF$143,C$3,FALSE)</f>
        <v>2619548</v>
      </c>
      <c r="D134" s="16">
        <f>VLOOKUP($A134,'[4]DISTRIBUTION SUMMARY'!$A$8:$BF$143,D$3,FALSE)</f>
        <v>765663.36976055894</v>
      </c>
      <c r="E134" s="16">
        <f>VLOOKUP($A134,'[4]DISTRIBUTION SUMMARY'!$A$8:$BF$143,E$3,FALSE)</f>
        <v>63018</v>
      </c>
      <c r="F134" s="16">
        <f>VLOOKUP($A134,'[4]DISTRIBUTION SUMMARY'!$A$8:$BF$143,F$3,FALSE)</f>
        <v>107431</v>
      </c>
      <c r="G134" s="16">
        <f>VLOOKUP($A134,'[4]DISTRIBUTION SUMMARY'!$A$8:$BF$143,G$3,FALSE)</f>
        <v>24398</v>
      </c>
      <c r="H134" s="16">
        <f>VLOOKUP($A134,'[4]DISTRIBUTION SUMMARY'!$A$8:$BF$143,H$3,FALSE)</f>
        <v>241228</v>
      </c>
      <c r="I134" s="16">
        <f>VLOOKUP($A134,'[4]DISTRIBUTION SUMMARY'!$A$8:$BF$143,I$3,FALSE)</f>
        <v>0</v>
      </c>
      <c r="J134" s="16">
        <f>VLOOKUP($A134,'[4]DISTRIBUTION SUMMARY'!$A$8:$BF$143,J$3,FALSE)</f>
        <v>313636</v>
      </c>
      <c r="K134" s="16">
        <f>VLOOKUP($A134,'[4]DISTRIBUTION SUMMARY'!$A$8:$BF$143,K$3,FALSE)</f>
        <v>145996</v>
      </c>
      <c r="L134" s="16">
        <f>VLOOKUP($A134,'[4]DISTRIBUTION SUMMARY'!$A$8:$BF$143,L$3,FALSE)</f>
        <v>9051</v>
      </c>
      <c r="M134" s="16">
        <f>VLOOKUP($A134,'[4]DISTRIBUTION SUMMARY'!$A$8:$BF$143,M$3,FALSE)</f>
        <v>45308</v>
      </c>
      <c r="N134" s="16">
        <f>VLOOKUP($A134,'[4]DISTRIBUTION SUMMARY'!$A$8:$BF$143,N$3,FALSE)</f>
        <v>0</v>
      </c>
      <c r="O134" s="15"/>
      <c r="P134" s="67">
        <f>VLOOKUP($A134,'[4]DISTRIBUTION SUMMARY'!$A$8:$BF$143,P$3,FALSE)</f>
        <v>121971</v>
      </c>
      <c r="Q134" s="67">
        <f>VLOOKUP($A134,'[4]DISTRIBUTION SUMMARY'!$A$8:$BF$143,Q$3,FALSE)</f>
        <v>0</v>
      </c>
      <c r="R134" s="16">
        <f>VLOOKUP($A134,'[4]DISTRIBUTION SUMMARY'!$A$8:$BF$143,R$3,FALSE)</f>
        <v>0</v>
      </c>
      <c r="S134" s="16">
        <f>VLOOKUP($A134,'[4]DISTRIBUTION SUMMARY'!$A$8:$BF$143,S$3,FALSE)</f>
        <v>20478</v>
      </c>
      <c r="T134" s="16">
        <f>VLOOKUP($A134,'[4]DISTRIBUTION SUMMARY'!$A$8:$BF$143,T$3,FALSE)</f>
        <v>7768</v>
      </c>
      <c r="U134" s="16">
        <f>VLOOKUP($A134,'[4]DISTRIBUTION SUMMARY'!$A$8:$BF$143,U$3,FALSE)</f>
        <v>0</v>
      </c>
      <c r="V134" s="16">
        <f>VLOOKUP($A134,'[4]DISTRIBUTION SUMMARY'!$A$8:$BF$143,V$3,FALSE)</f>
        <v>0</v>
      </c>
      <c r="W134" s="15"/>
      <c r="X134" s="16">
        <f t="shared" si="4"/>
        <v>45308</v>
      </c>
      <c r="Y134" s="16">
        <f t="shared" si="5"/>
        <v>0</v>
      </c>
      <c r="Z134" s="17">
        <f t="shared" si="6"/>
        <v>63018</v>
      </c>
      <c r="AA134" s="15"/>
      <c r="AB134" s="17">
        <f t="shared" si="7"/>
        <v>4485494.3697605589</v>
      </c>
      <c r="AC134" s="15"/>
    </row>
    <row r="135" spans="1:29" x14ac:dyDescent="0.2">
      <c r="A135" s="53">
        <v>138</v>
      </c>
      <c r="B135" s="1" t="s">
        <v>7</v>
      </c>
      <c r="C135" s="16">
        <f>VLOOKUP($A135,'[4]DISTRIBUTION SUMMARY'!$A$8:$BF$143,C$3,FALSE)</f>
        <v>4127810</v>
      </c>
      <c r="D135" s="16">
        <f>VLOOKUP($A135,'[4]DISTRIBUTION SUMMARY'!$A$8:$BF$143,D$3,FALSE)</f>
        <v>1236598.7848598615</v>
      </c>
      <c r="E135" s="16">
        <f>VLOOKUP($A135,'[4]DISTRIBUTION SUMMARY'!$A$8:$BF$143,E$3,FALSE)</f>
        <v>100563</v>
      </c>
      <c r="F135" s="16">
        <f>VLOOKUP($A135,'[4]DISTRIBUTION SUMMARY'!$A$8:$BF$143,F$3,FALSE)</f>
        <v>172063</v>
      </c>
      <c r="G135" s="16">
        <f>VLOOKUP($A135,'[4]DISTRIBUTION SUMMARY'!$A$8:$BF$143,G$3,FALSE)</f>
        <v>40190</v>
      </c>
      <c r="H135" s="16">
        <f>VLOOKUP($A135,'[4]DISTRIBUTION SUMMARY'!$A$8:$BF$143,H$3,FALSE)</f>
        <v>562030</v>
      </c>
      <c r="I135" s="16">
        <f>VLOOKUP($A135,'[4]DISTRIBUTION SUMMARY'!$A$8:$BF$143,I$3,FALSE)</f>
        <v>0</v>
      </c>
      <c r="J135" s="16">
        <f>VLOOKUP($A135,'[4]DISTRIBUTION SUMMARY'!$A$8:$BF$143,J$3,FALSE)</f>
        <v>518073</v>
      </c>
      <c r="K135" s="16">
        <f>VLOOKUP($A135,'[4]DISTRIBUTION SUMMARY'!$A$8:$BF$143,K$3,FALSE)</f>
        <v>241139</v>
      </c>
      <c r="L135" s="16">
        <f>VLOOKUP($A135,'[4]DISTRIBUTION SUMMARY'!$A$8:$BF$143,L$3,FALSE)</f>
        <v>15071</v>
      </c>
      <c r="M135" s="16">
        <f>VLOOKUP($A135,'[4]DISTRIBUTION SUMMARY'!$A$8:$BF$143,M$3,FALSE)</f>
        <v>63622</v>
      </c>
      <c r="N135" s="16">
        <f>VLOOKUP($A135,'[4]DISTRIBUTION SUMMARY'!$A$8:$BF$143,N$3,FALSE)</f>
        <v>0</v>
      </c>
      <c r="O135" s="15"/>
      <c r="P135" s="67">
        <f>VLOOKUP($A135,'[4]DISTRIBUTION SUMMARY'!$A$8:$BF$143,P$3,FALSE)</f>
        <v>196991</v>
      </c>
      <c r="Q135" s="67">
        <f>VLOOKUP($A135,'[4]DISTRIBUTION SUMMARY'!$A$8:$BF$143,Q$3,FALSE)</f>
        <v>0</v>
      </c>
      <c r="R135" s="16">
        <f>VLOOKUP($A135,'[4]DISTRIBUTION SUMMARY'!$A$8:$BF$143,R$3,FALSE)</f>
        <v>0</v>
      </c>
      <c r="S135" s="16">
        <f>VLOOKUP($A135,'[4]DISTRIBUTION SUMMARY'!$A$8:$BF$143,S$3,FALSE)</f>
        <v>68478</v>
      </c>
      <c r="T135" s="16">
        <f>VLOOKUP($A135,'[4]DISTRIBUTION SUMMARY'!$A$8:$BF$143,T$3,FALSE)</f>
        <v>20008</v>
      </c>
      <c r="U135" s="16">
        <f>VLOOKUP($A135,'[4]DISTRIBUTION SUMMARY'!$A$8:$BF$143,U$3,FALSE)</f>
        <v>0</v>
      </c>
      <c r="V135" s="16">
        <f>VLOOKUP($A135,'[4]DISTRIBUTION SUMMARY'!$A$8:$BF$143,V$3,FALSE)</f>
        <v>0</v>
      </c>
      <c r="W135" s="15"/>
      <c r="X135" s="16">
        <f t="shared" si="4"/>
        <v>63622</v>
      </c>
      <c r="Y135" s="16">
        <f t="shared" si="5"/>
        <v>0</v>
      </c>
      <c r="Z135" s="17">
        <f t="shared" si="6"/>
        <v>100563</v>
      </c>
      <c r="AA135" s="15"/>
      <c r="AB135" s="17">
        <f t="shared" si="7"/>
        <v>7362636.7848598612</v>
      </c>
      <c r="AC135" s="15"/>
    </row>
    <row r="136" spans="1:29" x14ac:dyDescent="0.2">
      <c r="A136" s="53">
        <v>139</v>
      </c>
      <c r="B136" s="1" t="s">
        <v>6</v>
      </c>
      <c r="C136" s="16">
        <f>VLOOKUP($A136,'[4]DISTRIBUTION SUMMARY'!$A$8:$BF$143,C$3,FALSE)</f>
        <v>18392116</v>
      </c>
      <c r="D136" s="16">
        <f>VLOOKUP($A136,'[4]DISTRIBUTION SUMMARY'!$A$8:$BF$143,D$3,FALSE)</f>
        <v>4386307.140189941</v>
      </c>
      <c r="E136" s="16">
        <f>VLOOKUP($A136,'[4]DISTRIBUTION SUMMARY'!$A$8:$BF$143,E$3,FALSE)</f>
        <v>424546</v>
      </c>
      <c r="F136" s="16">
        <f>VLOOKUP($A136,'[4]DISTRIBUTION SUMMARY'!$A$8:$BF$143,F$3,FALSE)</f>
        <v>395013</v>
      </c>
      <c r="G136" s="16">
        <f>VLOOKUP($A136,'[4]DISTRIBUTION SUMMARY'!$A$8:$BF$143,G$3,FALSE)</f>
        <v>169670</v>
      </c>
      <c r="H136" s="16">
        <f>VLOOKUP($A136,'[4]DISTRIBUTION SUMMARY'!$A$8:$BF$143,H$3,FALSE)</f>
        <v>2081109</v>
      </c>
      <c r="I136" s="16">
        <f>VLOOKUP($A136,'[4]DISTRIBUTION SUMMARY'!$A$8:$BF$143,I$3,FALSE)</f>
        <v>0</v>
      </c>
      <c r="J136" s="16">
        <f>VLOOKUP($A136,'[4]DISTRIBUTION SUMMARY'!$A$8:$BF$143,J$3,FALSE)</f>
        <v>2091713</v>
      </c>
      <c r="K136" s="16">
        <f>VLOOKUP($A136,'[4]DISTRIBUTION SUMMARY'!$A$8:$BF$143,K$3,FALSE)</f>
        <v>972951</v>
      </c>
      <c r="L136" s="16">
        <f>VLOOKUP($A136,'[4]DISTRIBUTION SUMMARY'!$A$8:$BF$143,L$3,FALSE)</f>
        <v>60975</v>
      </c>
      <c r="M136" s="16">
        <f>VLOOKUP($A136,'[4]DISTRIBUTION SUMMARY'!$A$8:$BF$143,M$3,FALSE)</f>
        <v>242098</v>
      </c>
      <c r="N136" s="16">
        <f>VLOOKUP($A136,'[4]DISTRIBUTION SUMMARY'!$A$8:$BF$143,N$3,FALSE)</f>
        <v>59821</v>
      </c>
      <c r="O136" s="15"/>
      <c r="P136" s="67">
        <f>VLOOKUP($A136,'[4]DISTRIBUTION SUMMARY'!$A$8:$BF$143,P$3,FALSE)</f>
        <v>698742</v>
      </c>
      <c r="Q136" s="67">
        <f>VLOOKUP($A136,'[4]DISTRIBUTION SUMMARY'!$A$8:$BF$143,Q$3,FALSE)</f>
        <v>0</v>
      </c>
      <c r="R136" s="16">
        <f>VLOOKUP($A136,'[4]DISTRIBUTION SUMMARY'!$A$8:$BF$143,R$3,FALSE)</f>
        <v>0</v>
      </c>
      <c r="S136" s="16">
        <f>VLOOKUP($A136,'[4]DISTRIBUTION SUMMARY'!$A$8:$BF$143,S$3,FALSE)</f>
        <v>176206</v>
      </c>
      <c r="T136" s="16">
        <f>VLOOKUP($A136,'[4]DISTRIBUTION SUMMARY'!$A$8:$BF$143,T$3,FALSE)</f>
        <v>69397</v>
      </c>
      <c r="U136" s="16">
        <f>VLOOKUP($A136,'[4]DISTRIBUTION SUMMARY'!$A$8:$BF$143,U$3,FALSE)</f>
        <v>0</v>
      </c>
      <c r="V136" s="16">
        <f>VLOOKUP($A136,'[4]DISTRIBUTION SUMMARY'!$A$8:$BF$143,V$3,FALSE)</f>
        <v>0</v>
      </c>
      <c r="W136" s="15"/>
      <c r="X136" s="16">
        <f t="shared" ref="X136:X142" si="8">M136+R136</f>
        <v>242098</v>
      </c>
      <c r="Y136" s="16">
        <f t="shared" ref="Y136:Y142" si="9">N136+U136</f>
        <v>59821</v>
      </c>
      <c r="Z136" s="17">
        <f t="shared" ref="Z136:Z142" si="10">E136+V136</f>
        <v>424546</v>
      </c>
      <c r="AA136" s="15"/>
      <c r="AB136" s="17">
        <f t="shared" ref="AB136:AB142" si="11">C136+D136+F136+G136+H136+I136+J136+K136+L136+S136+T136+X136+Y136+Z136+Q136+P136</f>
        <v>30220664.140189942</v>
      </c>
      <c r="AC136" s="15"/>
    </row>
    <row r="137" spans="1:29" x14ac:dyDescent="0.2">
      <c r="A137" s="53">
        <v>140</v>
      </c>
      <c r="B137" s="1" t="s">
        <v>5</v>
      </c>
      <c r="C137" s="16">
        <f>VLOOKUP($A137,'[4]DISTRIBUTION SUMMARY'!$A$8:$BF$143,C$3,FALSE)</f>
        <v>0</v>
      </c>
      <c r="D137" s="16">
        <f>VLOOKUP($A137,'[4]DISTRIBUTION SUMMARY'!$A$8:$BF$143,D$3,FALSE)</f>
        <v>0</v>
      </c>
      <c r="E137" s="16">
        <f>VLOOKUP($A137,'[4]DISTRIBUTION SUMMARY'!$A$8:$BF$143,E$3,FALSE)</f>
        <v>0</v>
      </c>
      <c r="F137" s="16">
        <f>VLOOKUP($A137,'[4]DISTRIBUTION SUMMARY'!$A$8:$BF$143,F$3,FALSE)</f>
        <v>0</v>
      </c>
      <c r="G137" s="16">
        <f>VLOOKUP($A137,'[4]DISTRIBUTION SUMMARY'!$A$8:$BF$143,G$3,FALSE)</f>
        <v>0</v>
      </c>
      <c r="H137" s="16">
        <f>VLOOKUP($A137,'[4]DISTRIBUTION SUMMARY'!$A$8:$BF$143,H$3,FALSE)</f>
        <v>0</v>
      </c>
      <c r="I137" s="16">
        <f>VLOOKUP($A137,'[4]DISTRIBUTION SUMMARY'!$A$8:$BF$143,I$3,FALSE)</f>
        <v>0</v>
      </c>
      <c r="J137" s="16">
        <f>VLOOKUP($A137,'[4]DISTRIBUTION SUMMARY'!$A$8:$BF$143,J$3,FALSE)</f>
        <v>0</v>
      </c>
      <c r="K137" s="16">
        <f>VLOOKUP($A137,'[4]DISTRIBUTION SUMMARY'!$A$8:$BF$143,K$3,FALSE)</f>
        <v>0</v>
      </c>
      <c r="L137" s="16">
        <f>VLOOKUP($A137,'[4]DISTRIBUTION SUMMARY'!$A$8:$BF$143,L$3,FALSE)</f>
        <v>0</v>
      </c>
      <c r="M137" s="16">
        <f>VLOOKUP($A137,'[4]DISTRIBUTION SUMMARY'!$A$8:$BF$143,M$3,FALSE)</f>
        <v>0</v>
      </c>
      <c r="N137" s="16">
        <f>VLOOKUP($A137,'[4]DISTRIBUTION SUMMARY'!$A$8:$BF$143,N$3,FALSE)</f>
        <v>0</v>
      </c>
      <c r="O137" s="15"/>
      <c r="P137" s="67">
        <f>VLOOKUP($A137,'[4]DISTRIBUTION SUMMARY'!$A$8:$BF$143,P$3,FALSE)</f>
        <v>0</v>
      </c>
      <c r="Q137" s="67">
        <f>VLOOKUP($A137,'[4]DISTRIBUTION SUMMARY'!$A$8:$BF$143,Q$3,FALSE)</f>
        <v>0</v>
      </c>
      <c r="R137" s="16">
        <f>VLOOKUP($A137,'[4]DISTRIBUTION SUMMARY'!$A$8:$BF$143,R$3,FALSE)</f>
        <v>0</v>
      </c>
      <c r="S137" s="16">
        <f>VLOOKUP($A137,'[4]DISTRIBUTION SUMMARY'!$A$8:$BF$143,S$3,FALSE)</f>
        <v>0</v>
      </c>
      <c r="T137" s="16">
        <f>VLOOKUP($A137,'[4]DISTRIBUTION SUMMARY'!$A$8:$BF$143,T$3,FALSE)</f>
        <v>0</v>
      </c>
      <c r="U137" s="16">
        <f>VLOOKUP($A137,'[4]DISTRIBUTION SUMMARY'!$A$8:$BF$143,U$3,FALSE)</f>
        <v>0</v>
      </c>
      <c r="V137" s="16">
        <f>VLOOKUP($A137,'[4]DISTRIBUTION SUMMARY'!$A$8:$BF$143,V$3,FALSE)</f>
        <v>0</v>
      </c>
      <c r="W137" s="15"/>
      <c r="X137" s="16">
        <f t="shared" si="8"/>
        <v>0</v>
      </c>
      <c r="Y137" s="16">
        <f t="shared" si="9"/>
        <v>0</v>
      </c>
      <c r="Z137" s="17">
        <f t="shared" si="10"/>
        <v>0</v>
      </c>
      <c r="AA137" s="15"/>
      <c r="AB137" s="17">
        <f t="shared" si="11"/>
        <v>0</v>
      </c>
      <c r="AC137" s="15"/>
    </row>
    <row r="138" spans="1:29" x14ac:dyDescent="0.2">
      <c r="A138" s="53">
        <v>142</v>
      </c>
      <c r="B138" s="1" t="s">
        <v>4</v>
      </c>
      <c r="C138" s="16">
        <f>VLOOKUP($A138,'[4]DISTRIBUTION SUMMARY'!$A$8:$BF$143,C$3,FALSE)</f>
        <v>8729106</v>
      </c>
      <c r="D138" s="16">
        <f>VLOOKUP($A138,'[4]DISTRIBUTION SUMMARY'!$A$8:$BF$143,D$3,FALSE)</f>
        <v>2827710.1984581738</v>
      </c>
      <c r="E138" s="16">
        <f>VLOOKUP($A138,'[4]DISTRIBUTION SUMMARY'!$A$8:$BF$143,E$3,FALSE)</f>
        <v>210024</v>
      </c>
      <c r="F138" s="16">
        <f>VLOOKUP($A138,'[4]DISTRIBUTION SUMMARY'!$A$8:$BF$143,F$3,FALSE)</f>
        <v>129839</v>
      </c>
      <c r="G138" s="16">
        <f>VLOOKUP($A138,'[4]DISTRIBUTION SUMMARY'!$A$8:$BF$143,G$3,FALSE)</f>
        <v>83936</v>
      </c>
      <c r="H138" s="16">
        <f>VLOOKUP($A138,'[4]DISTRIBUTION SUMMARY'!$A$8:$BF$143,H$3,FALSE)</f>
        <v>1072811</v>
      </c>
      <c r="I138" s="16">
        <f>VLOOKUP($A138,'[4]DISTRIBUTION SUMMARY'!$A$8:$BF$143,I$3,FALSE)</f>
        <v>0</v>
      </c>
      <c r="J138" s="16">
        <f>VLOOKUP($A138,'[4]DISTRIBUTION SUMMARY'!$A$8:$BF$143,J$3,FALSE)</f>
        <v>1021662</v>
      </c>
      <c r="K138" s="16">
        <f>VLOOKUP($A138,'[4]DISTRIBUTION SUMMARY'!$A$8:$BF$143,K$3,FALSE)</f>
        <v>476076</v>
      </c>
      <c r="L138" s="16">
        <f>VLOOKUP($A138,'[4]DISTRIBUTION SUMMARY'!$A$8:$BF$143,L$3,FALSE)</f>
        <v>28853</v>
      </c>
      <c r="M138" s="16">
        <f>VLOOKUP($A138,'[4]DISTRIBUTION SUMMARY'!$A$8:$BF$143,M$3,FALSE)</f>
        <v>15106</v>
      </c>
      <c r="N138" s="16">
        <f>VLOOKUP($A138,'[4]DISTRIBUTION SUMMARY'!$A$8:$BF$143,N$3,FALSE)</f>
        <v>46035</v>
      </c>
      <c r="O138" s="15"/>
      <c r="P138" s="67">
        <f>VLOOKUP($A138,'[4]DISTRIBUTION SUMMARY'!$A$8:$BF$143,P$3,FALSE)</f>
        <v>450457</v>
      </c>
      <c r="Q138" s="67">
        <f>VLOOKUP($A138,'[4]DISTRIBUTION SUMMARY'!$A$8:$BF$143,Q$3,FALSE)</f>
        <v>0</v>
      </c>
      <c r="R138" s="16">
        <f>VLOOKUP($A138,'[4]DISTRIBUTION SUMMARY'!$A$8:$BF$143,R$3,FALSE)</f>
        <v>0</v>
      </c>
      <c r="S138" s="16">
        <f>VLOOKUP($A138,'[4]DISTRIBUTION SUMMARY'!$A$8:$BF$143,S$3,FALSE)</f>
        <v>58412</v>
      </c>
      <c r="T138" s="16">
        <f>VLOOKUP($A138,'[4]DISTRIBUTION SUMMARY'!$A$8:$BF$143,T$3,FALSE)</f>
        <v>17067</v>
      </c>
      <c r="U138" s="16">
        <f>VLOOKUP($A138,'[4]DISTRIBUTION SUMMARY'!$A$8:$BF$143,U$3,FALSE)</f>
        <v>0</v>
      </c>
      <c r="V138" s="16">
        <f>VLOOKUP($A138,'[4]DISTRIBUTION SUMMARY'!$A$8:$BF$143,V$3,FALSE)</f>
        <v>0</v>
      </c>
      <c r="W138" s="15"/>
      <c r="X138" s="16">
        <f t="shared" si="8"/>
        <v>15106</v>
      </c>
      <c r="Y138" s="16">
        <f t="shared" si="9"/>
        <v>46035</v>
      </c>
      <c r="Z138" s="17">
        <f t="shared" si="10"/>
        <v>210024</v>
      </c>
      <c r="AA138" s="15"/>
      <c r="AB138" s="17">
        <f t="shared" si="11"/>
        <v>15167094.198458174</v>
      </c>
      <c r="AC138" s="15"/>
    </row>
    <row r="139" spans="1:29" x14ac:dyDescent="0.2">
      <c r="A139" s="53">
        <v>143</v>
      </c>
      <c r="B139" s="1" t="s">
        <v>3</v>
      </c>
      <c r="C139" s="16">
        <f>VLOOKUP($A139,'[4]DISTRIBUTION SUMMARY'!$A$8:$BF$143,C$3,FALSE)</f>
        <v>34995169</v>
      </c>
      <c r="D139" s="16">
        <f>VLOOKUP($A139,'[4]DISTRIBUTION SUMMARY'!$A$8:$BF$143,D$3,FALSE)</f>
        <v>9595964.6163552795</v>
      </c>
      <c r="E139" s="16">
        <f>VLOOKUP($A139,'[4]DISTRIBUTION SUMMARY'!$A$8:$BF$143,E$3,FALSE)</f>
        <v>764430</v>
      </c>
      <c r="F139" s="16">
        <f>VLOOKUP($A139,'[4]DISTRIBUTION SUMMARY'!$A$8:$BF$143,F$3,FALSE)</f>
        <v>429616</v>
      </c>
      <c r="G139" s="16">
        <f>VLOOKUP($A139,'[4]DISTRIBUTION SUMMARY'!$A$8:$BF$143,G$3,FALSE)</f>
        <v>334146</v>
      </c>
      <c r="H139" s="16">
        <f>VLOOKUP($A139,'[4]DISTRIBUTION SUMMARY'!$A$8:$BF$143,H$3,FALSE)</f>
        <v>2926161</v>
      </c>
      <c r="I139" s="16">
        <f>VLOOKUP($A139,'[4]DISTRIBUTION SUMMARY'!$A$8:$BF$143,I$3,FALSE)</f>
        <v>0</v>
      </c>
      <c r="J139" s="16">
        <f>VLOOKUP($A139,'[4]DISTRIBUTION SUMMARY'!$A$8:$BF$143,J$3,FALSE)</f>
        <v>3771073</v>
      </c>
      <c r="K139" s="16">
        <f>VLOOKUP($A139,'[4]DISTRIBUTION SUMMARY'!$A$8:$BF$143,K$3,FALSE)</f>
        <v>1756652</v>
      </c>
      <c r="L139" s="16">
        <f>VLOOKUP($A139,'[4]DISTRIBUTION SUMMARY'!$A$8:$BF$143,L$3,FALSE)</f>
        <v>109791</v>
      </c>
      <c r="M139" s="16">
        <f>VLOOKUP($A139,'[4]DISTRIBUTION SUMMARY'!$A$8:$BF$143,M$3,FALSE)</f>
        <v>5290009</v>
      </c>
      <c r="N139" s="16">
        <f>VLOOKUP($A139,'[4]DISTRIBUTION SUMMARY'!$A$8:$BF$143,N$3,FALSE)</f>
        <v>229520</v>
      </c>
      <c r="O139" s="15"/>
      <c r="P139" s="67">
        <f>VLOOKUP($A139,'[4]DISTRIBUTION SUMMARY'!$A$8:$BF$143,P$3,FALSE)</f>
        <v>1528645</v>
      </c>
      <c r="Q139" s="67">
        <f>VLOOKUP($A139,'[4]DISTRIBUTION SUMMARY'!$A$8:$BF$143,Q$3,FALSE)</f>
        <v>0</v>
      </c>
      <c r="R139" s="16">
        <f>VLOOKUP($A139,'[4]DISTRIBUTION SUMMARY'!$A$8:$BF$143,R$3,FALSE)</f>
        <v>0</v>
      </c>
      <c r="S139" s="16">
        <f>VLOOKUP($A139,'[4]DISTRIBUTION SUMMARY'!$A$8:$BF$143,S$3,FALSE)</f>
        <v>415318</v>
      </c>
      <c r="T139" s="16">
        <f>VLOOKUP($A139,'[4]DISTRIBUTION SUMMARY'!$A$8:$BF$143,T$3,FALSE)</f>
        <v>174443</v>
      </c>
      <c r="U139" s="16">
        <f>VLOOKUP($A139,'[4]DISTRIBUTION SUMMARY'!$A$8:$BF$143,U$3,FALSE)</f>
        <v>0</v>
      </c>
      <c r="V139" s="16">
        <f>VLOOKUP($A139,'[4]DISTRIBUTION SUMMARY'!$A$8:$BF$143,V$3,FALSE)</f>
        <v>0</v>
      </c>
      <c r="W139" s="15"/>
      <c r="X139" s="16">
        <f t="shared" si="8"/>
        <v>5290009</v>
      </c>
      <c r="Y139" s="16">
        <f t="shared" si="9"/>
        <v>229520</v>
      </c>
      <c r="Z139" s="17">
        <f t="shared" si="10"/>
        <v>764430</v>
      </c>
      <c r="AA139" s="15"/>
      <c r="AB139" s="17">
        <f t="shared" si="11"/>
        <v>62320937.616355278</v>
      </c>
      <c r="AC139" s="15"/>
    </row>
    <row r="140" spans="1:29" x14ac:dyDescent="0.2">
      <c r="A140" s="53">
        <v>144</v>
      </c>
      <c r="B140" s="1" t="s">
        <v>2</v>
      </c>
      <c r="C140" s="16">
        <f>VLOOKUP($A140,'[4]DISTRIBUTION SUMMARY'!$A$8:$BF$143,C$3,FALSE)</f>
        <v>17882698</v>
      </c>
      <c r="D140" s="16">
        <f>VLOOKUP($A140,'[4]DISTRIBUTION SUMMARY'!$A$8:$BF$143,D$3,FALSE)</f>
        <v>3983547.2306172638</v>
      </c>
      <c r="E140" s="16">
        <f>VLOOKUP($A140,'[4]DISTRIBUTION SUMMARY'!$A$8:$BF$143,E$3,FALSE)</f>
        <v>368706</v>
      </c>
      <c r="F140" s="16">
        <f>VLOOKUP($A140,'[4]DISTRIBUTION SUMMARY'!$A$8:$BF$143,F$3,FALSE)</f>
        <v>147354</v>
      </c>
      <c r="G140" s="16">
        <f>VLOOKUP($A140,'[4]DISTRIBUTION SUMMARY'!$A$8:$BF$143,G$3,FALSE)</f>
        <v>161168</v>
      </c>
      <c r="H140" s="16">
        <f>VLOOKUP($A140,'[4]DISTRIBUTION SUMMARY'!$A$8:$BF$143,H$3,FALSE)</f>
        <v>1915596</v>
      </c>
      <c r="I140" s="16">
        <f>VLOOKUP($A140,'[4]DISTRIBUTION SUMMARY'!$A$8:$BF$143,I$3,FALSE)</f>
        <v>0</v>
      </c>
      <c r="J140" s="16">
        <f>VLOOKUP($A140,'[4]DISTRIBUTION SUMMARY'!$A$8:$BF$143,J$3,FALSE)</f>
        <v>1904084</v>
      </c>
      <c r="K140" s="16">
        <f>VLOOKUP($A140,'[4]DISTRIBUTION SUMMARY'!$A$8:$BF$143,K$3,FALSE)</f>
        <v>886424</v>
      </c>
      <c r="L140" s="16">
        <f>VLOOKUP($A140,'[4]DISTRIBUTION SUMMARY'!$A$8:$BF$143,L$3,FALSE)</f>
        <v>55258</v>
      </c>
      <c r="M140" s="16">
        <f>VLOOKUP($A140,'[4]DISTRIBUTION SUMMARY'!$A$8:$BF$143,M$3,FALSE)</f>
        <v>2692365</v>
      </c>
      <c r="N140" s="16">
        <f>VLOOKUP($A140,'[4]DISTRIBUTION SUMMARY'!$A$8:$BF$143,N$3,FALSE)</f>
        <v>211143</v>
      </c>
      <c r="O140" s="15"/>
      <c r="P140" s="67">
        <f>VLOOKUP($A140,'[4]DISTRIBUTION SUMMARY'!$A$8:$BF$143,P$3,FALSE)</f>
        <v>634582</v>
      </c>
      <c r="Q140" s="67">
        <f>VLOOKUP($A140,'[4]DISTRIBUTION SUMMARY'!$A$8:$BF$143,Q$3,FALSE)</f>
        <v>0</v>
      </c>
      <c r="R140" s="16">
        <f>VLOOKUP($A140,'[4]DISTRIBUTION SUMMARY'!$A$8:$BF$143,R$3,FALSE)</f>
        <v>0</v>
      </c>
      <c r="S140" s="16">
        <f>VLOOKUP($A140,'[4]DISTRIBUTION SUMMARY'!$A$8:$BF$143,S$3,FALSE)</f>
        <v>303101</v>
      </c>
      <c r="T140" s="16">
        <f>VLOOKUP($A140,'[4]DISTRIBUTION SUMMARY'!$A$8:$BF$143,T$3,FALSE)</f>
        <v>93928</v>
      </c>
      <c r="U140" s="16">
        <f>VLOOKUP($A140,'[4]DISTRIBUTION SUMMARY'!$A$8:$BF$143,U$3,FALSE)</f>
        <v>0</v>
      </c>
      <c r="V140" s="16">
        <f>VLOOKUP($A140,'[4]DISTRIBUTION SUMMARY'!$A$8:$BF$143,V$3,FALSE)</f>
        <v>0</v>
      </c>
      <c r="W140" s="15"/>
      <c r="X140" s="16">
        <f t="shared" si="8"/>
        <v>2692365</v>
      </c>
      <c r="Y140" s="16">
        <f t="shared" si="9"/>
        <v>211143</v>
      </c>
      <c r="Z140" s="17">
        <f t="shared" si="10"/>
        <v>368706</v>
      </c>
      <c r="AA140" s="15"/>
      <c r="AB140" s="17">
        <f t="shared" si="11"/>
        <v>31239954.230617262</v>
      </c>
      <c r="AC140" s="15"/>
    </row>
    <row r="141" spans="1:29" x14ac:dyDescent="0.2">
      <c r="A141" s="53">
        <v>202</v>
      </c>
      <c r="B141" s="1" t="s">
        <v>1</v>
      </c>
      <c r="C141" s="16">
        <f>VLOOKUP($A141,'[4]DISTRIBUTION SUMMARY'!$A$8:$BF$143,C$3,FALSE)</f>
        <v>2720777</v>
      </c>
      <c r="D141" s="16">
        <f>VLOOKUP($A141,'[4]DISTRIBUTION SUMMARY'!$A$8:$BF$143,D$3,FALSE)</f>
        <v>669168.80809210497</v>
      </c>
      <c r="E141" s="16">
        <f>VLOOKUP($A141,'[4]DISTRIBUTION SUMMARY'!$A$8:$BF$143,E$3,FALSE)</f>
        <v>57289</v>
      </c>
      <c r="F141" s="16">
        <f>VLOOKUP($A141,'[4]DISTRIBUTION SUMMARY'!$A$8:$BF$143,F$3,FALSE)</f>
        <v>262225</v>
      </c>
      <c r="G141" s="16">
        <f>VLOOKUP($A141,'[4]DISTRIBUTION SUMMARY'!$A$8:$BF$143,G$3,FALSE)</f>
        <v>22895</v>
      </c>
      <c r="H141" s="16">
        <f>VLOOKUP($A141,'[4]DISTRIBUTION SUMMARY'!$A$8:$BF$143,H$3,FALSE)</f>
        <v>534109</v>
      </c>
      <c r="I141" s="16">
        <f>VLOOKUP($A141,'[4]DISTRIBUTION SUMMARY'!$A$8:$BF$143,I$3,FALSE)</f>
        <v>0</v>
      </c>
      <c r="J141" s="16">
        <f>VLOOKUP($A141,'[4]DISTRIBUTION SUMMARY'!$A$8:$BF$143,J$3,FALSE)</f>
        <v>378849</v>
      </c>
      <c r="K141" s="16">
        <f>VLOOKUP($A141,'[4]DISTRIBUTION SUMMARY'!$A$8:$BF$143,K$3,FALSE)</f>
        <v>176367</v>
      </c>
      <c r="L141" s="16">
        <f>VLOOKUP($A141,'[4]DISTRIBUTION SUMMARY'!$A$8:$BF$143,L$3,FALSE)</f>
        <v>10732</v>
      </c>
      <c r="M141" s="16">
        <f>VLOOKUP($A141,'[4]DISTRIBUTION SUMMARY'!$A$8:$BF$143,M$3,FALSE)</f>
        <v>12456</v>
      </c>
      <c r="N141" s="16">
        <f>VLOOKUP($A141,'[4]DISTRIBUTION SUMMARY'!$A$8:$BF$143,N$3,FALSE)</f>
        <v>3395</v>
      </c>
      <c r="O141" s="15"/>
      <c r="P141" s="67">
        <f>VLOOKUP($A141,'[4]DISTRIBUTION SUMMARY'!$A$8:$BF$143,P$3,FALSE)</f>
        <v>106599</v>
      </c>
      <c r="Q141" s="67">
        <f>VLOOKUP($A141,'[4]DISTRIBUTION SUMMARY'!$A$8:$BF$143,Q$3,FALSE)</f>
        <v>0</v>
      </c>
      <c r="R141" s="16">
        <f>VLOOKUP($A141,'[4]DISTRIBUTION SUMMARY'!$A$8:$BF$143,R$3,FALSE)</f>
        <v>0</v>
      </c>
      <c r="S141" s="16">
        <f>VLOOKUP($A141,'[4]DISTRIBUTION SUMMARY'!$A$8:$BF$143,S$3,FALSE)</f>
        <v>32311</v>
      </c>
      <c r="T141" s="16">
        <f>VLOOKUP($A141,'[4]DISTRIBUTION SUMMARY'!$A$8:$BF$143,T$3,FALSE)</f>
        <v>13678</v>
      </c>
      <c r="U141" s="16">
        <f>VLOOKUP($A141,'[4]DISTRIBUTION SUMMARY'!$A$8:$BF$143,U$3,FALSE)</f>
        <v>0</v>
      </c>
      <c r="V141" s="16">
        <f>VLOOKUP($A141,'[4]DISTRIBUTION SUMMARY'!$A$8:$BF$143,V$3,FALSE)</f>
        <v>0</v>
      </c>
      <c r="W141" s="15"/>
      <c r="X141" s="16">
        <f t="shared" si="8"/>
        <v>12456</v>
      </c>
      <c r="Y141" s="16">
        <f t="shared" si="9"/>
        <v>3395</v>
      </c>
      <c r="Z141" s="17">
        <f t="shared" si="10"/>
        <v>57289</v>
      </c>
      <c r="AA141" s="15"/>
      <c r="AB141" s="17">
        <f t="shared" si="11"/>
        <v>5000850.8080921052</v>
      </c>
      <c r="AC141" s="15"/>
    </row>
    <row r="142" spans="1:29" x14ac:dyDescent="0.2">
      <c r="A142" s="53">
        <v>207</v>
      </c>
      <c r="B142" s="1" t="s">
        <v>0</v>
      </c>
      <c r="C142" s="16">
        <f>VLOOKUP($A142,'[4]DISTRIBUTION SUMMARY'!$A$8:$BF$143,C$3,FALSE)</f>
        <v>4428912</v>
      </c>
      <c r="D142" s="16">
        <f>VLOOKUP($A142,'[4]DISTRIBUTION SUMMARY'!$A$8:$BF$143,D$3,FALSE)</f>
        <v>857962.51570429746</v>
      </c>
      <c r="E142" s="16">
        <f>VLOOKUP($A142,'[4]DISTRIBUTION SUMMARY'!$A$8:$BF$143,E$3,FALSE)</f>
        <v>98186</v>
      </c>
      <c r="F142" s="16">
        <f>VLOOKUP($A142,'[4]DISTRIBUTION SUMMARY'!$A$8:$BF$143,F$3,FALSE)</f>
        <v>115267</v>
      </c>
      <c r="G142" s="16">
        <f>VLOOKUP($A142,'[4]DISTRIBUTION SUMMARY'!$A$8:$BF$143,G$3,FALSE)</f>
        <v>39240</v>
      </c>
      <c r="H142" s="16">
        <f>VLOOKUP($A142,'[4]DISTRIBUTION SUMMARY'!$A$8:$BF$143,H$3,FALSE)</f>
        <v>371552</v>
      </c>
      <c r="I142" s="16">
        <f>VLOOKUP($A142,'[4]DISTRIBUTION SUMMARY'!$A$8:$BF$143,I$3,FALSE)</f>
        <v>0</v>
      </c>
      <c r="J142" s="16">
        <f>VLOOKUP($A142,'[4]DISTRIBUTION SUMMARY'!$A$8:$BF$143,J$3,FALSE)</f>
        <v>479462</v>
      </c>
      <c r="K142" s="16">
        <f>VLOOKUP($A142,'[4]DISTRIBUTION SUMMARY'!$A$8:$BF$143,K$3,FALSE)</f>
        <v>223177</v>
      </c>
      <c r="L142" s="16">
        <f>VLOOKUP($A142,'[4]DISTRIBUTION SUMMARY'!$A$8:$BF$143,L$3,FALSE)</f>
        <v>13489</v>
      </c>
      <c r="M142" s="16">
        <f>VLOOKUP($A142,'[4]DISTRIBUTION SUMMARY'!$A$8:$BF$143,M$3,FALSE)</f>
        <v>9004</v>
      </c>
      <c r="N142" s="16">
        <f>VLOOKUP($A142,'[4]DISTRIBUTION SUMMARY'!$A$8:$BF$143,N$3,FALSE)</f>
        <v>34271</v>
      </c>
      <c r="O142" s="15"/>
      <c r="P142" s="67">
        <f>VLOOKUP($A142,'[4]DISTRIBUTION SUMMARY'!$A$8:$BF$143,P$3,FALSE)</f>
        <v>136674</v>
      </c>
      <c r="Q142" s="67">
        <f>VLOOKUP($A142,'[4]DISTRIBUTION SUMMARY'!$A$8:$BF$143,Q$3,FALSE)</f>
        <v>0</v>
      </c>
      <c r="R142" s="16">
        <f>VLOOKUP($A142,'[4]DISTRIBUTION SUMMARY'!$A$8:$BF$143,R$3,FALSE)</f>
        <v>0</v>
      </c>
      <c r="S142" s="16">
        <f>VLOOKUP($A142,'[4]DISTRIBUTION SUMMARY'!$A$8:$BF$143,S$3,FALSE)</f>
        <v>12790</v>
      </c>
      <c r="T142" s="16">
        <f>VLOOKUP($A142,'[4]DISTRIBUTION SUMMARY'!$A$8:$BF$143,T$3,FALSE)</f>
        <v>13079</v>
      </c>
      <c r="U142" s="16">
        <f>VLOOKUP($A142,'[4]DISTRIBUTION SUMMARY'!$A$8:$BF$143,U$3,FALSE)</f>
        <v>0</v>
      </c>
      <c r="V142" s="16">
        <f>VLOOKUP($A142,'[4]DISTRIBUTION SUMMARY'!$A$8:$BF$143,V$3,FALSE)</f>
        <v>0</v>
      </c>
      <c r="W142" s="15"/>
      <c r="X142" s="16">
        <f t="shared" si="8"/>
        <v>9004</v>
      </c>
      <c r="Y142" s="16">
        <f t="shared" si="9"/>
        <v>34271</v>
      </c>
      <c r="Z142" s="17">
        <f t="shared" si="10"/>
        <v>98186</v>
      </c>
      <c r="AA142" s="15"/>
      <c r="AB142" s="17">
        <f t="shared" si="11"/>
        <v>6833065.5157042975</v>
      </c>
      <c r="AC142" s="15"/>
    </row>
    <row r="143" spans="1:29" x14ac:dyDescent="0.2">
      <c r="A143" s="18"/>
      <c r="C143" s="16"/>
      <c r="D143" s="16"/>
      <c r="E143" s="16"/>
      <c r="F143" s="16"/>
      <c r="G143" s="16"/>
      <c r="H143" s="16"/>
      <c r="I143" s="16"/>
      <c r="J143" s="16"/>
      <c r="K143" s="16"/>
      <c r="L143" s="16"/>
      <c r="M143" s="16"/>
      <c r="N143" s="16"/>
      <c r="O143" s="15"/>
      <c r="R143" s="16"/>
      <c r="S143" s="16"/>
      <c r="T143" s="16"/>
      <c r="U143" s="16"/>
      <c r="V143" s="16"/>
      <c r="W143" s="15"/>
      <c r="X143" s="17"/>
      <c r="Y143" s="17"/>
      <c r="Z143" s="17"/>
      <c r="AA143" s="15"/>
      <c r="AB143" s="17">
        <f t="shared" ref="AB143" si="12">C143+D143+F143+G143+H143+I143+J143+K143+L143+S143+T143+X143+Y143+Z143</f>
        <v>0</v>
      </c>
      <c r="AC143" s="15"/>
    </row>
    <row r="144" spans="1:29" x14ac:dyDescent="0.2">
      <c r="A144" s="18"/>
      <c r="C144" s="16">
        <f>SUM(C7:C142)</f>
        <v>4572883168</v>
      </c>
      <c r="D144" s="16">
        <f>SUM(D7:D142)</f>
        <v>1710600000.0000002</v>
      </c>
      <c r="E144" s="16">
        <f>SUM(E7:E142)</f>
        <v>108042215</v>
      </c>
      <c r="F144" s="16">
        <f t="shared" ref="F144:V144" si="13">SUM(F7:F142)</f>
        <v>94455795</v>
      </c>
      <c r="G144" s="16">
        <f t="shared" si="13"/>
        <v>43971754</v>
      </c>
      <c r="H144" s="16">
        <f t="shared" si="13"/>
        <v>527612453</v>
      </c>
      <c r="I144" s="16">
        <f t="shared" si="13"/>
        <v>0</v>
      </c>
      <c r="J144" s="16">
        <f t="shared" si="13"/>
        <v>534619604</v>
      </c>
      <c r="K144" s="16">
        <f t="shared" si="13"/>
        <v>248783023</v>
      </c>
      <c r="L144" s="16">
        <f t="shared" si="13"/>
        <v>15333750</v>
      </c>
      <c r="M144" s="16">
        <f t="shared" si="13"/>
        <v>165982653</v>
      </c>
      <c r="N144" s="16">
        <f t="shared" si="13"/>
        <v>32359040</v>
      </c>
      <c r="O144" s="15"/>
      <c r="P144" s="16">
        <f t="shared" ref="P144:Q144" si="14">SUM(P7:P142)</f>
        <v>272500000</v>
      </c>
      <c r="Q144" s="16">
        <f t="shared" si="14"/>
        <v>0</v>
      </c>
      <c r="R144" s="16">
        <f t="shared" si="13"/>
        <v>0</v>
      </c>
      <c r="S144" s="16">
        <f t="shared" si="13"/>
        <v>42597923</v>
      </c>
      <c r="T144" s="16">
        <f t="shared" si="13"/>
        <v>18646449</v>
      </c>
      <c r="U144" s="16">
        <f t="shared" si="13"/>
        <v>0</v>
      </c>
      <c r="V144" s="16">
        <f t="shared" si="13"/>
        <v>0</v>
      </c>
      <c r="W144" s="15"/>
      <c r="X144" s="17"/>
      <c r="Y144" s="17"/>
      <c r="Z144" s="17"/>
      <c r="AA144" s="15"/>
      <c r="AB144" s="17"/>
      <c r="AC144" s="15"/>
    </row>
    <row r="145" spans="1:29" x14ac:dyDescent="0.2">
      <c r="A145" s="19">
        <v>0</v>
      </c>
      <c r="B145" s="20" t="s">
        <v>176</v>
      </c>
      <c r="C145" s="16">
        <f>'[4]DISTRIBUTION SUMMARY'!C145</f>
        <v>4572883168</v>
      </c>
      <c r="D145" s="16">
        <f>'[4]DISTRIBUTION SUMMARY'!D145</f>
        <v>1710600000.0000002</v>
      </c>
      <c r="E145" s="16">
        <f>'[4]DISTRIBUTION SUMMARY'!E145</f>
        <v>108042215</v>
      </c>
      <c r="F145" s="16">
        <f>'[4]DISTRIBUTION SUMMARY'!F145</f>
        <v>94455795</v>
      </c>
      <c r="G145" s="16">
        <f>'[4]DISTRIBUTION SUMMARY'!G145</f>
        <v>43971754</v>
      </c>
      <c r="H145" s="16">
        <f>'[4]DISTRIBUTION SUMMARY'!H145</f>
        <v>527612453</v>
      </c>
      <c r="I145" s="16">
        <f>'[4]DISTRIBUTION SUMMARY'!I145</f>
        <v>0</v>
      </c>
      <c r="J145" s="16">
        <f>'[4]DISTRIBUTION SUMMARY'!J145</f>
        <v>534619604</v>
      </c>
      <c r="K145" s="16">
        <f>'[4]DISTRIBUTION SUMMARY'!K145</f>
        <v>248783023</v>
      </c>
      <c r="L145" s="16">
        <f>'[4]DISTRIBUTION SUMMARY'!L145</f>
        <v>15333750</v>
      </c>
      <c r="M145" s="16">
        <f>'[4]DISTRIBUTION SUMMARY'!M145</f>
        <v>165982653</v>
      </c>
      <c r="N145" s="16">
        <f>'[4]DISTRIBUTION SUMMARY'!N145</f>
        <v>32359040</v>
      </c>
      <c r="O145" s="16"/>
      <c r="P145" s="16">
        <f>'[4]DISTRIBUTION SUMMARY'!$W$145</f>
        <v>272500000</v>
      </c>
      <c r="Q145" s="16">
        <f>'[4]DISTRIBUTION SUMMARY'!$X$145</f>
        <v>0</v>
      </c>
      <c r="R145" s="16">
        <f>'[4]DISTRIBUTION SUMMARY'!$BB$145</f>
        <v>0</v>
      </c>
      <c r="S145" s="16">
        <f>'[4]DISTRIBUTION SUMMARY'!$AQ$145</f>
        <v>42597923</v>
      </c>
      <c r="T145" s="16">
        <f>'[4]DISTRIBUTION SUMMARY'!$AU$145</f>
        <v>18646449</v>
      </c>
      <c r="U145" s="16">
        <f>'[4]DISTRIBUTION SUMMARY'!$BC$145</f>
        <v>0</v>
      </c>
      <c r="V145" s="16">
        <f>'[4]DISTRIBUTION SUMMARY'!$BD$145</f>
        <v>0</v>
      </c>
      <c r="W145" s="15"/>
      <c r="X145" s="21">
        <f>SUM(X7:X143)</f>
        <v>165982653</v>
      </c>
      <c r="Y145" s="21">
        <f>SUM(Y7:Y143)</f>
        <v>32359040</v>
      </c>
      <c r="Z145" s="21">
        <f>SUM(Z7:Z143)</f>
        <v>108042215</v>
      </c>
      <c r="AA145" s="15"/>
      <c r="AB145" s="21">
        <f>SUM(AB7:AB143)</f>
        <v>8388387827.000001</v>
      </c>
      <c r="AC145" s="15"/>
    </row>
    <row r="146" spans="1:29" x14ac:dyDescent="0.2">
      <c r="C146" s="17">
        <f t="shared" ref="C146:M146" si="15">C144-C145</f>
        <v>0</v>
      </c>
      <c r="D146" s="17">
        <f t="shared" si="15"/>
        <v>0</v>
      </c>
      <c r="E146" s="17">
        <f t="shared" si="15"/>
        <v>0</v>
      </c>
      <c r="F146" s="17">
        <f t="shared" si="15"/>
        <v>0</v>
      </c>
      <c r="G146" s="17">
        <f t="shared" si="15"/>
        <v>0</v>
      </c>
      <c r="H146" s="17">
        <f t="shared" si="15"/>
        <v>0</v>
      </c>
      <c r="I146" s="17">
        <f t="shared" si="15"/>
        <v>0</v>
      </c>
      <c r="J146" s="17">
        <f t="shared" si="15"/>
        <v>0</v>
      </c>
      <c r="K146" s="17">
        <f t="shared" si="15"/>
        <v>0</v>
      </c>
      <c r="L146" s="17">
        <f t="shared" si="15"/>
        <v>0</v>
      </c>
      <c r="M146" s="17">
        <f t="shared" si="15"/>
        <v>0</v>
      </c>
      <c r="N146" s="17">
        <f>N144-N145</f>
        <v>0</v>
      </c>
      <c r="P146" s="17">
        <f t="shared" ref="P146:Q146" si="16">P144-P145</f>
        <v>0</v>
      </c>
      <c r="Q146" s="17">
        <f t="shared" si="16"/>
        <v>0</v>
      </c>
      <c r="R146" s="17">
        <f>R144-R145</f>
        <v>0</v>
      </c>
      <c r="S146" s="17">
        <f>S144-S145</f>
        <v>0</v>
      </c>
      <c r="T146" s="17">
        <f>T144-T145</f>
        <v>0</v>
      </c>
      <c r="U146" s="17">
        <f>U144-U145</f>
        <v>0</v>
      </c>
      <c r="V146" s="17">
        <f>V144-V145</f>
        <v>0</v>
      </c>
    </row>
    <row r="147" spans="1:29" x14ac:dyDescent="0.2">
      <c r="AB147" s="30">
        <f>SUM(C7:V142)-AB145</f>
        <v>0</v>
      </c>
      <c r="AC147" s="29" t="s">
        <v>148</v>
      </c>
    </row>
  </sheetData>
  <mergeCells count="5">
    <mergeCell ref="A1:AC1"/>
    <mergeCell ref="C4:N4"/>
    <mergeCell ref="R4:V4"/>
    <mergeCell ref="X4:Z4"/>
    <mergeCell ref="P4:Q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Tax Credit Program</vt:lpstr>
      <vt:lpstr>FY25 Chpt 2 DABS-Dist Sum</vt:lpstr>
      <vt:lpstr>'Tax Credit Program'!Print_Area</vt:lpstr>
      <vt:lpstr>'Tax Credit Program'!Print_Titles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xcu03843</dc:creator>
  <cp:lastModifiedBy>Lanza, Edward (DOE)</cp:lastModifiedBy>
  <cp:lastPrinted>2016-05-26T17:46:24Z</cp:lastPrinted>
  <dcterms:created xsi:type="dcterms:W3CDTF">2012-07-16T16:57:51Z</dcterms:created>
  <dcterms:modified xsi:type="dcterms:W3CDTF">2024-05-20T19:18:27Z</dcterms:modified>
</cp:coreProperties>
</file>