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Office of Standards, Curriculum and Instruction\English\Virginia Literacy Act\Final Rubrics from VLP\Accessible Rubrics\"/>
    </mc:Choice>
  </mc:AlternateContent>
  <xr:revisionPtr revIDLastSave="0" documentId="8_{65F3800F-453A-4EEC-A7C8-0E0EF8AE952A}" xr6:coauthVersionLast="47" xr6:coauthVersionMax="47" xr10:uidLastSave="{00000000-0000-0000-0000-000000000000}"/>
  <bookViews>
    <workbookView xWindow="-120" yWindow="-120" windowWidth="29040" windowHeight="15720" firstSheet="1" activeTab="6" xr2:uid="{00000000-000D-0000-FFFF-FFFF00000000}"/>
  </bookViews>
  <sheets>
    <sheet name="PhaseII_Kindergarten" sheetId="3" r:id="rId1"/>
    <sheet name="PhaseII_1stGrade" sheetId="4" r:id="rId2"/>
    <sheet name="PhaseII_2ndGrade " sheetId="5" r:id="rId3"/>
    <sheet name="PhaseII_3rdGrade" sheetId="11" r:id="rId4"/>
    <sheet name="PhaseII_4thGrade" sheetId="13" r:id="rId5"/>
    <sheet name="PhaseII_5thGrade" sheetId="12" r:id="rId6"/>
    <sheet name="CoreProgramsRatingSummary" sheetId="7" r:id="rId7"/>
    <sheet name="FinalSummary" sheetId="8" r:id="rId8"/>
  </sheets>
  <externalReferences>
    <externalReference r:id="rId9"/>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15" i="3" l="1"/>
  <c r="C14" i="3"/>
  <c r="C68" i="12"/>
  <c r="C67" i="12"/>
  <c r="C66" i="12"/>
  <c r="C65" i="12"/>
  <c r="C64" i="12"/>
  <c r="C63" i="12"/>
  <c r="C62" i="12"/>
  <c r="C61" i="12"/>
  <c r="C60" i="12"/>
  <c r="C56" i="12"/>
  <c r="C55" i="12"/>
  <c r="C54" i="12"/>
  <c r="C53" i="12"/>
  <c r="C52" i="12"/>
  <c r="C51" i="12"/>
  <c r="C50" i="12"/>
  <c r="C49" i="12"/>
  <c r="C48" i="12"/>
  <c r="C47" i="12"/>
  <c r="C46" i="12"/>
  <c r="C45" i="12"/>
  <c r="C44" i="12"/>
  <c r="C40" i="12"/>
  <c r="C39" i="12"/>
  <c r="C38" i="12"/>
  <c r="C37" i="12"/>
  <c r="C33" i="12"/>
  <c r="C32" i="12"/>
  <c r="C31" i="12"/>
  <c r="C30" i="12"/>
  <c r="C29" i="12"/>
  <c r="C28" i="12"/>
  <c r="C27" i="12"/>
  <c r="C26" i="12"/>
  <c r="C25" i="12"/>
  <c r="C24" i="12"/>
  <c r="C20" i="12"/>
  <c r="C19" i="12"/>
  <c r="C18" i="12"/>
  <c r="C17" i="12"/>
  <c r="C16" i="12"/>
  <c r="C15" i="12"/>
  <c r="C14" i="12"/>
  <c r="C68" i="13"/>
  <c r="C67" i="13"/>
  <c r="C66" i="13"/>
  <c r="C65" i="13"/>
  <c r="C64" i="13"/>
  <c r="C63" i="13"/>
  <c r="C62" i="13"/>
  <c r="C61" i="13"/>
  <c r="C60" i="13"/>
  <c r="C56" i="13"/>
  <c r="C55" i="13"/>
  <c r="C54" i="13"/>
  <c r="C53" i="13"/>
  <c r="C52" i="13"/>
  <c r="C51" i="13"/>
  <c r="C50" i="13"/>
  <c r="C49" i="13"/>
  <c r="C48" i="13"/>
  <c r="C47" i="13"/>
  <c r="C46" i="13"/>
  <c r="C45" i="13"/>
  <c r="C44" i="13"/>
  <c r="C40" i="13"/>
  <c r="C39" i="13"/>
  <c r="C38" i="13"/>
  <c r="C37" i="13"/>
  <c r="C33" i="13"/>
  <c r="C32" i="13"/>
  <c r="C31" i="13"/>
  <c r="C30" i="13"/>
  <c r="C29" i="13"/>
  <c r="C28" i="13"/>
  <c r="C27" i="13"/>
  <c r="C26" i="13"/>
  <c r="C25" i="13"/>
  <c r="C24" i="13"/>
  <c r="C20" i="13"/>
  <c r="C19" i="13"/>
  <c r="C18" i="13"/>
  <c r="C17" i="13"/>
  <c r="C16" i="13"/>
  <c r="C15" i="13"/>
  <c r="C14" i="13"/>
  <c r="C86" i="11"/>
  <c r="C85" i="11"/>
  <c r="C84" i="11"/>
  <c r="C83" i="11"/>
  <c r="C82" i="11"/>
  <c r="C78" i="11"/>
  <c r="C77" i="11"/>
  <c r="C76" i="11"/>
  <c r="C75" i="11"/>
  <c r="C74" i="11"/>
  <c r="C70" i="11"/>
  <c r="C69" i="11"/>
  <c r="C68" i="11"/>
  <c r="C67" i="11"/>
  <c r="C66" i="11"/>
  <c r="C65" i="11"/>
  <c r="C64" i="11"/>
  <c r="C63" i="11"/>
  <c r="C62" i="11"/>
  <c r="C61" i="11"/>
  <c r="C60" i="11"/>
  <c r="C59" i="11"/>
  <c r="C58" i="11"/>
  <c r="C57" i="11"/>
  <c r="C56" i="11"/>
  <c r="C55" i="11"/>
  <c r="C51" i="11"/>
  <c r="C50" i="11"/>
  <c r="C49" i="11"/>
  <c r="C48" i="11"/>
  <c r="C47" i="11"/>
  <c r="C43" i="11"/>
  <c r="C42" i="11"/>
  <c r="C41" i="11"/>
  <c r="C40" i="11"/>
  <c r="C39" i="11"/>
  <c r="C38" i="11"/>
  <c r="C37" i="11"/>
  <c r="C36" i="11"/>
  <c r="C35" i="11"/>
  <c r="C34" i="11"/>
  <c r="C33" i="11"/>
  <c r="C32" i="11"/>
  <c r="C28" i="11"/>
  <c r="C27" i="11"/>
  <c r="C26" i="11"/>
  <c r="C25" i="11"/>
  <c r="C24" i="11"/>
  <c r="C23" i="11"/>
  <c r="C22" i="11"/>
  <c r="C21" i="11"/>
  <c r="C20" i="11"/>
  <c r="C19" i="11"/>
  <c r="C18" i="11"/>
  <c r="C17" i="11"/>
  <c r="C16" i="11"/>
  <c r="C15" i="11"/>
  <c r="C14" i="11"/>
  <c r="C85" i="5"/>
  <c r="C84" i="5"/>
  <c r="C83" i="5"/>
  <c r="C82" i="5"/>
  <c r="C81" i="5"/>
  <c r="C77" i="5"/>
  <c r="C76" i="5"/>
  <c r="C75" i="5"/>
  <c r="C74" i="5"/>
  <c r="C73" i="5"/>
  <c r="C69" i="5"/>
  <c r="C68" i="5"/>
  <c r="C67" i="5"/>
  <c r="C66" i="5"/>
  <c r="C65" i="5"/>
  <c r="C64" i="5"/>
  <c r="C63" i="5"/>
  <c r="C62" i="5"/>
  <c r="C61" i="5"/>
  <c r="C60" i="5"/>
  <c r="C59" i="5"/>
  <c r="C58" i="5"/>
  <c r="C57" i="5"/>
  <c r="C56" i="5"/>
  <c r="C55" i="5"/>
  <c r="C54" i="5"/>
  <c r="C50" i="5"/>
  <c r="C49" i="5"/>
  <c r="C48" i="5"/>
  <c r="C47" i="5"/>
  <c r="C46" i="5"/>
  <c r="C42" i="5"/>
  <c r="C41" i="5"/>
  <c r="C40" i="5"/>
  <c r="C39" i="5"/>
  <c r="C38" i="5"/>
  <c r="C37" i="5"/>
  <c r="C36" i="5"/>
  <c r="C35" i="5"/>
  <c r="C34" i="5"/>
  <c r="C33" i="5"/>
  <c r="C32" i="5"/>
  <c r="C28" i="5"/>
  <c r="C27" i="5"/>
  <c r="C26" i="5"/>
  <c r="C25" i="5"/>
  <c r="C24" i="5"/>
  <c r="C23" i="5"/>
  <c r="C22" i="5"/>
  <c r="C21" i="5"/>
  <c r="C20" i="5"/>
  <c r="C19" i="5"/>
  <c r="C18" i="5"/>
  <c r="C17" i="5"/>
  <c r="C16" i="5"/>
  <c r="C15" i="5"/>
  <c r="C14" i="5"/>
  <c r="C100" i="4"/>
  <c r="C99" i="4"/>
  <c r="C98" i="4"/>
  <c r="C97" i="4"/>
  <c r="C96" i="4"/>
  <c r="C95" i="4"/>
  <c r="C91" i="4"/>
  <c r="C90" i="4"/>
  <c r="C89" i="4"/>
  <c r="C84" i="4"/>
  <c r="C83" i="4"/>
  <c r="C82" i="4"/>
  <c r="C81" i="4"/>
  <c r="C80" i="4"/>
  <c r="C79" i="4"/>
  <c r="C78" i="4"/>
  <c r="C77" i="4"/>
  <c r="C76" i="4"/>
  <c r="C75" i="4"/>
  <c r="C74" i="4"/>
  <c r="C73" i="4"/>
  <c r="C72" i="4"/>
  <c r="C68" i="4"/>
  <c r="C67" i="4"/>
  <c r="C66" i="4"/>
  <c r="C65" i="4"/>
  <c r="C64" i="4"/>
  <c r="C63" i="4"/>
  <c r="C59" i="4"/>
  <c r="C58" i="4"/>
  <c r="C57" i="4"/>
  <c r="C56" i="4"/>
  <c r="C55" i="4"/>
  <c r="C54" i="4"/>
  <c r="C53" i="4"/>
  <c r="C52" i="4"/>
  <c r="C51" i="4"/>
  <c r="C47" i="4"/>
  <c r="C46" i="4"/>
  <c r="C45" i="4"/>
  <c r="C44" i="4"/>
  <c r="C43" i="4"/>
  <c r="C42" i="4"/>
  <c r="C41" i="4"/>
  <c r="C40" i="4"/>
  <c r="C39" i="4"/>
  <c r="C38" i="4"/>
  <c r="C37" i="4"/>
  <c r="C36" i="4"/>
  <c r="C35" i="4"/>
  <c r="C34" i="4"/>
  <c r="C33" i="4"/>
  <c r="C32" i="4"/>
  <c r="C31" i="4"/>
  <c r="C30" i="4"/>
  <c r="C29" i="4"/>
  <c r="C28" i="4"/>
  <c r="C24" i="4"/>
  <c r="C23" i="4"/>
  <c r="C22" i="4"/>
  <c r="C21" i="4"/>
  <c r="C20" i="4"/>
  <c r="C19" i="4"/>
  <c r="C18" i="4"/>
  <c r="C17" i="4"/>
  <c r="C16" i="4"/>
  <c r="C15" i="4"/>
  <c r="C90" i="3"/>
  <c r="C89" i="3"/>
  <c r="C88" i="3"/>
  <c r="C87" i="3"/>
  <c r="C86" i="3"/>
  <c r="C85" i="3"/>
  <c r="C81" i="3"/>
  <c r="C80" i="3"/>
  <c r="C79" i="3"/>
  <c r="C78" i="3"/>
  <c r="C74" i="3"/>
  <c r="C73" i="3"/>
  <c r="C72" i="3"/>
  <c r="C71" i="3"/>
  <c r="C70" i="3"/>
  <c r="C69" i="3"/>
  <c r="C68" i="3"/>
  <c r="C67" i="3"/>
  <c r="C66" i="3"/>
  <c r="C65" i="3"/>
  <c r="C64" i="3"/>
  <c r="C63" i="3"/>
  <c r="C62" i="3"/>
  <c r="C58" i="3"/>
  <c r="C57" i="3"/>
  <c r="C56" i="3"/>
  <c r="C55" i="3"/>
  <c r="C54" i="3"/>
  <c r="C53" i="3"/>
  <c r="C52" i="3"/>
  <c r="C51" i="3"/>
  <c r="C47" i="3"/>
  <c r="C46" i="3"/>
  <c r="C45" i="3"/>
  <c r="C44" i="3"/>
  <c r="C43" i="3"/>
  <c r="C42" i="3"/>
  <c r="C41" i="3"/>
  <c r="C40" i="3"/>
  <c r="C39" i="3"/>
  <c r="C38" i="3"/>
  <c r="C37" i="3"/>
  <c r="C36" i="3"/>
  <c r="C35" i="3"/>
  <c r="C34" i="3"/>
  <c r="C33" i="3"/>
  <c r="C32" i="3"/>
  <c r="C31" i="3"/>
  <c r="C30" i="3"/>
  <c r="C29" i="3"/>
  <c r="C28" i="3"/>
  <c r="C24" i="3"/>
  <c r="C23" i="3"/>
  <c r="C22" i="3"/>
  <c r="C21" i="3"/>
  <c r="C20" i="3"/>
  <c r="C19" i="3"/>
  <c r="C18" i="3"/>
  <c r="C17" i="3"/>
  <c r="C16" i="3"/>
  <c r="A2" i="11"/>
  <c r="A4" i="12" l="1"/>
  <c r="A3" i="12"/>
  <c r="A2" i="12"/>
  <c r="A4" i="13"/>
  <c r="A3" i="13"/>
  <c r="A2" i="13"/>
  <c r="A4" i="11"/>
  <c r="A3" i="11"/>
  <c r="A4" i="5"/>
  <c r="A3" i="5"/>
  <c r="A2" i="5"/>
  <c r="A4" i="4"/>
  <c r="A3" i="4"/>
  <c r="A2" i="4"/>
  <c r="C26" i="3" l="1"/>
  <c r="B6" i="7" s="1"/>
  <c r="E6" i="7" s="1"/>
  <c r="C92" i="3" l="1"/>
  <c r="B21" i="7" s="1"/>
  <c r="E21" i="7" s="1"/>
  <c r="C87" i="5"/>
  <c r="B68" i="7" s="1"/>
  <c r="E68" i="7" s="1"/>
  <c r="C42" i="13"/>
  <c r="B103" i="7" s="1"/>
  <c r="E103" i="7" s="1"/>
  <c r="C76" i="3"/>
  <c r="B15" i="7" s="1"/>
  <c r="E15" i="7" s="1"/>
  <c r="C71" i="5"/>
  <c r="B62" i="7" s="1"/>
  <c r="E62" i="7" s="1"/>
  <c r="C79" i="5"/>
  <c r="B65" i="7" s="1"/>
  <c r="E65" i="7" s="1"/>
  <c r="C44" i="5"/>
  <c r="B56" i="7" s="1"/>
  <c r="E56" i="7" s="1"/>
  <c r="C45" i="11"/>
  <c r="B78" i="7" s="1"/>
  <c r="E78" i="7" s="1"/>
  <c r="C72" i="11"/>
  <c r="B84" i="7" s="1"/>
  <c r="E84" i="7" s="1"/>
  <c r="C22" i="13"/>
  <c r="B97" i="7" s="1"/>
  <c r="E97" i="7" s="1"/>
  <c r="C49" i="3"/>
  <c r="B9" i="7" s="1"/>
  <c r="E9" i="7" s="1"/>
  <c r="C86" i="4"/>
  <c r="B40" i="7" s="1"/>
  <c r="E40" i="7" s="1"/>
  <c r="C88" i="11"/>
  <c r="B90" i="7" s="1"/>
  <c r="E90" i="7" s="1"/>
  <c r="C61" i="4"/>
  <c r="B34" i="7" s="1"/>
  <c r="E34" i="7" s="1"/>
  <c r="C53" i="11"/>
  <c r="B81" i="7" s="1"/>
  <c r="E81" i="7" s="1"/>
  <c r="C22" i="12"/>
  <c r="B116" i="7" s="1"/>
  <c r="E116" i="7" s="1"/>
  <c r="C49" i="4"/>
  <c r="B31" i="7" s="1"/>
  <c r="E31" i="7" s="1"/>
  <c r="C60" i="3"/>
  <c r="B12" i="7" s="1"/>
  <c r="E12" i="7" s="1"/>
  <c r="C58" i="13"/>
  <c r="B106" i="7" s="1"/>
  <c r="E106" i="7" s="1"/>
  <c r="C42" i="12"/>
  <c r="B122" i="7" s="1"/>
  <c r="E122" i="7" s="1"/>
  <c r="C26" i="4"/>
  <c r="B28" i="7" s="1"/>
  <c r="E28" i="7" s="1"/>
  <c r="C58" i="12"/>
  <c r="B125" i="7" s="1"/>
  <c r="E125" i="7" s="1"/>
  <c r="C80" i="11"/>
  <c r="B87" i="7" s="1"/>
  <c r="E87" i="7" s="1"/>
  <c r="C70" i="13"/>
  <c r="B109" i="7" s="1"/>
  <c r="E109" i="7" s="1"/>
  <c r="C30" i="11"/>
  <c r="B75" i="7" s="1"/>
  <c r="E75" i="7" s="1"/>
  <c r="C88" i="4"/>
  <c r="C93" i="4" s="1"/>
  <c r="B43" i="7" s="1"/>
  <c r="E43" i="7" s="1"/>
  <c r="C102" i="4"/>
  <c r="B46" i="7" s="1"/>
  <c r="E46" i="7" s="1"/>
  <c r="C30" i="5"/>
  <c r="B53" i="7" s="1"/>
  <c r="E53" i="7" s="1"/>
  <c r="C35" i="12"/>
  <c r="B119" i="7" s="1"/>
  <c r="E119" i="7" s="1"/>
  <c r="C70" i="12"/>
  <c r="B128" i="7" s="1"/>
  <c r="E128" i="7" s="1"/>
  <c r="C83" i="3"/>
  <c r="B18" i="7" s="1"/>
  <c r="E18" i="7" s="1"/>
  <c r="C70" i="4"/>
  <c r="B37" i="7" s="1"/>
  <c r="E37" i="7" s="1"/>
  <c r="C52" i="5"/>
  <c r="B59" i="7" s="1"/>
  <c r="E59" i="7" s="1"/>
  <c r="C35" i="13" l="1"/>
  <c r="B100" i="7" s="1"/>
  <c r="E100" i="7" s="1"/>
</calcChain>
</file>

<file path=xl/sharedStrings.xml><?xml version="1.0" encoding="utf-8"?>
<sst xmlns="http://schemas.openxmlformats.org/spreadsheetml/2006/main" count="825" uniqueCount="345">
  <si>
    <t xml:space="preserve">Core Instructional Program Review 
Phase II: In-Depth Review 
Submission Information </t>
  </si>
  <si>
    <t xml:space="preserve">Date: </t>
  </si>
  <si>
    <t xml:space="preserve">Name of Provider: </t>
  </si>
  <si>
    <t xml:space="preserve">Product Title and Edition: </t>
  </si>
  <si>
    <t>Publication Year:</t>
  </si>
  <si>
    <t>Target Audience: Kindergarten</t>
  </si>
  <si>
    <t>Phase II: In-Depth Core Instructional Program Review Rubric for Kindergarten</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</si>
  <si>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</si>
  <si>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</si>
  <si>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</si>
  <si>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</si>
  <si>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</si>
  <si>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</si>
  <si>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</si>
  <si>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r>
      <t>A detailed</t>
    </r>
    <r>
      <rPr>
        <b/>
        <sz val="12"/>
        <color rgb="FF000000"/>
        <rFont val="Calibri"/>
        <family val="2"/>
      </rPr>
      <t xml:space="preserve"> scope and sequence</t>
    </r>
    <r>
      <rPr>
        <sz val="12"/>
        <color rgb="FF000000"/>
        <rFont val="Calibri"/>
        <family val="2"/>
      </rPr>
      <t xml:space="preserv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</si>
  <si>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r>
      <rPr>
        <b/>
        <sz val="12"/>
        <color rgb="FF000000"/>
        <rFont val="Calibri"/>
        <family val="2"/>
      </rPr>
      <t>New skills are explicitly taught</t>
    </r>
    <r>
      <rPr>
        <sz val="12"/>
        <color rgb="FF000000"/>
        <rFont val="Calibri"/>
        <family val="2"/>
      </rPr>
      <t xml:space="preserve"> using multiple examples, where the new skill is introduced, defined and/or explained, a model or demonstration is provided, students are given opportunity to practice.</t>
    </r>
  </si>
  <si>
    <r>
      <t xml:space="preserve">Lessons include specific and precise </t>
    </r>
    <r>
      <rPr>
        <b/>
        <sz val="12"/>
        <color rgb="FF000000"/>
        <rFont val="Calibri"/>
        <family val="2"/>
      </rPr>
      <t>teacher language</t>
    </r>
    <r>
      <rPr>
        <sz val="12"/>
        <color rgb="FF000000"/>
        <rFont val="Calibri"/>
        <family val="2"/>
      </rPr>
      <t xml:space="preserve"> for immediate and corrective </t>
    </r>
    <r>
      <rPr>
        <b/>
        <sz val="12"/>
        <color rgb="FF000000"/>
        <rFont val="Calibri"/>
        <family val="2"/>
      </rPr>
      <t>feedback</t>
    </r>
    <r>
      <rPr>
        <sz val="12"/>
        <color rgb="FF000000"/>
        <rFont val="Calibri"/>
        <family val="2"/>
      </rPr>
      <t>.</t>
    </r>
  </si>
  <si>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t>
    </r>
    <r>
      <rPr>
        <sz val="12"/>
        <color rgb="FF000000"/>
        <rFont val="Calibri"/>
        <family val="2"/>
      </rPr>
      <t xml:space="preserve"> (e.g. phoneme-grapheme mapping, working toward understanding of the alphabetic principle).</t>
    </r>
  </si>
  <si>
    <r>
      <t xml:space="preserve">Students </t>
    </r>
    <r>
      <rPr>
        <b/>
        <sz val="12"/>
        <color rgb="FF000000"/>
        <rFont val="Calibri"/>
        <family val="2"/>
      </rPr>
      <t>analyze spoken words at the phoneme level</t>
    </r>
    <r>
      <rPr>
        <sz val="12"/>
        <color rgb="FF000000"/>
        <rFont val="Calibri"/>
        <family val="2"/>
      </rPr>
      <t>, including segmenting individual phonemes.</t>
    </r>
  </si>
  <si>
    <r>
      <rPr>
        <b/>
        <sz val="12"/>
        <color rgb="FF000000"/>
        <rFont val="Calibri"/>
        <family val="2"/>
      </rPr>
      <t>Movement</t>
    </r>
    <r>
      <rPr>
        <sz val="12"/>
        <color rgb="FF000000"/>
        <rFont val="Calibri"/>
        <family val="2"/>
      </rPr>
      <t xml:space="preserve"> and/or </t>
    </r>
    <r>
      <rPr>
        <b/>
        <sz val="12"/>
        <color rgb="FF000000"/>
        <rFont val="Calibri"/>
        <family val="2"/>
      </rPr>
      <t>manipulatives</t>
    </r>
    <r>
      <rPr>
        <sz val="12"/>
        <color rgb="FF000000"/>
        <rFont val="Calibri"/>
        <family val="2"/>
      </rPr>
      <t xml:space="preserve"> are used to make sounds in words concrete.</t>
    </r>
  </si>
  <si>
    <r>
      <t xml:space="preserve">Instructional time is focused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</si>
  <si>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pull apart the two phonemes in consonant blends when </t>
    </r>
    <r>
      <rPr>
        <b/>
        <sz val="12"/>
        <color rgb="FF000000"/>
        <rFont val="Calibri"/>
        <family val="2"/>
      </rPr>
      <t>segmenting</t>
    </r>
    <r>
      <rPr>
        <sz val="12"/>
        <color rgb="FF000000"/>
        <rFont val="Calibri"/>
        <family val="2"/>
      </rPr>
      <t>.</t>
    </r>
  </si>
  <si>
    <r>
      <t xml:space="preserve">Students spend time practicing to </t>
    </r>
    <r>
      <rPr>
        <b/>
        <sz val="12"/>
        <color rgb="FF000000"/>
        <rFont val="Calibri"/>
        <family val="2"/>
      </rPr>
      <t>listen, identify, and produce sounds at the phoneme level</t>
    </r>
    <r>
      <rPr>
        <sz val="12"/>
        <color rgb="FF000000"/>
        <rFont val="Calibri"/>
        <family val="2"/>
      </rPr>
      <t>.</t>
    </r>
  </si>
  <si>
    <r>
      <t xml:space="preserve">The activities and materials are designed to elicit high levels of responding and </t>
    </r>
    <r>
      <rPr>
        <b/>
        <sz val="12"/>
        <color rgb="FF000000"/>
        <rFont val="Calibri"/>
        <family val="2"/>
      </rPr>
      <t>engagement</t>
    </r>
  </si>
  <si>
    <r>
      <t xml:space="preserve">Program provides guidance on how to use </t>
    </r>
    <r>
      <rPr>
        <b/>
        <sz val="12"/>
        <color rgb="FF000000"/>
        <rFont val="Calibri"/>
        <family val="2"/>
      </rPr>
      <t>assessment data</t>
    </r>
    <r>
      <rPr>
        <sz val="12"/>
        <color rgb="FF000000"/>
        <rFont val="Calibri"/>
        <family val="2"/>
      </rPr>
      <t xml:space="preserve"> (curriculum embedded and/or alternatives) to determine differentiated, flexible groups, based on students' needs and progress. </t>
    </r>
  </si>
  <si>
    <t xml:space="preserve">Evidence and/or Comments </t>
  </si>
  <si>
    <t>N/A</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</si>
  <si>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</si>
  <si>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</si>
  <si>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r>
      <t>There is a detailed</t>
    </r>
    <r>
      <rPr>
        <b/>
        <sz val="12"/>
        <color rgb="FF000000"/>
        <rFont val="Calibri"/>
        <family val="2"/>
      </rPr>
      <t xml:space="preserve"> scope and sequence</t>
    </r>
    <r>
      <rPr>
        <sz val="12"/>
        <color rgb="FF000000"/>
        <rFont val="Calibri"/>
        <family val="2"/>
      </rPr>
      <t xml:space="preserve"> of phonics skills that </t>
    </r>
    <r>
      <rPr>
        <b/>
        <sz val="12"/>
        <color rgb="FF000000"/>
        <rFont val="Calibri"/>
        <family val="2"/>
      </rPr>
      <t>progresses from simple</t>
    </r>
    <r>
      <rPr>
        <sz val="12"/>
        <color rgb="FF000000"/>
        <rFont val="Calibri"/>
        <family val="2"/>
      </rPr>
      <t xml:space="preserve"> letter-sounds </t>
    </r>
    <r>
      <rPr>
        <b/>
        <sz val="12"/>
        <color rgb="FF000000"/>
        <rFont val="Calibri"/>
        <family val="2"/>
      </rPr>
      <t>to more complex</t>
    </r>
    <r>
      <rPr>
        <sz val="12"/>
        <color rgb="FF000000"/>
        <rFont val="Calibri"/>
        <family val="2"/>
      </rPr>
      <t xml:space="preserve"> patterns.</t>
    </r>
  </si>
  <si>
    <r>
      <t xml:space="preserve">There is a </t>
    </r>
    <r>
      <rPr>
        <b/>
        <sz val="12"/>
        <color rgb="FF000000"/>
        <rFont val="Calibri"/>
        <family val="2"/>
      </rPr>
      <t>predictable phonics routine</t>
    </r>
    <r>
      <rPr>
        <sz val="12"/>
        <color rgb="FF000000"/>
        <rFont val="Calibri"/>
        <family val="2"/>
      </rPr>
      <t xml:space="preserve"> that emphasizes the </t>
    </r>
    <r>
      <rPr>
        <b/>
        <sz val="12"/>
        <color rgb="FF000000"/>
        <rFont val="Calibri"/>
        <family val="2"/>
      </rPr>
      <t>connection between graphemes and phonemes</t>
    </r>
    <r>
      <rPr>
        <sz val="12"/>
        <color rgb="FF000000"/>
        <rFont val="Calibri"/>
        <family val="2"/>
      </rPr>
      <t xml:space="preserve">. </t>
    </r>
  </si>
  <si>
    <r>
      <rPr>
        <b/>
        <sz val="12"/>
        <color rgb="FF000000"/>
        <rFont val="Calibri"/>
        <family val="2"/>
      </rPr>
      <t>New skills are explicitly taught</t>
    </r>
    <r>
      <rPr>
        <sz val="12"/>
        <color rgb="FF000000"/>
        <rFont val="Calibri"/>
        <family val="2"/>
      </rPr>
      <t xml:space="preserve"> using multiple examples, where the new skill is introduced, defined and/or explained, a model or demonstration is provided, and students are given opportunities to practice and apply the new skill with teacher feedback.</t>
    </r>
  </si>
  <si>
    <r>
      <t xml:space="preserve">Letter-sound instruction </t>
    </r>
    <r>
      <rPr>
        <b/>
        <sz val="12"/>
        <color rgb="FF000000"/>
        <rFont val="Calibri"/>
        <family val="2"/>
      </rPr>
      <t>starts with high-utility letters</t>
    </r>
    <r>
      <rPr>
        <sz val="12"/>
        <color rgb="FF000000"/>
        <rFont val="Calibri"/>
        <family val="2"/>
      </rPr>
      <t xml:space="preserve"> (i.e., m, s, a, r, t).</t>
    </r>
  </si>
  <si>
    <r>
      <t xml:space="preserve">Letter-sound instruction </t>
    </r>
    <r>
      <rPr>
        <b/>
        <sz val="12"/>
        <color rgb="FF000000"/>
        <rFont val="Calibri"/>
        <family val="2"/>
      </rPr>
      <t>integrates</t>
    </r>
    <r>
      <rPr>
        <sz val="12"/>
        <color rgb="FF000000"/>
        <rFont val="Calibri"/>
        <family val="2"/>
      </rPr>
      <t xml:space="preserve"> the </t>
    </r>
    <r>
      <rPr>
        <b/>
        <sz val="12"/>
        <color rgb="FF000000"/>
        <rFont val="Calibri"/>
        <family val="2"/>
      </rPr>
      <t>letter name</t>
    </r>
    <r>
      <rPr>
        <sz val="12"/>
        <color rgb="FF000000"/>
        <rFont val="Calibri"/>
        <family val="2"/>
      </rPr>
      <t xml:space="preserve">, </t>
    </r>
    <r>
      <rPr>
        <b/>
        <sz val="12"/>
        <color rgb="FF000000"/>
        <rFont val="Calibri"/>
        <family val="2"/>
      </rPr>
      <t>sound</t>
    </r>
    <r>
      <rPr>
        <sz val="12"/>
        <color rgb="FF000000"/>
        <rFont val="Calibri"/>
        <family val="2"/>
      </rPr>
      <t xml:space="preserve">, and explicitly and systematically how to write the </t>
    </r>
    <r>
      <rPr>
        <b/>
        <sz val="12"/>
        <color rgb="FF000000"/>
        <rFont val="Calibri"/>
        <family val="2"/>
      </rPr>
      <t>symbol</t>
    </r>
    <r>
      <rPr>
        <sz val="12"/>
        <color rgb="FF000000"/>
        <rFont val="Calibri"/>
        <family val="2"/>
      </rPr>
      <t>.</t>
    </r>
  </si>
  <si>
    <r>
      <rPr>
        <b/>
        <sz val="12"/>
        <color rgb="FF000000"/>
        <rFont val="Calibri"/>
        <family val="2"/>
      </rPr>
      <t>Easily confused letters, letter-sounds and words</t>
    </r>
    <r>
      <rPr>
        <sz val="12"/>
        <color rgb="FF000000"/>
        <rFont val="Calibri"/>
        <family val="2"/>
      </rPr>
      <t xml:space="preserve"> (those that look or sound similar) are </t>
    </r>
    <r>
      <rPr>
        <b/>
        <i/>
        <sz val="12"/>
        <color rgb="FF000000"/>
        <rFont val="Calibri"/>
        <family val="2"/>
      </rPr>
      <t>not</t>
    </r>
    <r>
      <rPr>
        <b/>
        <sz val="12"/>
        <color rgb="FF000000"/>
        <rFont val="Calibri"/>
        <family val="2"/>
      </rPr>
      <t xml:space="preserve"> taught in close sequence</t>
    </r>
    <r>
      <rPr>
        <sz val="12"/>
        <color rgb="FF000000"/>
        <rFont val="Calibri"/>
        <family val="2"/>
      </rPr>
      <t>.</t>
    </r>
  </si>
  <si>
    <r>
      <t xml:space="preserve">A few </t>
    </r>
    <r>
      <rPr>
        <b/>
        <sz val="12"/>
        <color rgb="FF000000"/>
        <rFont val="Calibri"/>
        <family val="2"/>
      </rPr>
      <t xml:space="preserve">short vowel letter-sounds </t>
    </r>
    <r>
      <rPr>
        <sz val="12"/>
        <color rgb="FF000000"/>
        <rFont val="Calibri"/>
        <family val="2"/>
      </rPr>
      <t xml:space="preserve">are </t>
    </r>
    <r>
      <rPr>
        <b/>
        <sz val="12"/>
        <color rgb="FF000000"/>
        <rFont val="Calibri"/>
        <family val="2"/>
      </rPr>
      <t xml:space="preserve">taught early </t>
    </r>
    <r>
      <rPr>
        <sz val="12"/>
        <color rgb="FF000000"/>
        <rFont val="Calibri"/>
        <family val="2"/>
      </rPr>
      <t>so students can blend VC and CVC patterns to read and write words.</t>
    </r>
  </si>
  <si>
    <r>
      <t xml:space="preserve">There is an explicit strategy for </t>
    </r>
    <r>
      <rPr>
        <b/>
        <sz val="12"/>
        <color rgb="FF000000"/>
        <rFont val="Calibri"/>
        <family val="2"/>
      </rPr>
      <t>blending letter sounds into words</t>
    </r>
    <r>
      <rPr>
        <sz val="12"/>
        <color rgb="FF000000"/>
        <rFont val="Calibri"/>
        <family val="2"/>
      </rPr>
      <t>.</t>
    </r>
  </si>
  <si>
    <r>
      <t xml:space="preserve">There are multiple opportunities to </t>
    </r>
    <r>
      <rPr>
        <b/>
        <sz val="12"/>
        <color rgb="FF000000"/>
        <rFont val="Calibri"/>
        <family val="2"/>
      </rPr>
      <t>practice</t>
    </r>
    <r>
      <rPr>
        <sz val="12"/>
        <color rgb="FF000000"/>
        <rFont val="Calibri"/>
        <family val="2"/>
      </rPr>
      <t xml:space="preserve"> </t>
    </r>
    <r>
      <rPr>
        <b/>
        <sz val="12"/>
        <color rgb="FF000000"/>
        <rFont val="Calibri"/>
        <family val="2"/>
      </rPr>
      <t>blending letter sounds</t>
    </r>
    <r>
      <rPr>
        <sz val="12"/>
        <color rgb="FF000000"/>
        <rFont val="Calibri"/>
        <family val="2"/>
      </rPr>
      <t xml:space="preserve"> for the purpose of reading and writing words.</t>
    </r>
  </si>
  <si>
    <r>
      <t xml:space="preserve">Students are taught and practice how to </t>
    </r>
    <r>
      <rPr>
        <b/>
        <sz val="12"/>
        <color rgb="FF000000"/>
        <rFont val="Calibri"/>
        <family val="2"/>
      </rPr>
      <t>encode regular words</t>
    </r>
    <r>
      <rPr>
        <sz val="12"/>
        <color rgb="FF000000"/>
        <rFont val="Calibri"/>
        <family val="2"/>
      </rPr>
      <t xml:space="preserve"> for which they know all letter sounds.</t>
    </r>
  </si>
  <si>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</si>
  <si>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r>
      <rPr>
        <b/>
        <sz val="12"/>
        <color rgb="FF000000"/>
        <rFont val="Calibri"/>
        <family val="2"/>
      </rPr>
      <t>Regular word types are introduced first</t>
    </r>
    <r>
      <rPr>
        <sz val="12"/>
        <color rgb="FF000000"/>
        <rFont val="Calibri"/>
        <family val="2"/>
      </rPr>
      <t xml:space="preserve"> (e.g., VC, CVC, CV).</t>
    </r>
  </si>
  <si>
    <r>
      <rPr>
        <b/>
        <sz val="12"/>
        <color rgb="FF000000"/>
        <rFont val="Calibri"/>
        <family val="2"/>
      </rPr>
      <t>Irregularities</t>
    </r>
    <r>
      <rPr>
        <sz val="12"/>
        <color rgb="FF000000"/>
        <rFont val="Calibri"/>
        <family val="2"/>
      </rPr>
      <t xml:space="preserve"> are pointed out in high-utility words (i.e., have, I, said) while still focusing attention on the predictable letter-sound combinations.</t>
    </r>
  </si>
  <si>
    <r>
      <rPr>
        <b/>
        <sz val="12"/>
        <color rgb="FF000000"/>
        <rFont val="Calibri"/>
        <family val="2"/>
      </rPr>
      <t>Irregular, high-utility words</t>
    </r>
    <r>
      <rPr>
        <sz val="12"/>
        <color rgb="FF000000"/>
        <rFont val="Calibri"/>
        <family val="2"/>
      </rPr>
      <t xml:space="preserve"> are introduced and</t>
    </r>
    <r>
      <rPr>
        <b/>
        <sz val="12"/>
        <color rgb="FF000000"/>
        <rFont val="Calibri"/>
        <family val="2"/>
      </rPr>
      <t xml:space="preserve"> </t>
    </r>
    <r>
      <rPr>
        <sz val="12"/>
        <color rgb="FF000000"/>
        <rFont val="Calibri"/>
        <family val="2"/>
      </rPr>
      <t>practiced to automaticity.</t>
    </r>
  </si>
  <si>
    <r>
      <rPr>
        <b/>
        <sz val="12"/>
        <color rgb="FF000000"/>
        <rFont val="Calibri"/>
        <family val="2"/>
      </rPr>
      <t xml:space="preserve">Words are taught and learned in isolation </t>
    </r>
    <r>
      <rPr>
        <b/>
        <i/>
        <sz val="12"/>
        <color rgb="FF000000"/>
        <rFont val="Calibri"/>
        <family val="2"/>
      </rPr>
      <t>before</t>
    </r>
    <r>
      <rPr>
        <b/>
        <sz val="12"/>
        <color rgb="FF000000"/>
        <rFont val="Calibri"/>
        <family val="2"/>
      </rPr>
      <t xml:space="preserve"> practiced in text</t>
    </r>
    <r>
      <rPr>
        <sz val="12"/>
        <color rgb="FF000000"/>
        <rFont val="Calibri"/>
        <family val="2"/>
      </rPr>
      <t>; words in texts used for independent reading are the ones that have been taught in prior phonics lessons.</t>
    </r>
  </si>
  <si>
    <r>
      <t xml:space="preserve">There is </t>
    </r>
    <r>
      <rPr>
        <b/>
        <sz val="12"/>
        <color rgb="FF000000"/>
        <rFont val="Calibri"/>
        <family val="2"/>
      </rPr>
      <t>cumulative review</t>
    </r>
    <r>
      <rPr>
        <sz val="12"/>
        <color rgb="FF000000"/>
        <rFont val="Calibri"/>
        <family val="2"/>
      </rPr>
      <t xml:space="preserve"> to build automaticity of known letter-sound combinations and words.</t>
    </r>
  </si>
  <si>
    <r>
      <t xml:space="preserve">There are repeated opportunities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</si>
  <si>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high levels of student response and </t>
    </r>
    <r>
      <rPr>
        <b/>
        <sz val="12"/>
        <color rgb="FF000000"/>
        <rFont val="Calibri"/>
        <family val="2"/>
      </rPr>
      <t>engagement</t>
    </r>
    <r>
      <rPr>
        <sz val="12"/>
        <color rgb="FF000000"/>
        <rFont val="Calibri"/>
        <family val="2"/>
      </rPr>
      <t>.</t>
    </r>
  </si>
  <si>
    <t>Subtotal (20 points max)</t>
  </si>
  <si>
    <t xml:space="preserve">Criterion 3: Vocabulary </t>
  </si>
  <si>
    <r>
      <t>There is a detailed</t>
    </r>
    <r>
      <rPr>
        <b/>
        <sz val="12"/>
        <color rgb="FF000000"/>
        <rFont val="Calibri"/>
        <family val="2"/>
      </rPr>
      <t xml:space="preserve"> scope and sequence </t>
    </r>
    <r>
      <rPr>
        <sz val="12"/>
        <color rgb="FF000000"/>
        <rFont val="Calibri"/>
        <family val="2"/>
      </rPr>
      <t xml:space="preserve">of vocabulary skills. </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</si>
  <si>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words that must be learned to understand a concept or text, and words from content area instruction.</t>
    </r>
  </si>
  <si>
    <r>
      <rPr>
        <b/>
        <sz val="12"/>
        <color rgb="FF000000"/>
        <rFont val="Calibri"/>
        <family val="2"/>
      </rPr>
      <t>New words are explicitly modeled</t>
    </r>
    <r>
      <rPr>
        <sz val="12"/>
        <color rgb="FF000000"/>
        <rFont val="Calibri"/>
        <family val="2"/>
      </rPr>
      <t xml:space="preserve"> using student-friendly definitions, multiple examples and non-examples, and students are given opportunity to practice using the words.</t>
    </r>
  </si>
  <si>
    <r>
      <t>Words that have been taught are repeated</t>
    </r>
    <r>
      <rPr>
        <b/>
        <sz val="12"/>
        <color rgb="FF000000"/>
        <rFont val="Calibri"/>
        <family val="2"/>
      </rPr>
      <t xml:space="preserve"> multiple times </t>
    </r>
    <r>
      <rPr>
        <sz val="12"/>
        <color rgb="FF000000"/>
        <rFont val="Calibri"/>
        <family val="2"/>
      </rPr>
      <t xml:space="preserve">in a </t>
    </r>
    <r>
      <rPr>
        <b/>
        <sz val="12"/>
        <color rgb="FF000000"/>
        <rFont val="Calibri"/>
        <family val="2"/>
      </rPr>
      <t>variety of contexts</t>
    </r>
    <r>
      <rPr>
        <sz val="12"/>
        <color rgb="FF000000"/>
        <rFont val="Calibri"/>
        <family val="2"/>
      </rPr>
      <t>.</t>
    </r>
  </si>
  <si>
    <r>
      <t xml:space="preserve">New words are </t>
    </r>
    <r>
      <rPr>
        <b/>
        <sz val="12"/>
        <color rgb="FF000000"/>
        <rFont val="Calibri"/>
        <family val="2"/>
      </rPr>
      <t xml:space="preserve">integrated into example sentences </t>
    </r>
    <r>
      <rPr>
        <sz val="12"/>
        <color rgb="FF000000"/>
        <rFont val="Calibri"/>
        <family val="2"/>
      </rPr>
      <t xml:space="preserve">and students are prompted to use the new words in sentences in </t>
    </r>
    <r>
      <rPr>
        <b/>
        <sz val="12"/>
        <color rgb="FF000000"/>
        <rFont val="Calibri"/>
        <family val="2"/>
      </rPr>
      <t>oral and written responses</t>
    </r>
    <r>
      <rPr>
        <sz val="12"/>
        <color rgb="FF000000"/>
        <rFont val="Calibri"/>
        <family val="2"/>
      </rPr>
      <t>.</t>
    </r>
  </si>
  <si>
    <r>
      <t xml:space="preserve">There is </t>
    </r>
    <r>
      <rPr>
        <b/>
        <sz val="12"/>
        <color rgb="FF000000"/>
        <rFont val="Calibri"/>
        <family val="2"/>
      </rPr>
      <t xml:space="preserve">cumulative review </t>
    </r>
    <r>
      <rPr>
        <sz val="12"/>
        <color rgb="FF000000"/>
        <rFont val="Calibri"/>
        <family val="2"/>
      </rPr>
      <t>and practice of previously learned words.</t>
    </r>
  </si>
  <si>
    <r>
      <t xml:space="preserve">Students are exposed to a </t>
    </r>
    <r>
      <rPr>
        <b/>
        <sz val="12"/>
        <color rgb="FF000000"/>
        <rFont val="Calibri"/>
        <family val="2"/>
      </rPr>
      <t>breadth of vocabulary</t>
    </r>
    <r>
      <rPr>
        <sz val="12"/>
        <color rgb="FF000000"/>
        <rFont val="Calibri"/>
        <family val="2"/>
      </rPr>
      <t xml:space="preserve"> words through</t>
    </r>
    <r>
      <rPr>
        <b/>
        <sz val="12"/>
        <color rgb="FF000000"/>
        <rFont val="Calibri"/>
        <family val="2"/>
      </rPr>
      <t xml:space="preserve"> high-quality text</t>
    </r>
    <r>
      <rPr>
        <sz val="12"/>
        <color rgb="FF000000"/>
        <rFont val="Calibri"/>
        <family val="2"/>
      </rPr>
      <t>.</t>
    </r>
  </si>
  <si>
    <r>
      <t xml:space="preserve">Activities and materials are designed to elicit high levels of response and </t>
    </r>
    <r>
      <rPr>
        <b/>
        <sz val="12"/>
        <color rgb="FF000000"/>
        <rFont val="Calibri"/>
        <family val="2"/>
      </rPr>
      <t>engagement</t>
    </r>
    <r>
      <rPr>
        <sz val="12"/>
        <color rgb="FF000000"/>
        <rFont val="Calibri"/>
        <family val="2"/>
      </rPr>
      <t>.</t>
    </r>
  </si>
  <si>
    <t>Subtotal (8 points max)</t>
  </si>
  <si>
    <t xml:space="preserve">Criterion 4: Developing Comprehension and Background Knowledge </t>
  </si>
  <si>
    <r>
      <t xml:space="preserve">There is a clear </t>
    </r>
    <r>
      <rPr>
        <b/>
        <sz val="12"/>
        <color rgb="FF000000"/>
        <rFont val="Calibri"/>
        <family val="2"/>
      </rPr>
      <t>scope and sequence</t>
    </r>
    <r>
      <rPr>
        <sz val="12"/>
        <color rgb="FF000000"/>
        <rFont val="Calibri"/>
        <family val="2"/>
      </rPr>
      <t xml:space="preserve"> that guides listening comprehension instruction, in which the </t>
    </r>
    <r>
      <rPr>
        <b/>
        <sz val="12"/>
        <color rgb="FF000000"/>
        <rFont val="Calibri"/>
        <family val="2"/>
      </rPr>
      <t xml:space="preserve">goals are explicitly stated </t>
    </r>
    <r>
      <rPr>
        <sz val="12"/>
        <color rgb="FF000000"/>
        <rFont val="Calibri"/>
        <family val="2"/>
      </rPr>
      <t xml:space="preserve">and in which the ideas follow a </t>
    </r>
    <r>
      <rPr>
        <b/>
        <sz val="12"/>
        <color rgb="FF000000"/>
        <rFont val="Calibri"/>
        <family val="2"/>
      </rPr>
      <t>logical order</t>
    </r>
    <r>
      <rPr>
        <sz val="12"/>
        <color rgb="FF000000"/>
        <rFont val="Calibri"/>
        <family val="2"/>
      </rPr>
      <t>.</t>
    </r>
  </si>
  <si>
    <r>
      <t xml:space="preserve">Students are explicitly taught to do an </t>
    </r>
    <r>
      <rPr>
        <b/>
        <sz val="12"/>
        <color rgb="FF000000"/>
        <rFont val="Calibri"/>
        <family val="2"/>
      </rPr>
      <t>oral retelling</t>
    </r>
    <r>
      <rPr>
        <sz val="12"/>
        <color rgb="FF000000"/>
        <rFont val="Calibri"/>
        <family val="2"/>
      </rPr>
      <t xml:space="preserve"> of events or stories that were read to them.</t>
    </r>
  </si>
  <si>
    <r>
      <rPr>
        <b/>
        <sz val="12"/>
        <color rgb="FF000000"/>
        <rFont val="Calibri"/>
        <family val="2"/>
      </rPr>
      <t>Narrative story structure</t>
    </r>
    <r>
      <rPr>
        <sz val="12"/>
        <color rgb="FF000000"/>
        <rFont val="Calibri"/>
        <family val="2"/>
      </rPr>
      <t xml:space="preserve"> (e.g., beginning, middle, end) is modeled with multiple examples.</t>
    </r>
  </si>
  <si>
    <r>
      <t>The use of i</t>
    </r>
    <r>
      <rPr>
        <b/>
        <sz val="12"/>
        <color rgb="FF000000"/>
        <rFont val="Calibri"/>
        <family val="2"/>
      </rPr>
      <t>nformational text structure</t>
    </r>
    <r>
      <rPr>
        <sz val="12"/>
        <color rgb="FF000000"/>
        <rFont val="Calibri"/>
        <family val="2"/>
      </rPr>
      <t xml:space="preserve"> is modeled with multiple examples. </t>
    </r>
  </si>
  <si>
    <r>
      <rPr>
        <b/>
        <sz val="12"/>
        <color rgb="FF000000"/>
        <rFont val="Calibri"/>
        <family val="2"/>
      </rPr>
      <t>High-utility words</t>
    </r>
    <r>
      <rPr>
        <sz val="12"/>
        <color rgb="FF000000"/>
        <rFont val="Calibri"/>
        <family val="2"/>
      </rPr>
      <t xml:space="preserve"> are pre-selected and explicitly taught (before, during or after) a read aloud.</t>
    </r>
  </si>
  <si>
    <r>
      <rPr>
        <b/>
        <sz val="12"/>
        <color rgb="FF000000"/>
        <rFont val="Calibri"/>
        <family val="2"/>
      </rPr>
      <t>Comprehension strategies</t>
    </r>
    <r>
      <rPr>
        <sz val="12"/>
        <color rgb="FF000000"/>
        <rFont val="Calibri"/>
        <family val="2"/>
      </rPr>
      <t xml:space="preserve"> (e.g., questioning, summarizing, creating mental images) are modeled by the teacher through interactive read aloud of high-quality literature and text.</t>
    </r>
  </si>
  <si>
    <r>
      <t xml:space="preserve">The text selections include </t>
    </r>
    <r>
      <rPr>
        <b/>
        <sz val="12"/>
        <color rgb="FF000000"/>
        <rFont val="Calibri"/>
        <family val="2"/>
      </rPr>
      <t>guiding questions</t>
    </r>
    <r>
      <rPr>
        <sz val="12"/>
        <color rgb="FF000000"/>
        <rFont val="Calibri"/>
        <family val="2"/>
      </rPr>
      <t xml:space="preserve"> to ask while reading aloud.</t>
    </r>
  </si>
  <si>
    <r>
      <t xml:space="preserve">When students and teachers engage in a read-aloud, the program established a </t>
    </r>
    <r>
      <rPr>
        <b/>
        <sz val="12"/>
        <color rgb="FF000000"/>
        <rFont val="Calibri"/>
        <family val="2"/>
      </rPr>
      <t>purpose for reading</t>
    </r>
    <r>
      <rPr>
        <sz val="12"/>
        <color rgb="FF000000"/>
        <rFont val="Calibri"/>
        <family val="2"/>
      </rPr>
      <t>.</t>
    </r>
  </si>
  <si>
    <r>
      <t xml:space="preserve">The program includes a wide </t>
    </r>
    <r>
      <rPr>
        <b/>
        <sz val="12"/>
        <color rgb="FF000000"/>
        <rFont val="Calibri"/>
        <family val="2"/>
      </rPr>
      <t>variety of fiction and nonfiction high-quality text</t>
    </r>
    <r>
      <rPr>
        <sz val="12"/>
        <color rgb="FF000000"/>
        <rFont val="Calibri"/>
        <family val="2"/>
      </rPr>
      <t xml:space="preserve"> with relatable experiences that are developmentally appropriate</t>
    </r>
    <r>
      <rPr>
        <b/>
        <sz val="12"/>
        <color rgb="FF000000"/>
        <rFont val="Calibri"/>
        <family val="2"/>
      </rPr>
      <t xml:space="preserve"> </t>
    </r>
    <r>
      <rPr>
        <sz val="12"/>
        <color rgb="FF000000"/>
        <rFont val="Calibri"/>
        <family val="2"/>
      </rPr>
      <t>for the grade level for all students.</t>
    </r>
  </si>
  <si>
    <r>
      <t xml:space="preserve">The materials provide a </t>
    </r>
    <r>
      <rPr>
        <b/>
        <sz val="12"/>
        <color rgb="FF000000"/>
        <rFont val="Calibri"/>
        <family val="2"/>
      </rPr>
      <t xml:space="preserve">coherent sequence or collection of connected texts </t>
    </r>
    <r>
      <rPr>
        <sz val="12"/>
        <color rgb="FF000000"/>
        <rFont val="Calibri"/>
        <family val="2"/>
      </rPr>
      <t xml:space="preserve">that consistently build vocabulary knowledge and knowledge about themes with connected topics and ideas. </t>
    </r>
  </si>
  <si>
    <r>
      <rPr>
        <b/>
        <sz val="12"/>
        <color rgb="FF000000"/>
        <rFont val="Calibri"/>
        <family val="2"/>
      </rPr>
      <t>Complex topics</t>
    </r>
    <r>
      <rPr>
        <sz val="12"/>
        <color rgb="FF000000"/>
        <rFont val="Calibri"/>
        <family val="2"/>
      </rPr>
      <t xml:space="preserve"> are introduced in a carefully planned sequence through teachers reading aloud, discussions, and projects, starting with a basic introduction and building towards a deeper understanding.</t>
    </r>
  </si>
  <si>
    <r>
      <t xml:space="preserve">The materials support </t>
    </r>
    <r>
      <rPr>
        <b/>
        <sz val="12"/>
        <color rgb="FF000000"/>
        <rFont val="Calibri"/>
        <family val="2"/>
      </rPr>
      <t>interactive discussion</t>
    </r>
    <r>
      <rPr>
        <sz val="12"/>
        <color rgb="FF000000"/>
        <rFont val="Calibri"/>
        <family val="2"/>
      </rPr>
      <t xml:space="preserve"> on a wide variety of topics to expand and deepen background knowledge.</t>
    </r>
  </si>
  <si>
    <t>Subtotal (13 points max)</t>
  </si>
  <si>
    <t xml:space="preserve">Criterion 5: Small Group Instruction and Independent Practice </t>
  </si>
  <si>
    <r>
      <t xml:space="preserve">Program provides small group </t>
    </r>
    <r>
      <rPr>
        <b/>
        <sz val="12"/>
        <color rgb="FF000000"/>
        <rFont val="Calibri"/>
        <family val="2"/>
      </rPr>
      <t>explicit, systematic, and cumulative lessons</t>
    </r>
    <r>
      <rPr>
        <sz val="12"/>
        <color rgb="FF000000"/>
        <rFont val="Calibri"/>
        <family val="2"/>
      </rPr>
      <t xml:space="preserve"> that instruct on foundational skills.</t>
    </r>
  </si>
  <si>
    <r>
      <t xml:space="preserve">Program provides </t>
    </r>
    <r>
      <rPr>
        <b/>
        <sz val="12"/>
        <color rgb="FF000000"/>
        <rFont val="Calibri"/>
        <family val="2"/>
      </rPr>
      <t>extension ideas</t>
    </r>
    <r>
      <rPr>
        <sz val="12"/>
        <color rgb="FF000000"/>
        <rFont val="Calibri"/>
        <family val="2"/>
      </rPr>
      <t xml:space="preserve"> to be used for independent practice.</t>
    </r>
  </si>
  <si>
    <r>
      <t xml:space="preserve">Program provides teacher guidance regarding </t>
    </r>
    <r>
      <rPr>
        <b/>
        <sz val="12"/>
        <color theme="1"/>
        <rFont val="Calibri"/>
        <family val="2"/>
      </rPr>
      <t>independent student practice activities</t>
    </r>
    <r>
      <rPr>
        <sz val="12"/>
        <color theme="1"/>
        <rFont val="Calibri"/>
        <family val="2"/>
      </rPr>
      <t xml:space="preserve"> to be implemented when teacher is engaged in small group instruction. </t>
    </r>
  </si>
  <si>
    <r>
      <t xml:space="preserve">Program provides guidance on the </t>
    </r>
    <r>
      <rPr>
        <b/>
        <sz val="12"/>
        <color rgb="FF000000"/>
        <rFont val="Calibri"/>
        <family val="2"/>
      </rPr>
      <t>composition of flexible small groups</t>
    </r>
    <r>
      <rPr>
        <sz val="12"/>
        <color rgb="FF000000"/>
        <rFont val="Calibri"/>
        <family val="2"/>
      </rPr>
      <t xml:space="preserve"> based on data.</t>
    </r>
  </si>
  <si>
    <t>Subtotal (4 points max)</t>
  </si>
  <si>
    <t>Criterion 6: Writing</t>
  </si>
  <si>
    <r>
      <t xml:space="preserve">Program includes a wide range of </t>
    </r>
    <r>
      <rPr>
        <b/>
        <sz val="12"/>
        <color rgb="FF000000"/>
        <rFont val="Calibri"/>
        <family val="2"/>
      </rPr>
      <t>authentic writing opportunities</t>
    </r>
    <r>
      <rPr>
        <sz val="12"/>
        <color rgb="FF000000"/>
        <rFont val="Calibri"/>
        <family val="2"/>
      </rPr>
      <t xml:space="preserve">. </t>
    </r>
  </si>
  <si>
    <r>
      <t xml:space="preserve">Program includes </t>
    </r>
    <r>
      <rPr>
        <b/>
        <sz val="12"/>
        <color theme="1"/>
        <rFont val="Calibri"/>
        <family val="2"/>
      </rPr>
      <t>text-based tasks</t>
    </r>
    <r>
      <rPr>
        <sz val="12"/>
        <color theme="1"/>
        <rFont val="Calibri"/>
        <family val="2"/>
      </rPr>
      <t xml:space="preserve"> that require students to write about the topic and use the vocabulary and language appropriate for their grade-level. </t>
    </r>
  </si>
  <si>
    <r>
      <t>Program includes explicit</t>
    </r>
    <r>
      <rPr>
        <b/>
        <sz val="12"/>
        <color theme="1"/>
        <rFont val="Calibri"/>
        <family val="2"/>
      </rPr>
      <t xml:space="preserve"> handwriting instruction</t>
    </r>
    <r>
      <rPr>
        <sz val="12"/>
        <color theme="1"/>
        <rFont val="Calibri"/>
        <family val="2"/>
      </rPr>
      <t xml:space="preserve"> in letter formation. </t>
    </r>
  </si>
  <si>
    <r>
      <t xml:space="preserve">Program includes explicit instruction in </t>
    </r>
    <r>
      <rPr>
        <b/>
        <sz val="12"/>
        <color theme="1"/>
        <rFont val="Calibri"/>
        <family val="2"/>
      </rPr>
      <t>idea generation and oral storytelling</t>
    </r>
    <r>
      <rPr>
        <sz val="12"/>
        <color theme="1"/>
        <rFont val="Calibri"/>
        <family val="2"/>
      </rPr>
      <t xml:space="preserve">, that leads to narrative composition. </t>
    </r>
  </si>
  <si>
    <r>
      <t xml:space="preserve">Program includes explicit instruction in </t>
    </r>
    <r>
      <rPr>
        <b/>
        <sz val="12"/>
        <color theme="1"/>
        <rFont val="Calibri"/>
        <family val="2"/>
      </rPr>
      <t>grade-level appropriate skills</t>
    </r>
    <r>
      <rPr>
        <sz val="12"/>
        <color theme="1"/>
        <rFont val="Calibri"/>
        <family val="2"/>
      </rPr>
      <t xml:space="preserve"> (e.g., sentence construction, basic punctuation, etc.)</t>
    </r>
  </si>
  <si>
    <r>
      <t xml:space="preserve">Program includes opportunities to write in </t>
    </r>
    <r>
      <rPr>
        <b/>
        <sz val="12"/>
        <color theme="1"/>
        <rFont val="Calibri"/>
        <family val="2"/>
      </rPr>
      <t>multiple genres</t>
    </r>
    <r>
      <rPr>
        <sz val="12"/>
        <color theme="1"/>
        <rFont val="Calibri"/>
        <family val="2"/>
      </rPr>
      <t xml:space="preserve"> for different purposes. </t>
    </r>
  </si>
  <si>
    <t>Subtotal (6 points max)</t>
  </si>
  <si>
    <t xml:space="preserve">Core Instructional Program Review 
Phase II: In - Depth Review 
Submission Information </t>
  </si>
  <si>
    <t>Target Audience: First Grade</t>
  </si>
  <si>
    <t>Phase II: In-Depth Core Instructional Program Review Rubric for 1st Grade</t>
  </si>
  <si>
    <r>
      <rPr>
        <b/>
        <u/>
        <sz val="12"/>
        <color rgb="FF000000"/>
        <rFont val="Calibri"/>
        <family val="2"/>
      </rPr>
      <t>Core Instructional Program:</t>
    </r>
    <r>
      <rPr>
        <sz val="12"/>
        <color rgb="FF000000"/>
        <rFont val="Calibri"/>
        <family val="2"/>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</si>
  <si>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Calibri"/>
        <family val="2"/>
      </rPr>
      <t>Does Not Meet Expectations</t>
    </r>
    <r>
      <rPr>
        <u/>
        <sz val="12"/>
        <color rgb="FF000000"/>
        <rFont val="Calibri"/>
        <family val="2"/>
      </rPr>
      <t xml:space="preserve"> </t>
    </r>
    <r>
      <rPr>
        <sz val="12"/>
        <color rgb="FF000000"/>
        <rFont val="Calibri"/>
        <family val="2"/>
      </rPr>
      <t xml:space="preserve">-  Indicates the program does not meet the standard for the indicator (limited or no evidence) based on instructional materials and other evidence submitted by the provider. </t>
    </r>
  </si>
  <si>
    <t>a</t>
  </si>
  <si>
    <t>Evidence and/or Comments</t>
  </si>
  <si>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</si>
  <si>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r>
      <t xml:space="preserve">Basic </t>
    </r>
    <r>
      <rPr>
        <b/>
        <sz val="12"/>
        <color rgb="FF000000"/>
        <rFont val="Calibri"/>
        <family val="2"/>
      </rPr>
      <t>morphemic analysis</t>
    </r>
    <r>
      <rPr>
        <sz val="12"/>
        <color rgb="FF000000"/>
        <rFont val="Calibri"/>
        <family val="2"/>
      </rPr>
      <t xml:space="preserve"> is taught explicitly and systematically to support the development of word meaning through knowledge of base words, simple prefixes and suffixes (e.g. plural s, ing).</t>
    </r>
  </si>
  <si>
    <t>Subtotal (9 points max)</t>
  </si>
  <si>
    <t xml:space="preserve">Criterion 4: Text Reading and Fluency </t>
  </si>
  <si>
    <r>
      <rPr>
        <b/>
        <sz val="12"/>
        <color theme="1"/>
        <rFont val="Calibri"/>
        <family val="2"/>
      </rPr>
      <t>Sentence and passage reading</t>
    </r>
    <r>
      <rPr>
        <sz val="12"/>
        <color theme="1"/>
        <rFont val="Calibri"/>
        <family val="2"/>
      </rPr>
      <t xml:space="preserve"> is introduced </t>
    </r>
    <r>
      <rPr>
        <i/>
        <sz val="12"/>
        <color theme="1"/>
        <rFont val="Calibri"/>
        <family val="2"/>
      </rPr>
      <t>after</t>
    </r>
    <r>
      <rPr>
        <sz val="12"/>
        <color theme="1"/>
        <rFont val="Calibri"/>
        <family val="2"/>
      </rPr>
      <t xml:space="preserve"> students can accurately and automatically read a sufficient number of regular and irregular words.</t>
    </r>
  </si>
  <si>
    <r>
      <t xml:space="preserve">The texts students are asked to read independently include both </t>
    </r>
    <r>
      <rPr>
        <b/>
        <sz val="12"/>
        <color rgb="FF000000"/>
        <rFont val="Calibri"/>
        <family val="2"/>
      </rPr>
      <t>controlled text</t>
    </r>
    <r>
      <rPr>
        <sz val="12"/>
        <color rgb="FF000000"/>
        <rFont val="Calibri"/>
        <family val="2"/>
      </rPr>
      <t xml:space="preserve"> that contains previously taught phonic elements </t>
    </r>
    <r>
      <rPr>
        <i/>
        <sz val="12"/>
        <color rgb="FF000000"/>
        <rFont val="Calibri"/>
        <family val="2"/>
      </rPr>
      <t>and</t>
    </r>
    <r>
      <rPr>
        <sz val="12"/>
        <color rgb="FF000000"/>
        <rFont val="Calibri"/>
        <family val="2"/>
      </rPr>
      <t xml:space="preserve"> other </t>
    </r>
    <r>
      <rPr>
        <b/>
        <sz val="12"/>
        <color rgb="FF000000"/>
        <rFont val="Calibri"/>
        <family val="2"/>
      </rPr>
      <t>rich, complex text</t>
    </r>
    <r>
      <rPr>
        <sz val="12"/>
        <color rgb="FF000000"/>
        <rFont val="Calibri"/>
        <family val="2"/>
      </rPr>
      <t xml:space="preserve"> accessible to the student. </t>
    </r>
  </si>
  <si>
    <r>
      <rPr>
        <b/>
        <sz val="12"/>
        <color rgb="FF000000"/>
        <rFont val="Calibri"/>
        <family val="2"/>
      </rPr>
      <t>Fluency building in connected text</t>
    </r>
    <r>
      <rPr>
        <sz val="12"/>
        <color rgb="FF000000"/>
        <rFont val="Calibri"/>
        <family val="2"/>
      </rPr>
      <t xml:space="preserve"> is done only with passages the student can decode accurately (without hesitation or guessing).</t>
    </r>
  </si>
  <si>
    <r>
      <rPr>
        <sz val="12"/>
        <color rgb="FF000000"/>
        <rFont val="Calibri"/>
      </rPr>
      <t xml:space="preserve">There are sufficient numbers of </t>
    </r>
    <r>
      <rPr>
        <b/>
        <sz val="12"/>
        <color rgb="FF000000"/>
        <rFont val="Calibri"/>
      </rPr>
      <t>controlled decodable text</t>
    </r>
    <r>
      <rPr>
        <sz val="12"/>
        <color rgb="FF000000"/>
        <rFont val="Calibri"/>
      </rPr>
      <t xml:space="preserve"> that aligns to the phonics scope and sequence and are available to allow students to practice to automaticity.</t>
    </r>
  </si>
  <si>
    <r>
      <rPr>
        <b/>
        <sz val="12"/>
        <color rgb="FF000000"/>
        <rFont val="Calibri"/>
        <family val="2"/>
      </rPr>
      <t>Materials</t>
    </r>
    <r>
      <rPr>
        <sz val="12"/>
        <color rgb="FF000000"/>
        <rFont val="Calibri"/>
        <family val="2"/>
      </rPr>
      <t xml:space="preserve"> are available for teachers </t>
    </r>
    <r>
      <rPr>
        <b/>
        <sz val="12"/>
        <color rgb="FF000000"/>
        <rFont val="Calibri"/>
        <family val="2"/>
      </rPr>
      <t>to read aloud for</t>
    </r>
    <r>
      <rPr>
        <sz val="12"/>
        <color rgb="FF000000"/>
        <rFont val="Calibri"/>
        <family val="2"/>
      </rPr>
      <t xml:space="preserve"> the purpose of </t>
    </r>
    <r>
      <rPr>
        <b/>
        <sz val="12"/>
        <color rgb="FF000000"/>
        <rFont val="Calibri"/>
        <family val="2"/>
      </rPr>
      <t>modeling fluent reading</t>
    </r>
    <r>
      <rPr>
        <sz val="12"/>
        <color rgb="FF000000"/>
        <rFont val="Calibri"/>
        <family val="2"/>
      </rPr>
      <t xml:space="preserve">, </t>
    </r>
    <r>
      <rPr>
        <b/>
        <sz val="12"/>
        <color rgb="FF000000"/>
        <rFont val="Calibri"/>
        <family val="2"/>
      </rPr>
      <t xml:space="preserve">building vocabulary </t>
    </r>
    <r>
      <rPr>
        <sz val="12"/>
        <color rgb="FF000000"/>
        <rFont val="Calibri"/>
        <family val="2"/>
      </rPr>
      <t xml:space="preserve">and </t>
    </r>
    <r>
      <rPr>
        <b/>
        <sz val="12"/>
        <color rgb="FF000000"/>
        <rFont val="Calibri"/>
        <family val="2"/>
      </rPr>
      <t>background knowledge</t>
    </r>
    <r>
      <rPr>
        <sz val="12"/>
        <color rgb="FF000000"/>
        <rFont val="Calibri"/>
        <family val="2"/>
      </rPr>
      <t>, and exposing students to text more complex than students could read on their own.</t>
    </r>
  </si>
  <si>
    <r>
      <t xml:space="preserve">Program provides guidance on how to use </t>
    </r>
    <r>
      <rPr>
        <b/>
        <sz val="12"/>
        <color rgb="FF000000"/>
        <rFont val="Calibri"/>
        <family val="2"/>
      </rPr>
      <t>assessment data</t>
    </r>
    <r>
      <rPr>
        <sz val="12"/>
        <color rgb="FF000000"/>
        <rFont val="Calibri"/>
        <family val="2"/>
      </rPr>
      <t xml:space="preserve"> (curriculum embedded and/or alternatives) to </t>
    </r>
    <r>
      <rPr>
        <b/>
        <sz val="12"/>
        <color rgb="FF000000"/>
        <rFont val="Calibri"/>
        <family val="2"/>
      </rPr>
      <t>differentiate oral reading fluency instruction</t>
    </r>
    <r>
      <rPr>
        <sz val="12"/>
        <color rgb="FF000000"/>
        <rFont val="Calibri"/>
        <family val="2"/>
      </rPr>
      <t xml:space="preserve"> based on students' needs and progress. </t>
    </r>
  </si>
  <si>
    <t>Criterion 5: Developing Comprehension and Background Knowledge</t>
  </si>
  <si>
    <r>
      <rPr>
        <sz val="12"/>
        <color rgb="FF000000"/>
        <rFont val="Calibri"/>
      </rPr>
      <t xml:space="preserve">The materials provide a </t>
    </r>
    <r>
      <rPr>
        <b/>
        <sz val="12"/>
        <color rgb="FF000000"/>
        <rFont val="Calibri"/>
      </rPr>
      <t xml:space="preserve">coherent sequence or collection of connected texts </t>
    </r>
    <r>
      <rPr>
        <sz val="12"/>
        <color rgb="FF000000"/>
        <rFont val="Calibri"/>
      </rPr>
      <t xml:space="preserve">that consistently build vocabulary knowledge and knowledge about themes with connected topics and ideas. </t>
    </r>
  </si>
  <si>
    <t xml:space="preserve">Criterion 6: Small Group Instruction and Independent Practice </t>
  </si>
  <si>
    <r>
      <t xml:space="preserve">Program provides </t>
    </r>
    <r>
      <rPr>
        <b/>
        <sz val="12"/>
        <color rgb="FF000000"/>
        <rFont val="Calibri"/>
        <family val="2"/>
      </rPr>
      <t>small group explicit, systematic, and cumulative lessons</t>
    </r>
    <r>
      <rPr>
        <sz val="12"/>
        <color rgb="FF000000"/>
        <rFont val="Calibri"/>
        <family val="2"/>
      </rPr>
      <t xml:space="preserve"> that instruct on foundational skills.</t>
    </r>
  </si>
  <si>
    <r>
      <rPr>
        <sz val="12"/>
        <color rgb="FF000000"/>
        <rFont val="Calibri"/>
      </rPr>
      <t xml:space="preserve">Program provides teacher guidance regarding </t>
    </r>
    <r>
      <rPr>
        <b/>
        <sz val="12"/>
        <color rgb="FF000000"/>
        <rFont val="Calibri"/>
      </rPr>
      <t>independent student practice activities</t>
    </r>
    <r>
      <rPr>
        <sz val="12"/>
        <color rgb="FF000000"/>
        <rFont val="Calibri"/>
      </rPr>
      <t xml:space="preserve"> to be implemented when teacher is engaged in small group instruction. </t>
    </r>
  </si>
  <si>
    <t>Criterion 7: Writing</t>
  </si>
  <si>
    <r>
      <rPr>
        <sz val="12"/>
        <color rgb="FF000000"/>
        <rFont val="Calibri"/>
      </rPr>
      <t xml:space="preserve">Program includes </t>
    </r>
    <r>
      <rPr>
        <b/>
        <sz val="12"/>
        <color rgb="FF000000"/>
        <rFont val="Calibri"/>
      </rPr>
      <t>text-based tasks</t>
    </r>
    <r>
      <rPr>
        <sz val="12"/>
        <color rgb="FF000000"/>
        <rFont val="Calibri"/>
      </rPr>
      <t xml:space="preserve"> that require students to write about the topic and use the vocabulary and language appropriate for their grade-level. </t>
    </r>
  </si>
  <si>
    <t>Target Audience: Second Grade</t>
  </si>
  <si>
    <t>Phase II: In-Depth Core Instructional Program Review Rubric for 2nd Grade</t>
  </si>
  <si>
    <r>
      <rPr>
        <b/>
        <u/>
        <sz val="12"/>
        <color rgb="FF000000"/>
        <rFont val="Calibri"/>
        <family val="2"/>
      </rPr>
      <t>Core Instructional Program</t>
    </r>
    <r>
      <rPr>
        <b/>
        <sz val="12"/>
        <color rgb="FF000000"/>
        <rFont val="Calibri"/>
        <family val="2"/>
      </rPr>
      <t>:</t>
    </r>
    <r>
      <rPr>
        <sz val="12"/>
        <color rgb="FF000000"/>
        <rFont val="Calibri"/>
        <family val="2"/>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</si>
  <si>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 Non-negotiable. In order for the program to receive an overall rating of meets expectations and be included on the Recommended Core Instructional Program Guide, this section must receive a rating of meets expectations.</t>
  </si>
  <si>
    <r>
      <t xml:space="preserve">There is a detailed </t>
    </r>
    <r>
      <rPr>
        <b/>
        <sz val="12"/>
        <color rgb="FF000000"/>
        <rFont val="Calibri"/>
        <family val="2"/>
      </rPr>
      <t>scope and sequence</t>
    </r>
    <r>
      <rPr>
        <sz val="12"/>
        <color rgb="FF000000"/>
        <rFont val="Calibri"/>
        <family val="2"/>
      </rPr>
      <t xml:space="preserve"> of phonics patterns </t>
    </r>
    <r>
      <rPr>
        <b/>
        <sz val="12"/>
        <color rgb="FF000000"/>
        <rFont val="Calibri"/>
        <family val="2"/>
      </rPr>
      <t xml:space="preserve">moves from simple </t>
    </r>
    <r>
      <rPr>
        <sz val="12"/>
        <color rgb="FF000000"/>
        <rFont val="Calibri"/>
        <family val="2"/>
      </rPr>
      <t xml:space="preserve">word types, lengths, and complexities </t>
    </r>
    <r>
      <rPr>
        <b/>
        <sz val="12"/>
        <color rgb="FF000000"/>
        <rFont val="Calibri"/>
        <family val="2"/>
      </rPr>
      <t xml:space="preserve">to more complex </t>
    </r>
    <r>
      <rPr>
        <sz val="12"/>
        <color rgb="FF000000"/>
        <rFont val="Calibri"/>
        <family val="2"/>
      </rPr>
      <t>words, syllable types, and multisyllabic words.</t>
    </r>
  </si>
  <si>
    <r>
      <rPr>
        <sz val="12"/>
        <color rgb="FF000000"/>
        <rFont val="Calibri"/>
      </rPr>
      <t xml:space="preserve">There is a </t>
    </r>
    <r>
      <rPr>
        <b/>
        <sz val="12"/>
        <color rgb="FF000000"/>
        <rFont val="Calibri"/>
      </rPr>
      <t>predictable phonics routine</t>
    </r>
    <r>
      <rPr>
        <sz val="12"/>
        <color rgb="FF000000"/>
        <rFont val="Calibri"/>
      </rPr>
      <t xml:space="preserve"> that emphasizes the </t>
    </r>
    <r>
      <rPr>
        <b/>
        <sz val="12"/>
        <color rgb="FF000000"/>
        <rFont val="Calibri"/>
      </rPr>
      <t>connection between graphemes and phonemes</t>
    </r>
    <r>
      <rPr>
        <sz val="12"/>
        <color rgb="FF000000"/>
        <rFont val="Calibri"/>
      </rPr>
      <t xml:space="preserve">. </t>
    </r>
  </si>
  <si>
    <r>
      <rPr>
        <sz val="12"/>
        <color rgb="FF000000"/>
        <rFont val="Calibri"/>
      </rPr>
      <t xml:space="preserve">Lessons include specific and precise </t>
    </r>
    <r>
      <rPr>
        <b/>
        <sz val="12"/>
        <color rgb="FF000000"/>
        <rFont val="Calibri"/>
      </rPr>
      <t>teacher language</t>
    </r>
    <r>
      <rPr>
        <sz val="12"/>
        <color rgb="FF000000"/>
        <rFont val="Calibri"/>
      </rPr>
      <t xml:space="preserve"> for immediate and corrective </t>
    </r>
    <r>
      <rPr>
        <b/>
        <sz val="12"/>
        <color rgb="FF000000"/>
        <rFont val="Calibri"/>
      </rPr>
      <t>feedback</t>
    </r>
    <r>
      <rPr>
        <sz val="12"/>
        <color rgb="FF000000"/>
        <rFont val="Calibri"/>
      </rPr>
      <t>.</t>
    </r>
  </si>
  <si>
    <r>
      <rPr>
        <b/>
        <sz val="12"/>
        <color rgb="FF000000"/>
        <rFont val="Calibri"/>
        <family val="2"/>
      </rPr>
      <t xml:space="preserve">Multisyllabic words </t>
    </r>
    <r>
      <rPr>
        <sz val="12"/>
        <color rgb="FF000000"/>
        <rFont val="Calibri"/>
        <family val="2"/>
      </rPr>
      <t>are explicitly taught using prefixes, suffixes, syllable types and morphological word parts to aid in word recognition.</t>
    </r>
  </si>
  <si>
    <r>
      <t xml:space="preserve">Larger, </t>
    </r>
    <r>
      <rPr>
        <b/>
        <sz val="12"/>
        <color rgb="FF000000"/>
        <rFont val="Calibri"/>
        <family val="2"/>
      </rPr>
      <t>high-utility patterns</t>
    </r>
    <r>
      <rPr>
        <sz val="12"/>
        <color rgb="FF000000"/>
        <rFont val="Calibri"/>
        <family val="2"/>
      </rPr>
      <t xml:space="preserve"> (e.g., -ight, -ing) are taught explicitly and practiced to automaticity to increase fluency of word recognition.</t>
    </r>
  </si>
  <si>
    <r>
      <t xml:space="preserve">Instruction of similar, </t>
    </r>
    <r>
      <rPr>
        <b/>
        <sz val="12"/>
        <color rgb="FF000000"/>
        <rFont val="Calibri"/>
        <family val="2"/>
      </rPr>
      <t>easily confused letter patterns</t>
    </r>
    <r>
      <rPr>
        <sz val="12"/>
        <color rgb="FF000000"/>
        <rFont val="Calibri"/>
        <family val="2"/>
      </rPr>
      <t xml:space="preserve"> are separated in time.</t>
    </r>
  </si>
  <si>
    <r>
      <t xml:space="preserve">There is an explicit strategy for </t>
    </r>
    <r>
      <rPr>
        <b/>
        <sz val="12"/>
        <color rgb="FF000000"/>
        <rFont val="Calibri"/>
        <family val="2"/>
      </rPr>
      <t>reading multisyllabic words</t>
    </r>
    <r>
      <rPr>
        <sz val="12"/>
        <color rgb="FF000000"/>
        <rFont val="Calibri"/>
        <family val="2"/>
      </rPr>
      <t>.</t>
    </r>
  </si>
  <si>
    <r>
      <rPr>
        <b/>
        <sz val="12"/>
        <color rgb="FF000000"/>
        <rFont val="Calibri"/>
        <family val="2"/>
      </rPr>
      <t>Spelling</t>
    </r>
    <r>
      <rPr>
        <sz val="12"/>
        <color rgb="FF000000"/>
        <rFont val="Calibri"/>
        <family val="2"/>
      </rPr>
      <t xml:space="preserve"> is integrated with phonics instruction.</t>
    </r>
  </si>
  <si>
    <r>
      <t xml:space="preserve">There are sufficient practice opportunities with </t>
    </r>
    <r>
      <rPr>
        <b/>
        <sz val="12"/>
        <color rgb="FF000000"/>
        <rFont val="Calibri"/>
        <family val="2"/>
      </rPr>
      <t>word lists, phrases, and decodable texts</t>
    </r>
    <r>
      <rPr>
        <sz val="12"/>
        <color rgb="FF000000"/>
        <rFont val="Calibri"/>
        <family val="2"/>
      </rPr>
      <t xml:space="preserve"> to build automaticity. </t>
    </r>
  </si>
  <si>
    <r>
      <rPr>
        <b/>
        <sz val="12"/>
        <color rgb="FF000000"/>
        <rFont val="Calibri"/>
        <family val="2"/>
      </rPr>
      <t>Irregular, high-utility words</t>
    </r>
    <r>
      <rPr>
        <sz val="12"/>
        <color rgb="FF000000"/>
        <rFont val="Calibri"/>
        <family val="2"/>
      </rPr>
      <t xml:space="preserve"> are introduced (focusing attention on predictable letter-sound combinations) and practiced to automaticity.</t>
    </r>
  </si>
  <si>
    <r>
      <t xml:space="preserve">There are repeated opportunities to read words in </t>
    </r>
    <r>
      <rPr>
        <b/>
        <sz val="12"/>
        <color rgb="FF000000"/>
        <rFont val="Calibri"/>
        <family val="2"/>
      </rPr>
      <t>controlled decodable text</t>
    </r>
    <r>
      <rPr>
        <sz val="12"/>
        <color rgb="FF000000"/>
        <rFont val="Calibri"/>
        <family val="2"/>
      </rPr>
      <t xml:space="preserve"> that contain the phonic elements and irregular words students have learned previously.</t>
    </r>
  </si>
  <si>
    <t>Subtotal (15 points max)</t>
  </si>
  <si>
    <t xml:space="preserve">Criterion 2: Vocabulary </t>
  </si>
  <si>
    <r>
      <t xml:space="preserve">Students are taught simple </t>
    </r>
    <r>
      <rPr>
        <b/>
        <sz val="12"/>
        <color rgb="FF000000"/>
        <rFont val="Calibri"/>
        <family val="2"/>
      </rPr>
      <t>multiple meaning words</t>
    </r>
    <r>
      <rPr>
        <sz val="12"/>
        <color rgb="FF000000"/>
        <rFont val="Calibri"/>
        <family val="2"/>
      </rPr>
      <t>.</t>
    </r>
  </si>
  <si>
    <r>
      <t xml:space="preserve">Students are asked to </t>
    </r>
    <r>
      <rPr>
        <b/>
        <sz val="12"/>
        <color rgb="FF000000"/>
        <rFont val="Calibri"/>
        <family val="2"/>
      </rPr>
      <t>demonstrate understanding</t>
    </r>
    <r>
      <rPr>
        <sz val="12"/>
        <color rgb="FF000000"/>
        <rFont val="Calibri"/>
        <family val="2"/>
      </rPr>
      <t xml:space="preserve"> word meaning by using words in oral and written sentences.</t>
    </r>
  </si>
  <si>
    <r>
      <rPr>
        <b/>
        <sz val="12"/>
        <color rgb="FF000000"/>
        <rFont val="Calibri"/>
        <family val="2"/>
      </rPr>
      <t>Morphemic analysis</t>
    </r>
    <r>
      <rPr>
        <sz val="12"/>
        <color rgb="FF000000"/>
        <rFont val="Calibri"/>
        <family val="2"/>
      </rPr>
      <t xml:space="preserve"> is taught explicitly and systematically to support the development of word meaning through knowledge of base words, prefixes and suffixes.</t>
    </r>
  </si>
  <si>
    <t xml:space="preserve">Criterion 3: Text Reading and Fluency </t>
  </si>
  <si>
    <r>
      <t xml:space="preserve">There are sufficient numbers of </t>
    </r>
    <r>
      <rPr>
        <b/>
        <sz val="12"/>
        <color rgb="FF000000"/>
        <rFont val="Calibri"/>
        <family val="2"/>
      </rPr>
      <t>controlled decodable text</t>
    </r>
    <r>
      <rPr>
        <sz val="12"/>
        <color rgb="FF000000"/>
        <rFont val="Calibri"/>
        <family val="2"/>
      </rPr>
      <t xml:space="preserve"> that aligns to the phonics scope and sequence and are available to allow students to practice to automaticity.</t>
    </r>
  </si>
  <si>
    <t>Subtotal (5 points max)</t>
  </si>
  <si>
    <t>Criterion 4: Developing Comprehension and Background Knowledge</t>
  </si>
  <si>
    <r>
      <rPr>
        <b/>
        <sz val="12"/>
        <color rgb="FF000000"/>
        <rFont val="Calibri"/>
        <family val="2"/>
      </rPr>
      <t>Modeling</t>
    </r>
    <r>
      <rPr>
        <sz val="12"/>
        <color rgb="FF000000"/>
        <rFont val="Calibri"/>
        <family val="2"/>
      </rPr>
      <t xml:space="preserve"> and </t>
    </r>
    <r>
      <rPr>
        <b/>
        <sz val="12"/>
        <color rgb="FF000000"/>
        <rFont val="Calibri"/>
        <family val="2"/>
      </rPr>
      <t>thinking aloud</t>
    </r>
    <r>
      <rPr>
        <sz val="12"/>
        <color rgb="FF000000"/>
        <rFont val="Calibri"/>
        <family val="2"/>
      </rPr>
      <t xml:space="preserve"> are used to </t>
    </r>
    <r>
      <rPr>
        <b/>
        <sz val="12"/>
        <color rgb="FF000000"/>
        <rFont val="Calibri"/>
        <family val="2"/>
      </rPr>
      <t>identify components of text structure</t>
    </r>
    <r>
      <rPr>
        <sz val="12"/>
        <color rgb="FF000000"/>
        <rFont val="Calibri"/>
        <family val="2"/>
      </rPr>
      <t>, using text structure as a tool for prompting information to compare and contrast, organize information, and group related ideas to maintain a consistent focus.</t>
    </r>
  </si>
  <si>
    <r>
      <t xml:space="preserve">There are multiple opportunities to listen to and read </t>
    </r>
    <r>
      <rPr>
        <b/>
        <sz val="12"/>
        <color rgb="FF000000"/>
        <rFont val="Calibri"/>
        <family val="2"/>
      </rPr>
      <t>narrative and expository text forms</t>
    </r>
    <r>
      <rPr>
        <sz val="12"/>
        <color rgb="FF000000"/>
        <rFont val="Calibri"/>
        <family val="2"/>
      </rPr>
      <t xml:space="preserve"> and engage in interactive discussion of the meanings of text.</t>
    </r>
  </si>
  <si>
    <r>
      <rPr>
        <b/>
        <sz val="12"/>
        <color rgb="FF000000"/>
        <rFont val="Calibri"/>
        <family val="2"/>
      </rPr>
      <t>Differentiation</t>
    </r>
    <r>
      <rPr>
        <sz val="12"/>
        <color rgb="FF000000"/>
        <rFont val="Calibri"/>
        <family val="2"/>
      </rPr>
      <t xml:space="preserve"> of reading comprehension instruction is linked to </t>
    </r>
    <r>
      <rPr>
        <b/>
        <sz val="12"/>
        <color rgb="FF000000"/>
        <rFont val="Calibri"/>
        <family val="2"/>
      </rPr>
      <t>assessment data</t>
    </r>
    <r>
      <rPr>
        <sz val="12"/>
        <color rgb="FF000000"/>
        <rFont val="Calibri"/>
        <family val="2"/>
      </rPr>
      <t xml:space="preserve">, with </t>
    </r>
    <r>
      <rPr>
        <b/>
        <sz val="12"/>
        <color rgb="FF000000"/>
        <rFont val="Calibri"/>
        <family val="2"/>
      </rPr>
      <t>flexible grouping</t>
    </r>
    <r>
      <rPr>
        <sz val="12"/>
        <color rgb="FF000000"/>
        <rFont val="Calibri"/>
        <family val="2"/>
      </rPr>
      <t xml:space="preserve"> based on students’ needs and progress.</t>
    </r>
  </si>
  <si>
    <r>
      <t xml:space="preserve">The program includes a wide </t>
    </r>
    <r>
      <rPr>
        <b/>
        <sz val="12"/>
        <color rgb="FF000000"/>
        <rFont val="Calibri"/>
        <family val="2"/>
      </rPr>
      <t>variety of text</t>
    </r>
    <r>
      <rPr>
        <sz val="12"/>
        <color rgb="FF000000"/>
        <rFont val="Calibri"/>
        <family val="2"/>
      </rPr>
      <t xml:space="preserve"> with relatable experiences that are developmentally appropriate for the grade level for all students.</t>
    </r>
  </si>
  <si>
    <r>
      <rPr>
        <b/>
        <sz val="12"/>
        <color rgb="FF000000"/>
        <rFont val="Calibri"/>
        <family val="2"/>
      </rPr>
      <t>Previously taught content</t>
    </r>
    <r>
      <rPr>
        <sz val="12"/>
        <color rgb="FF000000"/>
        <rFont val="Calibri"/>
        <family val="2"/>
      </rPr>
      <t xml:space="preserve">, skills, and strategies are </t>
    </r>
    <r>
      <rPr>
        <b/>
        <sz val="12"/>
        <color rgb="FF000000"/>
        <rFont val="Calibri"/>
        <family val="2"/>
      </rPr>
      <t>connected with new content</t>
    </r>
    <r>
      <rPr>
        <sz val="12"/>
        <color rgb="FF000000"/>
        <rFont val="Calibri"/>
        <family val="2"/>
      </rPr>
      <t xml:space="preserve"> and texts.</t>
    </r>
  </si>
  <si>
    <r>
      <t xml:space="preserve">Lessons include explicit instruction in the structure and use of </t>
    </r>
    <r>
      <rPr>
        <b/>
        <sz val="12"/>
        <color rgb="FF000000"/>
        <rFont val="Calibri"/>
        <family val="2"/>
      </rPr>
      <t>conventions of informational text</t>
    </r>
    <r>
      <rPr>
        <sz val="12"/>
        <color rgb="FF000000"/>
        <rFont val="Calibri"/>
        <family val="2"/>
      </rPr>
      <t xml:space="preserve"> such as titles, headings, information from graphs and charts to locate important information.</t>
    </r>
  </si>
  <si>
    <r>
      <t xml:space="preserve">Lessons include explicit instruction in analyzing </t>
    </r>
    <r>
      <rPr>
        <b/>
        <sz val="12"/>
        <color rgb="FF000000"/>
        <rFont val="Calibri"/>
        <family val="2"/>
      </rPr>
      <t>elements of narrative text</t>
    </r>
    <r>
      <rPr>
        <sz val="12"/>
        <color rgb="FF000000"/>
        <rFont val="Calibri"/>
        <family val="2"/>
      </rPr>
      <t xml:space="preserve"> and comparing and contrasting elements within and among texts.</t>
    </r>
  </si>
  <si>
    <r>
      <rPr>
        <sz val="12"/>
        <color rgb="FF000000"/>
        <rFont val="Calibri"/>
      </rPr>
      <t xml:space="preserve">Program provides guidance for teachers on how to </t>
    </r>
    <r>
      <rPr>
        <b/>
        <sz val="12"/>
        <color rgb="FF000000"/>
        <rFont val="Calibri"/>
      </rPr>
      <t>scaffold students' reading</t>
    </r>
    <r>
      <rPr>
        <sz val="12"/>
        <color rgb="FF000000"/>
        <rFont val="Calibri"/>
      </rPr>
      <t xml:space="preserve"> of complex text. </t>
    </r>
  </si>
  <si>
    <r>
      <t xml:space="preserve">A </t>
    </r>
    <r>
      <rPr>
        <b/>
        <sz val="12"/>
        <color rgb="FF000000"/>
        <rFont val="Calibri"/>
        <family val="2"/>
      </rPr>
      <t>coherent sequence of questions and tasks</t>
    </r>
    <r>
      <rPr>
        <sz val="12"/>
        <color rgb="FF000000"/>
        <rFont val="Calibri"/>
        <family val="2"/>
      </rPr>
      <t xml:space="preserve"> supports students to examine language (e.g., vocabulary, sentences, structure) and apply their knowledge and skills in reading, writing, speaking, and listening.</t>
    </r>
  </si>
  <si>
    <r>
      <t xml:space="preserve">The materials provide a </t>
    </r>
    <r>
      <rPr>
        <b/>
        <sz val="12"/>
        <color rgb="FF000000"/>
        <rFont val="Calibri"/>
        <family val="2"/>
      </rPr>
      <t>coherent sequence or collection of connected texts</t>
    </r>
    <r>
      <rPr>
        <sz val="12"/>
        <color rgb="FF000000"/>
        <rFont val="Calibri"/>
        <family val="2"/>
      </rPr>
      <t xml:space="preserve"> that consistently build vocabulary knowledge and knowledge about themes with connected topics and ideas. </t>
    </r>
  </si>
  <si>
    <r>
      <rPr>
        <b/>
        <sz val="12"/>
        <color rgb="FF000000"/>
        <rFont val="Calibri"/>
        <family val="2"/>
      </rPr>
      <t>Complex topics are introduced</t>
    </r>
    <r>
      <rPr>
        <sz val="12"/>
        <color rgb="FF000000"/>
        <rFont val="Calibri"/>
        <family val="2"/>
      </rPr>
      <t xml:space="preserve"> in a carefully planned sequence through teachers reading aloud, discussions, and projects, starting with a basic introduction and building towards a deeper understanding.</t>
    </r>
  </si>
  <si>
    <t>Subtotal (16 points max)</t>
  </si>
  <si>
    <r>
      <t xml:space="preserve">Program provides teacher guidance regarding </t>
    </r>
    <r>
      <rPr>
        <b/>
        <sz val="12"/>
        <color theme="1"/>
        <rFont val="Calibri"/>
        <family val="2"/>
      </rPr>
      <t>independent student practice activitie</t>
    </r>
    <r>
      <rPr>
        <sz val="12"/>
        <color theme="1"/>
        <rFont val="Calibri"/>
        <family val="2"/>
      </rPr>
      <t xml:space="preserve">s to be implemented when teacher is engaged in small group instruction. </t>
    </r>
  </si>
  <si>
    <r>
      <t xml:space="preserve">Program provides guidance on the </t>
    </r>
    <r>
      <rPr>
        <b/>
        <sz val="12"/>
        <color rgb="FF000000"/>
        <rFont val="Calibri"/>
        <family val="2"/>
      </rPr>
      <t xml:space="preserve">composition of </t>
    </r>
    <r>
      <rPr>
        <sz val="12"/>
        <color rgb="FF000000"/>
        <rFont val="Calibri"/>
        <family val="2"/>
      </rPr>
      <t>flexible small groups based on data.</t>
    </r>
  </si>
  <si>
    <r>
      <rPr>
        <sz val="12"/>
        <color rgb="FF000000"/>
        <rFont val="Calibri"/>
      </rPr>
      <t xml:space="preserve">Program provides teachers text supports for </t>
    </r>
    <r>
      <rPr>
        <b/>
        <sz val="12"/>
        <color rgb="FF000000"/>
        <rFont val="Calibri"/>
      </rPr>
      <t>scaffolding</t>
    </r>
    <r>
      <rPr>
        <sz val="12"/>
        <color rgb="FF000000"/>
        <rFont val="Calibri"/>
      </rPr>
      <t xml:space="preserve"> students' reading of grade level material. </t>
    </r>
  </si>
  <si>
    <r>
      <t>Program includes explicit instruction in</t>
    </r>
    <r>
      <rPr>
        <b/>
        <sz val="12"/>
        <color theme="1"/>
        <rFont val="Calibri"/>
        <family val="2"/>
      </rPr>
      <t xml:space="preserve"> idea generation and planning</t>
    </r>
    <r>
      <rPr>
        <sz val="12"/>
        <color theme="1"/>
        <rFont val="Calibri"/>
        <family val="2"/>
      </rPr>
      <t xml:space="preserve">, that leads to narrative composition. </t>
    </r>
  </si>
  <si>
    <r>
      <t xml:space="preserve">Program includes explicit instruction in </t>
    </r>
    <r>
      <rPr>
        <b/>
        <sz val="12"/>
        <color theme="1"/>
        <rFont val="Calibri"/>
        <family val="2"/>
      </rPr>
      <t>grade-level appropriate skills</t>
    </r>
    <r>
      <rPr>
        <sz val="12"/>
        <color theme="1"/>
        <rFont val="Calibri"/>
        <family val="2"/>
      </rPr>
      <t xml:space="preserve"> (e.g., grammar.)</t>
    </r>
  </si>
  <si>
    <t xml:space="preserve">Core Instructional Program Review 
Phase II: In Depth Review 
Submission Information </t>
  </si>
  <si>
    <t>Target Audience: Third Grade</t>
  </si>
  <si>
    <t>Phase II: In-Depth Core Instructional Program Review Rubric for 3rd Grade</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</si>
  <si>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</si>
  <si>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r>
      <t xml:space="preserve">Students are taught to </t>
    </r>
    <r>
      <rPr>
        <b/>
        <sz val="12"/>
        <color rgb="FF000000"/>
        <rFont val="Calibri"/>
        <family val="2"/>
      </rPr>
      <t>predict meaning</t>
    </r>
    <r>
      <rPr>
        <sz val="12"/>
        <color rgb="FF000000"/>
        <rFont val="Calibri"/>
        <family val="2"/>
      </rPr>
      <t xml:space="preserve"> using </t>
    </r>
    <r>
      <rPr>
        <b/>
        <sz val="12"/>
        <color rgb="FF000000"/>
        <rFont val="Calibri"/>
        <family val="2"/>
      </rPr>
      <t>antonyms</t>
    </r>
    <r>
      <rPr>
        <sz val="12"/>
        <color rgb="FF000000"/>
        <rFont val="Calibri"/>
        <family val="2"/>
      </rPr>
      <t xml:space="preserve"> and </t>
    </r>
    <r>
      <rPr>
        <b/>
        <sz val="12"/>
        <color rgb="FF000000"/>
        <rFont val="Calibri"/>
        <family val="2"/>
      </rPr>
      <t>synonyms</t>
    </r>
    <r>
      <rPr>
        <sz val="12"/>
        <color rgb="FF000000"/>
        <rFont val="Calibri"/>
        <family val="2"/>
      </rPr>
      <t xml:space="preserve">, words in </t>
    </r>
    <r>
      <rPr>
        <b/>
        <sz val="12"/>
        <color rgb="FF000000"/>
        <rFont val="Calibri"/>
        <family val="2"/>
      </rPr>
      <t>compound words</t>
    </r>
    <r>
      <rPr>
        <sz val="12"/>
        <color rgb="FF000000"/>
        <rFont val="Calibri"/>
        <family val="2"/>
      </rPr>
      <t xml:space="preserve">, and </t>
    </r>
    <r>
      <rPr>
        <b/>
        <sz val="12"/>
        <color rgb="FF000000"/>
        <rFont val="Calibri"/>
        <family val="2"/>
      </rPr>
      <t>prefixes</t>
    </r>
    <r>
      <rPr>
        <sz val="12"/>
        <color rgb="FF000000"/>
        <rFont val="Calibri"/>
        <family val="2"/>
      </rPr>
      <t xml:space="preserve"> and </t>
    </r>
    <r>
      <rPr>
        <b/>
        <sz val="12"/>
        <color rgb="FF000000"/>
        <rFont val="Calibri"/>
        <family val="2"/>
      </rPr>
      <t>suffixes</t>
    </r>
    <r>
      <rPr>
        <sz val="12"/>
        <color rgb="FF000000"/>
        <rFont val="Calibri"/>
        <family val="2"/>
      </rPr>
      <t>.</t>
    </r>
  </si>
  <si>
    <r>
      <t xml:space="preserve">Students are taught simple </t>
    </r>
    <r>
      <rPr>
        <b/>
        <sz val="12"/>
        <color rgb="FF000000"/>
        <rFont val="Calibri"/>
        <family val="2"/>
      </rPr>
      <t>multiple meaning words</t>
    </r>
    <r>
      <rPr>
        <sz val="12"/>
        <color rgb="FF000000"/>
        <rFont val="Calibri"/>
        <family val="2"/>
      </rPr>
      <t xml:space="preserve"> and </t>
    </r>
    <r>
      <rPr>
        <b/>
        <sz val="12"/>
        <color rgb="FF000000"/>
        <rFont val="Calibri"/>
        <family val="2"/>
      </rPr>
      <t>homophones</t>
    </r>
    <r>
      <rPr>
        <sz val="12"/>
        <color rgb="FF000000"/>
        <rFont val="Calibri"/>
        <family val="2"/>
      </rPr>
      <t>.</t>
    </r>
  </si>
  <si>
    <r>
      <rPr>
        <b/>
        <sz val="12"/>
        <color rgb="FF000000"/>
        <rFont val="Calibri"/>
        <family val="2"/>
      </rPr>
      <t>Morphemic analysis</t>
    </r>
    <r>
      <rPr>
        <sz val="12"/>
        <color rgb="FF000000"/>
        <rFont val="Calibri"/>
        <family val="2"/>
      </rPr>
      <t xml:space="preserve"> is taught explicitly and systematically to support the development of word meaning through knowledge of root words, prefixes and suffixes.</t>
    </r>
  </si>
  <si>
    <t>Subtotal (12 points max)</t>
  </si>
  <si>
    <t>Criterion 4 : Developing Comprehension and Background Knowledge</t>
  </si>
  <si>
    <r>
      <t xml:space="preserve">There are multiple opportunities to listen to and explore </t>
    </r>
    <r>
      <rPr>
        <b/>
        <sz val="12"/>
        <color rgb="FF000000"/>
        <rFont val="Calibri"/>
        <family val="2"/>
      </rPr>
      <t>narrative and expository text forms</t>
    </r>
    <r>
      <rPr>
        <sz val="12"/>
        <color rgb="FF000000"/>
        <rFont val="Calibri"/>
        <family val="2"/>
      </rPr>
      <t xml:space="preserve"> and engage in interactive discussion of the meanings of text.</t>
    </r>
  </si>
  <si>
    <r>
      <t xml:space="preserve">When students and teachers engage in a read-aloud, the program establishes a </t>
    </r>
    <r>
      <rPr>
        <b/>
        <sz val="12"/>
        <color rgb="FF000000"/>
        <rFont val="Calibri"/>
        <family val="2"/>
      </rPr>
      <t>purpose for reading</t>
    </r>
    <r>
      <rPr>
        <sz val="12"/>
        <color rgb="FF000000"/>
        <rFont val="Calibri"/>
        <family val="2"/>
      </rPr>
      <t>.</t>
    </r>
  </si>
  <si>
    <r>
      <rPr>
        <sz val="12"/>
        <color rgb="FF000000"/>
        <rFont val="Calibri"/>
      </rPr>
      <t xml:space="preserve">The program includes a wide </t>
    </r>
    <r>
      <rPr>
        <b/>
        <sz val="12"/>
        <color rgb="FF000000"/>
        <rFont val="Calibri"/>
      </rPr>
      <t>variety of text</t>
    </r>
    <r>
      <rPr>
        <sz val="12"/>
        <color rgb="FF000000"/>
        <rFont val="Calibri"/>
      </rPr>
      <t xml:space="preserve"> with relatable experiences that are developmentally appropriate for the grade level for all students.</t>
    </r>
  </si>
  <si>
    <r>
      <rPr>
        <b/>
        <sz val="12"/>
        <color rgb="FF000000"/>
        <rFont val="Calibri"/>
      </rPr>
      <t>Previously taught content</t>
    </r>
    <r>
      <rPr>
        <sz val="12"/>
        <color rgb="FF000000"/>
        <rFont val="Calibri"/>
      </rPr>
      <t xml:space="preserve">, skills, and strategies are </t>
    </r>
    <r>
      <rPr>
        <b/>
        <sz val="12"/>
        <color rgb="FF000000"/>
        <rFont val="Calibri"/>
      </rPr>
      <t>connected with new content</t>
    </r>
    <r>
      <rPr>
        <sz val="12"/>
        <color rgb="FF000000"/>
        <rFont val="Calibri"/>
      </rPr>
      <t xml:space="preserve"> and texts.</t>
    </r>
  </si>
  <si>
    <r>
      <t xml:space="preserve">Lessons include explicit instruction in the structure and use of </t>
    </r>
    <r>
      <rPr>
        <b/>
        <sz val="12"/>
        <color rgb="FF000000"/>
        <rFont val="Calibri"/>
        <family val="2"/>
      </rPr>
      <t>conventions of informational text</t>
    </r>
    <r>
      <rPr>
        <sz val="12"/>
        <color rgb="FF000000"/>
        <rFont val="Calibri"/>
        <family val="2"/>
      </rPr>
      <t xml:space="preserve"> such as titles, headings, and information from graphs and charts to locate important information.</t>
    </r>
  </si>
  <si>
    <r>
      <t xml:space="preserve">Program provides guidance for teachers on how to </t>
    </r>
    <r>
      <rPr>
        <b/>
        <sz val="12"/>
        <color rgb="FF000000"/>
        <rFont val="Calibri"/>
        <family val="2"/>
      </rPr>
      <t>scaffold students' reading</t>
    </r>
    <r>
      <rPr>
        <sz val="12"/>
        <color rgb="FF000000"/>
        <rFont val="Calibri"/>
        <family val="2"/>
      </rPr>
      <t xml:space="preserve"> of complex text. </t>
    </r>
  </si>
  <si>
    <r>
      <t xml:space="preserve">A </t>
    </r>
    <r>
      <rPr>
        <b/>
        <sz val="12"/>
        <color rgb="FF000000"/>
        <rFont val="Calibri"/>
        <family val="2"/>
      </rPr>
      <t>coherent sequence of questions and tasks</t>
    </r>
    <r>
      <rPr>
        <sz val="12"/>
        <color rgb="FF000000"/>
        <rFont val="Calibri"/>
        <family val="2"/>
      </rPr>
      <t xml:space="preserve"> supports students to examine language (e.g., vocabulary, sentences, and structure) and apply their knowledge and skills in reading, writing, speaking and listening.</t>
    </r>
  </si>
  <si>
    <t xml:space="preserve">Criterion 5 : Small Group Instruction and Independent Practice </t>
  </si>
  <si>
    <r>
      <t xml:space="preserve">Program provides </t>
    </r>
    <r>
      <rPr>
        <b/>
        <sz val="12"/>
        <color rgb="FF000000"/>
        <rFont val="Calibri"/>
        <family val="2"/>
      </rPr>
      <t>small group explicit, systematic, and cumulative instruction</t>
    </r>
    <r>
      <rPr>
        <sz val="12"/>
        <color rgb="FF000000"/>
        <rFont val="Calibri"/>
        <family val="2"/>
      </rPr>
      <t xml:space="preserve"> of foundational skills.</t>
    </r>
  </si>
  <si>
    <r>
      <t xml:space="preserve">Program provides teachers text supports for </t>
    </r>
    <r>
      <rPr>
        <b/>
        <sz val="12"/>
        <color rgb="FF000000"/>
        <rFont val="Calibri"/>
        <family val="2"/>
      </rPr>
      <t>scaffolding</t>
    </r>
    <r>
      <rPr>
        <sz val="12"/>
        <color rgb="FF000000"/>
        <rFont val="Calibri"/>
        <family val="2"/>
      </rPr>
      <t xml:space="preserve"> students' reading of grade level material. </t>
    </r>
  </si>
  <si>
    <r>
      <t xml:space="preserve">Program includes explicit instruction in </t>
    </r>
    <r>
      <rPr>
        <b/>
        <sz val="12"/>
        <color theme="1"/>
        <rFont val="Calibri"/>
        <family val="2"/>
      </rPr>
      <t>idea generation and planning</t>
    </r>
    <r>
      <rPr>
        <sz val="12"/>
        <color theme="1"/>
        <rFont val="Calibri"/>
        <family val="2"/>
      </rPr>
      <t xml:space="preserve">, that leads to narrative composition. </t>
    </r>
  </si>
  <si>
    <r>
      <t xml:space="preserve">Program includes explicit instruction in </t>
    </r>
    <r>
      <rPr>
        <b/>
        <sz val="12"/>
        <color theme="1"/>
        <rFont val="Calibri"/>
        <family val="2"/>
      </rPr>
      <t>grade-level appropriate skills</t>
    </r>
    <r>
      <rPr>
        <sz val="12"/>
        <color theme="1"/>
        <rFont val="Calibri"/>
        <family val="2"/>
      </rPr>
      <t xml:space="preserve"> (e.g., paragraph construction, grammar, etc.)</t>
    </r>
  </si>
  <si>
    <t>Target Audience: Fourth Grade</t>
  </si>
  <si>
    <t>Phase II: In-Depth Core Instructional Program Review Rubric for 4th Grade</t>
  </si>
  <si>
    <t>Criterion 1: Foundational Reading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</si>
  <si>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advanced word language skills and word analysis skills, beginning with words that are relatively simple in terms of length, roots and affixes, and/or syllabication patterns to words that are morphemically complex and/ or multisyllabic.</t>
    </r>
  </si>
  <si>
    <r>
      <t xml:space="preserve">The reading and spelling of </t>
    </r>
    <r>
      <rPr>
        <b/>
        <sz val="12"/>
        <color rgb="FF000000"/>
        <rFont val="Calibri"/>
        <family val="2"/>
      </rPr>
      <t>new/unfamiliar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</si>
  <si>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</si>
  <si>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t>There are opportunities across a lesson or a unit for students to practice decoding and encoding (e.g., reading, hearing, spelling, writing, and saying) new/ unfamiliar/ irregular words with planned teacher feedback.</t>
  </si>
  <si>
    <r>
      <t xml:space="preserve">Lessons include specific and precise teacher language for immediate and corrective </t>
    </r>
    <r>
      <rPr>
        <b/>
        <sz val="12"/>
        <color rgb="FF000000"/>
        <rFont val="Calibri"/>
        <family val="2"/>
      </rPr>
      <t>feedback</t>
    </r>
    <r>
      <rPr>
        <sz val="12"/>
        <color rgb="FF000000"/>
        <rFont val="Calibri"/>
        <family val="2"/>
      </rPr>
      <t>.</t>
    </r>
  </si>
  <si>
    <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</si>
  <si>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foundational reading skills based on students' needs and progress, including suggestions for the small group’s composition and tasks as well as ideas for independent student practice activities to be implemented when the teacher is engaged in small group instruction. </t>
    </r>
  </si>
  <si>
    <t>Subtotal (7 points max)</t>
  </si>
  <si>
    <t>Criterion 2: Vocabulary Development and Language Skills</t>
  </si>
  <si>
    <r>
      <rPr>
        <sz val="12"/>
        <color rgb="FF000000"/>
        <rFont val="Calibri"/>
      </rPr>
      <t xml:space="preserve">The program provides a detailed </t>
    </r>
    <r>
      <rPr>
        <b/>
        <sz val="12"/>
        <color rgb="FF000000"/>
        <rFont val="Calibri"/>
      </rPr>
      <t>scope and sequence</t>
    </r>
    <r>
      <rPr>
        <sz val="12"/>
        <color rgb="FF000000"/>
        <rFont val="Calibri"/>
      </rPr>
      <t xml:space="preserve"> that supports the development of vocabulary and language skills. </t>
    </r>
  </si>
  <si>
    <r>
      <t>Words selected for vocabulary instruction are rich, high-utility words</t>
    </r>
    <r>
      <rPr>
        <sz val="12"/>
        <color rgb="FF000000"/>
        <rFont val="Calibri"/>
        <family val="2"/>
      </rPr>
      <t xml:space="preserve">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figurative language, and/ or technical language.</t>
    </r>
  </si>
  <si>
    <r>
      <t xml:space="preserve">The program provides guidance on </t>
    </r>
    <r>
      <rPr>
        <b/>
        <sz val="12"/>
        <color rgb="FF000000"/>
        <rFont val="Calibri"/>
        <family val="2"/>
      </rPr>
      <t>how to examine word relationships</t>
    </r>
    <r>
      <rPr>
        <sz val="12"/>
        <color rgb="FF000000"/>
        <rFont val="Calibri"/>
        <family val="2"/>
      </rPr>
      <t>, tone (e.g., denotation and connotation), semantic gradience, and nuances in word meanings.</t>
    </r>
  </si>
  <si>
    <r>
      <t xml:space="preserve">Students are taught </t>
    </r>
    <r>
      <rPr>
        <b/>
        <sz val="12"/>
        <color rgb="FF000000"/>
        <rFont val="Calibri"/>
        <family val="2"/>
      </rPr>
      <t>new/ unfamiliar words</t>
    </r>
    <r>
      <rPr>
        <sz val="12"/>
        <color rgb="FF000000"/>
        <rFont val="Calibri"/>
        <family val="2"/>
      </rPr>
      <t xml:space="preserve"> through explicit, teacher-led modeling and student-friendly definitions; new/ unfamiliar words are integrated into multiple example and non-example sentences and repeated multiple times in a variety of contexts. </t>
    </r>
  </si>
  <si>
    <r>
      <t>Students are taught more than one</t>
    </r>
    <r>
      <rPr>
        <b/>
        <sz val="12"/>
        <color rgb="FF000000"/>
        <rFont val="Calibri"/>
        <family val="2"/>
      </rPr>
      <t xml:space="preserve"> strategy for determining or clarifying the meaning of unknown </t>
    </r>
    <r>
      <rPr>
        <sz val="12"/>
        <color rgb="FF000000"/>
        <rFont val="Calibri"/>
        <family val="2"/>
      </rPr>
      <t xml:space="preserve">and multiple-meaning words, including predicting meaning using antonyms and synonyms, analyzing meaningful word parts, using syntactical clues, and consulting general and specialized reference materials (including digital), as appropriate. </t>
    </r>
  </si>
  <si>
    <r>
      <t xml:space="preserve">Students are </t>
    </r>
    <r>
      <rPr>
        <b/>
        <sz val="12"/>
        <color rgb="FF000000"/>
        <rFont val="Calibri"/>
        <family val="2"/>
      </rPr>
      <t xml:space="preserve">explicitly and systematically taught morphemic analysis </t>
    </r>
    <r>
      <rPr>
        <sz val="12"/>
        <color rgb="FF000000"/>
        <rFont val="Calibri"/>
        <family val="2"/>
      </rPr>
      <t>strategies to support the understanding of word meaning through knowledge of root words, prefixes and suffixes.</t>
    </r>
  </si>
  <si>
    <r>
      <t>There are opportunities for students to demonstrate understanding of new high-utility, grade appropriate words and phrase through</t>
    </r>
    <r>
      <rPr>
        <b/>
        <sz val="12"/>
        <color rgb="FF000000"/>
        <rFont val="Calibri"/>
        <family val="2"/>
      </rPr>
      <t xml:space="preserve"> practice</t>
    </r>
    <r>
      <rPr>
        <sz val="12"/>
        <color rgb="FF000000"/>
        <rFont val="Calibri"/>
        <family val="2"/>
      </rPr>
      <t xml:space="preserve"> in reading, hearing, spelling, writing, and using new words in conversation. </t>
    </r>
  </si>
  <si>
    <r>
      <t xml:space="preserve">There is </t>
    </r>
    <r>
      <rPr>
        <b/>
        <sz val="12"/>
        <color rgb="FF000000"/>
        <rFont val="Calibri"/>
        <family val="2"/>
      </rPr>
      <t>cumulative review</t>
    </r>
    <r>
      <rPr>
        <sz val="12"/>
        <color rgb="FF000000"/>
        <rFont val="Calibri"/>
        <family val="2"/>
      </rPr>
      <t xml:space="preserve"> and practice of previously learned words.</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</si>
  <si>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vocabulary development and language skills based on students' needs and progress, including suggestions for the small group’s composition and tasks as well as ideas for independent student practice activities to be implemented when the teacher is engaged in small group instruction. </t>
    </r>
  </si>
  <si>
    <t>Subtotal (10 points max)</t>
  </si>
  <si>
    <t>Criterion 3: Fluency</t>
  </si>
  <si>
    <r>
      <t xml:space="preserve">There are more than one, </t>
    </r>
    <r>
      <rPr>
        <b/>
        <sz val="12"/>
        <color rgb="FF000000"/>
        <rFont val="Calibri"/>
        <family val="2"/>
      </rPr>
      <t>grade-appropriate connected texts</t>
    </r>
    <r>
      <rPr>
        <sz val="12"/>
        <color rgb="FF000000"/>
        <rFont val="Calibri"/>
        <family val="2"/>
      </rPr>
      <t xml:space="preserve"> for students to practice fluency (i.e., accuracy, rate, and expression).</t>
    </r>
  </si>
  <si>
    <r>
      <rPr>
        <sz val="12"/>
        <color rgb="FF000000"/>
        <rFont val="Calibri"/>
      </rPr>
      <t xml:space="preserve">Fluency lessons include </t>
    </r>
    <r>
      <rPr>
        <b/>
        <sz val="12"/>
        <color rgb="FF000000"/>
        <rFont val="Calibri"/>
      </rPr>
      <t>teacher-led modeling, oral reading by students, and immediate feedback</t>
    </r>
    <r>
      <rPr>
        <sz val="12"/>
        <color rgb="FF000000"/>
        <rFont val="Calibri"/>
      </rPr>
      <t xml:space="preserve">; in addition to receiving immediate feedback from their teacher, students also have opportunities to self-monitor to confirm or self-correct word errors while practicing fluency. </t>
    </r>
  </si>
  <si>
    <r>
      <t xml:space="preserve">Materials provide more than one way for students to </t>
    </r>
    <r>
      <rPr>
        <b/>
        <sz val="12"/>
        <color rgb="FF000000"/>
        <rFont val="Calibri"/>
        <family val="2"/>
      </rPr>
      <t>practice fluency</t>
    </r>
    <r>
      <rPr>
        <sz val="12"/>
        <color rgb="FF000000"/>
        <rFont val="Calibri"/>
        <family val="2"/>
      </rPr>
      <t xml:space="preserve"> through a variety of activities (e.g., paired reading, readers’ theater, poetry).</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</si>
  <si>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fluency development based on students' needs and progress, including suggestions for the small group’s composition and tasks as well as ideas for independent student practice activities to be implemented when the teacher is engaged in small group instruction. </t>
    </r>
  </si>
  <si>
    <r>
      <t xml:space="preserve">The program provides detailed </t>
    </r>
    <r>
      <rPr>
        <b/>
        <sz val="12"/>
        <color rgb="FF000000"/>
        <rFont val="Calibri"/>
        <family val="2"/>
      </rPr>
      <t>scope and sequence</t>
    </r>
    <r>
      <rPr>
        <sz val="12"/>
        <color rgb="FF000000"/>
        <rFont val="Calibri"/>
        <family val="2"/>
      </rPr>
      <t xml:space="preserve"> that supports the development of reading comprehension and background knowledge; previously taught content, skills, and strategies are connected with new texts.</t>
    </r>
  </si>
  <si>
    <r>
      <t xml:space="preserve">The texts and levels of </t>
    </r>
    <r>
      <rPr>
        <b/>
        <sz val="12"/>
        <color rgb="FF000000"/>
        <rFont val="Calibri"/>
        <family val="2"/>
      </rPr>
      <t>text complexity</t>
    </r>
    <r>
      <rPr>
        <sz val="12"/>
        <color rgb="FF000000"/>
        <rFont val="Calibri"/>
        <family val="2"/>
      </rPr>
      <t xml:space="preserve"> are appropriate for the students’ grade level. </t>
    </r>
  </si>
  <si>
    <r>
      <t xml:space="preserve">The program provides a carefully planned sequence guiding teachers in how to </t>
    </r>
    <r>
      <rPr>
        <b/>
        <sz val="12"/>
        <color rgb="FF000000"/>
        <rFont val="Calibri"/>
        <family val="2"/>
      </rPr>
      <t>scaffold students' reading</t>
    </r>
    <r>
      <rPr>
        <sz val="12"/>
        <color rgb="FF000000"/>
        <rFont val="Calibri"/>
        <family val="2"/>
      </rPr>
      <t xml:space="preserve"> of complex text and understanding of complex topics.</t>
    </r>
  </si>
  <si>
    <r>
      <t xml:space="preserve">Materials provide opportunities for students to read grade-appropriate, </t>
    </r>
    <r>
      <rPr>
        <b/>
        <sz val="12"/>
        <color rgb="FF000000"/>
        <rFont val="Calibri"/>
        <family val="2"/>
      </rPr>
      <t>complex texts in a variety of genres</t>
    </r>
    <r>
      <rPr>
        <sz val="12"/>
        <color rgb="FF000000"/>
        <rFont val="Calibri"/>
        <family val="2"/>
      </rPr>
      <t xml:space="preserve"> and structures (e.g., narrative, informational, technical, fantasy, prose, poetry, plays) that reflect relatable experiences of all students. </t>
    </r>
  </si>
  <si>
    <r>
      <t xml:space="preserve">Materials provide opportunities for students to read grade-appropriate, complex </t>
    </r>
    <r>
      <rPr>
        <b/>
        <sz val="12"/>
        <color rgb="FF000000"/>
        <rFont val="Calibri"/>
        <family val="2"/>
      </rPr>
      <t>cross-disciplinary texts</t>
    </r>
    <r>
      <rPr>
        <sz val="12"/>
        <color rgb="FF000000"/>
        <rFont val="Calibri"/>
        <family val="2"/>
      </rPr>
      <t xml:space="preserve"> (e.g., presidential speeches, scientific articles, charts, and graphs) as well as those with relatable experiences drawn from students’ everyday lives (e.g., social media posts, fan fiction, etc.).</t>
    </r>
  </si>
  <si>
    <r>
      <t xml:space="preserve">There are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</si>
  <si>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</si>
  <si>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</si>
  <si>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 alouds, and graphic organizers are used to identify </t>
    </r>
    <r>
      <rPr>
        <b/>
        <sz val="12"/>
        <color rgb="FF000000"/>
        <rFont val="Calibri"/>
        <family val="2"/>
      </rPr>
      <t>components of</t>
    </r>
    <r>
      <rPr>
        <sz val="12"/>
        <color rgb="FF000000"/>
        <rFont val="Calibri"/>
        <family val="2"/>
      </rPr>
      <t xml:space="preserve"> </t>
    </r>
    <r>
      <rPr>
        <b/>
        <sz val="12"/>
        <color rgb="FF000000"/>
        <rFont val="Calibri"/>
        <family val="2"/>
      </rPr>
      <t>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</si>
  <si>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 xml:space="preserve">themes or main ideas </t>
    </r>
    <r>
      <rPr>
        <sz val="12"/>
        <color rgb="FF000000"/>
        <rFont val="Calibri"/>
        <family val="2"/>
      </rPr>
      <t xml:space="preserve">of a narrative and/ or informational text, explaining how the ideas are supported by </t>
    </r>
    <r>
      <rPr>
        <b/>
        <sz val="12"/>
        <color rgb="FF000000"/>
        <rFont val="Calibri"/>
        <family val="2"/>
      </rPr>
      <t>key details,</t>
    </r>
    <r>
      <rPr>
        <sz val="12"/>
        <color rgb="FF000000"/>
        <rFont val="Calibri"/>
        <family val="2"/>
      </rPr>
      <t xml:space="preserve"> and in developing summaries. </t>
    </r>
  </si>
  <si>
    <r>
      <t xml:space="preserve">Lessons include explicit instruction in using text features to acquire meaning in narrative texts (e.g., chapters, scenes) and informational texts (e.g., titles, headings, and information from graphs, charts, and photographs), in </t>
    </r>
    <r>
      <rPr>
        <b/>
        <sz val="12"/>
        <color rgb="FF000000"/>
        <rFont val="Calibri"/>
        <family val="2"/>
      </rPr>
      <t>comparing and contrasting text features</t>
    </r>
    <r>
      <rPr>
        <sz val="12"/>
        <color rgb="FF000000"/>
        <rFont val="Calibri"/>
        <family val="2"/>
      </rPr>
      <t xml:space="preserve"> (e.g., meaning, tone) within and across texts, and in applying strategies for integrating information from two texts with connected concepts, topics, or themes.</t>
    </r>
  </si>
  <si>
    <r>
      <t xml:space="preserve">There are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</si>
  <si>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developing comprehension and background knowledge based on students' needs and progress, including suggestions for the small group’s composition and tasks as well as ideas for independent student practice activities to be implemented when the teacher is engaged in small group instruction. </t>
    </r>
  </si>
  <si>
    <t>Criterion 5: Writing</t>
  </si>
  <si>
    <r>
      <t xml:space="preserve">There are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</si>
  <si>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</si>
  <si>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</si>
  <si>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</si>
  <si>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t xml:space="preserve">Materials include graphic organizers to generate organizational structures in which ideas are logically grouped to support the writer’s purpose and to promote executive functioning. </t>
  </si>
  <si>
    <r>
      <t xml:space="preserve">Lessons include explicit instruction in idea generation and planning that leads to opinion/ argumentative compositions, informative compositions, and narrative compositions; there are multiple opportunities for students to </t>
    </r>
    <r>
      <rPr>
        <b/>
        <sz val="12"/>
        <color rgb="FF000000"/>
        <rFont val="Calibri"/>
        <family val="2"/>
      </rPr>
      <t>practice planning and composing</t>
    </r>
    <r>
      <rPr>
        <sz val="12"/>
        <color rgb="FF000000"/>
        <rFont val="Calibri"/>
        <family val="2"/>
      </rPr>
      <t xml:space="preserve"> independently.</t>
    </r>
  </si>
  <si>
    <r>
      <t xml:space="preserve">Lessons include explicit instruction in idea generation and planning that leads to research papers and/or projects; there are multiple opportunities for students to </t>
    </r>
    <r>
      <rPr>
        <b/>
        <sz val="12"/>
        <color rgb="FF000000"/>
        <rFont val="Calibri"/>
        <family val="2"/>
      </rPr>
      <t>practice the 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</si>
  <si>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conveying ideas concisely, constructing simple, compound, and complex sentences with appropriate punctuation, constructing paragraphs, applying grammatical conventions etc.) and provides multiple opportunities for students to practice using grade-level </t>
    </r>
    <r>
      <rPr>
        <b/>
        <sz val="12"/>
        <color rgb="FF000000"/>
        <rFont val="Calibri"/>
        <family val="2"/>
      </rPr>
      <t xml:space="preserve">grammar and language conventions. </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</si>
  <si>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writing based on students' needs and progress, including suggestions for the small group’s composition and tasks as well as ideas for independent student practice activities to be implemented when the teacher is engaged in small group instruction. </t>
    </r>
  </si>
  <si>
    <t>Target Audience: Fifth Grade</t>
  </si>
  <si>
    <t>Phase II: In-Depth Core Instructional Program Review Rubric for 5th Grade</t>
  </si>
  <si>
    <r>
      <t xml:space="preserve">The reading and spelling of </t>
    </r>
    <r>
      <rPr>
        <b/>
        <sz val="12"/>
        <color rgb="FF000000"/>
        <rFont val="Calibri"/>
        <family val="2"/>
      </rPr>
      <t>new/ 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</si>
  <si>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</si>
  <si>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r>
      <t xml:space="preserve">There are multiple opportunities for students to </t>
    </r>
    <r>
      <rPr>
        <b/>
        <sz val="12"/>
        <color rgb="FF000000"/>
        <rFont val="Calibri"/>
        <family val="2"/>
      </rPr>
      <t>practice decoding and encoding</t>
    </r>
    <r>
      <rPr>
        <sz val="12"/>
        <color rgb="FF000000"/>
        <rFont val="Calibri"/>
        <family val="2"/>
      </rPr>
      <t xml:space="preserve"> (e.g., reading, hearing, spelling, writing, and saying) new/ unfamiliar/ irregular words with planned teacher feedback.</t>
    </r>
  </si>
  <si>
    <t>Criterion 2: Vocabulary Development &amp; Language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</si>
  <si>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vocabulary and language skills. </t>
    </r>
  </si>
  <si>
    <r>
      <t xml:space="preserve">There is a wide </t>
    </r>
    <r>
      <rPr>
        <b/>
        <sz val="12"/>
        <color rgb="FF000000"/>
        <rFont val="Calibri"/>
        <family val="2"/>
      </rPr>
      <t>breadth of vocabulary</t>
    </r>
    <r>
      <rPr>
        <sz val="12"/>
        <color rgb="FF000000"/>
        <rFont val="Calibri"/>
        <family val="2"/>
      </rPr>
      <t xml:space="preserve"> instruction; words selected for instruction are rich, high-utility words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(e.g., conjunctive adverbs and/ or words that signal logical relationships), figurative language, and/ or technical language.</t>
    </r>
  </si>
  <si>
    <r>
      <t xml:space="preserve">There is </t>
    </r>
    <r>
      <rPr>
        <b/>
        <sz val="12"/>
        <color rgb="FF000000"/>
        <rFont val="Calibri"/>
        <family val="2"/>
      </rPr>
      <t>depth of vocabulary</t>
    </r>
    <r>
      <rPr>
        <sz val="12"/>
        <color rgb="FF000000"/>
        <rFont val="Calibri"/>
        <family val="2"/>
      </rPr>
      <t xml:space="preserve"> instruction; the program provides guidance on how to examine word relationships, tone (e.g., denotation and connotation), semantic gradience, and nuances in word meanings.</t>
    </r>
  </si>
  <si>
    <r>
      <rPr>
        <sz val="12"/>
        <color rgb="FF000000"/>
        <rFont val="Calibri"/>
      </rPr>
      <t xml:space="preserve">Students are taught a variety of </t>
    </r>
    <r>
      <rPr>
        <b/>
        <sz val="12"/>
        <color rgb="FF000000"/>
        <rFont val="Calibri"/>
      </rPr>
      <t>strategies</t>
    </r>
    <r>
      <rPr>
        <sz val="12"/>
        <color rgb="FF000000"/>
        <rFont val="Calibri"/>
      </rPr>
      <t xml:space="preserve"> for determining or clarifying the meaning of </t>
    </r>
    <r>
      <rPr>
        <b/>
        <sz val="12"/>
        <color rgb="FF000000"/>
        <rFont val="Calibri"/>
      </rPr>
      <t>unknown and multiple-meaning words</t>
    </r>
    <r>
      <rPr>
        <sz val="12"/>
        <color rgb="FF000000"/>
        <rFont val="Calibri"/>
      </rPr>
      <t xml:space="preserve">, including predicting meaning using antonyms and synonyms, analyzing meaningful word parts (e.g. affixes, words in compound words) and syntactical clues (e.g. appositive phrases), and/or consulting general and specialized reference materials (including digital), as appropriate. </t>
    </r>
  </si>
  <si>
    <r>
      <t xml:space="preserve">Students are taught </t>
    </r>
    <r>
      <rPr>
        <b/>
        <sz val="12"/>
        <color rgb="FF000000"/>
        <rFont val="Calibri"/>
        <family val="2"/>
      </rPr>
      <t xml:space="preserve">morphemic analysis </t>
    </r>
    <r>
      <rPr>
        <sz val="12"/>
        <color rgb="FF000000"/>
        <rFont val="Calibri"/>
        <family val="2"/>
      </rPr>
      <t>strategies explicitly and systematically to support the understanding of word meaning through knowledge of root words, prefixes and suffixes.</t>
    </r>
  </si>
  <si>
    <r>
      <t xml:space="preserve">There are multiple opportunities for students to </t>
    </r>
    <r>
      <rPr>
        <b/>
        <sz val="12"/>
        <color rgb="FF000000"/>
        <rFont val="Calibri"/>
        <family val="2"/>
      </rPr>
      <t>practice</t>
    </r>
    <r>
      <rPr>
        <sz val="12"/>
        <color rgb="FF000000"/>
        <rFont val="Calibri"/>
        <family val="2"/>
      </rPr>
      <t xml:space="preserve"> reading, hearing, spelling, writing, and saying high-utility, grade-appropriate words and phrases and demonstrate understanding of them and using them in contexts requiring complete sentences.  </t>
    </r>
  </si>
  <si>
    <t xml:space="preserve">Criterion 3: Fluency </t>
  </si>
  <si>
    <r>
      <t xml:space="preserve">There are multiple, grade-appropriate connected texts for students to </t>
    </r>
    <r>
      <rPr>
        <b/>
        <sz val="12"/>
        <color rgb="FF000000"/>
        <rFont val="Calibri"/>
        <family val="2"/>
      </rPr>
      <t>practice</t>
    </r>
    <r>
      <rPr>
        <sz val="12"/>
        <color rgb="FF000000"/>
        <rFont val="Calibri"/>
        <family val="2"/>
      </rPr>
      <t xml:space="preserve"> fluency (e.g., accuracy, rate, and expression) and that allow teachers to assess students’ accuracy, rate, and expression.  </t>
    </r>
  </si>
  <si>
    <r>
      <t xml:space="preserve">Fluency lessons include </t>
    </r>
    <r>
      <rPr>
        <b/>
        <sz val="12"/>
        <color rgb="FF000000"/>
        <rFont val="Calibri"/>
        <family val="2"/>
      </rPr>
      <t>teacher-led modeling, oral reading by students, and immediate feedback</t>
    </r>
    <r>
      <rPr>
        <sz val="12"/>
        <color rgb="FF000000"/>
        <rFont val="Calibri"/>
        <family val="2"/>
      </rPr>
      <t xml:space="preserve">; in addition to receiving immediate feedback from their teacher, students also have opportunities to self-monitor to confirm or self-correct word errors while practicing fluency. </t>
    </r>
  </si>
  <si>
    <r>
      <t xml:space="preserve">Materials provide a </t>
    </r>
    <r>
      <rPr>
        <b/>
        <sz val="12"/>
        <color rgb="FF000000"/>
        <rFont val="Calibri"/>
        <family val="2"/>
      </rPr>
      <t>variety of genres</t>
    </r>
    <r>
      <rPr>
        <sz val="12"/>
        <color rgb="FF000000"/>
        <rFont val="Calibri"/>
        <family val="2"/>
      </rPr>
      <t xml:space="preserve"> of connected texts (e.g., decodable texts, poems, speeches) for students to practice fluency through a variety of activities (e.g., paired reading, readers’ theater).</t>
    </r>
  </si>
  <si>
    <r>
      <t xml:space="preserve">Materials provide opportunities for students to read grade-appropriate, </t>
    </r>
    <r>
      <rPr>
        <b/>
        <sz val="12"/>
        <color rgb="FF000000"/>
        <rFont val="Calibri"/>
        <family val="2"/>
      </rPr>
      <t>complex texts in a</t>
    </r>
    <r>
      <rPr>
        <sz val="12"/>
        <color rgb="FF000000"/>
        <rFont val="Calibri"/>
        <family val="2"/>
      </rPr>
      <t xml:space="preserve"> </t>
    </r>
    <r>
      <rPr>
        <b/>
        <sz val="12"/>
        <color rgb="FF000000"/>
        <rFont val="Calibri"/>
        <family val="2"/>
      </rPr>
      <t>variety of genres and structures</t>
    </r>
    <r>
      <rPr>
        <sz val="12"/>
        <color rgb="FF000000"/>
        <rFont val="Calibri"/>
        <family val="2"/>
      </rPr>
      <t xml:space="preserve"> (e.g., narrative, informational, technical, fantasy, prose, poetry, plays) that reflect relatable experiences of all students. </t>
    </r>
  </si>
  <si>
    <r>
      <t xml:space="preserve">There are multiple,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</si>
  <si>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multiple,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</si>
  <si>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thinking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</si>
  <si>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thinking alouds, and graphic organizers are used to identify </t>
    </r>
    <r>
      <rPr>
        <b/>
        <sz val="12"/>
        <color rgb="FF000000"/>
        <rFont val="Calibri"/>
        <family val="2"/>
      </rPr>
      <t>components of 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</si>
  <si>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themes or main ideas</t>
    </r>
    <r>
      <rPr>
        <sz val="12"/>
        <color rgb="FF000000"/>
        <rFont val="Calibri"/>
        <family val="2"/>
      </rPr>
      <t xml:space="preserve"> of a narrative and/ or informational text, explaining how the ideas are supported by </t>
    </r>
    <r>
      <rPr>
        <b/>
        <sz val="12"/>
        <color rgb="FF000000"/>
        <rFont val="Calibri"/>
        <family val="2"/>
      </rPr>
      <t>key details,</t>
    </r>
    <r>
      <rPr>
        <sz val="12"/>
        <color rgb="FF000000"/>
        <rFont val="Calibri"/>
        <family val="2"/>
      </rPr>
      <t xml:space="preserve"> and developing </t>
    </r>
    <r>
      <rPr>
        <b/>
        <sz val="12"/>
        <color rgb="FF000000"/>
        <rFont val="Calibri"/>
        <family val="2"/>
      </rPr>
      <t>summaries</t>
    </r>
    <r>
      <rPr>
        <sz val="12"/>
        <color rgb="FF000000"/>
        <rFont val="Calibri"/>
        <family val="2"/>
      </rPr>
      <t xml:space="preserve">. </t>
    </r>
  </si>
  <si>
    <r>
      <t xml:space="preserve">Lessons include explicit instruction in using text features to acquire meaning in narrative texts (e.g., chapters, scenes), informational texts (e.g., titles, headings, and information from graphs, charts, and photographs), and/ or in digital sources, in </t>
    </r>
    <r>
      <rPr>
        <b/>
        <sz val="12"/>
        <color rgb="FF000000"/>
        <rFont val="Calibri"/>
        <family val="2"/>
      </rPr>
      <t>comparing and contrasting text features</t>
    </r>
    <r>
      <rPr>
        <sz val="12"/>
        <color rgb="FF000000"/>
        <rFont val="Calibri"/>
        <family val="2"/>
      </rPr>
      <t xml:space="preserve"> (e.g., meaning, tone) within and across two or more texts, and in applying strategies for integrating information from two or more texts with connected concepts, topics, or themes</t>
    </r>
  </si>
  <si>
    <r>
      <t xml:space="preserve">There are multiple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</si>
  <si>
    <r>
      <t xml:space="preserve">There are multiple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</si>
  <si>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multiple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</si>
  <si>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multiple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</si>
  <si>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multiple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</si>
  <si>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r>
      <t xml:space="preserve">Materials include </t>
    </r>
    <r>
      <rPr>
        <b/>
        <sz val="12"/>
        <color rgb="FF000000"/>
        <rFont val="Calibri"/>
        <family val="2"/>
      </rPr>
      <t>graphic organizers</t>
    </r>
    <r>
      <rPr>
        <sz val="12"/>
        <color rgb="FF000000"/>
        <rFont val="Calibri"/>
        <family val="2"/>
      </rPr>
      <t xml:space="preserve"> to generate organizational structures in which ideas are logically grouped to support the writer’s purpose and to promote executive functioning. </t>
    </r>
  </si>
  <si>
    <r>
      <t xml:space="preserve">Lessons include explicit instruction in idea generation and planning that leads to research papers and/or projects; there are multiple opportunities for students to practice the </t>
    </r>
    <r>
      <rPr>
        <b/>
        <sz val="12"/>
        <color rgb="FF000000"/>
        <rFont val="Calibri"/>
        <family val="2"/>
      </rPr>
      <t>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</si>
  <si>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selecting words and phrases to convey ideas precisely, expanding/ combining/ reducing sentences for meaning and style, using appropriate punctuation and conjunctions, constructing paragraphs, applying grammatical conventions etc.) and provides multiple opportunities for students to practice using grade-level </t>
    </r>
    <r>
      <rPr>
        <b/>
        <sz val="12"/>
        <color rgb="FF000000"/>
        <rFont val="Calibri"/>
        <family val="2"/>
      </rPr>
      <t xml:space="preserve">grammar and language conventions. </t>
    </r>
  </si>
  <si>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</si>
  <si>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</si>
  <si>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family val="2"/>
      </rPr>
      <t xml:space="preserve">Phase II Standard: </t>
    </r>
    <r>
      <rPr>
        <sz val="12"/>
        <color rgb="FF000000"/>
        <rFont val="Calibri"/>
        <family val="2"/>
      </rPr>
      <t xml:space="preserve">Core instructional program must receive an overall grade-level rating of "Meets expectations" to be included in the Recommended Core Instructional Program Guide. 
</t>
    </r>
    <r>
      <rPr>
        <b/>
        <sz val="12"/>
        <color rgb="FF000000"/>
        <rFont val="Calibri"/>
        <family val="2"/>
      </rPr>
      <t xml:space="preserve">Meets Expectations K-2:
</t>
    </r>
    <r>
      <rPr>
        <sz val="12"/>
        <color rgb="FF000000"/>
        <rFont val="Calibri"/>
        <family val="2"/>
      </rPr>
      <t xml:space="preserve">   - Each section receives a rating of "Meets Expectations", including non-negotiable phonics and word study section. </t>
    </r>
    <r>
      <rPr>
        <b/>
        <sz val="12"/>
        <color rgb="FF000000"/>
        <rFont val="Calibri"/>
        <family val="2"/>
      </rPr>
      <t>No section</t>
    </r>
    <r>
      <rPr>
        <sz val="12"/>
        <color rgb="FF000000"/>
        <rFont val="Calibri"/>
        <family val="2"/>
      </rPr>
      <t xml:space="preserve"> receives a score of "Partially meets " or "Does not meet expectations." 
OR 
   - Non-negotiable Phonics and Word Study section receives a rating of "Meets Expectations." </t>
    </r>
    <r>
      <rPr>
        <b/>
        <sz val="12"/>
        <color rgb="FF000000"/>
        <rFont val="Calibri"/>
        <family val="2"/>
      </rPr>
      <t>Up to two sections</t>
    </r>
    <r>
      <rPr>
        <sz val="12"/>
        <color rgb="FF000000"/>
        <rFont val="Calibri"/>
        <family val="2"/>
      </rPr>
      <t xml:space="preserve"> receive a rating of "Partially meets expectations." </t>
    </r>
    <r>
      <rPr>
        <b/>
        <sz val="12"/>
        <color rgb="FF000000"/>
        <rFont val="Calibri"/>
        <family val="2"/>
      </rPr>
      <t xml:space="preserve">No section </t>
    </r>
    <r>
      <rPr>
        <sz val="12"/>
        <color rgb="FF000000"/>
        <rFont val="Calibri"/>
        <family val="2"/>
      </rPr>
      <t xml:space="preserve">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family val="2"/>
      </rPr>
      <t xml:space="preserve">Meets Expectations 3-5:
</t>
    </r>
    <r>
      <rPr>
        <sz val="12"/>
        <color rgb="FF000000"/>
        <rFont val="Calibri"/>
        <family val="2"/>
      </rPr>
      <t xml:space="preserve">   - Each section receives a rating of "Meets Expectations." </t>
    </r>
    <r>
      <rPr>
        <b/>
        <sz val="12"/>
        <color rgb="FF000000"/>
        <rFont val="Calibri"/>
        <family val="2"/>
      </rPr>
      <t xml:space="preserve">No section </t>
    </r>
    <r>
      <rPr>
        <sz val="12"/>
        <color rgb="FF000000"/>
        <rFont val="Calibri"/>
        <family val="2"/>
      </rPr>
      <t xml:space="preserve">receives a score of "Partially meets " or "Does Not Meet Expectations." 
OR 
   - Phonics and Word Study/Foundational Reading Skills section receives a rating of "Meets Expectations" or "Partially Meets Expectations." </t>
    </r>
    <r>
      <rPr>
        <b/>
        <sz val="12"/>
        <color rgb="FF000000"/>
        <rFont val="Calibri"/>
        <family val="2"/>
      </rPr>
      <t>Up to two sections</t>
    </r>
    <r>
      <rPr>
        <sz val="12"/>
        <color rgb="FF000000"/>
        <rFont val="Calibri"/>
        <family val="2"/>
      </rPr>
      <t xml:space="preserve"> receive a rating of "Partially Meets Expectations." No section receives a score of "Does Not Meet Expectations."                                                  
</t>
    </r>
    <r>
      <rPr>
        <b/>
        <sz val="12"/>
        <color rgb="FF000000"/>
        <rFont val="Calibri"/>
        <family val="2"/>
      </rPr>
      <t xml:space="preserve">Does Not Meet Expectations: Any section </t>
    </r>
    <r>
      <rPr>
        <sz val="12"/>
        <color rgb="FF000000"/>
        <rFont val="Calibri"/>
        <family val="2"/>
      </rPr>
      <t xml:space="preserve">receives a rating of "Does Not Meet Expectations" 
OR  
</t>
    </r>
    <r>
      <rPr>
        <b/>
        <sz val="12"/>
        <color rgb="FF000000"/>
        <rFont val="Calibri"/>
        <family val="2"/>
      </rPr>
      <t>More than two sections</t>
    </r>
    <r>
      <rPr>
        <sz val="12"/>
        <color rgb="FF000000"/>
        <rFont val="Calibri"/>
        <family val="2"/>
      </rPr>
      <t xml:space="preserve"> receive a rating of "Partially meets expectations."
</t>
    </r>
  </si>
  <si>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</si>
  <si>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</si>
  <si>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</si>
  <si>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</si>
  <si>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</si>
  <si>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</si>
  <si>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</si>
  <si>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</si>
  <si>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</si>
  <si>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</si>
  <si>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</si>
  <si>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t>2: Phonics and Word Study (</t>
    </r>
    <r>
      <rPr>
        <b/>
        <sz val="12"/>
        <color rgb="FF000000"/>
        <rFont val="Calibri"/>
        <family val="2"/>
      </rPr>
      <t>non-negotiable</t>
    </r>
    <r>
      <rPr>
        <sz val="12"/>
        <color rgb="FF000000"/>
        <rFont val="Calibri"/>
        <family val="2"/>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</si>
  <si>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</si>
  <si>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</si>
  <si>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</si>
  <si>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</si>
  <si>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</si>
  <si>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</si>
  <si>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</si>
  <si>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</si>
  <si>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</si>
  <si>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</si>
  <si>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</si>
  <si>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</si>
  <si>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</si>
  <si>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</si>
  <si>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</si>
  <si>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</si>
  <si>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</si>
  <si>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</si>
  <si>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</si>
  <si>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</si>
  <si>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</si>
  <si>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</si>
  <si>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</si>
  <si>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</si>
  <si>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</si>
  <si>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</si>
  <si>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</si>
  <si>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</si>
  <si>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</si>
  <si>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</si>
  <si>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</si>
  <si>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</si>
  <si>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</si>
  <si>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</si>
  <si>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</si>
  <si>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</si>
  <si>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</si>
  <si>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</si>
  <si>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t>1: Phonics and Word Study (</t>
    </r>
    <r>
      <rPr>
        <b/>
        <sz val="12"/>
        <color rgb="FF000000"/>
        <rFont val="Calibri"/>
        <family val="2"/>
      </rPr>
      <t>non-negotiable</t>
    </r>
    <r>
      <rPr>
        <sz val="12"/>
        <color rgb="FF000000"/>
        <rFont val="Calibri"/>
        <family val="2"/>
      </rPr>
      <t xml:space="preserve">) </t>
    </r>
  </si>
  <si>
    <t>out of 15 points</t>
  </si>
  <si>
    <t>12- 15 points = Meets Expectations</t>
  </si>
  <si>
    <t>7 - 11 points = Partially Meets Expectations</t>
  </si>
  <si>
    <t>2: Vocabulary</t>
  </si>
  <si>
    <t>6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</si>
  <si>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</si>
  <si>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</si>
  <si>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</si>
  <si>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</si>
  <si>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</si>
  <si>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</si>
  <si>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</si>
  <si>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</si>
  <si>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Third Grade</t>
  </si>
  <si>
    <t xml:space="preserve">1: Phonics and Word Study </t>
  </si>
  <si>
    <t>12 - 15 points = Meets Expectations</t>
  </si>
  <si>
    <t>8 - 11 points = Partially Meets Expectations</t>
  </si>
  <si>
    <t>out of 12 points</t>
  </si>
  <si>
    <t>10 - 12 points = Meets Expectations</t>
  </si>
  <si>
    <t>6 - 9 points = Partially Meets Expectations</t>
  </si>
  <si>
    <t xml:space="preserve">3: Text Reading and Fluency  </t>
  </si>
  <si>
    <t>0 -1 points = Does Not Meet Expectations</t>
  </si>
  <si>
    <t>Fourth Grade</t>
  </si>
  <si>
    <t>1: Foundational Reading Skills</t>
  </si>
  <si>
    <t>out of 7 points</t>
  </si>
  <si>
    <t>5 - 7 points = Meets Expectations</t>
  </si>
  <si>
    <t xml:space="preserve">2: Vocabulary </t>
  </si>
  <si>
    <t>out of 10 points</t>
  </si>
  <si>
    <t>8 - 10 points = Meets Expectations</t>
  </si>
  <si>
    <t>3: Fluency</t>
  </si>
  <si>
    <t>5: Writing</t>
  </si>
  <si>
    <t xml:space="preserve">out of 9 points </t>
  </si>
  <si>
    <t>Fifth Grade</t>
  </si>
  <si>
    <t>Core Instructional Program Final Summary Phase II</t>
  </si>
  <si>
    <t>Grade</t>
  </si>
  <si>
    <t>Rating</t>
  </si>
  <si>
    <t>Overall</t>
  </si>
  <si>
    <t>(Recommended for grades:____)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</si>
</sst>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b/>
      <i/>
      <sz val="12"/>
      <color rgb="FF000000"/>
      <name val="Calibri"/>
      <family val="2"/>
    </font>
    <font>
      <sz val="11"/>
      <color theme="1"/>
      <name val="Calibri"/>
      <family val="2"/>
    </font>
    <font>
      <u/>
      <sz val="12"/>
      <color rgb="FF000000"/>
      <name val="Calibri"/>
      <family val="2"/>
    </font>
    <font>
      <i/>
      <sz val="12"/>
      <color theme="1"/>
      <name val="Calibri"/>
      <family val="2"/>
    </font>
    <font>
      <i/>
      <sz val="12"/>
      <color rgb="FF000000"/>
      <name val="Calibri"/>
      <family val="2"/>
    </font>
    <font>
      <b/>
      <sz val="11"/>
      <color rgb="FF000000"/>
      <name val="Calibri"/>
      <family val="2"/>
    </font>
    <font>
      <sz val="11"/>
      <name val="Calibri"/>
      <family val="2"/>
    </font>
    <font>
      <sz val="11"/>
      <color rgb="FF000000"/>
      <name val="Calibri"/>
      <family val="2"/>
    </font>
    <font>
      <b/>
      <sz val="14"/>
      <color theme="0"/>
      <name val="Calibri"/>
      <family val="2"/>
    </font>
    <font>
      <b/>
      <sz val="12"/>
      <color theme="0"/>
      <name val="Calibri"/>
      <family val="2"/>
    </font>
    <font>
      <sz val="14"/>
      <color theme="0"/>
      <name val="Calibri"/>
      <family val="2"/>
    </font>
    <font>
      <sz val="11"/>
      <color theme="0"/>
      <name val="Calibri"/>
      <family val="2"/>
    </font>
    <font>
      <sz val="12"/>
      <color rgb="FF000000"/>
      <name val="Calibri"/>
    </font>
    <font>
      <b/>
      <sz val="12"/>
      <color rgb="FF000000"/>
      <name val="Calibri"/>
    </font>
  </fonts>
  <fills count="11">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FFFF"/>
        <bgColor indexed="64"/>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D9EAD3"/>
        <bgColor indexed="64"/>
      </patternFill>
    </fill>
    <fill>
      <patternFill patternType="solid">
        <fgColor rgb="FF336B87"/>
        <bgColor rgb="FFD9D9D9"/>
      </patternFill>
    </fill>
    <fill>
      <patternFill patternType="solid">
        <fgColor rgb="FFFFFFFF"/>
        <bgColor rgb="FF000000"/>
      </patternFill>
    </fill>
  </fills>
  <borders count="40">
    <border>
      <left/>
      <right/>
      <top/>
      <bottom/>
      <diagonal/>
    </border>
    <border>
      <left style="medium">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s>
  <cellStyleXfs count="2">
    <xf numFmtId="0" fontId="0" fillId="0" borderId="0"/>
    <xf numFmtId="0" fontId="1" fillId="0" borderId="0"/>
  </cellStyleXfs>
  <cellXfs count="196">
    <xf numFmtId="0" fontId="0" fillId="0" borderId="0" xfId="0"/>
    <xf numFmtId="0" fontId="4" fillId="0" borderId="18" xfId="0" applyFont="1" applyBorder="1" applyAlignment="1">
      <alignment horizontal="left" vertical="top" wrapText="1"/>
    </xf>
    <xf numFmtId="0" fontId="8" fillId="2" borderId="1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4" fillId="0" borderId="3" xfId="0" applyFont="1" applyBorder="1" applyAlignment="1">
      <alignment horizontal="left" vertical="top" wrapText="1"/>
    </xf>
    <xf numFmtId="0" fontId="8" fillId="0" borderId="3" xfId="0" applyFont="1" applyBorder="1" applyAlignment="1">
      <alignment horizontal="center" vertical="center" wrapText="1"/>
    </xf>
    <xf numFmtId="0" fontId="6" fillId="0" borderId="5" xfId="0" applyFont="1" applyBorder="1" applyAlignment="1">
      <alignment horizontal="righ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4"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8" fillId="0" borderId="3" xfId="0" applyFont="1" applyBorder="1" applyAlignment="1">
      <alignment horizontal="left" vertical="top" wrapText="1"/>
    </xf>
    <xf numFmtId="0" fontId="8" fillId="4" borderId="5" xfId="0" applyFont="1" applyFill="1" applyBorder="1" applyAlignment="1">
      <alignment horizontal="left" vertical="top" wrapText="1"/>
    </xf>
    <xf numFmtId="0" fontId="2" fillId="0" borderId="0" xfId="0" applyFont="1" applyAlignment="1">
      <alignment wrapText="1"/>
    </xf>
    <xf numFmtId="0" fontId="2" fillId="0" borderId="0" xfId="0" applyFont="1" applyAlignment="1">
      <alignment horizontal="center" vertical="center" wrapText="1"/>
    </xf>
    <xf numFmtId="0" fontId="8" fillId="0" borderId="18" xfId="0" applyFont="1" applyBorder="1" applyAlignment="1">
      <alignment horizontal="center" vertical="center" wrapText="1"/>
    </xf>
    <xf numFmtId="2" fontId="8" fillId="0" borderId="3"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5" xfId="0" applyFont="1" applyBorder="1" applyAlignment="1">
      <alignment horizontal="center" vertical="center" wrapText="1"/>
    </xf>
    <xf numFmtId="0" fontId="11" fillId="0" borderId="0" xfId="0" applyFont="1" applyAlignment="1">
      <alignment wrapText="1"/>
    </xf>
    <xf numFmtId="0" fontId="11" fillId="0" borderId="0" xfId="0" applyFont="1" applyAlignment="1">
      <alignment horizontal="center" vertical="center" wrapText="1"/>
    </xf>
    <xf numFmtId="0" fontId="11" fillId="0" borderId="0" xfId="1" applyFont="1" applyAlignment="1">
      <alignment wrapText="1"/>
    </xf>
    <xf numFmtId="0" fontId="11" fillId="0" borderId="0" xfId="1" applyFont="1" applyAlignment="1">
      <alignment horizontal="center" vertical="center" wrapText="1"/>
    </xf>
    <xf numFmtId="0" fontId="11" fillId="0" borderId="0" xfId="0" applyFont="1"/>
    <xf numFmtId="0" fontId="17" fillId="0" borderId="0" xfId="0" applyFont="1"/>
    <xf numFmtId="0" fontId="19" fillId="6" borderId="3" xfId="1" applyFont="1" applyFill="1" applyBorder="1" applyAlignment="1">
      <alignment horizontal="center" vertical="center" wrapText="1"/>
    </xf>
    <xf numFmtId="0" fontId="19" fillId="9" borderId="38" xfId="0" applyFont="1" applyFill="1" applyBorder="1" applyAlignment="1">
      <alignment vertical="center" wrapText="1"/>
    </xf>
    <xf numFmtId="0" fontId="19" fillId="9" borderId="7" xfId="0" applyFont="1" applyFill="1" applyBorder="1" applyAlignment="1">
      <alignment vertical="center" wrapText="1"/>
    </xf>
    <xf numFmtId="0" fontId="2" fillId="0" borderId="3" xfId="0" applyFont="1" applyBorder="1" applyAlignment="1">
      <alignment horizontal="center" vertical="center" wrapText="1"/>
    </xf>
    <xf numFmtId="0" fontId="8" fillId="0" borderId="27" xfId="0" applyFont="1" applyBorder="1" applyAlignment="1">
      <alignment vertical="top" wrapText="1"/>
    </xf>
    <xf numFmtId="0" fontId="2" fillId="0" borderId="31" xfId="0" applyFont="1" applyBorder="1" applyAlignment="1">
      <alignment horizontal="center" vertical="center" wrapText="1"/>
    </xf>
    <xf numFmtId="0" fontId="4" fillId="4" borderId="3" xfId="0" applyFont="1" applyFill="1" applyBorder="1" applyAlignment="1">
      <alignment vertical="top" wrapText="1"/>
    </xf>
    <xf numFmtId="0" fontId="4" fillId="0" borderId="3" xfId="0" applyFont="1" applyBorder="1" applyAlignment="1">
      <alignment vertical="top" wrapText="1"/>
    </xf>
    <xf numFmtId="0" fontId="4" fillId="0" borderId="12" xfId="0" applyFont="1" applyBorder="1" applyAlignment="1">
      <alignment vertical="top" wrapText="1"/>
    </xf>
    <xf numFmtId="0" fontId="2" fillId="0" borderId="31" xfId="0" applyFont="1" applyBorder="1" applyAlignment="1">
      <alignment vertical="center" wrapText="1"/>
    </xf>
    <xf numFmtId="0" fontId="9" fillId="0" borderId="3" xfId="0" applyFont="1" applyBorder="1" applyAlignment="1">
      <alignment horizontal="right" wrapText="1"/>
    </xf>
    <xf numFmtId="0" fontId="4" fillId="2" borderId="3"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3" xfId="0" applyFont="1" applyFill="1" applyBorder="1" applyAlignment="1">
      <alignment vertical="top" wrapText="1"/>
    </xf>
    <xf numFmtId="0" fontId="8" fillId="2" borderId="3" xfId="0" applyFont="1" applyFill="1" applyBorder="1" applyAlignment="1">
      <alignment vertical="top" wrapText="1"/>
    </xf>
    <xf numFmtId="0" fontId="8" fillId="4" borderId="4" xfId="0" applyFont="1" applyFill="1" applyBorder="1" applyAlignment="1">
      <alignment horizontal="left" vertical="top" wrapText="1"/>
    </xf>
    <xf numFmtId="0" fontId="2" fillId="0" borderId="0" xfId="1" applyFont="1" applyAlignment="1">
      <alignment wrapText="1"/>
    </xf>
    <xf numFmtId="0" fontId="2" fillId="0" borderId="0" xfId="1" applyFont="1" applyAlignment="1">
      <alignment horizontal="center" vertical="center" wrapText="1"/>
    </xf>
    <xf numFmtId="0" fontId="8" fillId="0" borderId="3" xfId="1" applyFont="1" applyBorder="1" applyAlignment="1">
      <alignment horizontal="center" vertical="center" wrapText="1"/>
    </xf>
    <xf numFmtId="0" fontId="8" fillId="2" borderId="3" xfId="1" applyFont="1" applyFill="1" applyBorder="1" applyAlignment="1">
      <alignment horizontal="center" vertical="center" wrapText="1"/>
    </xf>
    <xf numFmtId="2" fontId="8" fillId="0" borderId="3" xfId="1" applyNumberFormat="1" applyFont="1" applyBorder="1" applyAlignment="1">
      <alignment horizontal="center" vertical="center" wrapText="1"/>
    </xf>
    <xf numFmtId="0" fontId="2" fillId="0" borderId="3" xfId="1" applyFont="1" applyBorder="1" applyAlignment="1">
      <alignment vertical="center" wrapText="1"/>
    </xf>
    <xf numFmtId="0" fontId="6" fillId="0" borderId="5" xfId="1" applyFont="1" applyBorder="1" applyAlignment="1">
      <alignment horizontal="right" vertical="center" wrapText="1"/>
    </xf>
    <xf numFmtId="0" fontId="2" fillId="0" borderId="5" xfId="1" applyFont="1" applyBorder="1" applyAlignment="1">
      <alignment horizontal="center" vertical="center" wrapText="1"/>
    </xf>
    <xf numFmtId="0" fontId="4" fillId="2" borderId="3" xfId="1" applyFont="1" applyFill="1" applyBorder="1" applyAlignment="1">
      <alignment horizontal="left" vertical="top" wrapText="1"/>
    </xf>
    <xf numFmtId="0" fontId="4" fillId="0" borderId="3" xfId="1" applyFont="1" applyBorder="1" applyAlignment="1">
      <alignment horizontal="left" vertical="top" wrapText="1"/>
    </xf>
    <xf numFmtId="0" fontId="8" fillId="0" borderId="3" xfId="1" applyFont="1" applyBorder="1" applyAlignment="1">
      <alignment horizontal="left" vertical="top" wrapText="1"/>
    </xf>
    <xf numFmtId="0" fontId="4" fillId="4" borderId="3" xfId="1" applyFont="1" applyFill="1" applyBorder="1" applyAlignment="1">
      <alignment horizontal="left" vertical="top" wrapText="1"/>
    </xf>
    <xf numFmtId="0" fontId="4" fillId="2" borderId="5" xfId="1" applyFont="1" applyFill="1" applyBorder="1" applyAlignment="1">
      <alignment horizontal="left" vertical="top" wrapText="1"/>
    </xf>
    <xf numFmtId="0" fontId="8" fillId="4" borderId="5" xfId="1" applyFont="1" applyFill="1" applyBorder="1" applyAlignment="1">
      <alignment horizontal="left" vertical="top" wrapText="1"/>
    </xf>
    <xf numFmtId="0" fontId="8" fillId="4" borderId="4" xfId="1" applyFont="1" applyFill="1" applyBorder="1" applyAlignment="1">
      <alignment horizontal="left" vertical="top" wrapText="1"/>
    </xf>
    <xf numFmtId="0" fontId="2" fillId="0" borderId="31" xfId="1" applyFont="1" applyBorder="1" applyAlignment="1">
      <alignment horizontal="center" vertical="center" wrapText="1"/>
    </xf>
    <xf numFmtId="0" fontId="9" fillId="9" borderId="8" xfId="0" applyFont="1" applyFill="1" applyBorder="1" applyAlignment="1">
      <alignment vertical="center" wrapText="1"/>
    </xf>
    <xf numFmtId="0" fontId="9" fillId="9" borderId="9" xfId="0" applyFont="1" applyFill="1" applyBorder="1" applyAlignment="1">
      <alignment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4" fillId="0" borderId="15" xfId="0" applyFont="1" applyBorder="1" applyAlignment="1">
      <alignment vertical="center" wrapText="1"/>
    </xf>
    <xf numFmtId="0" fontId="4" fillId="0" borderId="18" xfId="0" applyFont="1" applyBorder="1" applyAlignment="1">
      <alignment vertical="center" wrapText="1"/>
    </xf>
    <xf numFmtId="0" fontId="4" fillId="0" borderId="23" xfId="0" applyFont="1" applyBorder="1" applyAlignment="1">
      <alignment vertical="center" wrapText="1"/>
    </xf>
    <xf numFmtId="0" fontId="4" fillId="0" borderId="2" xfId="0" applyFont="1" applyBorder="1" applyAlignment="1">
      <alignment vertical="center" wrapText="1"/>
    </xf>
    <xf numFmtId="0" fontId="9" fillId="0" borderId="24" xfId="0" applyFont="1" applyBorder="1" applyAlignment="1">
      <alignment horizontal="right" vertical="center" wrapText="1"/>
    </xf>
    <xf numFmtId="0" fontId="9" fillId="0" borderId="19" xfId="0" applyFont="1" applyBorder="1" applyAlignment="1">
      <alignment horizontal="center" vertical="center" wrapText="1"/>
    </xf>
    <xf numFmtId="0" fontId="4" fillId="0" borderId="4" xfId="0" applyFont="1" applyBorder="1" applyAlignment="1">
      <alignment vertical="center" wrapText="1"/>
    </xf>
    <xf numFmtId="0" fontId="9" fillId="0" borderId="10" xfId="0" applyFont="1" applyBorder="1" applyAlignment="1">
      <alignment horizontal="center"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3"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9" fillId="0" borderId="29" xfId="0" applyFont="1" applyBorder="1" applyAlignment="1">
      <alignment horizontal="center" vertical="center" wrapText="1"/>
    </xf>
    <xf numFmtId="0" fontId="4" fillId="3" borderId="30" xfId="0" applyFont="1" applyFill="1" applyBorder="1" applyAlignment="1">
      <alignment horizontal="left" vertical="center" wrapText="1"/>
    </xf>
    <xf numFmtId="0" fontId="4" fillId="8" borderId="12" xfId="0" applyFont="1" applyFill="1" applyBorder="1" applyAlignment="1">
      <alignment vertical="center" wrapText="1"/>
    </xf>
    <xf numFmtId="0" fontId="4" fillId="8" borderId="15" xfId="0" applyFont="1" applyFill="1" applyBorder="1" applyAlignment="1">
      <alignment vertical="center" wrapText="1"/>
    </xf>
    <xf numFmtId="0" fontId="4" fillId="8" borderId="18" xfId="0" applyFont="1" applyFill="1" applyBorder="1" applyAlignment="1">
      <alignment vertical="center" wrapText="1"/>
    </xf>
    <xf numFmtId="0" fontId="19" fillId="5" borderId="10"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4" fillId="8" borderId="3" xfId="0" applyFont="1" applyFill="1" applyBorder="1" applyAlignment="1">
      <alignment horizontal="left" vertical="top" wrapText="1"/>
    </xf>
    <xf numFmtId="2" fontId="8" fillId="8" borderId="3" xfId="0" applyNumberFormat="1" applyFont="1" applyFill="1" applyBorder="1" applyAlignment="1">
      <alignment horizontal="center" vertical="center" wrapText="1"/>
    </xf>
    <xf numFmtId="0" fontId="4" fillId="8" borderId="20" xfId="0" applyFont="1" applyFill="1" applyBorder="1" applyAlignment="1">
      <alignment vertical="center" wrapText="1"/>
    </xf>
    <xf numFmtId="0" fontId="4" fillId="8" borderId="21" xfId="0" applyFont="1" applyFill="1" applyBorder="1" applyAlignment="1">
      <alignment vertical="center" wrapText="1"/>
    </xf>
    <xf numFmtId="0" fontId="4" fillId="8" borderId="22" xfId="0" applyFont="1" applyFill="1" applyBorder="1" applyAlignment="1">
      <alignment vertical="center" wrapText="1"/>
    </xf>
    <xf numFmtId="0" fontId="4" fillId="0" borderId="39" xfId="0" applyFont="1" applyBorder="1" applyAlignment="1">
      <alignment vertical="center" wrapText="1"/>
    </xf>
    <xf numFmtId="0" fontId="4" fillId="0" borderId="3" xfId="0" applyFont="1" applyBorder="1" applyAlignment="1">
      <alignment wrapText="1"/>
    </xf>
    <xf numFmtId="0" fontId="4" fillId="0" borderId="18" xfId="0" applyFont="1" applyBorder="1" applyAlignment="1">
      <alignment wrapText="1"/>
    </xf>
    <xf numFmtId="0" fontId="9" fillId="0" borderId="18" xfId="0" applyFont="1" applyBorder="1" applyAlignment="1">
      <alignment wrapText="1"/>
    </xf>
    <xf numFmtId="0" fontId="4" fillId="10" borderId="5" xfId="0" applyFont="1" applyFill="1" applyBorder="1" applyAlignment="1">
      <alignment wrapText="1"/>
    </xf>
    <xf numFmtId="0" fontId="4" fillId="10" borderId="24" xfId="0" applyFont="1" applyFill="1" applyBorder="1" applyAlignment="1">
      <alignment wrapText="1"/>
    </xf>
    <xf numFmtId="0" fontId="4" fillId="0" borderId="24" xfId="0" applyFont="1" applyBorder="1" applyAlignment="1">
      <alignment wrapText="1"/>
    </xf>
    <xf numFmtId="0" fontId="4" fillId="10" borderId="3" xfId="0" applyFont="1" applyFill="1" applyBorder="1" applyAlignment="1">
      <alignment wrapText="1"/>
    </xf>
    <xf numFmtId="0" fontId="4" fillId="10" borderId="18" xfId="0" applyFont="1" applyFill="1" applyBorder="1" applyAlignment="1">
      <alignment wrapText="1"/>
    </xf>
    <xf numFmtId="0" fontId="2" fillId="0" borderId="0" xfId="0" applyFont="1"/>
    <xf numFmtId="0" fontId="22" fillId="0" borderId="18" xfId="0" applyFont="1" applyBorder="1" applyAlignment="1">
      <alignment wrapText="1"/>
    </xf>
    <xf numFmtId="0" fontId="22" fillId="0" borderId="3" xfId="0" applyFont="1" applyBorder="1" applyAlignment="1">
      <alignment horizontal="left" vertical="top" wrapText="1"/>
    </xf>
    <xf numFmtId="0" fontId="22" fillId="8" borderId="3" xfId="0" applyFont="1" applyFill="1" applyBorder="1" applyAlignment="1">
      <alignment horizontal="left" vertical="top" wrapText="1"/>
    </xf>
    <xf numFmtId="0" fontId="22" fillId="0" borderId="3" xfId="0" applyFont="1" applyBorder="1" applyAlignment="1">
      <alignment wrapText="1"/>
    </xf>
    <xf numFmtId="0" fontId="22" fillId="2" borderId="5" xfId="0" applyFont="1" applyFill="1" applyBorder="1" applyAlignment="1">
      <alignment vertical="top" wrapText="1"/>
    </xf>
    <xf numFmtId="0" fontId="22" fillId="0" borderId="3" xfId="1" applyFont="1" applyBorder="1" applyAlignment="1">
      <alignment horizontal="left" vertical="top" wrapText="1"/>
    </xf>
    <xf numFmtId="0" fontId="22" fillId="2" borderId="3" xfId="1" applyFont="1" applyFill="1" applyBorder="1" applyAlignment="1">
      <alignment horizontal="left" vertical="top" wrapText="1"/>
    </xf>
    <xf numFmtId="0" fontId="22" fillId="0" borderId="3" xfId="0" applyFont="1" applyBorder="1" applyAlignment="1">
      <alignment vertical="top" wrapText="1"/>
    </xf>
    <xf numFmtId="0" fontId="22" fillId="4" borderId="3"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0" borderId="5" xfId="0" applyFont="1" applyBorder="1" applyAlignment="1">
      <alignment horizontal="left" vertical="top" wrapText="1"/>
    </xf>
    <xf numFmtId="0" fontId="4" fillId="2" borderId="5" xfId="0" applyFont="1" applyFill="1" applyBorder="1" applyAlignment="1">
      <alignment horizontal="left" vertical="top" wrapText="1"/>
    </xf>
    <xf numFmtId="0" fontId="8" fillId="2" borderId="5" xfId="1" applyFont="1" applyFill="1" applyBorder="1" applyAlignment="1">
      <alignment horizontal="center" vertical="center" wrapText="1"/>
    </xf>
    <xf numFmtId="0" fontId="4" fillId="10" borderId="3" xfId="0" applyFont="1" applyFill="1" applyBorder="1" applyAlignment="1">
      <alignment horizontal="center" vertical="center"/>
    </xf>
    <xf numFmtId="0" fontId="4" fillId="10" borderId="18" xfId="0" applyFont="1" applyFill="1" applyBorder="1" applyAlignment="1">
      <alignment horizontal="center" vertical="center"/>
    </xf>
    <xf numFmtId="0" fontId="4" fillId="0" borderId="18" xfId="0" applyFont="1" applyBorder="1" applyAlignment="1">
      <alignment horizontal="center" vertical="center"/>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12" xfId="0" applyFont="1" applyBorder="1" applyAlignment="1">
      <alignment vertical="center" wrapText="1"/>
    </xf>
    <xf numFmtId="0" fontId="18" fillId="5" borderId="0" xfId="0" applyFont="1" applyFill="1" applyAlignment="1">
      <alignment horizontal="center" vertical="center" wrapText="1"/>
    </xf>
    <xf numFmtId="0" fontId="3" fillId="0" borderId="0" xfId="0" applyFont="1" applyAlignment="1">
      <alignment wrapText="1"/>
    </xf>
    <xf numFmtId="0" fontId="3" fillId="0" borderId="0" xfId="0" applyFont="1" applyAlignment="1">
      <alignment vertical="center" wrapText="1"/>
    </xf>
    <xf numFmtId="0" fontId="8" fillId="0" borderId="32" xfId="0" applyFont="1" applyBorder="1" applyAlignment="1">
      <alignment wrapText="1"/>
    </xf>
    <xf numFmtId="0" fontId="18" fillId="7" borderId="0" xfId="0" applyFont="1" applyFill="1" applyAlignment="1">
      <alignment horizontal="left" vertical="center" wrapText="1"/>
    </xf>
    <xf numFmtId="0" fontId="4" fillId="0" borderId="0" xfId="0" applyFont="1" applyAlignment="1">
      <alignment horizontal="left" vertical="center" wrapText="1"/>
    </xf>
    <xf numFmtId="0" fontId="6" fillId="0" borderId="0" xfId="0" applyFont="1" applyAlignment="1">
      <alignment vertical="top" wrapText="1"/>
    </xf>
    <xf numFmtId="0" fontId="4" fillId="0" borderId="0" xfId="0" applyFont="1" applyAlignment="1">
      <alignment wrapText="1"/>
    </xf>
    <xf numFmtId="0" fontId="8" fillId="0" borderId="0" xfId="0" applyFont="1" applyAlignment="1">
      <alignment wrapText="1"/>
    </xf>
    <xf numFmtId="0" fontId="4" fillId="0" borderId="0" xfId="0" applyFont="1" applyAlignment="1">
      <alignment horizontal="left" wrapText="1"/>
    </xf>
    <xf numFmtId="0" fontId="8" fillId="0" borderId="0" xfId="0" applyFont="1" applyAlignment="1">
      <alignment horizontal="left" wrapText="1"/>
    </xf>
    <xf numFmtId="0" fontId="18" fillId="6" borderId="31" xfId="1" applyFont="1" applyFill="1" applyBorder="1" applyAlignment="1">
      <alignment horizontal="center" vertical="center" wrapText="1"/>
    </xf>
    <xf numFmtId="0" fontId="18" fillId="6" borderId="4" xfId="1" applyFont="1" applyFill="1" applyBorder="1" applyAlignment="1">
      <alignment horizontal="center" vertical="center" wrapText="1"/>
    </xf>
    <xf numFmtId="0" fontId="19" fillId="6" borderId="31" xfId="1" applyFont="1" applyFill="1" applyBorder="1" applyAlignment="1">
      <alignment horizontal="left" vertical="center" wrapText="1"/>
    </xf>
    <xf numFmtId="0" fontId="19" fillId="6" borderId="4" xfId="1" applyFont="1" applyFill="1" applyBorder="1" applyAlignment="1">
      <alignment horizontal="left" vertical="center" wrapText="1"/>
    </xf>
    <xf numFmtId="0" fontId="18" fillId="7" borderId="0" xfId="0" applyFont="1" applyFill="1" applyAlignment="1">
      <alignment vertical="center" wrapText="1"/>
    </xf>
    <xf numFmtId="0" fontId="20" fillId="5" borderId="0" xfId="0" applyFont="1" applyFill="1" applyAlignment="1">
      <alignment wrapText="1"/>
    </xf>
    <xf numFmtId="0" fontId="2" fillId="0" borderId="0" xfId="0" applyFont="1" applyAlignment="1">
      <alignment wrapText="1"/>
    </xf>
    <xf numFmtId="0" fontId="6" fillId="0" borderId="0" xfId="0" applyFont="1" applyAlignment="1">
      <alignment horizontal="left" vertical="top" wrapText="1"/>
    </xf>
    <xf numFmtId="0" fontId="4" fillId="0" borderId="0" xfId="1" applyFont="1" applyAlignment="1">
      <alignment horizontal="left" vertical="center" wrapText="1"/>
    </xf>
    <xf numFmtId="0" fontId="6" fillId="0" borderId="0" xfId="1" applyFont="1" applyAlignment="1">
      <alignment horizontal="left" vertical="top" wrapText="1"/>
    </xf>
    <xf numFmtId="0" fontId="4" fillId="0" borderId="0" xfId="1" applyFont="1" applyAlignment="1">
      <alignment horizontal="left" wrapText="1"/>
    </xf>
    <xf numFmtId="0" fontId="8" fillId="0" borderId="0" xfId="1" applyFont="1" applyAlignment="1">
      <alignment horizontal="left" wrapText="1"/>
    </xf>
    <xf numFmtId="0" fontId="4" fillId="0" borderId="36" xfId="0" applyFont="1" applyBorder="1" applyAlignment="1">
      <alignment vertical="center" wrapText="1"/>
    </xf>
    <xf numFmtId="0" fontId="16" fillId="0" borderId="34" xfId="0" applyFont="1" applyBorder="1"/>
    <xf numFmtId="0" fontId="16" fillId="0" borderId="35" xfId="0" applyFont="1" applyBorder="1"/>
    <xf numFmtId="0" fontId="9" fillId="0" borderId="27" xfId="0" applyFont="1" applyBorder="1" applyAlignment="1">
      <alignment horizontal="center" vertical="center" wrapText="1"/>
    </xf>
    <xf numFmtId="0" fontId="16" fillId="0" borderId="28" xfId="0" applyFont="1" applyBorder="1"/>
    <xf numFmtId="0" fontId="4" fillId="0" borderId="12" xfId="0" applyFont="1" applyBorder="1" applyAlignment="1">
      <alignment horizontal="center" vertical="center" wrapText="1"/>
    </xf>
    <xf numFmtId="0" fontId="16" fillId="0" borderId="15" xfId="0" applyFont="1" applyBorder="1"/>
    <xf numFmtId="0" fontId="16" fillId="0" borderId="18" xfId="0" applyFont="1" applyBorder="1"/>
    <xf numFmtId="0" fontId="4" fillId="0" borderId="16" xfId="0" applyFont="1" applyBorder="1" applyAlignment="1">
      <alignment vertical="center" wrapText="1"/>
    </xf>
    <xf numFmtId="0" fontId="16" fillId="0" borderId="16" xfId="0" applyFont="1" applyBorder="1"/>
    <xf numFmtId="0" fontId="16" fillId="0" borderId="19" xfId="0" applyFont="1" applyBorder="1"/>
    <xf numFmtId="0" fontId="4" fillId="0" borderId="13" xfId="0" applyFont="1" applyBorder="1" applyAlignment="1">
      <alignment vertical="center" wrapText="1"/>
    </xf>
    <xf numFmtId="0" fontId="16" fillId="0" borderId="24" xfId="0" applyFont="1" applyBorder="1"/>
    <xf numFmtId="0" fontId="4" fillId="0" borderId="26" xfId="0" applyFont="1" applyBorder="1" applyAlignment="1">
      <alignment horizontal="center" vertical="center" wrapText="1"/>
    </xf>
    <xf numFmtId="0" fontId="2" fillId="0" borderId="0" xfId="0" applyFont="1"/>
    <xf numFmtId="0" fontId="16" fillId="0" borderId="2" xfId="0" applyFont="1" applyBorder="1"/>
    <xf numFmtId="0" fontId="16" fillId="0" borderId="37" xfId="0" applyFont="1" applyBorder="1"/>
    <xf numFmtId="0" fontId="4" fillId="0" borderId="20" xfId="0" applyFont="1" applyBorder="1" applyAlignment="1">
      <alignment horizontal="center" vertical="center" wrapText="1"/>
    </xf>
    <xf numFmtId="0" fontId="16" fillId="0" borderId="21" xfId="0" applyFont="1" applyBorder="1"/>
    <xf numFmtId="0" fontId="16" fillId="0" borderId="22" xfId="0" applyFont="1" applyBorder="1"/>
    <xf numFmtId="0" fontId="4" fillId="0" borderId="11" xfId="0" applyFont="1" applyBorder="1" applyAlignment="1">
      <alignment vertical="center" wrapText="1"/>
    </xf>
    <xf numFmtId="0" fontId="16" fillId="0" borderId="14" xfId="0" applyFont="1" applyBorder="1"/>
    <xf numFmtId="0" fontId="16" fillId="0" borderId="17" xfId="0" applyFont="1" applyBorder="1"/>
    <xf numFmtId="0" fontId="4" fillId="0" borderId="33" xfId="0" applyFont="1" applyBorder="1" applyAlignment="1">
      <alignment vertical="center" wrapText="1"/>
    </xf>
    <xf numFmtId="0" fontId="15" fillId="0" borderId="27" xfId="0" applyFont="1" applyBorder="1" applyAlignment="1">
      <alignment horizontal="center" vertical="center"/>
    </xf>
    <xf numFmtId="0" fontId="4" fillId="8" borderId="36" xfId="0" applyFont="1" applyFill="1" applyBorder="1" applyAlignment="1">
      <alignment vertical="center" wrapText="1"/>
    </xf>
    <xf numFmtId="0" fontId="16" fillId="8" borderId="34" xfId="0" applyFont="1" applyFill="1" applyBorder="1"/>
    <xf numFmtId="0" fontId="16" fillId="8" borderId="35" xfId="0" applyFont="1" applyFill="1" applyBorder="1"/>
    <xf numFmtId="0" fontId="4" fillId="0" borderId="12" xfId="0" applyFont="1" applyBorder="1" applyAlignment="1">
      <alignment vertical="center" wrapText="1"/>
    </xf>
    <xf numFmtId="0" fontId="15" fillId="8" borderId="27" xfId="0" applyFont="1" applyFill="1" applyBorder="1" applyAlignment="1">
      <alignment horizontal="center" vertical="center"/>
    </xf>
    <xf numFmtId="0" fontId="16" fillId="8" borderId="28" xfId="0" applyFont="1" applyFill="1" applyBorder="1"/>
    <xf numFmtId="0" fontId="16" fillId="8" borderId="24" xfId="0" applyFont="1" applyFill="1" applyBorder="1"/>
    <xf numFmtId="0" fontId="4" fillId="8" borderId="12" xfId="0" applyFont="1" applyFill="1" applyBorder="1" applyAlignment="1">
      <alignment horizontal="center" vertical="center" wrapText="1"/>
    </xf>
    <xf numFmtId="0" fontId="16" fillId="8" borderId="15" xfId="0" applyFont="1" applyFill="1" applyBorder="1"/>
    <xf numFmtId="0" fontId="16" fillId="8" borderId="18" xfId="0" applyFont="1" applyFill="1" applyBorder="1"/>
    <xf numFmtId="0" fontId="18" fillId="7" borderId="0" xfId="0" applyFont="1" applyFill="1" applyAlignment="1">
      <alignment vertical="center"/>
    </xf>
    <xf numFmtId="0" fontId="21" fillId="5" borderId="0" xfId="0" applyFont="1" applyFill="1"/>
    <xf numFmtId="0" fontId="4" fillId="0" borderId="0" xfId="0" applyFont="1" applyAlignment="1">
      <alignment vertical="center" wrapText="1"/>
    </xf>
    <xf numFmtId="0" fontId="4"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4" fillId="8" borderId="11" xfId="0" applyFont="1" applyFill="1" applyBorder="1" applyAlignment="1">
      <alignment vertical="center" wrapText="1"/>
    </xf>
    <xf numFmtId="0" fontId="16" fillId="8" borderId="14" xfId="0" applyFont="1" applyFill="1" applyBorder="1"/>
    <xf numFmtId="0" fontId="16" fillId="8" borderId="17" xfId="0" applyFont="1" applyFill="1" applyBorder="1"/>
    <xf numFmtId="0" fontId="9" fillId="0" borderId="12" xfId="0" applyFont="1" applyBorder="1" applyAlignment="1">
      <alignment horizontal="center" vertical="center" wrapText="1"/>
    </xf>
    <xf numFmtId="0" fontId="4" fillId="0" borderId="25" xfId="0" applyFont="1" applyBorder="1" applyAlignment="1">
      <alignment vertical="center" wrapText="1"/>
    </xf>
    <xf numFmtId="0" fontId="16" fillId="0" borderId="1" xfId="0" applyFont="1" applyBorder="1"/>
    <xf numFmtId="0" fontId="4" fillId="0" borderId="10" xfId="0" applyFont="1" applyBorder="1" applyAlignment="1">
      <alignment vertical="center" wrapText="1"/>
    </xf>
    <xf numFmtId="0" fontId="16" fillId="0" borderId="10" xfId="0" applyFont="1" applyBorder="1"/>
    <xf numFmtId="0" fontId="4" fillId="8" borderId="13" xfId="0" applyFont="1" applyFill="1" applyBorder="1" applyAlignment="1">
      <alignment vertical="center" wrapText="1"/>
    </xf>
    <xf numFmtId="0" fontId="16" fillId="8" borderId="16" xfId="0" applyFont="1" applyFill="1" applyBorder="1"/>
    <xf numFmtId="0" fontId="16" fillId="8" borderId="19" xfId="0" applyFont="1" applyFill="1" applyBorder="1"/>
    <xf numFmtId="0" fontId="9" fillId="8" borderId="12" xfId="0" applyFont="1" applyFill="1" applyBorder="1" applyAlignment="1">
      <alignment horizontal="center" vertical="center" wrapText="1"/>
    </xf>
    <xf numFmtId="0" fontId="9" fillId="0" borderId="5" xfId="0" applyFont="1" applyBorder="1" applyAlignment="1">
      <alignment horizontal="center" vertical="center" wrapText="1"/>
    </xf>
    <xf numFmtId="0" fontId="16" fillId="0" borderId="5" xfId="0" applyFont="1" applyBorder="1"/>
    <xf numFmtId="0" fontId="4" fillId="0" borderId="27" xfId="0" applyFont="1" applyBorder="1" applyAlignment="1">
      <alignment horizontal="center" vertical="center" wrapText="1"/>
    </xf>
    <xf numFmtId="0" fontId="9" fillId="0" borderId="28" xfId="0" applyFont="1" applyBorder="1" applyAlignment="1">
      <alignment horizontal="center" vertical="center" wrapText="1"/>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zb4wa\Box\Cycle%202%20Rubrics\Core%20Phase%202%20Rubrics\Phase%202%20Final%20Rubrics%20K-5\Facilitator%20Phase%20II%20K-5%20Final%20Rubrics.xlsx" TargetMode="External"/><Relationship Id="rId1" Type="http://schemas.openxmlformats.org/officeDocument/2006/relationships/externalLinkPath" Target="file:///C:\Users\kzb4wa\Box\Cycle%202%20Rubrics\Core%20Phase%202%20Rubrics\Phase%202%20Final%20Rubrics%20K-5\Facilitator%20Phase%20II%20K-5%20Final%20Rubr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haseII_Kindergarten"/>
      <sheetName val="PhaseII_1stGrade"/>
      <sheetName val="PhaseII_2ndGrade "/>
      <sheetName val="PhaseII_3rdGrade"/>
      <sheetName val="PhaseII_4thGrade"/>
      <sheetName val="PhaseII_5thGrade"/>
      <sheetName val="CoreProgramsRatingSummary"/>
      <sheetName val="FinalSummary"/>
      <sheetName val="Across Grade Levels"/>
      <sheetName val="Facilitator Phase II K-5 Final "/>
    </sheetNames>
    <sheetDataSet>
      <sheetData sheetId="0">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3">
          <cell r="D43">
            <v>0</v>
          </cell>
        </row>
        <row r="44">
          <cell r="D44">
            <v>0</v>
          </cell>
        </row>
        <row r="45">
          <cell r="D45">
            <v>0</v>
          </cell>
        </row>
        <row r="46">
          <cell r="D46">
            <v>0</v>
          </cell>
        </row>
        <row r="47">
          <cell r="D47">
            <v>0</v>
          </cell>
        </row>
        <row r="48">
          <cell r="D48">
            <v>0</v>
          </cell>
        </row>
        <row r="49">
          <cell r="D49">
            <v>0</v>
          </cell>
        </row>
        <row r="50">
          <cell r="D50">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8">
          <cell r="D68">
            <v>0</v>
          </cell>
        </row>
        <row r="69">
          <cell r="D69">
            <v>0</v>
          </cell>
        </row>
        <row r="70">
          <cell r="D70">
            <v>0</v>
          </cell>
        </row>
        <row r="71">
          <cell r="D71">
            <v>0</v>
          </cell>
        </row>
        <row r="74">
          <cell r="D74">
            <v>0</v>
          </cell>
        </row>
        <row r="75">
          <cell r="D75">
            <v>0</v>
          </cell>
        </row>
        <row r="76">
          <cell r="D76">
            <v>0</v>
          </cell>
        </row>
        <row r="77">
          <cell r="D77">
            <v>0</v>
          </cell>
        </row>
        <row r="78">
          <cell r="D78">
            <v>0</v>
          </cell>
        </row>
        <row r="79">
          <cell r="D79">
            <v>0</v>
          </cell>
        </row>
      </sheetData>
      <sheetData sheetId="1">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4">
          <cell r="D54">
            <v>0</v>
          </cell>
        </row>
        <row r="55">
          <cell r="D55">
            <v>0</v>
          </cell>
        </row>
        <row r="56">
          <cell r="D56">
            <v>0</v>
          </cell>
        </row>
        <row r="57">
          <cell r="D57">
            <v>0</v>
          </cell>
        </row>
        <row r="58">
          <cell r="D58">
            <v>0</v>
          </cell>
        </row>
        <row r="59">
          <cell r="D59">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8">
          <cell r="D78">
            <v>0</v>
          </cell>
        </row>
        <row r="79">
          <cell r="D79">
            <v>0</v>
          </cell>
        </row>
        <row r="80">
          <cell r="D80">
            <v>0</v>
          </cell>
        </row>
        <row r="83">
          <cell r="D83">
            <v>0</v>
          </cell>
        </row>
        <row r="84">
          <cell r="D84">
            <v>0</v>
          </cell>
        </row>
        <row r="85">
          <cell r="D85">
            <v>0</v>
          </cell>
        </row>
        <row r="86">
          <cell r="D86">
            <v>0</v>
          </cell>
        </row>
        <row r="87">
          <cell r="D87">
            <v>0</v>
          </cell>
        </row>
        <row r="88">
          <cell r="D88">
            <v>0</v>
          </cell>
        </row>
      </sheetData>
      <sheetData sheetId="2">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8">
          <cell r="D38">
            <v>0</v>
          </cell>
        </row>
        <row r="39">
          <cell r="D39">
            <v>0</v>
          </cell>
        </row>
        <row r="40">
          <cell r="D40">
            <v>0</v>
          </cell>
        </row>
        <row r="41">
          <cell r="D41">
            <v>0</v>
          </cell>
        </row>
        <row r="42">
          <cell r="D42">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3">
          <cell r="D63">
            <v>0</v>
          </cell>
        </row>
        <row r="64">
          <cell r="D64">
            <v>0</v>
          </cell>
        </row>
        <row r="65">
          <cell r="D65">
            <v>0</v>
          </cell>
        </row>
        <row r="66">
          <cell r="D66">
            <v>0</v>
          </cell>
        </row>
        <row r="67">
          <cell r="D67">
            <v>0</v>
          </cell>
        </row>
        <row r="70">
          <cell r="D70">
            <v>0</v>
          </cell>
        </row>
        <row r="71">
          <cell r="D71">
            <v>0</v>
          </cell>
        </row>
        <row r="72">
          <cell r="D72">
            <v>0</v>
          </cell>
        </row>
        <row r="73">
          <cell r="D73">
            <v>0</v>
          </cell>
        </row>
        <row r="74">
          <cell r="D74">
            <v>0</v>
          </cell>
        </row>
      </sheetData>
      <sheetData sheetId="3">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9">
          <cell r="D39">
            <v>0</v>
          </cell>
        </row>
        <row r="40">
          <cell r="D40">
            <v>0</v>
          </cell>
        </row>
        <row r="41">
          <cell r="D41">
            <v>0</v>
          </cell>
        </row>
        <row r="42">
          <cell r="D42">
            <v>0</v>
          </cell>
        </row>
        <row r="43">
          <cell r="D43">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4">
          <cell r="D64">
            <v>0</v>
          </cell>
        </row>
        <row r="65">
          <cell r="D65">
            <v>0</v>
          </cell>
        </row>
        <row r="66">
          <cell r="D66">
            <v>0</v>
          </cell>
        </row>
        <row r="67">
          <cell r="D67">
            <v>0</v>
          </cell>
        </row>
        <row r="68">
          <cell r="D68">
            <v>0</v>
          </cell>
        </row>
        <row r="71">
          <cell r="D71">
            <v>0</v>
          </cell>
        </row>
        <row r="72">
          <cell r="D72">
            <v>0</v>
          </cell>
        </row>
        <row r="73">
          <cell r="D73">
            <v>0</v>
          </cell>
        </row>
        <row r="74">
          <cell r="D74">
            <v>0</v>
          </cell>
        </row>
        <row r="75">
          <cell r="D75">
            <v>0</v>
          </cell>
        </row>
      </sheetData>
      <sheetData sheetId="4">
        <row r="8">
          <cell r="C8" t="str">
            <v>no match yet</v>
          </cell>
        </row>
        <row r="9">
          <cell r="C9" t="str">
            <v>no match yet</v>
          </cell>
        </row>
        <row r="10">
          <cell r="C10" t="str">
            <v>no match yet</v>
          </cell>
        </row>
        <row r="11">
          <cell r="C11" t="str">
            <v>no match yet</v>
          </cell>
        </row>
        <row r="12">
          <cell r="C12" t="str">
            <v>no match yet</v>
          </cell>
        </row>
        <row r="13">
          <cell r="C13" t="str">
            <v>no match yet</v>
          </cell>
        </row>
        <row r="14">
          <cell r="C14" t="str">
            <v>no match yet</v>
          </cell>
        </row>
        <row r="17">
          <cell r="C17" t="str">
            <v>no match yet</v>
          </cell>
        </row>
        <row r="18">
          <cell r="C18" t="str">
            <v>no match yet</v>
          </cell>
        </row>
        <row r="19">
          <cell r="C19" t="str">
            <v>no match yet</v>
          </cell>
        </row>
        <row r="20">
          <cell r="C20" t="str">
            <v>no match yet</v>
          </cell>
        </row>
        <row r="21">
          <cell r="C21" t="str">
            <v>no match yet</v>
          </cell>
        </row>
        <row r="22">
          <cell r="C22" t="str">
            <v>no match yet</v>
          </cell>
        </row>
        <row r="23">
          <cell r="C23" t="str">
            <v>no match yet</v>
          </cell>
        </row>
        <row r="24">
          <cell r="C24" t="str">
            <v>no match yet</v>
          </cell>
        </row>
        <row r="25">
          <cell r="C25" t="str">
            <v>no match yet</v>
          </cell>
        </row>
        <row r="26">
          <cell r="C26" t="str">
            <v>no match yet</v>
          </cell>
        </row>
        <row r="29">
          <cell r="C29" t="str">
            <v>no match yet</v>
          </cell>
        </row>
        <row r="30">
          <cell r="C30" t="str">
            <v>no match yet</v>
          </cell>
        </row>
        <row r="31">
          <cell r="C31" t="str">
            <v>no match yet</v>
          </cell>
        </row>
        <row r="32">
          <cell r="C32" t="str">
            <v>no match yet</v>
          </cell>
        </row>
        <row r="35">
          <cell r="C35" t="str">
            <v>no match yet</v>
          </cell>
        </row>
        <row r="36">
          <cell r="C36" t="str">
            <v>no match yet</v>
          </cell>
        </row>
        <row r="37">
          <cell r="C37" t="str">
            <v>no match yet</v>
          </cell>
        </row>
        <row r="38">
          <cell r="C38" t="str">
            <v>no match yet</v>
          </cell>
        </row>
        <row r="39">
          <cell r="C39" t="str">
            <v>no match yet</v>
          </cell>
        </row>
        <row r="40">
          <cell r="C40" t="str">
            <v>no match yet</v>
          </cell>
        </row>
        <row r="41">
          <cell r="C41" t="str">
            <v>no match yet</v>
          </cell>
        </row>
        <row r="42">
          <cell r="C42" t="str">
            <v>no match yet</v>
          </cell>
        </row>
        <row r="43">
          <cell r="C43" t="str">
            <v>no match yet</v>
          </cell>
        </row>
        <row r="44">
          <cell r="C44" t="str">
            <v>no match yet</v>
          </cell>
        </row>
        <row r="45">
          <cell r="C45" t="str">
            <v>no match yet</v>
          </cell>
        </row>
        <row r="46">
          <cell r="C46" t="str">
            <v>no match yet</v>
          </cell>
        </row>
        <row r="47">
          <cell r="C47" t="str">
            <v>no match yet</v>
          </cell>
        </row>
        <row r="50">
          <cell r="C50" t="str">
            <v>no match yet</v>
          </cell>
        </row>
        <row r="51">
          <cell r="C51" t="str">
            <v>no match yet</v>
          </cell>
        </row>
        <row r="52">
          <cell r="C52" t="str">
            <v>no match yet</v>
          </cell>
        </row>
        <row r="53">
          <cell r="C53" t="str">
            <v>no match yet</v>
          </cell>
        </row>
        <row r="54">
          <cell r="C54" t="str">
            <v>no match yet</v>
          </cell>
        </row>
        <row r="55">
          <cell r="C55" t="str">
            <v>no match yet</v>
          </cell>
        </row>
        <row r="56">
          <cell r="C56" t="str">
            <v>no match yet</v>
          </cell>
        </row>
        <row r="57">
          <cell r="C57" t="str">
            <v>no match yet</v>
          </cell>
        </row>
        <row r="58">
          <cell r="C58" t="str">
            <v>no match yet</v>
          </cell>
        </row>
      </sheetData>
      <sheetData sheetId="5">
        <row r="8">
          <cell r="C8" t="str">
            <v>no match yet</v>
          </cell>
        </row>
        <row r="9">
          <cell r="C9" t="str">
            <v>no match yet</v>
          </cell>
        </row>
        <row r="10">
          <cell r="C10" t="str">
            <v>no match yet</v>
          </cell>
        </row>
        <row r="11">
          <cell r="C11" t="str">
            <v>no match yet</v>
          </cell>
        </row>
        <row r="12">
          <cell r="C12" t="str">
            <v>no match yet</v>
          </cell>
        </row>
        <row r="13">
          <cell r="C13" t="str">
            <v>no match yet</v>
          </cell>
        </row>
        <row r="14">
          <cell r="C14" t="str">
            <v>no match yet</v>
          </cell>
        </row>
        <row r="17">
          <cell r="C17" t="str">
            <v>no match yet</v>
          </cell>
        </row>
        <row r="18">
          <cell r="C18" t="str">
            <v>no match yet</v>
          </cell>
        </row>
        <row r="19">
          <cell r="C19" t="str">
            <v>no match yet</v>
          </cell>
        </row>
        <row r="20">
          <cell r="C20" t="str">
            <v>no match yet</v>
          </cell>
        </row>
        <row r="21">
          <cell r="C21" t="str">
            <v>no match yet</v>
          </cell>
        </row>
        <row r="22">
          <cell r="C22" t="str">
            <v>no match yet</v>
          </cell>
        </row>
        <row r="23">
          <cell r="C23" t="str">
            <v>no match yet</v>
          </cell>
        </row>
        <row r="24">
          <cell r="C24" t="str">
            <v>no match yet</v>
          </cell>
        </row>
        <row r="25">
          <cell r="C25" t="str">
            <v>no match yet</v>
          </cell>
        </row>
        <row r="26">
          <cell r="C26" t="str">
            <v>no match yet</v>
          </cell>
        </row>
        <row r="29">
          <cell r="C29" t="str">
            <v>no match yet</v>
          </cell>
        </row>
        <row r="30">
          <cell r="C30" t="str">
            <v>no match yet</v>
          </cell>
        </row>
        <row r="31">
          <cell r="C31" t="str">
            <v>no match yet</v>
          </cell>
        </row>
        <row r="32">
          <cell r="C32" t="str">
            <v>no match yet</v>
          </cell>
        </row>
        <row r="35">
          <cell r="C35" t="str">
            <v>no match yet</v>
          </cell>
        </row>
        <row r="36">
          <cell r="C36" t="str">
            <v>no match yet</v>
          </cell>
        </row>
        <row r="37">
          <cell r="C37" t="str">
            <v>no match yet</v>
          </cell>
        </row>
        <row r="38">
          <cell r="C38" t="str">
            <v>no match yet</v>
          </cell>
        </row>
        <row r="39">
          <cell r="C39" t="str">
            <v>no match yet</v>
          </cell>
        </row>
        <row r="40">
          <cell r="C40" t="str">
            <v>no match yet</v>
          </cell>
        </row>
        <row r="41">
          <cell r="C41" t="str">
            <v>no match yet</v>
          </cell>
        </row>
        <row r="42">
          <cell r="C42" t="str">
            <v>no match yet</v>
          </cell>
        </row>
        <row r="43">
          <cell r="C43" t="str">
            <v>no match yet</v>
          </cell>
        </row>
        <row r="44">
          <cell r="C44" t="str">
            <v>no match yet</v>
          </cell>
        </row>
        <row r="45">
          <cell r="C45" t="str">
            <v>no match yet</v>
          </cell>
        </row>
        <row r="46">
          <cell r="C46" t="str">
            <v>no match yet</v>
          </cell>
        </row>
        <row r="47">
          <cell r="C47" t="str">
            <v>no match yet</v>
          </cell>
        </row>
        <row r="50">
          <cell r="C50" t="str">
            <v>no match yet</v>
          </cell>
        </row>
        <row r="51">
          <cell r="C51" t="str">
            <v>no match yet</v>
          </cell>
        </row>
        <row r="52">
          <cell r="C52" t="str">
            <v>no match yet</v>
          </cell>
        </row>
        <row r="53">
          <cell r="C53" t="str">
            <v>no match yet</v>
          </cell>
        </row>
        <row r="54">
          <cell r="C54" t="str">
            <v>no match yet</v>
          </cell>
        </row>
        <row r="55">
          <cell r="C55" t="str">
            <v>no match yet</v>
          </cell>
        </row>
        <row r="56">
          <cell r="C56" t="str">
            <v>no match yet</v>
          </cell>
        </row>
        <row r="57">
          <cell r="C57" t="str">
            <v>no match yet</v>
          </cell>
        </row>
        <row r="58">
          <cell r="C58" t="str">
            <v>no match yet</v>
          </cell>
        </row>
      </sheetData>
      <sheetData sheetId="6"/>
      <sheetData sheetId="7"/>
      <sheetData sheetId="8"/>
      <sheetData sheetId="9"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5"/>
  <sheetViews>
    <sheetView showGridLines="0" zoomScaleNormal="100" workbookViewId="0">
      <selection activeCell="A7" sqref="A7:XFD7"/>
    </sheetView>
  </sheetViews>
  <sheetFormatPr defaultColWidth="0" defaultRowHeight="15" customHeight="1" zeroHeight="1" x14ac:dyDescent="0.25"/>
  <cols>
    <col min="1" max="1" width="17.42578125" style="13" customWidth="1"/>
    <col min="2" max="2" width="103.140625" style="13" customWidth="1"/>
    <col min="3" max="3" width="23.5703125" style="14" customWidth="1"/>
    <col min="4" max="16384" width="0" style="13" hidden="1"/>
  </cols>
  <sheetData>
    <row r="1" spans="1:3" ht="58.5" customHeight="1" x14ac:dyDescent="0.25">
      <c r="A1" s="117" t="s">
        <v>0</v>
      </c>
      <c r="B1" s="117"/>
      <c r="C1" s="117"/>
    </row>
    <row r="2" spans="1:3" ht="18" customHeight="1" x14ac:dyDescent="0.3">
      <c r="A2" s="118" t="s">
        <v>1</v>
      </c>
      <c r="B2" s="118"/>
      <c r="C2" s="118"/>
    </row>
    <row r="3" spans="1:3" ht="18.75" customHeight="1" x14ac:dyDescent="0.25">
      <c r="A3" s="119" t="s">
        <v>2</v>
      </c>
      <c r="B3" s="119"/>
      <c r="C3" s="119"/>
    </row>
    <row r="4" spans="1:3" ht="18.600000000000001" customHeight="1" x14ac:dyDescent="0.25">
      <c r="A4" s="119" t="s">
        <v>3</v>
      </c>
      <c r="B4" s="119"/>
      <c r="C4" s="119"/>
    </row>
    <row r="5" spans="1:3" ht="18.75" x14ac:dyDescent="0.3">
      <c r="A5" s="118" t="s">
        <v>4</v>
      </c>
      <c r="B5" s="118"/>
      <c r="C5" s="118"/>
    </row>
    <row r="6" spans="1:3" ht="18.75" x14ac:dyDescent="0.3">
      <c r="A6" s="118" t="s">
        <v>5</v>
      </c>
      <c r="B6" s="118"/>
      <c r="C6" s="118"/>
    </row>
    <row r="7" spans="1:3" ht="18.600000000000001" customHeight="1" x14ac:dyDescent="0.25">
      <c r="A7" s="121" t="s">
        <v>6</v>
      </c>
      <c r="B7" s="121"/>
      <c r="C7" s="121"/>
    </row>
    <row r="8" spans="1:3" ht="66.75" customHeight="1" x14ac:dyDescent="0.25">
      <c r="A8" s="122" t="s">
        <v>7</v>
      </c>
      <c r="B8" s="122"/>
      <c r="C8" s="122"/>
    </row>
    <row r="9" spans="1:3" ht="50.25" customHeight="1" x14ac:dyDescent="0.25">
      <c r="A9" s="123" t="s">
        <v>8</v>
      </c>
      <c r="B9" s="123"/>
      <c r="C9" s="123"/>
    </row>
    <row r="10" spans="1:3" ht="30.75" customHeight="1" x14ac:dyDescent="0.25">
      <c r="A10" s="122" t="s">
        <v>9</v>
      </c>
      <c r="B10" s="122"/>
      <c r="C10" s="122"/>
    </row>
    <row r="11" spans="1:3" ht="34.5" customHeight="1" x14ac:dyDescent="0.25">
      <c r="A11" s="124" t="s">
        <v>10</v>
      </c>
      <c r="B11" s="125"/>
      <c r="C11" s="125"/>
    </row>
    <row r="12" spans="1:3" ht="15.75" x14ac:dyDescent="0.25">
      <c r="A12" s="120"/>
      <c r="B12" s="120"/>
      <c r="C12" s="120"/>
    </row>
    <row r="13" spans="1:3" ht="15.75" x14ac:dyDescent="0.25">
      <c r="A13" s="25" t="s">
        <v>11</v>
      </c>
      <c r="B13" s="25" t="s">
        <v>12</v>
      </c>
      <c r="C13" s="25" t="s">
        <v>13</v>
      </c>
    </row>
    <row r="14" spans="1:3" ht="36" customHeight="1" x14ac:dyDescent="0.25">
      <c r="A14" s="15">
        <v>1.1000000000000001</v>
      </c>
      <c r="B14" s="1" t="s">
        <v>14</v>
      </c>
      <c r="C14" s="2">
        <f>[1]PhaseII_Kindergarten!$D9</f>
        <v>0</v>
      </c>
    </row>
    <row r="15" spans="1:3" ht="35.25" customHeight="1" x14ac:dyDescent="0.25">
      <c r="A15" s="5">
        <v>1.2</v>
      </c>
      <c r="B15" s="4" t="s">
        <v>15</v>
      </c>
      <c r="C15" s="2">
        <f>[1]PhaseII_Kindergarten!$D8</f>
        <v>0</v>
      </c>
    </row>
    <row r="16" spans="1:3" ht="30.95" customHeight="1" x14ac:dyDescent="0.25">
      <c r="A16" s="5">
        <v>1.3</v>
      </c>
      <c r="B16" s="4" t="s">
        <v>16</v>
      </c>
      <c r="C16" s="2">
        <f>[1]PhaseII_Kindergarten!$D10</f>
        <v>0</v>
      </c>
    </row>
    <row r="17" spans="1:3" ht="36" customHeight="1" x14ac:dyDescent="0.25">
      <c r="A17" s="5">
        <v>1.4</v>
      </c>
      <c r="B17" s="4" t="s">
        <v>17</v>
      </c>
      <c r="C17" s="2">
        <f>[1]PhaseII_Kindergarten!$D11</f>
        <v>0</v>
      </c>
    </row>
    <row r="18" spans="1:3" ht="30.95" customHeight="1" x14ac:dyDescent="0.25">
      <c r="A18" s="5">
        <v>1.5</v>
      </c>
      <c r="B18" s="4" t="s">
        <v>18</v>
      </c>
      <c r="C18" s="2">
        <f>[1]PhaseII_Kindergarten!$D12</f>
        <v>0</v>
      </c>
    </row>
    <row r="19" spans="1:3" ht="30.75" customHeight="1" x14ac:dyDescent="0.25">
      <c r="A19" s="5">
        <v>1.6</v>
      </c>
      <c r="B19" s="4" t="s">
        <v>19</v>
      </c>
      <c r="C19" s="2">
        <f>[1]PhaseII_Kindergarten!$D13</f>
        <v>0</v>
      </c>
    </row>
    <row r="20" spans="1:3" ht="30.95" customHeight="1" x14ac:dyDescent="0.25">
      <c r="A20" s="5">
        <v>1.7</v>
      </c>
      <c r="B20" s="4" t="s">
        <v>20</v>
      </c>
      <c r="C20" s="2">
        <f>[1]PhaseII_Kindergarten!$D14</f>
        <v>0</v>
      </c>
    </row>
    <row r="21" spans="1:3" ht="30.95" customHeight="1" x14ac:dyDescent="0.25">
      <c r="A21" s="5">
        <v>1.8</v>
      </c>
      <c r="B21" s="4" t="s">
        <v>21</v>
      </c>
      <c r="C21" s="2">
        <f>[1]PhaseII_Kindergarten!$D15</f>
        <v>0</v>
      </c>
    </row>
    <row r="22" spans="1:3" ht="30.95" customHeight="1" x14ac:dyDescent="0.25">
      <c r="A22" s="5">
        <v>1.9</v>
      </c>
      <c r="B22" s="4" t="s">
        <v>22</v>
      </c>
      <c r="C22" s="2">
        <f>[1]PhaseII_Kindergarten!$D16</f>
        <v>0</v>
      </c>
    </row>
    <row r="23" spans="1:3" ht="30.95" customHeight="1" x14ac:dyDescent="0.25">
      <c r="A23" s="16">
        <v>1.1000000000000001</v>
      </c>
      <c r="B23" s="4" t="s">
        <v>23</v>
      </c>
      <c r="C23" s="2">
        <f>[1]PhaseII_Kindergarten!$D17</f>
        <v>0</v>
      </c>
    </row>
    <row r="24" spans="1:3" ht="34.5" customHeight="1" x14ac:dyDescent="0.25">
      <c r="A24" s="5">
        <v>1.1100000000000001</v>
      </c>
      <c r="B24" s="4" t="s">
        <v>24</v>
      </c>
      <c r="C24" s="2">
        <f>[1]PhaseII_Kindergarten!$D18</f>
        <v>0</v>
      </c>
    </row>
    <row r="25" spans="1:3" ht="31.5" x14ac:dyDescent="0.25">
      <c r="A25" s="5" t="s">
        <v>25</v>
      </c>
      <c r="B25" s="108"/>
      <c r="C25" s="3" t="s">
        <v>26</v>
      </c>
    </row>
    <row r="26" spans="1:3" ht="15.75" x14ac:dyDescent="0.25">
      <c r="A26" s="17"/>
      <c r="B26" s="6" t="s">
        <v>27</v>
      </c>
      <c r="C26" s="18">
        <f>11-(COUNTIF(C14:C24,"does not meet expectations - 0 points"))</f>
        <v>11</v>
      </c>
    </row>
    <row r="27" spans="1:3" ht="47.25" x14ac:dyDescent="0.25">
      <c r="A27" s="25" t="s">
        <v>11</v>
      </c>
      <c r="B27" s="25" t="s">
        <v>28</v>
      </c>
      <c r="C27" s="25" t="s">
        <v>13</v>
      </c>
    </row>
    <row r="28" spans="1:3" ht="30.95" customHeight="1" x14ac:dyDescent="0.25">
      <c r="A28" s="82">
        <v>2.1</v>
      </c>
      <c r="B28" s="83" t="s">
        <v>29</v>
      </c>
      <c r="C28" s="7">
        <f>[1]PhaseII_Kindergarten!$D21</f>
        <v>0</v>
      </c>
    </row>
    <row r="29" spans="1:3" ht="30.95" customHeight="1" x14ac:dyDescent="0.25">
      <c r="A29" s="82">
        <v>2.2000000000000002</v>
      </c>
      <c r="B29" s="83" t="s">
        <v>30</v>
      </c>
      <c r="C29" s="7">
        <f>[1]PhaseII_Kindergarten!$D22</f>
        <v>0</v>
      </c>
    </row>
    <row r="30" spans="1:3" ht="62.1" customHeight="1" x14ac:dyDescent="0.25">
      <c r="A30" s="82">
        <v>2.2999999999999998</v>
      </c>
      <c r="B30" s="83" t="s">
        <v>31</v>
      </c>
      <c r="C30" s="7">
        <f>[1]PhaseII_Kindergarten!$D23</f>
        <v>0</v>
      </c>
    </row>
    <row r="31" spans="1:3" ht="30.95" customHeight="1" x14ac:dyDescent="0.25">
      <c r="A31" s="82">
        <v>2.4</v>
      </c>
      <c r="B31" s="83" t="s">
        <v>16</v>
      </c>
      <c r="C31" s="7">
        <f>[1]PhaseII_Kindergarten!$D24</f>
        <v>0</v>
      </c>
    </row>
    <row r="32" spans="1:3" ht="15.6" customHeight="1" x14ac:dyDescent="0.25">
      <c r="A32" s="82">
        <v>2.5</v>
      </c>
      <c r="B32" s="83" t="s">
        <v>32</v>
      </c>
      <c r="C32" s="7">
        <f>[1]PhaseII_Kindergarten!$D25</f>
        <v>0</v>
      </c>
    </row>
    <row r="33" spans="1:3" ht="30.95" customHeight="1" x14ac:dyDescent="0.25">
      <c r="A33" s="82">
        <v>2.6</v>
      </c>
      <c r="B33" s="83" t="s">
        <v>33</v>
      </c>
      <c r="C33" s="7">
        <f>[1]PhaseII_Kindergarten!$D26</f>
        <v>0</v>
      </c>
    </row>
    <row r="34" spans="1:3" ht="30.95" customHeight="1" x14ac:dyDescent="0.25">
      <c r="A34" s="82">
        <v>2.7</v>
      </c>
      <c r="B34" s="83" t="s">
        <v>34</v>
      </c>
      <c r="C34" s="7">
        <f>[1]PhaseII_Kindergarten!$D27</f>
        <v>0</v>
      </c>
    </row>
    <row r="35" spans="1:3" ht="30.95" customHeight="1" x14ac:dyDescent="0.25">
      <c r="A35" s="82">
        <v>2.8</v>
      </c>
      <c r="B35" s="83" t="s">
        <v>35</v>
      </c>
      <c r="C35" s="7">
        <f>[1]PhaseII_Kindergarten!$D28</f>
        <v>0</v>
      </c>
    </row>
    <row r="36" spans="1:3" ht="15.6" customHeight="1" x14ac:dyDescent="0.25">
      <c r="A36" s="82">
        <v>2.9</v>
      </c>
      <c r="B36" s="83" t="s">
        <v>36</v>
      </c>
      <c r="C36" s="7">
        <f>[1]PhaseII_Kindergarten!$D29</f>
        <v>0</v>
      </c>
    </row>
    <row r="37" spans="1:3" ht="30.95" customHeight="1" x14ac:dyDescent="0.25">
      <c r="A37" s="84">
        <v>2.1</v>
      </c>
      <c r="B37" s="83" t="s">
        <v>37</v>
      </c>
      <c r="C37" s="7">
        <f>[1]PhaseII_Kindergarten!$D30</f>
        <v>0</v>
      </c>
    </row>
    <row r="38" spans="1:3" ht="30.95" customHeight="1" x14ac:dyDescent="0.25">
      <c r="A38" s="82">
        <v>2.11</v>
      </c>
      <c r="B38" s="83" t="s">
        <v>38</v>
      </c>
      <c r="C38" s="7">
        <f>[1]PhaseII_Kindergarten!$D31</f>
        <v>0</v>
      </c>
    </row>
    <row r="39" spans="1:3" ht="30.95" customHeight="1" x14ac:dyDescent="0.25">
      <c r="A39" s="82">
        <v>2.12</v>
      </c>
      <c r="B39" s="83" t="s">
        <v>39</v>
      </c>
      <c r="C39" s="7">
        <f>[1]PhaseII_Kindergarten!$D32</f>
        <v>0</v>
      </c>
    </row>
    <row r="40" spans="1:3" ht="15.6" customHeight="1" x14ac:dyDescent="0.25">
      <c r="A40" s="82">
        <v>2.13</v>
      </c>
      <c r="B40" s="83" t="s">
        <v>40</v>
      </c>
      <c r="C40" s="7">
        <f>[1]PhaseII_Kindergarten!$D33</f>
        <v>0</v>
      </c>
    </row>
    <row r="41" spans="1:3" ht="30.95" customHeight="1" x14ac:dyDescent="0.25">
      <c r="A41" s="82">
        <v>2.14</v>
      </c>
      <c r="B41" s="83" t="s">
        <v>41</v>
      </c>
      <c r="C41" s="7">
        <f>[1]PhaseII_Kindergarten!$D34</f>
        <v>0</v>
      </c>
    </row>
    <row r="42" spans="1:3" ht="15.6" customHeight="1" x14ac:dyDescent="0.25">
      <c r="A42" s="82">
        <v>2.15</v>
      </c>
      <c r="B42" s="83" t="s">
        <v>42</v>
      </c>
      <c r="C42" s="7">
        <f>[1]PhaseII_Kindergarten!$D35</f>
        <v>0</v>
      </c>
    </row>
    <row r="43" spans="1:3" ht="30.95" customHeight="1" x14ac:dyDescent="0.25">
      <c r="A43" s="82">
        <v>2.16</v>
      </c>
      <c r="B43" s="83" t="s">
        <v>43</v>
      </c>
      <c r="C43" s="7">
        <f>[1]PhaseII_Kindergarten!$D36</f>
        <v>0</v>
      </c>
    </row>
    <row r="44" spans="1:3" ht="30.95" customHeight="1" x14ac:dyDescent="0.25">
      <c r="A44" s="82">
        <v>2.17</v>
      </c>
      <c r="B44" s="83" t="s">
        <v>44</v>
      </c>
      <c r="C44" s="7">
        <f>[1]PhaseII_Kindergarten!$D37</f>
        <v>0</v>
      </c>
    </row>
    <row r="45" spans="1:3" ht="30.95" customHeight="1" x14ac:dyDescent="0.25">
      <c r="A45" s="82">
        <v>2.1800000000000002</v>
      </c>
      <c r="B45" s="83" t="s">
        <v>45</v>
      </c>
      <c r="C45" s="7">
        <f>[1]PhaseII_Kindergarten!$D38</f>
        <v>0</v>
      </c>
    </row>
    <row r="46" spans="1:3" ht="30.95" customHeight="1" x14ac:dyDescent="0.25">
      <c r="A46" s="82">
        <v>2.19</v>
      </c>
      <c r="B46" s="83" t="s">
        <v>46</v>
      </c>
      <c r="C46" s="7">
        <f>[1]PhaseII_Kindergarten!$D39</f>
        <v>0</v>
      </c>
    </row>
    <row r="47" spans="1:3" ht="46.5" customHeight="1" x14ac:dyDescent="0.25">
      <c r="A47" s="84">
        <v>2.2000000000000002</v>
      </c>
      <c r="B47" s="83" t="s">
        <v>24</v>
      </c>
      <c r="C47" s="7">
        <f>[1]PhaseII_Kindergarten!$D40</f>
        <v>0</v>
      </c>
    </row>
    <row r="48" spans="1:3" ht="31.5" x14ac:dyDescent="0.25">
      <c r="A48" s="84" t="s">
        <v>25</v>
      </c>
      <c r="B48" s="84"/>
      <c r="C48" s="3" t="s">
        <v>26</v>
      </c>
    </row>
    <row r="49" spans="1:3" ht="15.75" x14ac:dyDescent="0.25">
      <c r="A49" s="17"/>
      <c r="B49" s="6" t="s">
        <v>47</v>
      </c>
      <c r="C49" s="18">
        <f>20-(COUNTIF(C28:C47,"does not meet expectations - 0 points"))</f>
        <v>20</v>
      </c>
    </row>
    <row r="50" spans="1:3" ht="15.75" x14ac:dyDescent="0.25">
      <c r="A50" s="25" t="s">
        <v>11</v>
      </c>
      <c r="B50" s="25" t="s">
        <v>48</v>
      </c>
      <c r="C50" s="25" t="s">
        <v>13</v>
      </c>
    </row>
    <row r="51" spans="1:3" ht="15.6" customHeight="1" x14ac:dyDescent="0.25">
      <c r="A51" s="5">
        <v>3.1</v>
      </c>
      <c r="B51" s="4" t="s">
        <v>49</v>
      </c>
      <c r="C51" s="7">
        <f>[1]PhaseII_Kindergarten!$D43</f>
        <v>0</v>
      </c>
    </row>
    <row r="52" spans="1:3" ht="46.5" customHeight="1" x14ac:dyDescent="0.25">
      <c r="A52" s="5">
        <v>3.2</v>
      </c>
      <c r="B52" s="4" t="s">
        <v>50</v>
      </c>
      <c r="C52" s="7">
        <f>[1]PhaseII_Kindergarten!$D44</f>
        <v>0</v>
      </c>
    </row>
    <row r="53" spans="1:3" ht="30.95" customHeight="1" x14ac:dyDescent="0.25">
      <c r="A53" s="5">
        <v>3.3</v>
      </c>
      <c r="B53" s="4" t="s">
        <v>51</v>
      </c>
      <c r="C53" s="7">
        <f>[1]PhaseII_Kindergarten!$D45</f>
        <v>0</v>
      </c>
    </row>
    <row r="54" spans="1:3" ht="15.6" customHeight="1" x14ac:dyDescent="0.25">
      <c r="A54" s="5">
        <v>3.4</v>
      </c>
      <c r="B54" s="4" t="s">
        <v>52</v>
      </c>
      <c r="C54" s="7">
        <f>[1]PhaseII_Kindergarten!$D46</f>
        <v>0</v>
      </c>
    </row>
    <row r="55" spans="1:3" ht="30.95" customHeight="1" x14ac:dyDescent="0.25">
      <c r="A55" s="5">
        <v>3.5</v>
      </c>
      <c r="B55" s="4" t="s">
        <v>53</v>
      </c>
      <c r="C55" s="7">
        <f>[1]PhaseII_Kindergarten!$D47</f>
        <v>0</v>
      </c>
    </row>
    <row r="56" spans="1:3" ht="15.6" customHeight="1" x14ac:dyDescent="0.25">
      <c r="A56" s="5">
        <v>3.6</v>
      </c>
      <c r="B56" s="4" t="s">
        <v>54</v>
      </c>
      <c r="C56" s="7">
        <f>[1]PhaseII_Kindergarten!$D48</f>
        <v>0</v>
      </c>
    </row>
    <row r="57" spans="1:3" ht="15.6" customHeight="1" x14ac:dyDescent="0.25">
      <c r="A57" s="5">
        <v>3.7</v>
      </c>
      <c r="B57" s="4" t="s">
        <v>55</v>
      </c>
      <c r="C57" s="7">
        <f>[1]PhaseII_Kindergarten!$D49</f>
        <v>0</v>
      </c>
    </row>
    <row r="58" spans="1:3" ht="15.6" customHeight="1" x14ac:dyDescent="0.25">
      <c r="A58" s="5">
        <v>3.8</v>
      </c>
      <c r="B58" s="4" t="s">
        <v>56</v>
      </c>
      <c r="C58" s="7">
        <f>[1]PhaseII_Kindergarten!$D50</f>
        <v>0</v>
      </c>
    </row>
    <row r="59" spans="1:3" ht="31.5" x14ac:dyDescent="0.25">
      <c r="A59" s="5" t="s">
        <v>25</v>
      </c>
      <c r="B59" s="108"/>
      <c r="C59" s="3" t="s">
        <v>26</v>
      </c>
    </row>
    <row r="60" spans="1:3" ht="15.75" x14ac:dyDescent="0.25">
      <c r="A60" s="17"/>
      <c r="B60" s="6" t="s">
        <v>57</v>
      </c>
      <c r="C60" s="18">
        <f>8-(COUNTIF(C51:C58,"does not meet expectations - 0 points"))</f>
        <v>8</v>
      </c>
    </row>
    <row r="61" spans="1:3" ht="15.75" x14ac:dyDescent="0.25">
      <c r="A61" s="25" t="s">
        <v>11</v>
      </c>
      <c r="B61" s="25" t="s">
        <v>58</v>
      </c>
      <c r="C61" s="25" t="s">
        <v>13</v>
      </c>
    </row>
    <row r="62" spans="1:3" ht="30.95" customHeight="1" x14ac:dyDescent="0.25">
      <c r="A62" s="5">
        <v>4.0999999999999996</v>
      </c>
      <c r="B62" s="9" t="s">
        <v>59</v>
      </c>
      <c r="C62" s="7">
        <f>[1]PhaseII_Kindergarten!$D53</f>
        <v>0</v>
      </c>
    </row>
    <row r="63" spans="1:3" ht="30.95" customHeight="1" x14ac:dyDescent="0.25">
      <c r="A63" s="5">
        <v>4.2</v>
      </c>
      <c r="B63" s="9" t="s">
        <v>60</v>
      </c>
      <c r="C63" s="7">
        <f>[1]PhaseII_Kindergarten!$D54</f>
        <v>0</v>
      </c>
    </row>
    <row r="64" spans="1:3" ht="30.95" customHeight="1" x14ac:dyDescent="0.25">
      <c r="A64" s="5">
        <v>4.3</v>
      </c>
      <c r="B64" s="9" t="s">
        <v>61</v>
      </c>
      <c r="C64" s="7">
        <f>[1]PhaseII_Kindergarten!$D55</f>
        <v>0</v>
      </c>
    </row>
    <row r="65" spans="1:3" ht="15.6" customHeight="1" x14ac:dyDescent="0.25">
      <c r="A65" s="5">
        <v>4.4000000000000004</v>
      </c>
      <c r="B65" s="9" t="s">
        <v>62</v>
      </c>
      <c r="C65" s="7">
        <f>[1]PhaseII_Kindergarten!$D56</f>
        <v>0</v>
      </c>
    </row>
    <row r="66" spans="1:3" ht="30.95" customHeight="1" x14ac:dyDescent="0.25">
      <c r="A66" s="5">
        <v>4.5</v>
      </c>
      <c r="B66" s="4" t="s">
        <v>63</v>
      </c>
      <c r="C66" s="7">
        <f>[1]PhaseII_Kindergarten!$D57</f>
        <v>0</v>
      </c>
    </row>
    <row r="67" spans="1:3" ht="30.95" customHeight="1" x14ac:dyDescent="0.25">
      <c r="A67" s="5">
        <v>4.5999999999999996</v>
      </c>
      <c r="B67" s="4" t="s">
        <v>64</v>
      </c>
      <c r="C67" s="7">
        <f>[1]PhaseII_Kindergarten!$D58</f>
        <v>0</v>
      </c>
    </row>
    <row r="68" spans="1:3" ht="15.6" customHeight="1" x14ac:dyDescent="0.25">
      <c r="A68" s="5">
        <v>4.7</v>
      </c>
      <c r="B68" s="4" t="s">
        <v>65</v>
      </c>
      <c r="C68" s="7">
        <f>[1]PhaseII_Kindergarten!$D59</f>
        <v>0</v>
      </c>
    </row>
    <row r="69" spans="1:3" ht="30.95" customHeight="1" x14ac:dyDescent="0.25">
      <c r="A69" s="5">
        <v>4.8</v>
      </c>
      <c r="B69" s="4" t="s">
        <v>66</v>
      </c>
      <c r="C69" s="7">
        <f>[1]PhaseII_Kindergarten!$D60</f>
        <v>0</v>
      </c>
    </row>
    <row r="70" spans="1:3" ht="46.5" customHeight="1" x14ac:dyDescent="0.25">
      <c r="A70" s="5">
        <v>4.9000000000000004</v>
      </c>
      <c r="B70" s="4" t="s">
        <v>67</v>
      </c>
      <c r="C70" s="7">
        <f>[1]PhaseII_Kindergarten!$D61</f>
        <v>0</v>
      </c>
    </row>
    <row r="71" spans="1:3" ht="46.5" customHeight="1" x14ac:dyDescent="0.25">
      <c r="A71" s="16">
        <v>4.0999999999999996</v>
      </c>
      <c r="B71" s="4" t="s">
        <v>68</v>
      </c>
      <c r="C71" s="7">
        <f>[1]PhaseII_Kindergarten!$D62</f>
        <v>0</v>
      </c>
    </row>
    <row r="72" spans="1:3" ht="46.5" customHeight="1" x14ac:dyDescent="0.25">
      <c r="A72" s="5">
        <v>4.1100000000000003</v>
      </c>
      <c r="B72" s="4" t="s">
        <v>69</v>
      </c>
      <c r="C72" s="7">
        <f>[1]PhaseII_Kindergarten!$D63</f>
        <v>0</v>
      </c>
    </row>
    <row r="73" spans="1:3" ht="30.95" customHeight="1" x14ac:dyDescent="0.25">
      <c r="A73" s="5">
        <v>4.12</v>
      </c>
      <c r="B73" s="4" t="s">
        <v>70</v>
      </c>
      <c r="C73" s="7">
        <f>[1]PhaseII_Kindergarten!$D64</f>
        <v>0</v>
      </c>
    </row>
    <row r="74" spans="1:3" ht="28.5" customHeight="1" x14ac:dyDescent="0.25">
      <c r="A74" s="5">
        <v>4.13</v>
      </c>
      <c r="B74" s="10" t="s">
        <v>56</v>
      </c>
      <c r="C74" s="7">
        <f>[1]PhaseII_Kindergarten!$D65</f>
        <v>0</v>
      </c>
    </row>
    <row r="75" spans="1:3" ht="31.5" x14ac:dyDescent="0.25">
      <c r="A75" s="5" t="s">
        <v>25</v>
      </c>
      <c r="B75" s="108"/>
      <c r="C75" s="3" t="s">
        <v>26</v>
      </c>
    </row>
    <row r="76" spans="1:3" ht="15.75" x14ac:dyDescent="0.25">
      <c r="A76" s="17"/>
      <c r="B76" s="6" t="s">
        <v>71</v>
      </c>
      <c r="C76" s="18">
        <f>13-(COUNTIF(C62:C74,"does not meet expectations - 0 points"))</f>
        <v>13</v>
      </c>
    </row>
    <row r="77" spans="1:3" ht="15.75" x14ac:dyDescent="0.25">
      <c r="A77" s="25" t="s">
        <v>11</v>
      </c>
      <c r="B77" s="25" t="s">
        <v>72</v>
      </c>
      <c r="C77" s="25" t="s">
        <v>13</v>
      </c>
    </row>
    <row r="78" spans="1:3" ht="30.95" customHeight="1" x14ac:dyDescent="0.25">
      <c r="A78" s="5">
        <v>5.0999999999999996</v>
      </c>
      <c r="B78" s="4" t="s">
        <v>73</v>
      </c>
      <c r="C78" s="7">
        <f>[1]PhaseII_Kindergarten!$D68</f>
        <v>0</v>
      </c>
    </row>
    <row r="79" spans="1:3" ht="15.6" customHeight="1" x14ac:dyDescent="0.25">
      <c r="A79" s="5">
        <v>5.2</v>
      </c>
      <c r="B79" s="4" t="s">
        <v>74</v>
      </c>
      <c r="C79" s="7">
        <f>[1]PhaseII_Kindergarten!$D69</f>
        <v>0</v>
      </c>
    </row>
    <row r="80" spans="1:3" ht="30.95" customHeight="1" x14ac:dyDescent="0.25">
      <c r="A80" s="5">
        <v>5.3</v>
      </c>
      <c r="B80" s="11" t="s">
        <v>75</v>
      </c>
      <c r="C80" s="7">
        <f>[1]PhaseII_Kindergarten!$D70</f>
        <v>0</v>
      </c>
    </row>
    <row r="81" spans="1:3" ht="15.6" customHeight="1" x14ac:dyDescent="0.25">
      <c r="A81" s="5">
        <v>5.4</v>
      </c>
      <c r="B81" s="9" t="s">
        <v>76</v>
      </c>
      <c r="C81" s="7">
        <f>[1]PhaseII_Kindergarten!$D71</f>
        <v>0</v>
      </c>
    </row>
    <row r="82" spans="1:3" ht="31.5" x14ac:dyDescent="0.25">
      <c r="A82" s="5" t="s">
        <v>25</v>
      </c>
      <c r="B82" s="108"/>
      <c r="C82" s="3" t="s">
        <v>26</v>
      </c>
    </row>
    <row r="83" spans="1:3" ht="15.75" x14ac:dyDescent="0.25">
      <c r="A83" s="17"/>
      <c r="B83" s="6" t="s">
        <v>77</v>
      </c>
      <c r="C83" s="18">
        <f>4-(COUNTIF(C78:C81,"does not meet expectations - 0 points"))</f>
        <v>4</v>
      </c>
    </row>
    <row r="84" spans="1:3" ht="15.75" x14ac:dyDescent="0.25">
      <c r="A84" s="25" t="s">
        <v>11</v>
      </c>
      <c r="B84" s="25" t="s">
        <v>78</v>
      </c>
      <c r="C84" s="25" t="s">
        <v>13</v>
      </c>
    </row>
    <row r="85" spans="1:3" ht="15.6" customHeight="1" x14ac:dyDescent="0.25">
      <c r="A85" s="5">
        <v>6.1</v>
      </c>
      <c r="B85" s="4" t="s">
        <v>79</v>
      </c>
      <c r="C85" s="7">
        <f>[1]PhaseII_Kindergarten!$D74</f>
        <v>0</v>
      </c>
    </row>
    <row r="86" spans="1:3" ht="30.95" customHeight="1" x14ac:dyDescent="0.25">
      <c r="A86" s="5">
        <v>6.2</v>
      </c>
      <c r="B86" s="11" t="s">
        <v>80</v>
      </c>
      <c r="C86" s="7">
        <f>[1]PhaseII_Kindergarten!$D75</f>
        <v>0</v>
      </c>
    </row>
    <row r="87" spans="1:3" ht="15.6" customHeight="1" x14ac:dyDescent="0.25">
      <c r="A87" s="5">
        <v>6.3</v>
      </c>
      <c r="B87" s="12" t="s">
        <v>81</v>
      </c>
      <c r="C87" s="7">
        <f>[1]PhaseII_Kindergarten!$D76</f>
        <v>0</v>
      </c>
    </row>
    <row r="88" spans="1:3" ht="30.95" customHeight="1" x14ac:dyDescent="0.25">
      <c r="A88" s="5">
        <v>6.4</v>
      </c>
      <c r="B88" s="12" t="s">
        <v>82</v>
      </c>
      <c r="C88" s="7">
        <f>[1]PhaseII_Kindergarten!$D77</f>
        <v>0</v>
      </c>
    </row>
    <row r="89" spans="1:3" ht="30.95" customHeight="1" x14ac:dyDescent="0.25">
      <c r="A89" s="5">
        <v>6.5</v>
      </c>
      <c r="B89" s="12" t="s">
        <v>83</v>
      </c>
      <c r="C89" s="7">
        <f>[1]PhaseII_Kindergarten!$D78</f>
        <v>0</v>
      </c>
    </row>
    <row r="90" spans="1:3" ht="15.6" customHeight="1" x14ac:dyDescent="0.25">
      <c r="A90" s="5">
        <v>6.6</v>
      </c>
      <c r="B90" s="12" t="s">
        <v>84</v>
      </c>
      <c r="C90" s="7">
        <f>[1]PhaseII_Kindergarten!$D79</f>
        <v>0</v>
      </c>
    </row>
    <row r="91" spans="1:3" ht="31.5" x14ac:dyDescent="0.25">
      <c r="A91" s="5" t="s">
        <v>25</v>
      </c>
      <c r="B91" s="108"/>
      <c r="C91" s="3" t="s">
        <v>26</v>
      </c>
    </row>
    <row r="92" spans="1:3" ht="15.75" x14ac:dyDescent="0.25">
      <c r="A92" s="17"/>
      <c r="B92" s="6" t="s">
        <v>85</v>
      </c>
      <c r="C92" s="18">
        <f>6-(COUNTIF(C85:C90,"does not meet expectations - 0 points"))</f>
        <v>6</v>
      </c>
    </row>
    <row r="93" spans="1:3" ht="15" customHeight="1" x14ac:dyDescent="0.25"/>
    <row r="94" spans="1:3" ht="15" customHeight="1" x14ac:dyDescent="0.25"/>
    <row r="95" spans="1:3" ht="15" customHeight="1" x14ac:dyDescent="0.25"/>
  </sheetData>
  <mergeCells count="12">
    <mergeCell ref="A6:C6"/>
    <mergeCell ref="A12:C12"/>
    <mergeCell ref="A7:C7"/>
    <mergeCell ref="A8:C8"/>
    <mergeCell ref="A9:C9"/>
    <mergeCell ref="A10:C10"/>
    <mergeCell ref="A11:C11"/>
    <mergeCell ref="A1:C1"/>
    <mergeCell ref="A2:C2"/>
    <mergeCell ref="A3:C3"/>
    <mergeCell ref="A4:C4"/>
    <mergeCell ref="A5:C5"/>
  </mergeCells>
  <dataValidations count="1">
    <dataValidation type="list" allowBlank="1" sqref="C85:C91 C14:C25 C62:C75 C28:C48 C78:C82 C51:C59" xr:uid="{00000000-0002-0000-0200-000000000000}">
      <formula1>"Meets Expectations - 1 point,Does Not Meet Expectations - 0 points"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6"/>
  <sheetViews>
    <sheetView showGridLines="0" zoomScaleNormal="100" workbookViewId="0">
      <selection activeCell="A7" sqref="A7:XFD7"/>
    </sheetView>
  </sheetViews>
  <sheetFormatPr defaultColWidth="0" defaultRowHeight="15" customHeight="1" zeroHeight="1" x14ac:dyDescent="0.25"/>
  <cols>
    <col min="1" max="1" width="16.7109375" style="19" customWidth="1"/>
    <col min="2" max="2" width="96.85546875" style="19" customWidth="1"/>
    <col min="3" max="3" width="23.42578125" style="20" customWidth="1"/>
    <col min="4" max="16384" width="0" style="19" hidden="1"/>
  </cols>
  <sheetData>
    <row r="1" spans="1:3" s="13" customFormat="1" ht="54.75" customHeight="1" x14ac:dyDescent="0.25">
      <c r="A1" s="128" t="s">
        <v>86</v>
      </c>
      <c r="B1" s="129"/>
      <c r="C1" s="129"/>
    </row>
    <row r="2" spans="1:3" s="13" customFormat="1" ht="18.75" x14ac:dyDescent="0.3">
      <c r="A2" s="118" t="str">
        <f>PhaseII_Kindergarten!A2</f>
        <v xml:space="preserve">Date: </v>
      </c>
      <c r="B2" s="118"/>
      <c r="C2" s="118"/>
    </row>
    <row r="3" spans="1:3" s="13" customFormat="1" ht="18.75" x14ac:dyDescent="0.3">
      <c r="A3" s="118" t="str">
        <f>PhaseII_Kindergarten!A3</f>
        <v xml:space="preserve">Name of Provider: </v>
      </c>
      <c r="B3" s="118"/>
      <c r="C3" s="118"/>
    </row>
    <row r="4" spans="1:3" s="13" customFormat="1" ht="18.75" x14ac:dyDescent="0.25">
      <c r="A4" s="119" t="str">
        <f>PhaseII_Kindergarten!A4</f>
        <v xml:space="preserve">Product Title and Edition: </v>
      </c>
      <c r="B4" s="119"/>
      <c r="C4" s="119"/>
    </row>
    <row r="5" spans="1:3" s="13" customFormat="1" ht="18.75" x14ac:dyDescent="0.3">
      <c r="A5" s="118" t="s">
        <v>4</v>
      </c>
      <c r="B5" s="118"/>
      <c r="C5" s="118"/>
    </row>
    <row r="6" spans="1:3" s="13" customFormat="1" ht="18.75" x14ac:dyDescent="0.3">
      <c r="A6" s="118" t="s">
        <v>87</v>
      </c>
      <c r="B6" s="118"/>
      <c r="C6" s="118"/>
    </row>
    <row r="7" spans="1:3" s="13" customFormat="1" ht="18.95" customHeight="1" x14ac:dyDescent="0.25">
      <c r="A7" s="130" t="s">
        <v>88</v>
      </c>
      <c r="B7" s="131"/>
      <c r="C7" s="131"/>
    </row>
    <row r="8" spans="1:3" s="13" customFormat="1" ht="69" customHeight="1" x14ac:dyDescent="0.25">
      <c r="A8" s="122" t="s">
        <v>89</v>
      </c>
      <c r="B8" s="122"/>
      <c r="C8" s="122"/>
    </row>
    <row r="9" spans="1:3" s="13" customFormat="1" ht="51.75" customHeight="1" x14ac:dyDescent="0.25">
      <c r="A9" s="123" t="s">
        <v>8</v>
      </c>
      <c r="B9" s="123"/>
      <c r="C9" s="123"/>
    </row>
    <row r="10" spans="1:3" s="13" customFormat="1" ht="29.25" customHeight="1" x14ac:dyDescent="0.25">
      <c r="A10" s="122" t="s">
        <v>9</v>
      </c>
      <c r="B10" s="122"/>
      <c r="C10" s="122"/>
    </row>
    <row r="11" spans="1:3" s="13" customFormat="1" ht="33" customHeight="1" x14ac:dyDescent="0.25">
      <c r="A11" s="126" t="s">
        <v>90</v>
      </c>
      <c r="B11" s="127"/>
      <c r="C11" s="127"/>
    </row>
    <row r="12" spans="1:3" s="13" customFormat="1" x14ac:dyDescent="0.25">
      <c r="C12" s="14"/>
    </row>
    <row r="13" spans="1:3" s="13" customFormat="1" ht="15.75" x14ac:dyDescent="0.25">
      <c r="A13" s="25" t="s">
        <v>11</v>
      </c>
      <c r="B13" s="25" t="s">
        <v>12</v>
      </c>
      <c r="C13" s="25" t="s">
        <v>13</v>
      </c>
    </row>
    <row r="14" spans="1:3" s="13" customFormat="1" ht="47.25" x14ac:dyDescent="0.25">
      <c r="A14" s="5">
        <v>1.1000000000000001</v>
      </c>
      <c r="B14" s="1" t="s">
        <v>14</v>
      </c>
      <c r="C14" s="7" t="s">
        <v>91</v>
      </c>
    </row>
    <row r="15" spans="1:3" s="13" customFormat="1" ht="46.5" customHeight="1" x14ac:dyDescent="0.25">
      <c r="A15" s="5">
        <v>1.2</v>
      </c>
      <c r="B15" s="4" t="s">
        <v>15</v>
      </c>
      <c r="C15" s="7">
        <f>[1]PhaseII_1stGrade!$D9</f>
        <v>0</v>
      </c>
    </row>
    <row r="16" spans="1:3" s="13" customFormat="1" ht="30.95" customHeight="1" x14ac:dyDescent="0.25">
      <c r="A16" s="5">
        <v>1.3</v>
      </c>
      <c r="B16" s="4" t="s">
        <v>16</v>
      </c>
      <c r="C16" s="7">
        <f>[1]PhaseII_1stGrade!$D10</f>
        <v>0</v>
      </c>
    </row>
    <row r="17" spans="1:3" s="13" customFormat="1" ht="46.5" customHeight="1" x14ac:dyDescent="0.25">
      <c r="A17" s="5">
        <v>1.4</v>
      </c>
      <c r="B17" s="4" t="s">
        <v>17</v>
      </c>
      <c r="C17" s="7">
        <f>[1]PhaseII_1stGrade!$D11</f>
        <v>0</v>
      </c>
    </row>
    <row r="18" spans="1:3" s="13" customFormat="1" ht="30.95" customHeight="1" x14ac:dyDescent="0.25">
      <c r="A18" s="5">
        <v>1.5</v>
      </c>
      <c r="B18" s="4" t="s">
        <v>18</v>
      </c>
      <c r="C18" s="7">
        <f>[1]PhaseII_1stGrade!$D12</f>
        <v>0</v>
      </c>
    </row>
    <row r="19" spans="1:3" s="13" customFormat="1" ht="15.6" customHeight="1" x14ac:dyDescent="0.25">
      <c r="A19" s="5">
        <v>1.6</v>
      </c>
      <c r="B19" s="4" t="s">
        <v>19</v>
      </c>
      <c r="C19" s="7">
        <f>[1]PhaseII_1stGrade!$D13</f>
        <v>0</v>
      </c>
    </row>
    <row r="20" spans="1:3" s="13" customFormat="1" ht="30.95" customHeight="1" x14ac:dyDescent="0.25">
      <c r="A20" s="5">
        <v>1.7</v>
      </c>
      <c r="B20" s="4" t="s">
        <v>20</v>
      </c>
      <c r="C20" s="7">
        <f>[1]PhaseII_1stGrade!$D14</f>
        <v>0</v>
      </c>
    </row>
    <row r="21" spans="1:3" s="13" customFormat="1" ht="30.95" customHeight="1" x14ac:dyDescent="0.25">
      <c r="A21" s="5">
        <v>1.8</v>
      </c>
      <c r="B21" s="4" t="s">
        <v>21</v>
      </c>
      <c r="C21" s="7">
        <f>[1]PhaseII_1stGrade!$D15</f>
        <v>0</v>
      </c>
    </row>
    <row r="22" spans="1:3" s="13" customFormat="1" ht="30.95" customHeight="1" x14ac:dyDescent="0.25">
      <c r="A22" s="5">
        <v>1.9</v>
      </c>
      <c r="B22" s="4" t="s">
        <v>22</v>
      </c>
      <c r="C22" s="7">
        <f>[1]PhaseII_1stGrade!$D16</f>
        <v>0</v>
      </c>
    </row>
    <row r="23" spans="1:3" s="13" customFormat="1" ht="30.95" customHeight="1" x14ac:dyDescent="0.25">
      <c r="A23" s="16">
        <v>1.1000000000000001</v>
      </c>
      <c r="B23" s="4" t="s">
        <v>23</v>
      </c>
      <c r="C23" s="7">
        <f>[1]PhaseII_1stGrade!$D17</f>
        <v>0</v>
      </c>
    </row>
    <row r="24" spans="1:3" s="13" customFormat="1" ht="46.5" customHeight="1" x14ac:dyDescent="0.25">
      <c r="A24" s="5">
        <v>1.1100000000000001</v>
      </c>
      <c r="B24" s="4" t="s">
        <v>24</v>
      </c>
      <c r="C24" s="7">
        <f>[1]PhaseII_1stGrade!$D18</f>
        <v>0</v>
      </c>
    </row>
    <row r="25" spans="1:3" s="13" customFormat="1" ht="33" customHeight="1" x14ac:dyDescent="0.25">
      <c r="A25" s="5" t="s">
        <v>92</v>
      </c>
      <c r="B25" s="108"/>
      <c r="C25" s="8" t="s">
        <v>26</v>
      </c>
    </row>
    <row r="26" spans="1:3" s="13" customFormat="1" ht="15.75" x14ac:dyDescent="0.25">
      <c r="A26" s="17"/>
      <c r="B26" s="6" t="s">
        <v>27</v>
      </c>
      <c r="C26" s="18">
        <f>11-(COUNTIF(C14:C24,"does not meet expectations - 0 points"))</f>
        <v>11</v>
      </c>
    </row>
    <row r="27" spans="1:3" s="13" customFormat="1" ht="47.25" x14ac:dyDescent="0.25">
      <c r="A27" s="25" t="s">
        <v>11</v>
      </c>
      <c r="B27" s="25" t="s">
        <v>28</v>
      </c>
      <c r="C27" s="25" t="s">
        <v>13</v>
      </c>
    </row>
    <row r="28" spans="1:3" s="13" customFormat="1" ht="30.95" customHeight="1" x14ac:dyDescent="0.25">
      <c r="A28" s="82">
        <v>2.1</v>
      </c>
      <c r="B28" s="83" t="s">
        <v>29</v>
      </c>
      <c r="C28" s="7">
        <f>[1]PhaseII_1stGrade!$D21</f>
        <v>0</v>
      </c>
    </row>
    <row r="29" spans="1:3" s="13" customFormat="1" ht="30.95" customHeight="1" x14ac:dyDescent="0.25">
      <c r="A29" s="82">
        <v>2.2000000000000002</v>
      </c>
      <c r="B29" s="83" t="s">
        <v>30</v>
      </c>
      <c r="C29" s="7">
        <f>[1]PhaseII_1stGrade!$D22</f>
        <v>0</v>
      </c>
    </row>
    <row r="30" spans="1:3" s="13" customFormat="1" ht="46.5" customHeight="1" x14ac:dyDescent="0.25">
      <c r="A30" s="82">
        <v>2.2999999999999998</v>
      </c>
      <c r="B30" s="83" t="s">
        <v>31</v>
      </c>
      <c r="C30" s="7">
        <f>[1]PhaseII_1stGrade!$D23</f>
        <v>0</v>
      </c>
    </row>
    <row r="31" spans="1:3" s="13" customFormat="1" ht="30.95" customHeight="1" x14ac:dyDescent="0.25">
      <c r="A31" s="82">
        <v>2.4</v>
      </c>
      <c r="B31" s="83" t="s">
        <v>16</v>
      </c>
      <c r="C31" s="7">
        <f>[1]PhaseII_1stGrade!$D24</f>
        <v>0</v>
      </c>
    </row>
    <row r="32" spans="1:3" s="13" customFormat="1" ht="15.6" customHeight="1" x14ac:dyDescent="0.25">
      <c r="A32" s="82">
        <v>2.5</v>
      </c>
      <c r="B32" s="83" t="s">
        <v>32</v>
      </c>
      <c r="C32" s="7">
        <f>[1]PhaseII_1stGrade!$D25</f>
        <v>0</v>
      </c>
    </row>
    <row r="33" spans="1:3" s="13" customFormat="1" ht="30.95" customHeight="1" x14ac:dyDescent="0.25">
      <c r="A33" s="82">
        <v>2.6</v>
      </c>
      <c r="B33" s="83" t="s">
        <v>33</v>
      </c>
      <c r="C33" s="7">
        <f>[1]PhaseII_1stGrade!$D26</f>
        <v>0</v>
      </c>
    </row>
    <row r="34" spans="1:3" s="13" customFormat="1" ht="30.95" customHeight="1" x14ac:dyDescent="0.25">
      <c r="A34" s="82">
        <v>2.7</v>
      </c>
      <c r="B34" s="83" t="s">
        <v>34</v>
      </c>
      <c r="C34" s="7">
        <f>[1]PhaseII_1stGrade!$D27</f>
        <v>0</v>
      </c>
    </row>
    <row r="35" spans="1:3" s="13" customFormat="1" ht="30.95" customHeight="1" x14ac:dyDescent="0.25">
      <c r="A35" s="82">
        <v>2.8</v>
      </c>
      <c r="B35" s="83" t="s">
        <v>35</v>
      </c>
      <c r="C35" s="7">
        <f>[1]PhaseII_1stGrade!$D28</f>
        <v>0</v>
      </c>
    </row>
    <row r="36" spans="1:3" s="13" customFormat="1" ht="15.6" customHeight="1" x14ac:dyDescent="0.25">
      <c r="A36" s="82">
        <v>2.9</v>
      </c>
      <c r="B36" s="83" t="s">
        <v>36</v>
      </c>
      <c r="C36" s="7">
        <f>[1]PhaseII_1stGrade!$D29</f>
        <v>0</v>
      </c>
    </row>
    <row r="37" spans="1:3" s="13" customFormat="1" ht="30.95" customHeight="1" x14ac:dyDescent="0.25">
      <c r="A37" s="84">
        <v>2.1</v>
      </c>
      <c r="B37" s="83" t="s">
        <v>37</v>
      </c>
      <c r="C37" s="7">
        <f>[1]PhaseII_1stGrade!$D30</f>
        <v>0</v>
      </c>
    </row>
    <row r="38" spans="1:3" s="13" customFormat="1" ht="30.95" customHeight="1" x14ac:dyDescent="0.25">
      <c r="A38" s="82">
        <v>2.11</v>
      </c>
      <c r="B38" s="83" t="s">
        <v>38</v>
      </c>
      <c r="C38" s="7">
        <f>[1]PhaseII_1stGrade!$D31</f>
        <v>0</v>
      </c>
    </row>
    <row r="39" spans="1:3" s="13" customFormat="1" ht="30.95" customHeight="1" x14ac:dyDescent="0.25">
      <c r="A39" s="82">
        <v>2.12</v>
      </c>
      <c r="B39" s="83" t="s">
        <v>93</v>
      </c>
      <c r="C39" s="7">
        <f>[1]PhaseII_1stGrade!$D32</f>
        <v>0</v>
      </c>
    </row>
    <row r="40" spans="1:3" s="13" customFormat="1" ht="15.6" customHeight="1" x14ac:dyDescent="0.25">
      <c r="A40" s="82">
        <v>2.13</v>
      </c>
      <c r="B40" s="83" t="s">
        <v>40</v>
      </c>
      <c r="C40" s="7">
        <f>[1]PhaseII_1stGrade!$D33</f>
        <v>0</v>
      </c>
    </row>
    <row r="41" spans="1:3" s="13" customFormat="1" ht="30.95" customHeight="1" x14ac:dyDescent="0.25">
      <c r="A41" s="82">
        <v>2.14</v>
      </c>
      <c r="B41" s="83" t="s">
        <v>41</v>
      </c>
      <c r="C41" s="7">
        <f>[1]PhaseII_1stGrade!$D34</f>
        <v>0</v>
      </c>
    </row>
    <row r="42" spans="1:3" s="13" customFormat="1" ht="15.6" customHeight="1" x14ac:dyDescent="0.25">
      <c r="A42" s="82">
        <v>2.15</v>
      </c>
      <c r="B42" s="83" t="s">
        <v>42</v>
      </c>
      <c r="C42" s="7">
        <f>[1]PhaseII_1stGrade!$D35</f>
        <v>0</v>
      </c>
    </row>
    <row r="43" spans="1:3" s="13" customFormat="1" ht="30.95" customHeight="1" x14ac:dyDescent="0.25">
      <c r="A43" s="82">
        <v>2.16</v>
      </c>
      <c r="B43" s="83" t="s">
        <v>43</v>
      </c>
      <c r="C43" s="7">
        <f>[1]PhaseII_1stGrade!$D36</f>
        <v>0</v>
      </c>
    </row>
    <row r="44" spans="1:3" s="13" customFormat="1" ht="30.95" customHeight="1" x14ac:dyDescent="0.25">
      <c r="A44" s="82">
        <v>2.17</v>
      </c>
      <c r="B44" s="83" t="s">
        <v>44</v>
      </c>
      <c r="C44" s="7">
        <f>[1]PhaseII_1stGrade!$D37</f>
        <v>0</v>
      </c>
    </row>
    <row r="45" spans="1:3" s="13" customFormat="1" ht="30.95" customHeight="1" x14ac:dyDescent="0.25">
      <c r="A45" s="82">
        <v>2.1800000000000002</v>
      </c>
      <c r="B45" s="83" t="s">
        <v>45</v>
      </c>
      <c r="C45" s="7">
        <f>[1]PhaseII_1stGrade!$D38</f>
        <v>0</v>
      </c>
    </row>
    <row r="46" spans="1:3" s="13" customFormat="1" ht="30.95" customHeight="1" x14ac:dyDescent="0.25">
      <c r="A46" s="82">
        <v>2.19</v>
      </c>
      <c r="B46" s="83" t="s">
        <v>46</v>
      </c>
      <c r="C46" s="7">
        <f>[1]PhaseII_1stGrade!$D39</f>
        <v>0</v>
      </c>
    </row>
    <row r="47" spans="1:3" s="13" customFormat="1" ht="46.5" customHeight="1" x14ac:dyDescent="0.25">
      <c r="A47" s="84">
        <v>2.2000000000000002</v>
      </c>
      <c r="B47" s="83" t="s">
        <v>24</v>
      </c>
      <c r="C47" s="7">
        <f>[1]PhaseII_1stGrade!$D40</f>
        <v>0</v>
      </c>
    </row>
    <row r="48" spans="1:3" s="13" customFormat="1" ht="33" customHeight="1" x14ac:dyDescent="0.25">
      <c r="A48" s="5" t="s">
        <v>92</v>
      </c>
      <c r="B48" s="108"/>
      <c r="C48" s="8" t="s">
        <v>26</v>
      </c>
    </row>
    <row r="49" spans="1:3" s="13" customFormat="1" ht="15.75" x14ac:dyDescent="0.25">
      <c r="A49" s="17"/>
      <c r="B49" s="6" t="s">
        <v>47</v>
      </c>
      <c r="C49" s="18">
        <f>20-(COUNTIF(C28:C47,"does not meet expectations - 0 points"))</f>
        <v>20</v>
      </c>
    </row>
    <row r="50" spans="1:3" s="13" customFormat="1" ht="15.75" x14ac:dyDescent="0.25">
      <c r="A50" s="25" t="s">
        <v>11</v>
      </c>
      <c r="B50" s="25" t="s">
        <v>48</v>
      </c>
      <c r="C50" s="25" t="s">
        <v>13</v>
      </c>
    </row>
    <row r="51" spans="1:3" s="13" customFormat="1" ht="15.6" customHeight="1" x14ac:dyDescent="0.25">
      <c r="A51" s="5">
        <v>3.1</v>
      </c>
      <c r="B51" s="4" t="s">
        <v>49</v>
      </c>
      <c r="C51" s="7">
        <f>[1]PhaseII_1stGrade!$D43</f>
        <v>0</v>
      </c>
    </row>
    <row r="52" spans="1:3" s="13" customFormat="1" ht="46.5" customHeight="1" x14ac:dyDescent="0.25">
      <c r="A52" s="5">
        <v>3.2</v>
      </c>
      <c r="B52" s="4" t="s">
        <v>50</v>
      </c>
      <c r="C52" s="7">
        <f>[1]PhaseII_1stGrade!$D44</f>
        <v>0</v>
      </c>
    </row>
    <row r="53" spans="1:3" s="13" customFormat="1" ht="30.95" customHeight="1" x14ac:dyDescent="0.25">
      <c r="A53" s="5">
        <v>3.3</v>
      </c>
      <c r="B53" s="4" t="s">
        <v>51</v>
      </c>
      <c r="C53" s="7">
        <f>[1]PhaseII_1stGrade!$D45</f>
        <v>0</v>
      </c>
    </row>
    <row r="54" spans="1:3" s="13" customFormat="1" ht="15.6" customHeight="1" x14ac:dyDescent="0.25">
      <c r="A54" s="5">
        <v>3.4</v>
      </c>
      <c r="B54" s="4" t="s">
        <v>52</v>
      </c>
      <c r="C54" s="7">
        <f>[1]PhaseII_1stGrade!$D46</f>
        <v>0</v>
      </c>
    </row>
    <row r="55" spans="1:3" s="13" customFormat="1" ht="30.95" customHeight="1" x14ac:dyDescent="0.25">
      <c r="A55" s="5">
        <v>3.5</v>
      </c>
      <c r="B55" s="4" t="s">
        <v>53</v>
      </c>
      <c r="C55" s="7">
        <f>[1]PhaseII_1stGrade!$D47</f>
        <v>0</v>
      </c>
    </row>
    <row r="56" spans="1:3" s="13" customFormat="1" ht="15.6" customHeight="1" x14ac:dyDescent="0.25">
      <c r="A56" s="5">
        <v>3.6</v>
      </c>
      <c r="B56" s="4" t="s">
        <v>54</v>
      </c>
      <c r="C56" s="7">
        <f>[1]PhaseII_1stGrade!$D48</f>
        <v>0</v>
      </c>
    </row>
    <row r="57" spans="1:3" s="13" customFormat="1" ht="15.6" customHeight="1" x14ac:dyDescent="0.25">
      <c r="A57" s="5">
        <v>3.7</v>
      </c>
      <c r="B57" s="4" t="s">
        <v>55</v>
      </c>
      <c r="C57" s="7">
        <f>[1]PhaseII_1stGrade!$D49</f>
        <v>0</v>
      </c>
    </row>
    <row r="58" spans="1:3" s="13" customFormat="1" ht="46.5" customHeight="1" x14ac:dyDescent="0.25">
      <c r="A58" s="5">
        <v>3.8</v>
      </c>
      <c r="B58" s="4" t="s">
        <v>94</v>
      </c>
      <c r="C58" s="7">
        <f>[1]PhaseII_1stGrade!$D50</f>
        <v>0</v>
      </c>
    </row>
    <row r="59" spans="1:3" s="13" customFormat="1" ht="15.6" customHeight="1" x14ac:dyDescent="0.25">
      <c r="A59" s="5">
        <v>3.9</v>
      </c>
      <c r="B59" s="4" t="s">
        <v>56</v>
      </c>
      <c r="C59" s="7">
        <f>[1]PhaseII_1stGrade!$D51</f>
        <v>0</v>
      </c>
    </row>
    <row r="60" spans="1:3" s="13" customFormat="1" ht="33" customHeight="1" x14ac:dyDescent="0.25">
      <c r="A60" s="5" t="s">
        <v>92</v>
      </c>
      <c r="B60" s="108"/>
      <c r="C60" s="8" t="s">
        <v>26</v>
      </c>
    </row>
    <row r="61" spans="1:3" s="13" customFormat="1" ht="15.75" x14ac:dyDescent="0.25">
      <c r="A61" s="17"/>
      <c r="B61" s="6" t="s">
        <v>95</v>
      </c>
      <c r="C61" s="18">
        <f>9-(COUNTIF(C51:C58,"does not meet expectations - 0 points"))</f>
        <v>9</v>
      </c>
    </row>
    <row r="62" spans="1:3" s="13" customFormat="1" ht="15.75" x14ac:dyDescent="0.25">
      <c r="A62" s="25" t="s">
        <v>11</v>
      </c>
      <c r="B62" s="25" t="s">
        <v>96</v>
      </c>
      <c r="C62" s="25" t="s">
        <v>13</v>
      </c>
    </row>
    <row r="63" spans="1:3" s="13" customFormat="1" ht="30.95" customHeight="1" x14ac:dyDescent="0.25">
      <c r="A63" s="28">
        <v>4.0999999999999996</v>
      </c>
      <c r="B63" s="29" t="s">
        <v>97</v>
      </c>
      <c r="C63" s="18">
        <f>[1]PhaseII_1stGrade!$D54</f>
        <v>0</v>
      </c>
    </row>
    <row r="64" spans="1:3" s="13" customFormat="1" ht="46.5" customHeight="1" x14ac:dyDescent="0.25">
      <c r="A64" s="30">
        <v>4.2</v>
      </c>
      <c r="B64" s="31" t="s">
        <v>98</v>
      </c>
      <c r="C64" s="18">
        <f>[1]PhaseII_1stGrade!$D55</f>
        <v>0</v>
      </c>
    </row>
    <row r="65" spans="1:3" s="13" customFormat="1" ht="30.95" customHeight="1" x14ac:dyDescent="0.25">
      <c r="A65" s="30">
        <v>4.3</v>
      </c>
      <c r="B65" s="32" t="s">
        <v>99</v>
      </c>
      <c r="C65" s="18">
        <f>[1]PhaseII_1stGrade!$D56</f>
        <v>0</v>
      </c>
    </row>
    <row r="66" spans="1:3" s="13" customFormat="1" ht="31.5" x14ac:dyDescent="0.25">
      <c r="A66" s="30">
        <v>4.4000000000000004</v>
      </c>
      <c r="B66" s="105" t="s">
        <v>100</v>
      </c>
      <c r="C66" s="18">
        <f>[1]PhaseII_1stGrade!$D57</f>
        <v>0</v>
      </c>
    </row>
    <row r="67" spans="1:3" s="13" customFormat="1" ht="46.5" customHeight="1" x14ac:dyDescent="0.25">
      <c r="A67" s="30">
        <v>4.5</v>
      </c>
      <c r="B67" s="32" t="s">
        <v>101</v>
      </c>
      <c r="C67" s="18">
        <f>[1]PhaseII_1stGrade!$D58</f>
        <v>0</v>
      </c>
    </row>
    <row r="68" spans="1:3" s="13" customFormat="1" ht="46.5" customHeight="1" x14ac:dyDescent="0.25">
      <c r="A68" s="30">
        <v>4.5999999999999996</v>
      </c>
      <c r="B68" s="33" t="s">
        <v>102</v>
      </c>
      <c r="C68" s="18">
        <f>[1]PhaseII_1stGrade!$D59</f>
        <v>0</v>
      </c>
    </row>
    <row r="69" spans="1:3" s="13" customFormat="1" ht="33" customHeight="1" x14ac:dyDescent="0.25">
      <c r="A69" s="5" t="s">
        <v>92</v>
      </c>
      <c r="B69" s="108"/>
      <c r="C69" s="8" t="s">
        <v>26</v>
      </c>
    </row>
    <row r="70" spans="1:3" s="13" customFormat="1" ht="15.75" x14ac:dyDescent="0.25">
      <c r="A70" s="34"/>
      <c r="B70" s="35" t="s">
        <v>85</v>
      </c>
      <c r="C70" s="18">
        <f>6-(COUNTIF(C63:C68,"does not meet expectations - 0 points"))</f>
        <v>6</v>
      </c>
    </row>
    <row r="71" spans="1:3" s="13" customFormat="1" ht="15.75" x14ac:dyDescent="0.25">
      <c r="A71" s="25" t="s">
        <v>11</v>
      </c>
      <c r="B71" s="25" t="s">
        <v>103</v>
      </c>
      <c r="C71" s="25" t="s">
        <v>13</v>
      </c>
    </row>
    <row r="72" spans="1:3" s="13" customFormat="1" ht="30.95" customHeight="1" x14ac:dyDescent="0.25">
      <c r="A72" s="5">
        <v>5.0999999999999996</v>
      </c>
      <c r="B72" s="9" t="s">
        <v>59</v>
      </c>
      <c r="C72" s="7">
        <f>[1]PhaseII_1stGrade!$D62</f>
        <v>0</v>
      </c>
    </row>
    <row r="73" spans="1:3" s="13" customFormat="1" ht="30.95" customHeight="1" x14ac:dyDescent="0.25">
      <c r="A73" s="5">
        <v>5.2</v>
      </c>
      <c r="B73" s="9" t="s">
        <v>60</v>
      </c>
      <c r="C73" s="7">
        <f>[1]PhaseII_1stGrade!$D63</f>
        <v>0</v>
      </c>
    </row>
    <row r="74" spans="1:3" s="13" customFormat="1" ht="15.6" customHeight="1" x14ac:dyDescent="0.25">
      <c r="A74" s="5">
        <v>5.3</v>
      </c>
      <c r="B74" s="9" t="s">
        <v>61</v>
      </c>
      <c r="C74" s="7">
        <f>[1]PhaseII_1stGrade!$D64</f>
        <v>0</v>
      </c>
    </row>
    <row r="75" spans="1:3" s="13" customFormat="1" ht="15.6" customHeight="1" x14ac:dyDescent="0.25">
      <c r="A75" s="5">
        <v>5.4</v>
      </c>
      <c r="B75" s="9" t="s">
        <v>62</v>
      </c>
      <c r="C75" s="7">
        <f>[1]PhaseII_1stGrade!$D65</f>
        <v>0</v>
      </c>
    </row>
    <row r="76" spans="1:3" s="13" customFormat="1" ht="30.95" customHeight="1" x14ac:dyDescent="0.25">
      <c r="A76" s="5">
        <v>5.5</v>
      </c>
      <c r="B76" s="4" t="s">
        <v>63</v>
      </c>
      <c r="C76" s="7">
        <f>[1]PhaseII_1stGrade!$D66</f>
        <v>0</v>
      </c>
    </row>
    <row r="77" spans="1:3" s="13" customFormat="1" ht="30.95" customHeight="1" x14ac:dyDescent="0.25">
      <c r="A77" s="5">
        <v>5.6</v>
      </c>
      <c r="B77" s="4" t="s">
        <v>64</v>
      </c>
      <c r="C77" s="7">
        <f>[1]PhaseII_1stGrade!$D67</f>
        <v>0</v>
      </c>
    </row>
    <row r="78" spans="1:3" s="13" customFormat="1" ht="15.6" customHeight="1" x14ac:dyDescent="0.25">
      <c r="A78" s="5">
        <v>5.7</v>
      </c>
      <c r="B78" s="4" t="s">
        <v>65</v>
      </c>
      <c r="C78" s="7">
        <f>[1]PhaseII_1stGrade!$D68</f>
        <v>0</v>
      </c>
    </row>
    <row r="79" spans="1:3" s="13" customFormat="1" ht="30.95" customHeight="1" x14ac:dyDescent="0.25">
      <c r="A79" s="5">
        <v>5.8</v>
      </c>
      <c r="B79" s="4" t="s">
        <v>66</v>
      </c>
      <c r="C79" s="7">
        <f>[1]PhaseII_1stGrade!$D69</f>
        <v>0</v>
      </c>
    </row>
    <row r="80" spans="1:3" s="13" customFormat="1" ht="46.5" customHeight="1" x14ac:dyDescent="0.25">
      <c r="A80" s="5">
        <v>5.9</v>
      </c>
      <c r="B80" s="4" t="s">
        <v>67</v>
      </c>
      <c r="C80" s="7">
        <f>[1]PhaseII_1stGrade!$D70</f>
        <v>0</v>
      </c>
    </row>
    <row r="81" spans="1:3" s="13" customFormat="1" ht="31.5" x14ac:dyDescent="0.25">
      <c r="A81" s="16">
        <v>5.0999999999999996</v>
      </c>
      <c r="B81" s="99" t="s">
        <v>104</v>
      </c>
      <c r="C81" s="7">
        <f>[1]PhaseII_1stGrade!$D71</f>
        <v>0</v>
      </c>
    </row>
    <row r="82" spans="1:3" s="13" customFormat="1" ht="46.5" customHeight="1" x14ac:dyDescent="0.25">
      <c r="A82" s="5">
        <v>5.1100000000000003</v>
      </c>
      <c r="B82" s="4" t="s">
        <v>69</v>
      </c>
      <c r="C82" s="7">
        <f>[1]PhaseII_1stGrade!$D72</f>
        <v>0</v>
      </c>
    </row>
    <row r="83" spans="1:3" s="13" customFormat="1" ht="30.95" customHeight="1" x14ac:dyDescent="0.25">
      <c r="A83" s="5">
        <v>5.12</v>
      </c>
      <c r="B83" s="4" t="s">
        <v>70</v>
      </c>
      <c r="C83" s="7">
        <f>[1]PhaseII_1stGrade!$D73</f>
        <v>0</v>
      </c>
    </row>
    <row r="84" spans="1:3" s="13" customFormat="1" ht="15.6" customHeight="1" x14ac:dyDescent="0.25">
      <c r="A84" s="5">
        <v>5.13</v>
      </c>
      <c r="B84" s="10" t="s">
        <v>56</v>
      </c>
      <c r="C84" s="7">
        <f>[1]PhaseII_1stGrade!$D74</f>
        <v>0</v>
      </c>
    </row>
    <row r="85" spans="1:3" s="13" customFormat="1" ht="33" customHeight="1" x14ac:dyDescent="0.25">
      <c r="A85" s="5" t="s">
        <v>92</v>
      </c>
      <c r="B85" s="108"/>
      <c r="C85" s="8" t="s">
        <v>26</v>
      </c>
    </row>
    <row r="86" spans="1:3" s="13" customFormat="1" ht="15.75" x14ac:dyDescent="0.25">
      <c r="A86" s="17"/>
      <c r="B86" s="6" t="s">
        <v>71</v>
      </c>
      <c r="C86" s="18">
        <f>13-(COUNTIF(C72:C84,"does not meet expectations - 0 points"))</f>
        <v>13</v>
      </c>
    </row>
    <row r="87" spans="1:3" s="13" customFormat="1" ht="15.75" x14ac:dyDescent="0.25">
      <c r="A87" s="25" t="s">
        <v>11</v>
      </c>
      <c r="B87" s="25" t="s">
        <v>105</v>
      </c>
      <c r="C87" s="25" t="s">
        <v>13</v>
      </c>
    </row>
    <row r="88" spans="1:3" s="13" customFormat="1" ht="30.95" customHeight="1" x14ac:dyDescent="0.25">
      <c r="A88" s="5">
        <v>6.1</v>
      </c>
      <c r="B88" s="4" t="s">
        <v>106</v>
      </c>
      <c r="C88" s="7">
        <f>C95</f>
        <v>0</v>
      </c>
    </row>
    <row r="89" spans="1:3" s="13" customFormat="1" ht="15.6" customHeight="1" x14ac:dyDescent="0.25">
      <c r="A89" s="5">
        <v>6.2</v>
      </c>
      <c r="B89" s="4" t="s">
        <v>74</v>
      </c>
      <c r="C89" s="7">
        <f>[1]PhaseII_1stGrade!$D78</f>
        <v>0</v>
      </c>
    </row>
    <row r="90" spans="1:3" s="13" customFormat="1" ht="31.5" x14ac:dyDescent="0.25">
      <c r="A90" s="5">
        <v>6.3</v>
      </c>
      <c r="B90" s="99" t="s">
        <v>107</v>
      </c>
      <c r="C90" s="7">
        <f>[1]PhaseII_1stGrade!$D79</f>
        <v>0</v>
      </c>
    </row>
    <row r="91" spans="1:3" s="13" customFormat="1" ht="15.6" customHeight="1" x14ac:dyDescent="0.25">
      <c r="A91" s="5">
        <v>6.4</v>
      </c>
      <c r="B91" s="9" t="s">
        <v>76</v>
      </c>
      <c r="C91" s="7">
        <f>[1]PhaseII_1stGrade!$D80</f>
        <v>0</v>
      </c>
    </row>
    <row r="92" spans="1:3" s="13" customFormat="1" ht="33" customHeight="1" x14ac:dyDescent="0.25">
      <c r="A92" s="5" t="s">
        <v>92</v>
      </c>
      <c r="B92" s="108"/>
      <c r="C92" s="8" t="s">
        <v>26</v>
      </c>
    </row>
    <row r="93" spans="1:3" s="13" customFormat="1" ht="15.75" x14ac:dyDescent="0.25">
      <c r="A93" s="17"/>
      <c r="B93" s="6" t="s">
        <v>77</v>
      </c>
      <c r="C93" s="18">
        <f>4-(COUNTIF(C88:C91,"does not meet expectations - 0 points"))</f>
        <v>4</v>
      </c>
    </row>
    <row r="94" spans="1:3" s="13" customFormat="1" ht="15.75" x14ac:dyDescent="0.25">
      <c r="A94" s="25" t="s">
        <v>11</v>
      </c>
      <c r="B94" s="25" t="s">
        <v>108</v>
      </c>
      <c r="C94" s="25" t="s">
        <v>13</v>
      </c>
    </row>
    <row r="95" spans="1:3" s="13" customFormat="1" ht="15.6" customHeight="1" x14ac:dyDescent="0.25">
      <c r="A95" s="5">
        <v>7.1</v>
      </c>
      <c r="B95" s="4" t="s">
        <v>79</v>
      </c>
      <c r="C95" s="5">
        <f>[1]PhaseII_1stGrade!$D83</f>
        <v>0</v>
      </c>
    </row>
    <row r="96" spans="1:3" s="13" customFormat="1" ht="31.5" x14ac:dyDescent="0.25">
      <c r="A96" s="5">
        <v>7.2</v>
      </c>
      <c r="B96" s="99" t="s">
        <v>109</v>
      </c>
      <c r="C96" s="5">
        <f>[1]PhaseII_1stGrade!$D84</f>
        <v>0</v>
      </c>
    </row>
    <row r="97" spans="1:7" s="13" customFormat="1" ht="15.6" customHeight="1" x14ac:dyDescent="0.25">
      <c r="A97" s="5">
        <v>7.3</v>
      </c>
      <c r="B97" s="12" t="s">
        <v>81</v>
      </c>
      <c r="C97" s="5">
        <f>[1]PhaseII_1stGrade!$D85</f>
        <v>0</v>
      </c>
    </row>
    <row r="98" spans="1:7" s="13" customFormat="1" ht="30.95" customHeight="1" x14ac:dyDescent="0.25">
      <c r="A98" s="5">
        <v>7.4</v>
      </c>
      <c r="B98" s="12" t="s">
        <v>82</v>
      </c>
      <c r="C98" s="5">
        <f>[1]PhaseII_1stGrade!$D86</f>
        <v>0</v>
      </c>
    </row>
    <row r="99" spans="1:7" s="13" customFormat="1" ht="30.95" customHeight="1" x14ac:dyDescent="0.25">
      <c r="A99" s="5">
        <v>7.5</v>
      </c>
      <c r="B99" s="12" t="s">
        <v>83</v>
      </c>
      <c r="C99" s="5">
        <f>[1]PhaseII_1stGrade!$D87</f>
        <v>0</v>
      </c>
    </row>
    <row r="100" spans="1:7" s="13" customFormat="1" ht="15.6" customHeight="1" x14ac:dyDescent="0.25">
      <c r="A100" s="5">
        <v>7.6</v>
      </c>
      <c r="B100" s="12" t="s">
        <v>84</v>
      </c>
      <c r="C100" s="5">
        <f>[1]PhaseII_1stGrade!$D88</f>
        <v>0</v>
      </c>
    </row>
    <row r="101" spans="1:7" s="13" customFormat="1" ht="33" customHeight="1" x14ac:dyDescent="0.25">
      <c r="A101" s="5" t="s">
        <v>92</v>
      </c>
      <c r="B101" s="108"/>
      <c r="C101" s="8" t="s">
        <v>26</v>
      </c>
    </row>
    <row r="102" spans="1:7" s="13" customFormat="1" ht="15.75" x14ac:dyDescent="0.25">
      <c r="A102" s="17"/>
      <c r="B102" s="6" t="s">
        <v>85</v>
      </c>
      <c r="C102" s="18">
        <f>6-(COUNTIF(C95:C100,"does not meet expectations - 0 points"))</f>
        <v>6</v>
      </c>
    </row>
    <row r="103" spans="1:7" s="13" customFormat="1" ht="14.25" hidden="1" customHeight="1" x14ac:dyDescent="0.25">
      <c r="C103" s="14"/>
    </row>
    <row r="104" spans="1:7" ht="15" customHeight="1" x14ac:dyDescent="0.25">
      <c r="A104" s="13"/>
      <c r="B104" s="13"/>
      <c r="C104" s="14"/>
      <c r="D104" s="13"/>
      <c r="E104" s="13"/>
      <c r="F104" s="13"/>
      <c r="G104" s="13"/>
    </row>
    <row r="105" spans="1:7" ht="15" customHeight="1" x14ac:dyDescent="0.25">
      <c r="A105" s="13"/>
      <c r="B105" s="13"/>
      <c r="C105" s="14"/>
      <c r="D105" s="13"/>
      <c r="E105" s="13"/>
      <c r="F105" s="13"/>
      <c r="G105" s="13"/>
    </row>
    <row r="106" spans="1:7" ht="15" customHeight="1" x14ac:dyDescent="0.25">
      <c r="A106" s="13"/>
      <c r="B106" s="13"/>
      <c r="C106" s="14"/>
      <c r="D106" s="13"/>
      <c r="E106" s="13"/>
      <c r="F106" s="13"/>
      <c r="G106" s="13"/>
    </row>
  </sheetData>
  <mergeCells count="11">
    <mergeCell ref="A8:C8"/>
    <mergeCell ref="A9:C9"/>
    <mergeCell ref="A10:C10"/>
    <mergeCell ref="A11:C11"/>
    <mergeCell ref="A1:C1"/>
    <mergeCell ref="A7:C7"/>
    <mergeCell ref="A2:C2"/>
    <mergeCell ref="A3:C3"/>
    <mergeCell ref="A4:C4"/>
    <mergeCell ref="A5:C5"/>
    <mergeCell ref="A6:C6"/>
  </mergeCells>
  <dataValidations count="1">
    <dataValidation type="list" allowBlank="1" sqref="C69 C14:C25 C28:C48 C88:C92 C51:C60 C72:C85 C95:C101" xr:uid="{00000000-0002-0000-0300-000000000000}">
      <formula1>"Meets Expectations - 1 point,Does Not Meet Expectations - 0 points"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1"/>
  <sheetViews>
    <sheetView showGridLines="0" zoomScale="80" zoomScaleNormal="80" workbookViewId="0">
      <selection activeCell="A7" sqref="A7:XFD7"/>
    </sheetView>
  </sheetViews>
  <sheetFormatPr defaultColWidth="0" defaultRowHeight="15" customHeight="1" zeroHeight="1" x14ac:dyDescent="0.25"/>
  <cols>
    <col min="1" max="1" width="18.140625" style="19" customWidth="1"/>
    <col min="2" max="2" width="85.140625" style="19" customWidth="1"/>
    <col min="3" max="3" width="26.42578125" style="20" customWidth="1"/>
    <col min="4" max="16384" width="0" style="19" hidden="1"/>
  </cols>
  <sheetData>
    <row r="1" spans="1:7" ht="57" customHeight="1" x14ac:dyDescent="0.25">
      <c r="A1" s="117" t="s">
        <v>86</v>
      </c>
      <c r="B1" s="117"/>
      <c r="C1" s="117"/>
      <c r="D1" s="13"/>
      <c r="E1" s="13"/>
      <c r="F1" s="13"/>
      <c r="G1" s="13"/>
    </row>
    <row r="2" spans="1:7" ht="18.95" customHeight="1" x14ac:dyDescent="0.3">
      <c r="A2" s="118" t="str">
        <f>PhaseII_Kindergarten!A2</f>
        <v xml:space="preserve">Date: </v>
      </c>
      <c r="B2" s="118"/>
      <c r="C2" s="118"/>
      <c r="D2" s="13"/>
      <c r="E2" s="13"/>
      <c r="F2" s="13"/>
      <c r="G2" s="13"/>
    </row>
    <row r="3" spans="1:7" ht="18.95" customHeight="1" x14ac:dyDescent="0.3">
      <c r="A3" s="118" t="str">
        <f>PhaseII_Kindergarten!A3</f>
        <v xml:space="preserve">Name of Provider: </v>
      </c>
      <c r="B3" s="118"/>
      <c r="C3" s="118"/>
      <c r="D3" s="13"/>
      <c r="E3" s="13"/>
      <c r="F3" s="13"/>
      <c r="G3" s="13"/>
    </row>
    <row r="4" spans="1:7" ht="20.100000000000001" customHeight="1" x14ac:dyDescent="0.25">
      <c r="A4" s="119" t="str">
        <f>PhaseII_Kindergarten!A4</f>
        <v xml:space="preserve">Product Title and Edition: </v>
      </c>
      <c r="B4" s="119"/>
      <c r="C4" s="119"/>
      <c r="D4" s="13"/>
      <c r="E4" s="13"/>
      <c r="F4" s="13"/>
      <c r="G4" s="13"/>
    </row>
    <row r="5" spans="1:7" ht="18.95" customHeight="1" x14ac:dyDescent="0.3">
      <c r="A5" s="118" t="s">
        <v>4</v>
      </c>
      <c r="B5" s="118"/>
      <c r="C5" s="118"/>
      <c r="D5" s="13"/>
      <c r="E5" s="13"/>
      <c r="F5" s="13"/>
      <c r="G5" s="13"/>
    </row>
    <row r="6" spans="1:7" ht="18.75" customHeight="1" x14ac:dyDescent="0.3">
      <c r="A6" s="118" t="s">
        <v>110</v>
      </c>
      <c r="B6" s="118"/>
      <c r="C6" s="118"/>
      <c r="D6" s="13"/>
      <c r="E6" s="13"/>
      <c r="F6" s="13"/>
      <c r="G6" s="13"/>
    </row>
    <row r="7" spans="1:7" ht="18.600000000000001" customHeight="1" x14ac:dyDescent="0.3">
      <c r="A7" s="132" t="s">
        <v>111</v>
      </c>
      <c r="B7" s="133"/>
      <c r="C7" s="133"/>
      <c r="D7" s="13"/>
      <c r="E7" s="13"/>
      <c r="F7" s="13"/>
      <c r="G7" s="13"/>
    </row>
    <row r="8" spans="1:7" ht="69.75" customHeight="1" x14ac:dyDescent="0.25">
      <c r="A8" s="122" t="s">
        <v>112</v>
      </c>
      <c r="B8" s="122"/>
      <c r="C8" s="122"/>
      <c r="D8" s="13"/>
      <c r="E8" s="13"/>
      <c r="F8" s="13"/>
      <c r="G8" s="13"/>
    </row>
    <row r="9" spans="1:7" ht="50.25" customHeight="1" x14ac:dyDescent="0.25">
      <c r="A9" s="135" t="s">
        <v>8</v>
      </c>
      <c r="B9" s="135"/>
      <c r="C9" s="135"/>
      <c r="D9" s="13"/>
      <c r="E9" s="13"/>
      <c r="F9" s="13"/>
      <c r="G9" s="13"/>
    </row>
    <row r="10" spans="1:7" ht="32.25" customHeight="1" x14ac:dyDescent="0.25">
      <c r="A10" s="122" t="s">
        <v>9</v>
      </c>
      <c r="B10" s="122"/>
      <c r="C10" s="122"/>
      <c r="D10" s="13"/>
      <c r="E10" s="13"/>
      <c r="F10" s="13"/>
      <c r="G10" s="13"/>
    </row>
    <row r="11" spans="1:7" ht="30.75" customHeight="1" x14ac:dyDescent="0.25">
      <c r="A11" s="124" t="s">
        <v>10</v>
      </c>
      <c r="B11" s="134"/>
      <c r="C11" s="134"/>
      <c r="D11" s="13"/>
      <c r="E11" s="13"/>
      <c r="F11" s="13"/>
      <c r="G11" s="13"/>
    </row>
    <row r="12" spans="1:7" x14ac:dyDescent="0.25">
      <c r="A12" s="13"/>
      <c r="B12" s="13"/>
      <c r="C12" s="14"/>
      <c r="D12" s="13"/>
      <c r="E12" s="13"/>
      <c r="F12" s="13"/>
      <c r="G12" s="13"/>
    </row>
    <row r="13" spans="1:7" ht="63" x14ac:dyDescent="0.25">
      <c r="A13" s="25" t="s">
        <v>11</v>
      </c>
      <c r="B13" s="25" t="s">
        <v>113</v>
      </c>
      <c r="C13" s="25" t="s">
        <v>13</v>
      </c>
      <c r="D13" s="13"/>
      <c r="E13" s="13"/>
      <c r="F13" s="13"/>
      <c r="G13" s="13"/>
    </row>
    <row r="14" spans="1:7" ht="30.95" customHeight="1" x14ac:dyDescent="0.25">
      <c r="A14" s="82">
        <v>1.1000000000000001</v>
      </c>
      <c r="B14" s="83" t="s">
        <v>114</v>
      </c>
      <c r="C14" s="7">
        <f>'[1]PhaseII_2ndGrade '!$D8</f>
        <v>0</v>
      </c>
      <c r="D14" s="13"/>
      <c r="E14" s="13"/>
      <c r="F14" s="13"/>
      <c r="G14" s="13"/>
    </row>
    <row r="15" spans="1:7" ht="31.5" x14ac:dyDescent="0.25">
      <c r="A15" s="82">
        <v>1.2</v>
      </c>
      <c r="B15" s="100" t="s">
        <v>115</v>
      </c>
      <c r="C15" s="7">
        <f>'[1]PhaseII_2ndGrade '!$D9</f>
        <v>0</v>
      </c>
      <c r="D15" s="13"/>
      <c r="E15" s="13"/>
      <c r="F15" s="13"/>
      <c r="G15" s="13"/>
    </row>
    <row r="16" spans="1:7" ht="46.5" customHeight="1" x14ac:dyDescent="0.25">
      <c r="A16" s="82">
        <v>1.3</v>
      </c>
      <c r="B16" s="83" t="s">
        <v>31</v>
      </c>
      <c r="C16" s="7">
        <f>'[1]PhaseII_2ndGrade '!$D10</f>
        <v>0</v>
      </c>
      <c r="D16" s="13"/>
      <c r="E16" s="13"/>
      <c r="F16" s="13"/>
      <c r="G16" s="13"/>
    </row>
    <row r="17" spans="1:7" ht="31.5" x14ac:dyDescent="0.25">
      <c r="A17" s="82">
        <v>1.4</v>
      </c>
      <c r="B17" s="100" t="s">
        <v>116</v>
      </c>
      <c r="C17" s="7">
        <f>'[1]PhaseII_2ndGrade '!$D11</f>
        <v>0</v>
      </c>
      <c r="D17" s="13"/>
      <c r="E17" s="13"/>
      <c r="F17" s="13"/>
      <c r="G17" s="13"/>
    </row>
    <row r="18" spans="1:7" ht="30.95" customHeight="1" x14ac:dyDescent="0.25">
      <c r="A18" s="82">
        <v>1.5</v>
      </c>
      <c r="B18" s="83" t="s">
        <v>117</v>
      </c>
      <c r="C18" s="7">
        <f>'[1]PhaseII_2ndGrade '!$D12</f>
        <v>0</v>
      </c>
      <c r="D18" s="13"/>
      <c r="E18" s="13"/>
      <c r="F18" s="13"/>
      <c r="G18" s="13"/>
    </row>
    <row r="19" spans="1:7" ht="30.95" customHeight="1" x14ac:dyDescent="0.25">
      <c r="A19" s="82">
        <v>1.6</v>
      </c>
      <c r="B19" s="83" t="s">
        <v>118</v>
      </c>
      <c r="C19" s="7">
        <f>'[1]PhaseII_2ndGrade '!$D13</f>
        <v>0</v>
      </c>
      <c r="D19" s="13"/>
      <c r="E19" s="13"/>
      <c r="F19" s="13"/>
      <c r="G19" s="13"/>
    </row>
    <row r="20" spans="1:7" ht="15.6" customHeight="1" x14ac:dyDescent="0.25">
      <c r="A20" s="82">
        <v>1.7</v>
      </c>
      <c r="B20" s="83" t="s">
        <v>119</v>
      </c>
      <c r="C20" s="7">
        <f>'[1]PhaseII_2ndGrade '!$D14</f>
        <v>0</v>
      </c>
      <c r="D20" s="13"/>
      <c r="E20" s="13"/>
      <c r="F20" s="13"/>
      <c r="G20" s="13"/>
    </row>
    <row r="21" spans="1:7" ht="15.6" customHeight="1" x14ac:dyDescent="0.25">
      <c r="A21" s="82">
        <v>1.8</v>
      </c>
      <c r="B21" s="83" t="s">
        <v>120</v>
      </c>
      <c r="C21" s="7">
        <f>'[1]PhaseII_2ndGrade '!$D15</f>
        <v>0</v>
      </c>
      <c r="D21" s="13"/>
      <c r="E21" s="13"/>
      <c r="F21" s="13"/>
      <c r="G21" s="13"/>
    </row>
    <row r="22" spans="1:7" ht="15.6" customHeight="1" x14ac:dyDescent="0.25">
      <c r="A22" s="82">
        <v>1.9</v>
      </c>
      <c r="B22" s="83" t="s">
        <v>121</v>
      </c>
      <c r="C22" s="7">
        <f>'[1]PhaseII_2ndGrade '!$D16</f>
        <v>0</v>
      </c>
      <c r="D22" s="13"/>
      <c r="E22" s="13"/>
      <c r="F22" s="13"/>
      <c r="G22" s="13"/>
    </row>
    <row r="23" spans="1:7" ht="30.95" customHeight="1" x14ac:dyDescent="0.25">
      <c r="A23" s="84">
        <v>1.1000000000000001</v>
      </c>
      <c r="B23" s="83" t="s">
        <v>122</v>
      </c>
      <c r="C23" s="7">
        <f>'[1]PhaseII_2ndGrade '!$D17</f>
        <v>0</v>
      </c>
      <c r="D23" s="13"/>
      <c r="E23" s="13"/>
      <c r="F23" s="13"/>
      <c r="G23" s="13"/>
    </row>
    <row r="24" spans="1:7" ht="30.95" customHeight="1" x14ac:dyDescent="0.25">
      <c r="A24" s="82">
        <v>1.1100000000000001</v>
      </c>
      <c r="B24" s="83" t="s">
        <v>123</v>
      </c>
      <c r="C24" s="7">
        <f>'[1]PhaseII_2ndGrade '!$D18</f>
        <v>0</v>
      </c>
      <c r="D24" s="13"/>
      <c r="E24" s="13"/>
      <c r="F24" s="13"/>
      <c r="G24" s="13"/>
    </row>
    <row r="25" spans="1:7" ht="30.95" customHeight="1" x14ac:dyDescent="0.25">
      <c r="A25" s="82">
        <v>1.1200000000000001</v>
      </c>
      <c r="B25" s="83" t="s">
        <v>43</v>
      </c>
      <c r="C25" s="7">
        <f>'[1]PhaseII_2ndGrade '!$D19</f>
        <v>0</v>
      </c>
      <c r="D25" s="13"/>
      <c r="E25" s="13"/>
      <c r="F25" s="13"/>
      <c r="G25" s="13"/>
    </row>
    <row r="26" spans="1:7" ht="30.95" customHeight="1" x14ac:dyDescent="0.25">
      <c r="A26" s="82">
        <v>1.1299999999999999</v>
      </c>
      <c r="B26" s="83" t="s">
        <v>124</v>
      </c>
      <c r="C26" s="7">
        <f>'[1]PhaseII_2ndGrade '!$D20</f>
        <v>0</v>
      </c>
      <c r="D26" s="13"/>
      <c r="E26" s="13"/>
      <c r="F26" s="13"/>
      <c r="G26" s="13"/>
    </row>
    <row r="27" spans="1:7" ht="30.95" customHeight="1" x14ac:dyDescent="0.25">
      <c r="A27" s="82">
        <v>1.1399999999999999</v>
      </c>
      <c r="B27" s="83" t="s">
        <v>46</v>
      </c>
      <c r="C27" s="7">
        <f>'[1]PhaseII_2ndGrade '!$D21</f>
        <v>0</v>
      </c>
      <c r="D27" s="13"/>
      <c r="E27" s="13"/>
      <c r="F27" s="13"/>
      <c r="G27" s="13"/>
    </row>
    <row r="28" spans="1:7" ht="46.5" customHeight="1" x14ac:dyDescent="0.25">
      <c r="A28" s="82">
        <v>1.1499999999999999</v>
      </c>
      <c r="B28" s="83" t="s">
        <v>24</v>
      </c>
      <c r="C28" s="7">
        <f>'[1]PhaseII_2ndGrade '!$D22</f>
        <v>0</v>
      </c>
      <c r="D28" s="13"/>
      <c r="E28" s="13"/>
      <c r="F28" s="13"/>
      <c r="G28" s="13"/>
    </row>
    <row r="29" spans="1:7" ht="31.5" x14ac:dyDescent="0.25">
      <c r="A29" s="82" t="s">
        <v>25</v>
      </c>
      <c r="B29" s="107"/>
      <c r="C29" s="7" t="s">
        <v>26</v>
      </c>
      <c r="D29" s="13"/>
      <c r="E29" s="13"/>
      <c r="F29" s="13"/>
      <c r="G29" s="13"/>
    </row>
    <row r="30" spans="1:7" ht="15.75" x14ac:dyDescent="0.25">
      <c r="A30" s="5"/>
      <c r="B30" s="6" t="s">
        <v>125</v>
      </c>
      <c r="C30" s="5">
        <f>15-(COUNTIF(C14:C28,"does not meet expectations - 0 points"))</f>
        <v>15</v>
      </c>
      <c r="D30" s="13"/>
      <c r="E30" s="13"/>
      <c r="F30" s="13"/>
      <c r="G30" s="13"/>
    </row>
    <row r="31" spans="1:7" ht="15.75" x14ac:dyDescent="0.25">
      <c r="A31" s="25" t="s">
        <v>11</v>
      </c>
      <c r="B31" s="25" t="s">
        <v>126</v>
      </c>
      <c r="C31" s="25" t="s">
        <v>13</v>
      </c>
      <c r="D31" s="13"/>
      <c r="E31" s="13"/>
      <c r="F31" s="13"/>
      <c r="G31" s="13"/>
    </row>
    <row r="32" spans="1:7" ht="15.6" customHeight="1" x14ac:dyDescent="0.25">
      <c r="A32" s="5">
        <v>2.1</v>
      </c>
      <c r="B32" s="4" t="s">
        <v>49</v>
      </c>
      <c r="C32" s="7">
        <f>'[1]PhaseII_2ndGrade '!$D25</f>
        <v>0</v>
      </c>
      <c r="D32" s="13"/>
      <c r="E32" s="13"/>
      <c r="F32" s="13"/>
      <c r="G32" s="13"/>
    </row>
    <row r="33" spans="1:7" ht="46.5" customHeight="1" x14ac:dyDescent="0.25">
      <c r="A33" s="5">
        <v>2.2000000000000002</v>
      </c>
      <c r="B33" s="4" t="s">
        <v>50</v>
      </c>
      <c r="C33" s="7">
        <f>'[1]PhaseII_2ndGrade '!$D26</f>
        <v>0</v>
      </c>
      <c r="D33" s="13"/>
      <c r="E33" s="13"/>
      <c r="F33" s="13"/>
      <c r="G33" s="13"/>
    </row>
    <row r="34" spans="1:7" ht="30.95" customHeight="1" x14ac:dyDescent="0.25">
      <c r="A34" s="5">
        <v>2.2999999999999998</v>
      </c>
      <c r="B34" s="4" t="s">
        <v>51</v>
      </c>
      <c r="C34" s="7">
        <f>'[1]PhaseII_2ndGrade '!$D27</f>
        <v>0</v>
      </c>
      <c r="D34" s="13"/>
      <c r="E34" s="13"/>
      <c r="F34" s="13"/>
      <c r="G34" s="13"/>
    </row>
    <row r="35" spans="1:7" ht="15.6" customHeight="1" x14ac:dyDescent="0.25">
      <c r="A35" s="5">
        <v>2.4</v>
      </c>
      <c r="B35" s="4" t="s">
        <v>52</v>
      </c>
      <c r="C35" s="7">
        <f>'[1]PhaseII_2ndGrade '!$D28</f>
        <v>0</v>
      </c>
      <c r="D35" s="13"/>
      <c r="E35" s="13"/>
      <c r="F35" s="13"/>
      <c r="G35" s="13"/>
    </row>
    <row r="36" spans="1:7" ht="30.95" customHeight="1" x14ac:dyDescent="0.25">
      <c r="A36" s="5">
        <v>2.5</v>
      </c>
      <c r="B36" s="4" t="s">
        <v>53</v>
      </c>
      <c r="C36" s="7">
        <f>'[1]PhaseII_2ndGrade '!$D29</f>
        <v>0</v>
      </c>
      <c r="D36" s="13"/>
      <c r="E36" s="13"/>
      <c r="F36" s="13"/>
      <c r="G36" s="13"/>
    </row>
    <row r="37" spans="1:7" ht="15.6" customHeight="1" x14ac:dyDescent="0.25">
      <c r="A37" s="5">
        <v>2.6</v>
      </c>
      <c r="B37" s="4" t="s">
        <v>54</v>
      </c>
      <c r="C37" s="7">
        <f>'[1]PhaseII_2ndGrade '!$D30</f>
        <v>0</v>
      </c>
      <c r="D37" s="13"/>
      <c r="E37" s="13"/>
      <c r="F37" s="13"/>
      <c r="G37" s="13"/>
    </row>
    <row r="38" spans="1:7" ht="15.6" customHeight="1" x14ac:dyDescent="0.25">
      <c r="A38" s="5">
        <v>2.7</v>
      </c>
      <c r="B38" s="4" t="s">
        <v>55</v>
      </c>
      <c r="C38" s="7">
        <f>'[1]PhaseII_2ndGrade '!$D31</f>
        <v>0</v>
      </c>
      <c r="D38" s="13"/>
      <c r="E38" s="13"/>
      <c r="F38" s="13"/>
      <c r="G38" s="13"/>
    </row>
    <row r="39" spans="1:7" ht="15.6" customHeight="1" x14ac:dyDescent="0.25">
      <c r="A39" s="5">
        <v>2.8</v>
      </c>
      <c r="B39" s="36" t="s">
        <v>127</v>
      </c>
      <c r="C39" s="7">
        <f>'[1]PhaseII_2ndGrade '!$D32</f>
        <v>0</v>
      </c>
      <c r="D39" s="13"/>
      <c r="E39" s="13"/>
      <c r="F39" s="13"/>
      <c r="G39" s="13"/>
    </row>
    <row r="40" spans="1:7" ht="30.95" customHeight="1" x14ac:dyDescent="0.25">
      <c r="A40" s="5">
        <v>2.9</v>
      </c>
      <c r="B40" s="36" t="s">
        <v>128</v>
      </c>
      <c r="C40" s="7">
        <f>'[1]PhaseII_2ndGrade '!$D33</f>
        <v>0</v>
      </c>
      <c r="D40" s="13"/>
      <c r="E40" s="13"/>
      <c r="F40" s="13"/>
      <c r="G40" s="13"/>
    </row>
    <row r="41" spans="1:7" ht="30.95" customHeight="1" x14ac:dyDescent="0.25">
      <c r="A41" s="16">
        <v>2.1</v>
      </c>
      <c r="B41" s="36" t="s">
        <v>129</v>
      </c>
      <c r="C41" s="7">
        <f>'[1]PhaseII_2ndGrade '!$D34</f>
        <v>0</v>
      </c>
      <c r="D41" s="13"/>
      <c r="E41" s="13"/>
      <c r="F41" s="13"/>
      <c r="G41" s="13"/>
    </row>
    <row r="42" spans="1:7" ht="15.6" customHeight="1" x14ac:dyDescent="0.25">
      <c r="A42" s="5">
        <v>2.11</v>
      </c>
      <c r="B42" s="36" t="s">
        <v>56</v>
      </c>
      <c r="C42" s="7">
        <f>'[1]PhaseII_2ndGrade '!$D35</f>
        <v>0</v>
      </c>
      <c r="D42" s="13"/>
      <c r="E42" s="13"/>
      <c r="F42" s="13"/>
      <c r="G42" s="13"/>
    </row>
    <row r="43" spans="1:7" ht="31.5" x14ac:dyDescent="0.25">
      <c r="A43" s="5" t="s">
        <v>25</v>
      </c>
      <c r="B43" s="108"/>
      <c r="C43" s="7" t="s">
        <v>26</v>
      </c>
      <c r="D43" s="13"/>
      <c r="E43" s="13"/>
      <c r="F43" s="13"/>
      <c r="G43" s="13"/>
    </row>
    <row r="44" spans="1:7" ht="15.75" x14ac:dyDescent="0.25">
      <c r="A44" s="17"/>
      <c r="B44" s="6" t="s">
        <v>27</v>
      </c>
      <c r="C44" s="18">
        <f>11-(COUNTIF(C32:C42,"does not meet expectations - 0 points"))</f>
        <v>11</v>
      </c>
      <c r="D44" s="13"/>
      <c r="E44" s="13"/>
      <c r="F44" s="13"/>
      <c r="G44" s="13"/>
    </row>
    <row r="45" spans="1:7" ht="15.75" x14ac:dyDescent="0.25">
      <c r="A45" s="25" t="s">
        <v>11</v>
      </c>
      <c r="B45" s="25" t="s">
        <v>130</v>
      </c>
      <c r="C45" s="25" t="s">
        <v>13</v>
      </c>
      <c r="D45" s="13"/>
      <c r="E45" s="13"/>
      <c r="F45" s="13"/>
      <c r="G45" s="13"/>
    </row>
    <row r="46" spans="1:7" ht="46.5" customHeight="1" x14ac:dyDescent="0.25">
      <c r="A46" s="5">
        <v>3.1</v>
      </c>
      <c r="B46" s="31" t="s">
        <v>98</v>
      </c>
      <c r="C46" s="5">
        <f>'[1]PhaseII_2ndGrade '!$D38</f>
        <v>0</v>
      </c>
      <c r="D46" s="13"/>
      <c r="E46" s="13"/>
      <c r="F46" s="13"/>
      <c r="G46" s="13"/>
    </row>
    <row r="47" spans="1:7" ht="30.95" customHeight="1" x14ac:dyDescent="0.25">
      <c r="A47" s="5">
        <v>3.2</v>
      </c>
      <c r="B47" s="32" t="s">
        <v>99</v>
      </c>
      <c r="C47" s="5">
        <f>'[1]PhaseII_2ndGrade '!$D39</f>
        <v>0</v>
      </c>
      <c r="D47" s="13"/>
      <c r="E47" s="13"/>
      <c r="F47" s="13"/>
      <c r="G47" s="13"/>
    </row>
    <row r="48" spans="1:7" ht="30.95" customHeight="1" x14ac:dyDescent="0.25">
      <c r="A48" s="5">
        <v>3.3</v>
      </c>
      <c r="B48" s="32" t="s">
        <v>131</v>
      </c>
      <c r="C48" s="5">
        <f>'[1]PhaseII_2ndGrade '!$D40</f>
        <v>0</v>
      </c>
      <c r="D48" s="13"/>
      <c r="E48" s="13"/>
      <c r="F48" s="13"/>
      <c r="G48" s="13"/>
    </row>
    <row r="49" spans="1:7" ht="46.5" customHeight="1" x14ac:dyDescent="0.25">
      <c r="A49" s="5">
        <v>3.4</v>
      </c>
      <c r="B49" s="32" t="s">
        <v>101</v>
      </c>
      <c r="C49" s="5">
        <f>'[1]PhaseII_2ndGrade '!$D41</f>
        <v>0</v>
      </c>
      <c r="D49" s="13"/>
      <c r="E49" s="13"/>
      <c r="F49" s="13"/>
      <c r="G49" s="13"/>
    </row>
    <row r="50" spans="1:7" ht="46.5" customHeight="1" x14ac:dyDescent="0.25">
      <c r="A50" s="5">
        <v>3.5</v>
      </c>
      <c r="B50" s="33" t="s">
        <v>102</v>
      </c>
      <c r="C50" s="5">
        <f>'[1]PhaseII_2ndGrade '!$D42</f>
        <v>0</v>
      </c>
      <c r="D50" s="13"/>
      <c r="E50" s="13"/>
      <c r="F50" s="13"/>
      <c r="G50" s="13"/>
    </row>
    <row r="51" spans="1:7" ht="31.5" x14ac:dyDescent="0.25">
      <c r="A51" s="5" t="s">
        <v>25</v>
      </c>
      <c r="B51" s="108"/>
      <c r="C51" s="7" t="s">
        <v>26</v>
      </c>
      <c r="D51" s="13"/>
      <c r="E51" s="13"/>
      <c r="F51" s="13"/>
      <c r="G51" s="13"/>
    </row>
    <row r="52" spans="1:7" ht="15.75" x14ac:dyDescent="0.25">
      <c r="A52" s="17"/>
      <c r="B52" s="6" t="s">
        <v>132</v>
      </c>
      <c r="C52" s="18">
        <f>5-(COUNTIF(C46:C50,"does not meet expectations - 0 points"))</f>
        <v>5</v>
      </c>
      <c r="D52" s="13"/>
      <c r="E52" s="13"/>
      <c r="F52" s="13"/>
      <c r="G52" s="13"/>
    </row>
    <row r="53" spans="1:7" ht="15.75" x14ac:dyDescent="0.25">
      <c r="A53" s="25" t="s">
        <v>11</v>
      </c>
      <c r="B53" s="25" t="s">
        <v>133</v>
      </c>
      <c r="C53" s="25" t="s">
        <v>13</v>
      </c>
      <c r="D53" s="13"/>
      <c r="E53" s="13"/>
      <c r="F53" s="13"/>
      <c r="G53" s="13"/>
    </row>
    <row r="54" spans="1:7" ht="30.95" customHeight="1" x14ac:dyDescent="0.25">
      <c r="A54" s="5">
        <v>4.0999999999999996</v>
      </c>
      <c r="B54" s="9" t="s">
        <v>59</v>
      </c>
      <c r="C54" s="7">
        <f>'[1]PhaseII_2ndGrade '!$D45</f>
        <v>0</v>
      </c>
      <c r="D54" s="13"/>
      <c r="E54" s="13"/>
      <c r="F54" s="13"/>
      <c r="G54" s="13"/>
    </row>
    <row r="55" spans="1:7" ht="46.5" customHeight="1" x14ac:dyDescent="0.25">
      <c r="A55" s="5">
        <v>4.2</v>
      </c>
      <c r="B55" s="36" t="s">
        <v>134</v>
      </c>
      <c r="C55" s="7">
        <f>'[1]PhaseII_2ndGrade '!$D46</f>
        <v>0</v>
      </c>
      <c r="D55" s="13"/>
      <c r="E55" s="13"/>
      <c r="F55" s="13"/>
      <c r="G55" s="13"/>
    </row>
    <row r="56" spans="1:7" ht="30.95" customHeight="1" x14ac:dyDescent="0.25">
      <c r="A56" s="5">
        <v>4.3</v>
      </c>
      <c r="B56" s="4" t="s">
        <v>63</v>
      </c>
      <c r="C56" s="7">
        <f>'[1]PhaseII_2ndGrade '!$D47</f>
        <v>0</v>
      </c>
      <c r="D56" s="13"/>
      <c r="E56" s="13"/>
      <c r="F56" s="13"/>
      <c r="G56" s="13"/>
    </row>
    <row r="57" spans="1:7" ht="30.95" customHeight="1" x14ac:dyDescent="0.25">
      <c r="A57" s="5">
        <v>4.4000000000000004</v>
      </c>
      <c r="B57" s="4" t="s">
        <v>64</v>
      </c>
      <c r="C57" s="7">
        <f>'[1]PhaseII_2ndGrade '!$D48</f>
        <v>0</v>
      </c>
      <c r="D57" s="13"/>
      <c r="E57" s="13"/>
      <c r="F57" s="13"/>
      <c r="G57" s="13"/>
    </row>
    <row r="58" spans="1:7" ht="30.95" customHeight="1" x14ac:dyDescent="0.25">
      <c r="A58" s="5">
        <v>4.5</v>
      </c>
      <c r="B58" s="36" t="s">
        <v>135</v>
      </c>
      <c r="C58" s="7">
        <f>'[1]PhaseII_2ndGrade '!$D49</f>
        <v>0</v>
      </c>
      <c r="D58" s="13"/>
      <c r="E58" s="13"/>
      <c r="F58" s="13"/>
      <c r="G58" s="13"/>
    </row>
    <row r="59" spans="1:7" ht="30.95" customHeight="1" x14ac:dyDescent="0.25">
      <c r="A59" s="5">
        <v>4.5999999999999996</v>
      </c>
      <c r="B59" s="36" t="s">
        <v>66</v>
      </c>
      <c r="C59" s="7">
        <f>'[1]PhaseII_2ndGrade '!$D50</f>
        <v>0</v>
      </c>
      <c r="D59" s="13"/>
      <c r="E59" s="13"/>
      <c r="F59" s="13"/>
      <c r="G59" s="13"/>
    </row>
    <row r="60" spans="1:7" ht="30.95" customHeight="1" x14ac:dyDescent="0.25">
      <c r="A60" s="5">
        <v>4.7</v>
      </c>
      <c r="B60" s="36" t="s">
        <v>136</v>
      </c>
      <c r="C60" s="7">
        <f>'[1]PhaseII_2ndGrade '!$D51</f>
        <v>0</v>
      </c>
      <c r="D60" s="13"/>
      <c r="E60" s="13"/>
      <c r="F60" s="13"/>
      <c r="G60" s="13"/>
    </row>
    <row r="61" spans="1:7" ht="30.95" customHeight="1" x14ac:dyDescent="0.25">
      <c r="A61" s="5">
        <v>4.8</v>
      </c>
      <c r="B61" s="36" t="s">
        <v>137</v>
      </c>
      <c r="C61" s="7">
        <f>'[1]PhaseII_2ndGrade '!$D52</f>
        <v>0</v>
      </c>
      <c r="D61" s="13"/>
      <c r="E61" s="13"/>
      <c r="F61" s="13"/>
      <c r="G61" s="13"/>
    </row>
    <row r="62" spans="1:7" ht="15.6" customHeight="1" x14ac:dyDescent="0.25">
      <c r="A62" s="5">
        <v>4.9000000000000004</v>
      </c>
      <c r="B62" s="36" t="s">
        <v>138</v>
      </c>
      <c r="C62" s="7">
        <f>'[1]PhaseII_2ndGrade '!$D53</f>
        <v>0</v>
      </c>
      <c r="D62" s="13"/>
      <c r="E62" s="13"/>
      <c r="F62" s="13"/>
      <c r="G62" s="13"/>
    </row>
    <row r="63" spans="1:7" ht="46.5" customHeight="1" x14ac:dyDescent="0.25">
      <c r="A63" s="16">
        <v>4.0999999999999996</v>
      </c>
      <c r="B63" s="36" t="s">
        <v>139</v>
      </c>
      <c r="C63" s="7">
        <f>'[1]PhaseII_2ndGrade '!$D54</f>
        <v>0</v>
      </c>
      <c r="D63" s="13"/>
      <c r="E63" s="13"/>
      <c r="F63" s="13"/>
      <c r="G63" s="13"/>
    </row>
    <row r="64" spans="1:7" ht="30.95" customHeight="1" x14ac:dyDescent="0.25">
      <c r="A64" s="5">
        <v>4.1100000000000003</v>
      </c>
      <c r="B64" s="36" t="s">
        <v>140</v>
      </c>
      <c r="C64" s="7">
        <f>'[1]PhaseII_2ndGrade '!$D55</f>
        <v>0</v>
      </c>
      <c r="D64" s="13"/>
      <c r="E64" s="13"/>
      <c r="F64" s="13"/>
      <c r="G64" s="13"/>
    </row>
    <row r="65" spans="1:7" ht="31.5" x14ac:dyDescent="0.25">
      <c r="A65" s="5">
        <v>4.12</v>
      </c>
      <c r="B65" s="106" t="s">
        <v>141</v>
      </c>
      <c r="C65" s="7">
        <f>'[1]PhaseII_2ndGrade '!$D56</f>
        <v>0</v>
      </c>
      <c r="D65" s="13"/>
      <c r="E65" s="13"/>
      <c r="F65" s="13"/>
      <c r="G65" s="13"/>
    </row>
    <row r="66" spans="1:7" ht="46.5" customHeight="1" x14ac:dyDescent="0.25">
      <c r="A66" s="5">
        <v>4.13</v>
      </c>
      <c r="B66" s="36" t="s">
        <v>142</v>
      </c>
      <c r="C66" s="7">
        <f>'[1]PhaseII_2ndGrade '!$D57</f>
        <v>0</v>
      </c>
      <c r="D66" s="13"/>
      <c r="E66" s="13"/>
      <c r="F66" s="13"/>
      <c r="G66" s="13"/>
    </row>
    <row r="67" spans="1:7" ht="46.5" customHeight="1" x14ac:dyDescent="0.25">
      <c r="A67" s="5">
        <v>4.1399999999999997</v>
      </c>
      <c r="B67" s="37" t="s">
        <v>143</v>
      </c>
      <c r="C67" s="7">
        <f>'[1]PhaseII_2ndGrade '!$D58</f>
        <v>0</v>
      </c>
      <c r="D67" s="13"/>
      <c r="E67" s="13"/>
      <c r="F67" s="13"/>
      <c r="G67" s="13"/>
    </row>
    <row r="68" spans="1:7" ht="46.5" customHeight="1" x14ac:dyDescent="0.25">
      <c r="A68" s="5">
        <v>4.1500000000000004</v>
      </c>
      <c r="B68" s="36" t="s">
        <v>144</v>
      </c>
      <c r="C68" s="7">
        <f>'[1]PhaseII_2ndGrade '!$D59</f>
        <v>0</v>
      </c>
      <c r="D68" s="13"/>
      <c r="E68" s="13"/>
      <c r="F68" s="13"/>
      <c r="G68" s="13"/>
    </row>
    <row r="69" spans="1:7" ht="30.95" customHeight="1" x14ac:dyDescent="0.25">
      <c r="A69" s="5">
        <v>4.16</v>
      </c>
      <c r="B69" s="36" t="s">
        <v>70</v>
      </c>
      <c r="C69" s="7">
        <f>'[1]PhaseII_2ndGrade '!$D60</f>
        <v>0</v>
      </c>
      <c r="D69" s="13"/>
      <c r="E69" s="13"/>
      <c r="F69" s="13"/>
      <c r="G69" s="13"/>
    </row>
    <row r="70" spans="1:7" ht="31.5" x14ac:dyDescent="0.25">
      <c r="A70" s="5" t="s">
        <v>25</v>
      </c>
      <c r="B70" s="108"/>
      <c r="C70" s="7" t="s">
        <v>26</v>
      </c>
      <c r="D70" s="13"/>
      <c r="E70" s="13"/>
      <c r="F70" s="13"/>
      <c r="G70" s="13"/>
    </row>
    <row r="71" spans="1:7" ht="15.75" x14ac:dyDescent="0.25">
      <c r="A71" s="17"/>
      <c r="B71" s="6" t="s">
        <v>145</v>
      </c>
      <c r="C71" s="18">
        <f>16-(COUNTIF(C54:C69,"does not meet expectations - 0 points"))</f>
        <v>16</v>
      </c>
      <c r="D71" s="13"/>
      <c r="E71" s="13"/>
      <c r="F71" s="13"/>
      <c r="G71" s="13"/>
    </row>
    <row r="72" spans="1:7" ht="15.75" x14ac:dyDescent="0.25">
      <c r="A72" s="25" t="s">
        <v>11</v>
      </c>
      <c r="B72" s="25" t="s">
        <v>72</v>
      </c>
      <c r="C72" s="25" t="s">
        <v>13</v>
      </c>
      <c r="D72" s="13"/>
      <c r="E72" s="13"/>
      <c r="F72" s="13"/>
      <c r="G72" s="13"/>
    </row>
    <row r="73" spans="1:7" ht="30.95" customHeight="1" x14ac:dyDescent="0.25">
      <c r="A73" s="5">
        <v>5.0999999999999996</v>
      </c>
      <c r="B73" s="38" t="s">
        <v>106</v>
      </c>
      <c r="C73" s="7">
        <f>'[1]PhaseII_2ndGrade '!$D63</f>
        <v>0</v>
      </c>
      <c r="D73" s="13"/>
      <c r="E73" s="13"/>
      <c r="F73" s="13"/>
      <c r="G73" s="13"/>
    </row>
    <row r="74" spans="1:7" ht="15.6" customHeight="1" x14ac:dyDescent="0.25">
      <c r="A74" s="5">
        <v>5.2</v>
      </c>
      <c r="B74" s="4" t="s">
        <v>74</v>
      </c>
      <c r="C74" s="7">
        <f>'[1]PhaseII_2ndGrade '!$D64</f>
        <v>0</v>
      </c>
      <c r="D74" s="13"/>
      <c r="E74" s="13"/>
      <c r="F74" s="13"/>
      <c r="G74" s="13"/>
    </row>
    <row r="75" spans="1:7" ht="30.95" customHeight="1" x14ac:dyDescent="0.25">
      <c r="A75" s="5">
        <v>5.3</v>
      </c>
      <c r="B75" s="39" t="s">
        <v>146</v>
      </c>
      <c r="C75" s="7">
        <f>'[1]PhaseII_2ndGrade '!$D65</f>
        <v>0</v>
      </c>
      <c r="D75" s="13"/>
      <c r="E75" s="13"/>
      <c r="F75" s="13"/>
      <c r="G75" s="13"/>
    </row>
    <row r="76" spans="1:7" ht="15.6" customHeight="1" x14ac:dyDescent="0.25">
      <c r="A76" s="5">
        <v>5.4</v>
      </c>
      <c r="B76" s="31" t="s">
        <v>147</v>
      </c>
      <c r="C76" s="7">
        <f>'[1]PhaseII_2ndGrade '!$D66</f>
        <v>0</v>
      </c>
      <c r="D76" s="13"/>
      <c r="E76" s="13"/>
      <c r="F76" s="13"/>
      <c r="G76" s="13"/>
    </row>
    <row r="77" spans="1:7" ht="31.5" x14ac:dyDescent="0.25">
      <c r="A77" s="5">
        <v>5.5</v>
      </c>
      <c r="B77" s="102" t="s">
        <v>148</v>
      </c>
      <c r="C77" s="7">
        <f>'[1]PhaseII_2ndGrade '!$D67</f>
        <v>0</v>
      </c>
      <c r="D77" s="13"/>
      <c r="E77" s="13"/>
      <c r="F77" s="13"/>
      <c r="G77" s="13"/>
    </row>
    <row r="78" spans="1:7" ht="31.5" x14ac:dyDescent="0.25">
      <c r="A78" s="5" t="s">
        <v>25</v>
      </c>
      <c r="B78" s="108"/>
      <c r="C78" s="7" t="s">
        <v>26</v>
      </c>
      <c r="D78" s="13"/>
      <c r="E78" s="13"/>
      <c r="F78" s="13"/>
      <c r="G78" s="13"/>
    </row>
    <row r="79" spans="1:7" ht="15.6" customHeight="1" x14ac:dyDescent="0.25">
      <c r="A79" s="17"/>
      <c r="B79" s="6" t="s">
        <v>132</v>
      </c>
      <c r="C79" s="18">
        <f>5-(COUNTIF(C73:C77,"does not meet expectations - 0 points"))</f>
        <v>5</v>
      </c>
      <c r="D79" s="13"/>
      <c r="E79" s="13"/>
      <c r="F79" s="13"/>
      <c r="G79" s="13"/>
    </row>
    <row r="80" spans="1:7" ht="15.75" x14ac:dyDescent="0.25">
      <c r="A80" s="25" t="s">
        <v>11</v>
      </c>
      <c r="B80" s="25" t="s">
        <v>78</v>
      </c>
      <c r="C80" s="25" t="s">
        <v>13</v>
      </c>
      <c r="D80" s="13"/>
      <c r="E80" s="13"/>
      <c r="F80" s="13"/>
      <c r="G80" s="13"/>
    </row>
    <row r="81" spans="1:7" ht="15.6" customHeight="1" x14ac:dyDescent="0.25">
      <c r="A81" s="5">
        <v>6.1</v>
      </c>
      <c r="B81" s="4" t="s">
        <v>79</v>
      </c>
      <c r="C81" s="5">
        <f>'[1]PhaseII_2ndGrade '!$D70</f>
        <v>0</v>
      </c>
      <c r="D81" s="13"/>
      <c r="E81" s="13"/>
      <c r="F81" s="13"/>
      <c r="G81" s="13"/>
    </row>
    <row r="82" spans="1:7" ht="30.95" customHeight="1" x14ac:dyDescent="0.25">
      <c r="A82" s="5">
        <v>6.2</v>
      </c>
      <c r="B82" s="11" t="s">
        <v>80</v>
      </c>
      <c r="C82" s="5">
        <f>'[1]PhaseII_2ndGrade '!$D71</f>
        <v>0</v>
      </c>
      <c r="D82" s="13"/>
      <c r="E82" s="13"/>
      <c r="F82" s="13"/>
      <c r="G82" s="13"/>
    </row>
    <row r="83" spans="1:7" ht="30.95" customHeight="1" x14ac:dyDescent="0.25">
      <c r="A83" s="5">
        <v>6.3</v>
      </c>
      <c r="B83" s="12" t="s">
        <v>149</v>
      </c>
      <c r="C83" s="5">
        <f>'[1]PhaseII_2ndGrade '!$D72</f>
        <v>0</v>
      </c>
      <c r="D83" s="13"/>
      <c r="E83" s="13"/>
      <c r="F83" s="13"/>
      <c r="G83" s="13"/>
    </row>
    <row r="84" spans="1:7" ht="15.6" customHeight="1" x14ac:dyDescent="0.25">
      <c r="A84" s="5">
        <v>6.4</v>
      </c>
      <c r="B84" s="40" t="s">
        <v>150</v>
      </c>
      <c r="C84" s="5">
        <f>'[1]PhaseII_2ndGrade '!$D73</f>
        <v>0</v>
      </c>
      <c r="D84" s="13"/>
      <c r="E84" s="13"/>
      <c r="F84" s="13"/>
      <c r="G84" s="13"/>
    </row>
    <row r="85" spans="1:7" ht="15.6" customHeight="1" x14ac:dyDescent="0.25">
      <c r="A85" s="5">
        <v>6.5</v>
      </c>
      <c r="B85" s="40" t="s">
        <v>84</v>
      </c>
      <c r="C85" s="5">
        <f>'[1]PhaseII_2ndGrade '!$D74</f>
        <v>0</v>
      </c>
      <c r="D85" s="13"/>
      <c r="E85" s="13"/>
      <c r="F85" s="13"/>
      <c r="G85" s="13"/>
    </row>
    <row r="86" spans="1:7" ht="31.5" x14ac:dyDescent="0.25">
      <c r="A86" s="5" t="s">
        <v>25</v>
      </c>
      <c r="B86" s="108"/>
      <c r="C86" s="7" t="s">
        <v>26</v>
      </c>
      <c r="D86" s="13"/>
      <c r="E86" s="13"/>
      <c r="F86" s="13"/>
      <c r="G86" s="13"/>
    </row>
    <row r="87" spans="1:7" ht="15.75" x14ac:dyDescent="0.25">
      <c r="A87" s="17"/>
      <c r="B87" s="6" t="s">
        <v>132</v>
      </c>
      <c r="C87" s="18">
        <f>5-(COUNTIF(C81:C85,"does not meet expectations - 0 points"))</f>
        <v>5</v>
      </c>
      <c r="D87" s="13"/>
      <c r="E87" s="13"/>
      <c r="F87" s="13"/>
      <c r="G87" s="13"/>
    </row>
    <row r="88" spans="1:7" hidden="1" x14ac:dyDescent="0.25">
      <c r="A88" s="13"/>
      <c r="B88" s="13"/>
      <c r="C88" s="14"/>
      <c r="D88" s="13"/>
      <c r="E88" s="13"/>
      <c r="F88" s="13"/>
      <c r="G88" s="13"/>
    </row>
    <row r="89" spans="1:7" ht="15" customHeight="1" x14ac:dyDescent="0.25">
      <c r="A89" s="13"/>
      <c r="B89" s="13"/>
      <c r="C89" s="14"/>
      <c r="D89" s="13"/>
      <c r="E89" s="13"/>
      <c r="F89" s="13"/>
      <c r="G89" s="13"/>
    </row>
    <row r="90" spans="1:7" ht="15" customHeight="1" x14ac:dyDescent="0.25">
      <c r="A90" s="13"/>
      <c r="B90" s="13"/>
      <c r="C90" s="14"/>
      <c r="D90" s="13"/>
      <c r="E90" s="13"/>
      <c r="F90" s="13"/>
      <c r="G90" s="13"/>
    </row>
    <row r="91" spans="1:7" ht="15" customHeight="1" x14ac:dyDescent="0.25">
      <c r="A91" s="13"/>
      <c r="B91" s="13"/>
      <c r="C91" s="14"/>
      <c r="D91" s="13"/>
      <c r="E91" s="13"/>
      <c r="F91" s="13"/>
      <c r="G91" s="13"/>
    </row>
  </sheetData>
  <mergeCells count="11">
    <mergeCell ref="A1:C1"/>
    <mergeCell ref="A2:C2"/>
    <mergeCell ref="A3:C3"/>
    <mergeCell ref="A4:C4"/>
    <mergeCell ref="A5:C5"/>
    <mergeCell ref="A7:C7"/>
    <mergeCell ref="A11:C11"/>
    <mergeCell ref="A6:C6"/>
    <mergeCell ref="A10:C10"/>
    <mergeCell ref="A9:C9"/>
    <mergeCell ref="A8:C8"/>
  </mergeCells>
  <dataValidations count="1">
    <dataValidation type="list" allowBlank="1" sqref="C14:C30 C32:C43 C73:C78 C46:C51 C54:C70 C81:C86" xr:uid="{00000000-0002-0000-0400-000000000000}">
      <formula1>"Meets Expectations - 1 point,Does Not Meet Expectations - 0 points"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5C6A-19BD-E849-AE0C-6753F4395707}">
  <dimension ref="A1:Z92"/>
  <sheetViews>
    <sheetView showGridLines="0" zoomScale="80" zoomScaleNormal="80" workbookViewId="0">
      <selection activeCell="A7" sqref="A7:XFD7"/>
    </sheetView>
  </sheetViews>
  <sheetFormatPr defaultColWidth="0" defaultRowHeight="0" customHeight="1" zeroHeight="1" x14ac:dyDescent="0.25"/>
  <cols>
    <col min="1" max="1" width="18.140625" style="21" customWidth="1"/>
    <col min="2" max="2" width="89.5703125" style="21" customWidth="1"/>
    <col min="3" max="3" width="22.42578125" style="22" bestFit="1" customWidth="1"/>
    <col min="4" max="22" width="8.5703125" style="21" hidden="1" customWidth="1"/>
    <col min="23" max="16384" width="0" style="21" hidden="1"/>
  </cols>
  <sheetData>
    <row r="1" spans="1:26" ht="60.75" customHeight="1" x14ac:dyDescent="0.25">
      <c r="A1" s="117" t="s">
        <v>151</v>
      </c>
      <c r="B1" s="117"/>
      <c r="C1" s="117"/>
      <c r="D1" s="41"/>
      <c r="E1" s="41"/>
      <c r="F1" s="41"/>
      <c r="G1" s="41"/>
      <c r="H1" s="41"/>
      <c r="I1" s="41"/>
      <c r="J1" s="41"/>
      <c r="K1" s="41"/>
      <c r="L1" s="41"/>
      <c r="M1" s="41"/>
      <c r="N1" s="41"/>
      <c r="O1" s="41"/>
      <c r="P1" s="41"/>
      <c r="Q1" s="41"/>
      <c r="R1" s="41"/>
      <c r="S1" s="41"/>
      <c r="T1" s="41"/>
      <c r="U1" s="41"/>
      <c r="V1" s="41"/>
      <c r="W1" s="41"/>
      <c r="X1" s="41"/>
      <c r="Y1" s="41"/>
      <c r="Z1" s="41"/>
    </row>
    <row r="2" spans="1:26" ht="18.95" customHeight="1" x14ac:dyDescent="0.3">
      <c r="A2" s="118" t="str">
        <f>PhaseII_Kindergarten!A2</f>
        <v xml:space="preserve">Date: </v>
      </c>
      <c r="B2" s="118"/>
      <c r="C2" s="118"/>
      <c r="D2" s="41"/>
      <c r="E2" s="41"/>
      <c r="F2" s="41"/>
      <c r="G2" s="41"/>
      <c r="H2" s="41"/>
      <c r="I2" s="41"/>
      <c r="J2" s="41"/>
      <c r="K2" s="41"/>
      <c r="L2" s="41"/>
      <c r="M2" s="41"/>
      <c r="N2" s="41"/>
      <c r="O2" s="41"/>
      <c r="P2" s="41"/>
      <c r="Q2" s="41"/>
      <c r="R2" s="41"/>
      <c r="S2" s="41"/>
      <c r="T2" s="41"/>
      <c r="U2" s="41"/>
      <c r="V2" s="41"/>
      <c r="W2" s="41"/>
      <c r="X2" s="41"/>
      <c r="Y2" s="41"/>
      <c r="Z2" s="41"/>
    </row>
    <row r="3" spans="1:26" ht="18.95" customHeight="1" x14ac:dyDescent="0.3">
      <c r="A3" s="118" t="str">
        <f>PhaseII_Kindergarten!A3</f>
        <v xml:space="preserve">Name of Provider: </v>
      </c>
      <c r="B3" s="118"/>
      <c r="C3" s="118"/>
      <c r="D3" s="41"/>
      <c r="E3" s="41"/>
      <c r="F3" s="41"/>
      <c r="G3" s="41"/>
      <c r="H3" s="41"/>
      <c r="I3" s="41"/>
      <c r="J3" s="41"/>
      <c r="K3" s="41"/>
      <c r="L3" s="41"/>
      <c r="M3" s="41"/>
      <c r="N3" s="41"/>
      <c r="O3" s="41"/>
      <c r="P3" s="41"/>
      <c r="Q3" s="41"/>
      <c r="R3" s="41"/>
      <c r="S3" s="41"/>
      <c r="T3" s="41"/>
      <c r="U3" s="41"/>
      <c r="V3" s="41"/>
      <c r="W3" s="41"/>
      <c r="X3" s="41"/>
      <c r="Y3" s="41"/>
      <c r="Z3" s="41"/>
    </row>
    <row r="4" spans="1:26" ht="20.100000000000001" customHeight="1" x14ac:dyDescent="0.25">
      <c r="A4" s="119" t="str">
        <f>PhaseII_Kindergarten!A4</f>
        <v xml:space="preserve">Product Title and Edition: </v>
      </c>
      <c r="B4" s="119"/>
      <c r="C4" s="119"/>
      <c r="D4" s="41"/>
      <c r="E4" s="41"/>
      <c r="F4" s="41"/>
      <c r="G4" s="41"/>
      <c r="H4" s="41"/>
      <c r="I4" s="41"/>
      <c r="J4" s="41"/>
      <c r="K4" s="41"/>
      <c r="L4" s="41"/>
      <c r="M4" s="41"/>
      <c r="N4" s="41"/>
      <c r="O4" s="41"/>
      <c r="P4" s="41"/>
      <c r="Q4" s="41"/>
      <c r="R4" s="41"/>
      <c r="S4" s="41"/>
      <c r="T4" s="41"/>
      <c r="U4" s="41"/>
      <c r="V4" s="41"/>
      <c r="W4" s="41"/>
      <c r="X4" s="41"/>
      <c r="Y4" s="41"/>
      <c r="Z4" s="41"/>
    </row>
    <row r="5" spans="1:26" ht="18.95" customHeight="1" x14ac:dyDescent="0.3">
      <c r="A5" s="118" t="s">
        <v>4</v>
      </c>
      <c r="B5" s="118"/>
      <c r="C5" s="118"/>
      <c r="D5" s="41"/>
      <c r="E5" s="41"/>
      <c r="F5" s="41"/>
      <c r="G5" s="41"/>
      <c r="H5" s="41"/>
      <c r="I5" s="41"/>
      <c r="J5" s="41"/>
      <c r="K5" s="41"/>
      <c r="L5" s="41"/>
      <c r="M5" s="41"/>
      <c r="N5" s="41"/>
      <c r="O5" s="41"/>
      <c r="P5" s="41"/>
      <c r="Q5" s="41"/>
      <c r="R5" s="41"/>
      <c r="S5" s="41"/>
      <c r="T5" s="41"/>
      <c r="U5" s="41"/>
      <c r="V5" s="41"/>
      <c r="W5" s="41"/>
      <c r="X5" s="41"/>
      <c r="Y5" s="41"/>
      <c r="Z5" s="41"/>
    </row>
    <row r="6" spans="1:26" ht="18.75" customHeight="1" x14ac:dyDescent="0.3">
      <c r="A6" s="118" t="s">
        <v>152</v>
      </c>
      <c r="B6" s="118"/>
      <c r="C6" s="118"/>
      <c r="D6" s="41"/>
      <c r="E6" s="41"/>
      <c r="F6" s="41"/>
      <c r="G6" s="41"/>
      <c r="H6" s="41"/>
      <c r="I6" s="41"/>
      <c r="J6" s="41"/>
      <c r="K6" s="41"/>
      <c r="L6" s="41"/>
      <c r="M6" s="41"/>
      <c r="N6" s="41"/>
      <c r="O6" s="41"/>
      <c r="P6" s="41"/>
      <c r="Q6" s="41"/>
      <c r="R6" s="41"/>
      <c r="S6" s="41"/>
      <c r="T6" s="41"/>
      <c r="U6" s="41"/>
      <c r="V6" s="41"/>
      <c r="W6" s="41"/>
      <c r="X6" s="41"/>
      <c r="Y6" s="41"/>
      <c r="Z6" s="41"/>
    </row>
    <row r="7" spans="1:26" ht="23.1" customHeight="1" x14ac:dyDescent="0.25">
      <c r="A7" s="117" t="s">
        <v>153</v>
      </c>
      <c r="B7" s="117"/>
      <c r="C7" s="117"/>
      <c r="D7" s="41"/>
      <c r="E7" s="41"/>
      <c r="F7" s="41"/>
      <c r="G7" s="41"/>
      <c r="H7" s="41"/>
      <c r="I7" s="41"/>
      <c r="J7" s="41"/>
      <c r="K7" s="41"/>
      <c r="L7" s="41"/>
      <c r="M7" s="41"/>
      <c r="N7" s="41"/>
      <c r="O7" s="41"/>
      <c r="P7" s="41"/>
      <c r="Q7" s="41"/>
      <c r="R7" s="41"/>
      <c r="S7" s="41"/>
      <c r="T7" s="41"/>
      <c r="U7" s="41"/>
      <c r="V7" s="41"/>
      <c r="W7" s="41"/>
      <c r="X7" s="41"/>
      <c r="Y7" s="41"/>
      <c r="Z7" s="41"/>
    </row>
    <row r="8" spans="1:26" ht="18.95" customHeight="1" x14ac:dyDescent="0.25">
      <c r="A8" s="136" t="s">
        <v>154</v>
      </c>
      <c r="B8" s="136"/>
      <c r="C8" s="136"/>
      <c r="D8" s="41"/>
      <c r="E8" s="41"/>
      <c r="F8" s="41"/>
      <c r="G8" s="41"/>
      <c r="H8" s="41"/>
      <c r="I8" s="41"/>
      <c r="J8" s="41"/>
      <c r="K8" s="41"/>
      <c r="L8" s="41"/>
      <c r="M8" s="41"/>
      <c r="N8" s="41"/>
      <c r="O8" s="41"/>
      <c r="P8" s="41"/>
      <c r="Q8" s="41"/>
      <c r="R8" s="41"/>
      <c r="S8" s="41"/>
      <c r="T8" s="41"/>
      <c r="U8" s="41"/>
      <c r="V8" s="41"/>
      <c r="W8" s="41"/>
      <c r="X8" s="41"/>
      <c r="Y8" s="41"/>
      <c r="Z8" s="41"/>
    </row>
    <row r="9" spans="1:26" ht="69.75" customHeight="1" x14ac:dyDescent="0.25">
      <c r="A9" s="137" t="s">
        <v>8</v>
      </c>
      <c r="B9" s="137"/>
      <c r="C9" s="137"/>
      <c r="D9" s="41"/>
      <c r="E9" s="41"/>
      <c r="F9" s="41"/>
      <c r="G9" s="41"/>
      <c r="H9" s="41"/>
      <c r="I9" s="41"/>
      <c r="J9" s="41"/>
      <c r="K9" s="41"/>
      <c r="L9" s="41"/>
      <c r="M9" s="41"/>
      <c r="N9" s="41"/>
      <c r="O9" s="41"/>
      <c r="P9" s="41"/>
      <c r="Q9" s="41"/>
      <c r="R9" s="41"/>
      <c r="S9" s="41"/>
      <c r="T9" s="41"/>
      <c r="U9" s="41"/>
      <c r="V9" s="41"/>
      <c r="W9" s="41"/>
      <c r="X9" s="41"/>
      <c r="Y9" s="41"/>
      <c r="Z9" s="41"/>
    </row>
    <row r="10" spans="1:26" ht="52.5" customHeight="1" x14ac:dyDescent="0.25">
      <c r="A10" s="136" t="s">
        <v>9</v>
      </c>
      <c r="B10" s="136"/>
      <c r="C10" s="136"/>
      <c r="D10" s="41"/>
      <c r="E10" s="41"/>
      <c r="F10" s="41"/>
      <c r="G10" s="41"/>
      <c r="H10" s="41"/>
      <c r="I10" s="41"/>
      <c r="J10" s="41"/>
      <c r="K10" s="41"/>
      <c r="L10" s="41"/>
      <c r="M10" s="41"/>
      <c r="N10" s="41"/>
      <c r="O10" s="41"/>
      <c r="P10" s="41"/>
      <c r="Q10" s="41"/>
      <c r="R10" s="41"/>
      <c r="S10" s="41"/>
      <c r="T10" s="41"/>
      <c r="U10" s="41"/>
      <c r="V10" s="41"/>
      <c r="W10" s="41"/>
      <c r="X10" s="41"/>
      <c r="Y10" s="41"/>
      <c r="Z10" s="41"/>
    </row>
    <row r="11" spans="1:26" ht="30.75" customHeight="1" x14ac:dyDescent="0.25">
      <c r="A11" s="138" t="s">
        <v>10</v>
      </c>
      <c r="B11" s="139"/>
      <c r="C11" s="139"/>
      <c r="D11" s="41"/>
      <c r="E11" s="41"/>
      <c r="F11" s="41"/>
      <c r="G11" s="41"/>
      <c r="H11" s="41"/>
      <c r="I11" s="41"/>
      <c r="J11" s="41"/>
      <c r="K11" s="41"/>
      <c r="L11" s="41"/>
      <c r="M11" s="41"/>
      <c r="N11" s="41"/>
      <c r="O11" s="41"/>
      <c r="P11" s="41"/>
      <c r="Q11" s="41"/>
      <c r="R11" s="41"/>
      <c r="S11" s="41"/>
      <c r="T11" s="41"/>
      <c r="U11" s="41"/>
      <c r="V11" s="41"/>
      <c r="W11" s="41"/>
      <c r="X11" s="41"/>
      <c r="Y11" s="41"/>
      <c r="Z11" s="41"/>
    </row>
    <row r="12" spans="1:26" ht="33.75" customHeight="1" x14ac:dyDescent="0.25">
      <c r="A12" s="41"/>
      <c r="B12" s="41"/>
      <c r="C12" s="42"/>
      <c r="D12" s="41"/>
      <c r="E12" s="41"/>
      <c r="F12" s="41"/>
      <c r="G12" s="41"/>
      <c r="H12" s="41"/>
      <c r="I12" s="41"/>
      <c r="J12" s="41"/>
      <c r="K12" s="41"/>
      <c r="L12" s="41"/>
      <c r="M12" s="41"/>
      <c r="N12" s="41"/>
      <c r="O12" s="41"/>
      <c r="P12" s="41"/>
      <c r="Q12" s="41"/>
      <c r="R12" s="41"/>
      <c r="S12" s="41"/>
      <c r="T12" s="41"/>
      <c r="U12" s="41"/>
      <c r="V12" s="41"/>
      <c r="W12" s="41"/>
      <c r="X12" s="41"/>
      <c r="Y12" s="41"/>
      <c r="Z12" s="41"/>
    </row>
    <row r="13" spans="1:26" ht="63" x14ac:dyDescent="0.25">
      <c r="A13" s="25" t="s">
        <v>11</v>
      </c>
      <c r="B13" s="25" t="s">
        <v>113</v>
      </c>
      <c r="C13" s="25" t="s">
        <v>13</v>
      </c>
      <c r="D13" s="41"/>
      <c r="E13" s="41"/>
      <c r="F13" s="41"/>
      <c r="G13" s="41"/>
      <c r="H13" s="41"/>
      <c r="I13" s="41"/>
      <c r="J13" s="41"/>
      <c r="K13" s="41"/>
      <c r="L13" s="41"/>
      <c r="M13" s="41"/>
      <c r="N13" s="41"/>
      <c r="O13" s="41"/>
      <c r="P13" s="41"/>
      <c r="Q13" s="41"/>
      <c r="R13" s="41"/>
      <c r="S13" s="41"/>
      <c r="T13" s="41"/>
      <c r="U13" s="41"/>
      <c r="V13" s="41"/>
      <c r="W13" s="41"/>
      <c r="X13" s="41"/>
      <c r="Y13" s="41"/>
      <c r="Z13" s="41"/>
    </row>
    <row r="14" spans="1:26" ht="47.25" x14ac:dyDescent="0.25">
      <c r="A14" s="43">
        <v>1.1000000000000001</v>
      </c>
      <c r="B14" s="36" t="s">
        <v>114</v>
      </c>
      <c r="C14" s="44">
        <f>[1]PhaseII_3rdGrade!$D8</f>
        <v>0</v>
      </c>
      <c r="D14" s="41"/>
      <c r="E14" s="41"/>
      <c r="F14" s="41"/>
      <c r="G14" s="41"/>
      <c r="H14" s="41"/>
      <c r="I14" s="41"/>
      <c r="J14" s="41"/>
      <c r="K14" s="41"/>
      <c r="L14" s="41"/>
      <c r="M14" s="41"/>
      <c r="N14" s="41"/>
      <c r="O14" s="41"/>
      <c r="P14" s="41"/>
      <c r="Q14" s="41"/>
      <c r="R14" s="41"/>
      <c r="S14" s="41"/>
      <c r="T14" s="41"/>
      <c r="U14" s="41"/>
      <c r="V14" s="41"/>
      <c r="W14" s="41"/>
      <c r="X14" s="41"/>
      <c r="Y14" s="41"/>
      <c r="Z14" s="41"/>
    </row>
    <row r="15" spans="1:26" ht="30.95" customHeight="1" x14ac:dyDescent="0.25">
      <c r="A15" s="43">
        <v>1.2</v>
      </c>
      <c r="B15" s="4" t="s">
        <v>30</v>
      </c>
      <c r="C15" s="44">
        <f>[1]PhaseII_3rdGrade!$D9</f>
        <v>0</v>
      </c>
      <c r="D15" s="41"/>
      <c r="E15" s="41"/>
      <c r="F15" s="41"/>
      <c r="G15" s="41"/>
      <c r="H15" s="41"/>
      <c r="I15" s="41"/>
      <c r="J15" s="41"/>
      <c r="K15" s="41"/>
      <c r="L15" s="41"/>
      <c r="M15" s="41"/>
      <c r="N15" s="41"/>
      <c r="O15" s="41"/>
      <c r="P15" s="41"/>
      <c r="Q15" s="41"/>
      <c r="R15" s="41"/>
      <c r="S15" s="41"/>
      <c r="T15" s="41"/>
      <c r="U15" s="41"/>
      <c r="V15" s="41"/>
      <c r="W15" s="41"/>
      <c r="X15" s="41"/>
      <c r="Y15" s="41"/>
      <c r="Z15" s="41"/>
    </row>
    <row r="16" spans="1:26" ht="30.95" customHeight="1" x14ac:dyDescent="0.25">
      <c r="A16" s="43">
        <v>1.3</v>
      </c>
      <c r="B16" s="4" t="s">
        <v>31</v>
      </c>
      <c r="C16" s="44">
        <f>[1]PhaseII_3rdGrade!$D10</f>
        <v>0</v>
      </c>
      <c r="D16" s="41"/>
      <c r="E16" s="41"/>
      <c r="F16" s="41"/>
      <c r="G16" s="41"/>
      <c r="H16" s="41"/>
      <c r="I16" s="41"/>
      <c r="J16" s="41"/>
      <c r="K16" s="41"/>
      <c r="L16" s="41"/>
      <c r="M16" s="41"/>
      <c r="N16" s="41"/>
      <c r="O16" s="41"/>
      <c r="P16" s="41"/>
      <c r="Q16" s="41"/>
      <c r="R16" s="41"/>
      <c r="S16" s="41"/>
      <c r="T16" s="41"/>
      <c r="U16" s="41"/>
      <c r="V16" s="41"/>
      <c r="W16" s="41"/>
      <c r="X16" s="41"/>
      <c r="Y16" s="41"/>
      <c r="Z16" s="41"/>
    </row>
    <row r="17" spans="1:26" ht="46.5" customHeight="1" x14ac:dyDescent="0.25">
      <c r="A17" s="43">
        <v>1.4</v>
      </c>
      <c r="B17" s="4" t="s">
        <v>16</v>
      </c>
      <c r="C17" s="44">
        <f>[1]PhaseII_3rdGrade!$D11</f>
        <v>0</v>
      </c>
      <c r="D17" s="41"/>
      <c r="E17" s="41"/>
      <c r="F17" s="41"/>
      <c r="G17" s="41"/>
      <c r="H17" s="41"/>
      <c r="I17" s="41"/>
      <c r="J17" s="41"/>
      <c r="K17" s="41"/>
      <c r="L17" s="41"/>
      <c r="M17" s="41"/>
      <c r="N17" s="41"/>
      <c r="O17" s="41"/>
      <c r="P17" s="41"/>
      <c r="Q17" s="41"/>
      <c r="R17" s="41"/>
      <c r="S17" s="41"/>
      <c r="T17" s="41"/>
      <c r="U17" s="41"/>
      <c r="V17" s="41"/>
      <c r="W17" s="41"/>
      <c r="X17" s="41"/>
      <c r="Y17" s="41"/>
      <c r="Z17" s="41"/>
    </row>
    <row r="18" spans="1:26" ht="30.95" customHeight="1" x14ac:dyDescent="0.25">
      <c r="A18" s="43">
        <v>1.5</v>
      </c>
      <c r="B18" s="36" t="s">
        <v>117</v>
      </c>
      <c r="C18" s="44">
        <f>[1]PhaseII_3rdGrade!$D12</f>
        <v>0</v>
      </c>
      <c r="D18" s="41"/>
      <c r="E18" s="41"/>
      <c r="F18" s="41"/>
      <c r="G18" s="41"/>
      <c r="H18" s="41"/>
      <c r="I18" s="41"/>
      <c r="J18" s="41"/>
      <c r="K18" s="41"/>
      <c r="L18" s="41"/>
      <c r="M18" s="41"/>
      <c r="N18" s="41"/>
      <c r="O18" s="41"/>
      <c r="P18" s="41"/>
      <c r="Q18" s="41"/>
      <c r="R18" s="41"/>
      <c r="S18" s="41"/>
      <c r="T18" s="41"/>
      <c r="U18" s="41"/>
      <c r="V18" s="41"/>
      <c r="W18" s="41"/>
      <c r="X18" s="41"/>
      <c r="Y18" s="41"/>
      <c r="Z18" s="41"/>
    </row>
    <row r="19" spans="1:26" ht="30.95" customHeight="1" x14ac:dyDescent="0.25">
      <c r="A19" s="43">
        <v>1.6</v>
      </c>
      <c r="B19" s="36" t="s">
        <v>118</v>
      </c>
      <c r="C19" s="44">
        <f>[1]PhaseII_3rdGrade!$D13</f>
        <v>0</v>
      </c>
      <c r="D19" s="41"/>
      <c r="E19" s="41"/>
      <c r="F19" s="41"/>
      <c r="G19" s="41"/>
      <c r="H19" s="41"/>
      <c r="I19" s="41"/>
      <c r="J19" s="41"/>
      <c r="K19" s="41"/>
      <c r="L19" s="41"/>
      <c r="M19" s="41"/>
      <c r="N19" s="41"/>
      <c r="O19" s="41"/>
      <c r="P19" s="41"/>
      <c r="Q19" s="41"/>
      <c r="R19" s="41"/>
      <c r="S19" s="41"/>
      <c r="T19" s="41"/>
      <c r="U19" s="41"/>
      <c r="V19" s="41"/>
      <c r="W19" s="41"/>
      <c r="X19" s="41"/>
      <c r="Y19" s="41"/>
      <c r="Z19" s="41"/>
    </row>
    <row r="20" spans="1:26" ht="30.95" customHeight="1" x14ac:dyDescent="0.25">
      <c r="A20" s="43">
        <v>1.7</v>
      </c>
      <c r="B20" s="36" t="s">
        <v>119</v>
      </c>
      <c r="C20" s="44">
        <f>[1]PhaseII_3rdGrade!$D14</f>
        <v>0</v>
      </c>
      <c r="D20" s="41"/>
      <c r="E20" s="41"/>
      <c r="F20" s="41"/>
      <c r="G20" s="41"/>
      <c r="H20" s="41"/>
      <c r="I20" s="41"/>
      <c r="J20" s="41"/>
      <c r="K20" s="41"/>
      <c r="L20" s="41"/>
      <c r="M20" s="41"/>
      <c r="N20" s="41"/>
      <c r="O20" s="41"/>
      <c r="P20" s="41"/>
      <c r="Q20" s="41"/>
      <c r="R20" s="41"/>
      <c r="S20" s="41"/>
      <c r="T20" s="41"/>
      <c r="U20" s="41"/>
      <c r="V20" s="41"/>
      <c r="W20" s="41"/>
      <c r="X20" s="41"/>
      <c r="Y20" s="41"/>
      <c r="Z20" s="41"/>
    </row>
    <row r="21" spans="1:26" ht="15.6" customHeight="1" x14ac:dyDescent="0.25">
      <c r="A21" s="43">
        <v>1.8</v>
      </c>
      <c r="B21" s="36" t="s">
        <v>120</v>
      </c>
      <c r="C21" s="44">
        <f>[1]PhaseII_3rdGrade!$D15</f>
        <v>0</v>
      </c>
      <c r="D21" s="41"/>
      <c r="E21" s="41"/>
      <c r="F21" s="41"/>
      <c r="G21" s="41"/>
      <c r="H21" s="41"/>
      <c r="I21" s="41"/>
      <c r="J21" s="41"/>
      <c r="K21" s="41"/>
      <c r="L21" s="41"/>
      <c r="M21" s="41"/>
      <c r="N21" s="41"/>
      <c r="O21" s="41"/>
      <c r="P21" s="41"/>
      <c r="Q21" s="41"/>
      <c r="R21" s="41"/>
      <c r="S21" s="41"/>
      <c r="T21" s="41"/>
      <c r="U21" s="41"/>
      <c r="V21" s="41"/>
      <c r="W21" s="41"/>
      <c r="X21" s="41"/>
      <c r="Y21" s="41"/>
      <c r="Z21" s="41"/>
    </row>
    <row r="22" spans="1:26" ht="15.6" customHeight="1" x14ac:dyDescent="0.25">
      <c r="A22" s="43">
        <v>1.9</v>
      </c>
      <c r="B22" s="36" t="s">
        <v>121</v>
      </c>
      <c r="C22" s="44">
        <f>[1]PhaseII_3rdGrade!$D16</f>
        <v>0</v>
      </c>
      <c r="D22" s="41"/>
      <c r="E22" s="41"/>
      <c r="F22" s="41"/>
      <c r="G22" s="41"/>
      <c r="H22" s="41"/>
      <c r="I22" s="41"/>
      <c r="J22" s="41"/>
      <c r="K22" s="41"/>
      <c r="L22" s="41"/>
      <c r="M22" s="41"/>
      <c r="N22" s="41"/>
      <c r="O22" s="41"/>
      <c r="P22" s="41"/>
      <c r="Q22" s="41"/>
      <c r="R22" s="41"/>
      <c r="S22" s="41"/>
      <c r="T22" s="41"/>
      <c r="U22" s="41"/>
      <c r="V22" s="41"/>
      <c r="W22" s="41"/>
      <c r="X22" s="41"/>
      <c r="Y22" s="41"/>
      <c r="Z22" s="41"/>
    </row>
    <row r="23" spans="1:26" ht="15.6" customHeight="1" x14ac:dyDescent="0.25">
      <c r="A23" s="45">
        <v>1.1000000000000001</v>
      </c>
      <c r="B23" s="36" t="s">
        <v>122</v>
      </c>
      <c r="C23" s="44">
        <f>[1]PhaseII_3rdGrade!$D17</f>
        <v>0</v>
      </c>
      <c r="D23" s="41"/>
      <c r="E23" s="41"/>
      <c r="F23" s="41"/>
      <c r="G23" s="41"/>
      <c r="H23" s="41"/>
      <c r="I23" s="41"/>
      <c r="J23" s="41"/>
      <c r="K23" s="41"/>
      <c r="L23" s="41"/>
      <c r="M23" s="41"/>
      <c r="N23" s="41"/>
      <c r="O23" s="41"/>
      <c r="P23" s="41"/>
      <c r="Q23" s="41"/>
      <c r="R23" s="41"/>
      <c r="S23" s="41"/>
      <c r="T23" s="41"/>
      <c r="U23" s="41"/>
      <c r="V23" s="41"/>
      <c r="W23" s="41"/>
      <c r="X23" s="41"/>
      <c r="Y23" s="41"/>
      <c r="Z23" s="41"/>
    </row>
    <row r="24" spans="1:26" ht="30.95" customHeight="1" x14ac:dyDescent="0.25">
      <c r="A24" s="43">
        <v>1.1100000000000001</v>
      </c>
      <c r="B24" s="36" t="s">
        <v>123</v>
      </c>
      <c r="C24" s="44">
        <f>[1]PhaseII_3rdGrade!$D18</f>
        <v>0</v>
      </c>
      <c r="D24" s="41"/>
      <c r="E24" s="41"/>
      <c r="F24" s="41"/>
      <c r="G24" s="41"/>
      <c r="H24" s="41"/>
      <c r="I24" s="41"/>
      <c r="J24" s="41"/>
      <c r="K24" s="41"/>
      <c r="L24" s="41"/>
      <c r="M24" s="41"/>
      <c r="N24" s="41"/>
      <c r="O24" s="41"/>
      <c r="P24" s="41"/>
      <c r="Q24" s="41"/>
      <c r="R24" s="41"/>
      <c r="S24" s="41"/>
      <c r="T24" s="41"/>
      <c r="U24" s="41"/>
      <c r="V24" s="41"/>
      <c r="W24" s="41"/>
      <c r="X24" s="41"/>
      <c r="Y24" s="41"/>
      <c r="Z24" s="41"/>
    </row>
    <row r="25" spans="1:26" ht="30.95" customHeight="1" x14ac:dyDescent="0.25">
      <c r="A25" s="43">
        <v>1.1200000000000001</v>
      </c>
      <c r="B25" s="4" t="s">
        <v>43</v>
      </c>
      <c r="C25" s="44">
        <f>[1]PhaseII_3rdGrade!$D19</f>
        <v>0</v>
      </c>
      <c r="D25" s="41"/>
      <c r="E25" s="41"/>
      <c r="F25" s="41"/>
      <c r="G25" s="41"/>
      <c r="H25" s="41"/>
      <c r="I25" s="41"/>
      <c r="J25" s="41"/>
      <c r="K25" s="41"/>
      <c r="L25" s="41"/>
      <c r="M25" s="41"/>
      <c r="N25" s="41"/>
      <c r="O25" s="41"/>
      <c r="P25" s="41"/>
      <c r="Q25" s="41"/>
      <c r="R25" s="41"/>
      <c r="S25" s="41"/>
      <c r="T25" s="41"/>
      <c r="U25" s="41"/>
      <c r="V25" s="41"/>
      <c r="W25" s="41"/>
      <c r="X25" s="41"/>
      <c r="Y25" s="41"/>
      <c r="Z25" s="41"/>
    </row>
    <row r="26" spans="1:26" ht="30.95" customHeight="1" x14ac:dyDescent="0.25">
      <c r="A26" s="43">
        <v>1.1299999999999999</v>
      </c>
      <c r="B26" s="36" t="s">
        <v>124</v>
      </c>
      <c r="C26" s="44">
        <f>[1]PhaseII_3rdGrade!$D20</f>
        <v>0</v>
      </c>
      <c r="D26" s="41"/>
      <c r="E26" s="41"/>
      <c r="F26" s="41"/>
      <c r="G26" s="41"/>
      <c r="H26" s="41"/>
      <c r="I26" s="41"/>
      <c r="J26" s="41"/>
      <c r="K26" s="41"/>
      <c r="L26" s="41"/>
      <c r="M26" s="41"/>
      <c r="N26" s="41"/>
      <c r="O26" s="41"/>
      <c r="P26" s="41"/>
      <c r="Q26" s="41"/>
      <c r="R26" s="41"/>
      <c r="S26" s="41"/>
      <c r="T26" s="41"/>
      <c r="U26" s="41"/>
      <c r="V26" s="41"/>
      <c r="W26" s="41"/>
      <c r="X26" s="41"/>
      <c r="Y26" s="41"/>
      <c r="Z26" s="41"/>
    </row>
    <row r="27" spans="1:26" ht="30.95" customHeight="1" x14ac:dyDescent="0.25">
      <c r="A27" s="43">
        <v>1.1399999999999999</v>
      </c>
      <c r="B27" s="36" t="s">
        <v>46</v>
      </c>
      <c r="C27" s="44">
        <f>[1]PhaseII_3rdGrade!$D21</f>
        <v>0</v>
      </c>
      <c r="D27" s="41"/>
      <c r="E27" s="41"/>
      <c r="F27" s="41"/>
      <c r="G27" s="41"/>
      <c r="H27" s="41"/>
      <c r="I27" s="41"/>
      <c r="J27" s="41"/>
      <c r="K27" s="41"/>
      <c r="L27" s="41"/>
      <c r="M27" s="41"/>
      <c r="N27" s="41"/>
      <c r="O27" s="41"/>
      <c r="P27" s="41"/>
      <c r="Q27" s="41"/>
      <c r="R27" s="41"/>
      <c r="S27" s="41"/>
      <c r="T27" s="41"/>
      <c r="U27" s="41"/>
      <c r="V27" s="41"/>
      <c r="W27" s="41"/>
      <c r="X27" s="41"/>
      <c r="Y27" s="41"/>
      <c r="Z27" s="41"/>
    </row>
    <row r="28" spans="1:26" ht="30.95" customHeight="1" x14ac:dyDescent="0.25">
      <c r="A28" s="43">
        <v>1.1499999999999999</v>
      </c>
      <c r="B28" s="36" t="s">
        <v>24</v>
      </c>
      <c r="C28" s="44">
        <f>[1]PhaseII_3rdGrade!$D22</f>
        <v>0</v>
      </c>
      <c r="D28" s="41"/>
      <c r="E28" s="41"/>
      <c r="F28" s="41"/>
      <c r="G28" s="41"/>
      <c r="H28" s="41"/>
      <c r="I28" s="41"/>
      <c r="J28" s="41"/>
      <c r="K28" s="41"/>
      <c r="L28" s="41"/>
      <c r="M28" s="41"/>
      <c r="N28" s="41"/>
      <c r="O28" s="41"/>
      <c r="P28" s="41"/>
      <c r="Q28" s="41"/>
      <c r="R28" s="41"/>
      <c r="S28" s="41"/>
      <c r="T28" s="41"/>
      <c r="U28" s="41"/>
      <c r="V28" s="41"/>
      <c r="W28" s="41"/>
      <c r="X28" s="41"/>
      <c r="Y28" s="41"/>
      <c r="Z28" s="41"/>
    </row>
    <row r="29" spans="1:26" ht="46.5" customHeight="1" x14ac:dyDescent="0.25">
      <c r="A29" s="43" t="s">
        <v>92</v>
      </c>
      <c r="B29" s="109"/>
      <c r="C29" s="110" t="s">
        <v>26</v>
      </c>
      <c r="D29" s="41"/>
      <c r="E29" s="41"/>
      <c r="F29" s="41"/>
      <c r="G29" s="41"/>
      <c r="H29" s="41"/>
      <c r="I29" s="41"/>
      <c r="J29" s="41"/>
      <c r="K29" s="41"/>
      <c r="L29" s="41"/>
      <c r="M29" s="41"/>
      <c r="N29" s="41"/>
      <c r="O29" s="41"/>
      <c r="P29" s="41"/>
      <c r="Q29" s="41"/>
      <c r="R29" s="41"/>
      <c r="S29" s="41"/>
      <c r="T29" s="41"/>
      <c r="U29" s="41"/>
      <c r="V29" s="41"/>
      <c r="W29" s="41"/>
      <c r="X29" s="41"/>
      <c r="Y29" s="41"/>
      <c r="Z29" s="41"/>
    </row>
    <row r="30" spans="1:26" ht="15.75" x14ac:dyDescent="0.25">
      <c r="A30" s="46"/>
      <c r="B30" s="47" t="s">
        <v>125</v>
      </c>
      <c r="C30" s="48">
        <f>15-(COUNTIF(C14:C28,"does not meet expectations - 0 points"))</f>
        <v>15</v>
      </c>
      <c r="D30" s="41"/>
      <c r="E30" s="41"/>
      <c r="F30" s="41"/>
      <c r="G30" s="41"/>
      <c r="H30" s="41"/>
      <c r="I30" s="41"/>
      <c r="J30" s="41"/>
      <c r="K30" s="41"/>
      <c r="L30" s="41"/>
      <c r="M30" s="41"/>
      <c r="N30" s="41"/>
      <c r="O30" s="41"/>
      <c r="P30" s="41"/>
      <c r="Q30" s="41"/>
      <c r="R30" s="41"/>
      <c r="S30" s="41"/>
      <c r="T30" s="41"/>
      <c r="U30" s="41"/>
      <c r="V30" s="41"/>
      <c r="W30" s="41"/>
      <c r="X30" s="41"/>
      <c r="Y30" s="41"/>
      <c r="Z30" s="41"/>
    </row>
    <row r="31" spans="1:26" ht="31.5" x14ac:dyDescent="0.25">
      <c r="A31" s="25" t="s">
        <v>11</v>
      </c>
      <c r="B31" s="25" t="s">
        <v>126</v>
      </c>
      <c r="C31" s="25" t="s">
        <v>13</v>
      </c>
      <c r="D31" s="41"/>
      <c r="E31" s="41"/>
      <c r="F31" s="41"/>
      <c r="G31" s="41"/>
      <c r="H31" s="41"/>
      <c r="I31" s="41"/>
      <c r="J31" s="41"/>
      <c r="K31" s="41"/>
      <c r="L31" s="41"/>
      <c r="M31" s="41"/>
      <c r="N31" s="41"/>
      <c r="O31" s="41"/>
      <c r="P31" s="41"/>
      <c r="Q31" s="41"/>
      <c r="R31" s="41"/>
      <c r="S31" s="41"/>
      <c r="T31" s="41"/>
      <c r="U31" s="41"/>
      <c r="V31" s="41"/>
      <c r="W31" s="41"/>
      <c r="X31" s="41"/>
      <c r="Y31" s="41"/>
      <c r="Z31" s="41"/>
    </row>
    <row r="32" spans="1:26" ht="17.100000000000001" customHeight="1" x14ac:dyDescent="0.25">
      <c r="A32" s="43">
        <v>2.1</v>
      </c>
      <c r="B32" s="4" t="s">
        <v>49</v>
      </c>
      <c r="C32" s="44">
        <f>[1]PhaseII_3rdGrade!$D25</f>
        <v>0</v>
      </c>
      <c r="D32" s="41"/>
      <c r="E32" s="41"/>
      <c r="F32" s="41"/>
      <c r="G32" s="41"/>
      <c r="H32" s="41"/>
      <c r="I32" s="41"/>
      <c r="J32" s="41"/>
      <c r="K32" s="41"/>
      <c r="L32" s="41"/>
      <c r="M32" s="41"/>
      <c r="N32" s="41"/>
      <c r="O32" s="41"/>
      <c r="P32" s="41"/>
      <c r="Q32" s="41"/>
      <c r="R32" s="41"/>
      <c r="S32" s="41"/>
      <c r="T32" s="41"/>
      <c r="U32" s="41"/>
      <c r="V32" s="41"/>
      <c r="W32" s="41"/>
      <c r="X32" s="41"/>
      <c r="Y32" s="41"/>
      <c r="Z32" s="41"/>
    </row>
    <row r="33" spans="1:26" ht="15.6" customHeight="1" x14ac:dyDescent="0.25">
      <c r="A33" s="43">
        <v>2.2000000000000002</v>
      </c>
      <c r="B33" s="4" t="s">
        <v>50</v>
      </c>
      <c r="C33" s="44">
        <f>[1]PhaseII_3rdGrade!$D26</f>
        <v>0</v>
      </c>
      <c r="D33" s="41"/>
      <c r="E33" s="41"/>
      <c r="F33" s="41"/>
      <c r="G33" s="41"/>
      <c r="H33" s="41"/>
      <c r="I33" s="41"/>
      <c r="J33" s="41"/>
      <c r="K33" s="41"/>
      <c r="L33" s="41"/>
      <c r="M33" s="41"/>
      <c r="N33" s="41"/>
      <c r="O33" s="41"/>
      <c r="P33" s="41"/>
      <c r="Q33" s="41"/>
      <c r="R33" s="41"/>
      <c r="S33" s="41"/>
      <c r="T33" s="41"/>
      <c r="U33" s="41"/>
      <c r="V33" s="41"/>
      <c r="W33" s="41"/>
      <c r="X33" s="41"/>
      <c r="Y33" s="41"/>
      <c r="Z33" s="41"/>
    </row>
    <row r="34" spans="1:26" ht="46.5" customHeight="1" x14ac:dyDescent="0.25">
      <c r="A34" s="43">
        <v>2.2999999999999998</v>
      </c>
      <c r="B34" s="4" t="s">
        <v>51</v>
      </c>
      <c r="C34" s="44">
        <f>[1]PhaseII_3rdGrade!$D27</f>
        <v>0</v>
      </c>
      <c r="D34" s="41"/>
      <c r="E34" s="41"/>
      <c r="F34" s="41"/>
      <c r="G34" s="41"/>
      <c r="H34" s="41"/>
      <c r="I34" s="41"/>
      <c r="J34" s="41"/>
      <c r="K34" s="41"/>
      <c r="L34" s="41"/>
      <c r="M34" s="41"/>
      <c r="N34" s="41"/>
      <c r="O34" s="41"/>
      <c r="P34" s="41"/>
      <c r="Q34" s="41"/>
      <c r="R34" s="41"/>
      <c r="S34" s="41"/>
      <c r="T34" s="41"/>
      <c r="U34" s="41"/>
      <c r="V34" s="41"/>
      <c r="W34" s="41"/>
      <c r="X34" s="41"/>
      <c r="Y34" s="41"/>
      <c r="Z34" s="41"/>
    </row>
    <row r="35" spans="1:26" ht="30.95" customHeight="1" x14ac:dyDescent="0.25">
      <c r="A35" s="43">
        <v>2.4</v>
      </c>
      <c r="B35" s="4" t="s">
        <v>52</v>
      </c>
      <c r="C35" s="44">
        <f>[1]PhaseII_3rdGrade!$D28</f>
        <v>0</v>
      </c>
      <c r="D35" s="41"/>
      <c r="E35" s="41"/>
      <c r="F35" s="41"/>
      <c r="G35" s="41"/>
      <c r="H35" s="41"/>
      <c r="I35" s="41"/>
      <c r="J35" s="41"/>
      <c r="K35" s="41"/>
      <c r="L35" s="41"/>
      <c r="M35" s="41"/>
      <c r="N35" s="41"/>
      <c r="O35" s="41"/>
      <c r="P35" s="41"/>
      <c r="Q35" s="41"/>
      <c r="R35" s="41"/>
      <c r="S35" s="41"/>
      <c r="T35" s="41"/>
      <c r="U35" s="41"/>
      <c r="V35" s="41"/>
      <c r="W35" s="41"/>
      <c r="X35" s="41"/>
      <c r="Y35" s="41"/>
      <c r="Z35" s="41"/>
    </row>
    <row r="36" spans="1:26" ht="15.6" customHeight="1" x14ac:dyDescent="0.25">
      <c r="A36" s="43">
        <v>2.5</v>
      </c>
      <c r="B36" s="4" t="s">
        <v>53</v>
      </c>
      <c r="C36" s="44">
        <f>[1]PhaseII_3rdGrade!$D29</f>
        <v>0</v>
      </c>
      <c r="D36" s="41"/>
      <c r="E36" s="41"/>
      <c r="F36" s="41"/>
      <c r="G36" s="41"/>
      <c r="H36" s="41"/>
      <c r="I36" s="41"/>
      <c r="J36" s="41"/>
      <c r="K36" s="41"/>
      <c r="L36" s="41"/>
      <c r="M36" s="41"/>
      <c r="N36" s="41"/>
      <c r="O36" s="41"/>
      <c r="P36" s="41"/>
      <c r="Q36" s="41"/>
      <c r="R36" s="41"/>
      <c r="S36" s="41"/>
      <c r="T36" s="41"/>
      <c r="U36" s="41"/>
      <c r="V36" s="41"/>
      <c r="W36" s="41"/>
      <c r="X36" s="41"/>
      <c r="Y36" s="41"/>
      <c r="Z36" s="41"/>
    </row>
    <row r="37" spans="1:26" ht="30.95" customHeight="1" x14ac:dyDescent="0.25">
      <c r="A37" s="43">
        <v>2.6</v>
      </c>
      <c r="B37" s="4" t="s">
        <v>54</v>
      </c>
      <c r="C37" s="44">
        <f>[1]PhaseII_3rdGrade!$D30</f>
        <v>0</v>
      </c>
      <c r="D37" s="41"/>
      <c r="E37" s="41"/>
      <c r="F37" s="41"/>
      <c r="G37" s="41"/>
      <c r="H37" s="41"/>
      <c r="I37" s="41"/>
      <c r="J37" s="41"/>
      <c r="K37" s="41"/>
      <c r="L37" s="41"/>
      <c r="M37" s="41"/>
      <c r="N37" s="41"/>
      <c r="O37" s="41"/>
      <c r="P37" s="41"/>
      <c r="Q37" s="41"/>
      <c r="R37" s="41"/>
      <c r="S37" s="41"/>
      <c r="T37" s="41"/>
      <c r="U37" s="41"/>
      <c r="V37" s="41"/>
      <c r="W37" s="41"/>
      <c r="X37" s="41"/>
      <c r="Y37" s="41"/>
      <c r="Z37" s="41"/>
    </row>
    <row r="38" spans="1:26" ht="15.6" customHeight="1" x14ac:dyDescent="0.25">
      <c r="A38" s="43">
        <v>2.7</v>
      </c>
      <c r="B38" s="4" t="s">
        <v>55</v>
      </c>
      <c r="C38" s="44">
        <f>[1]PhaseII_3rdGrade!$D31</f>
        <v>0</v>
      </c>
      <c r="D38" s="41"/>
      <c r="E38" s="41"/>
      <c r="F38" s="41"/>
      <c r="G38" s="41"/>
      <c r="H38" s="41"/>
      <c r="I38" s="41"/>
      <c r="J38" s="41"/>
      <c r="K38" s="41"/>
      <c r="L38" s="41"/>
      <c r="M38" s="41"/>
      <c r="N38" s="41"/>
      <c r="O38" s="41"/>
      <c r="P38" s="41"/>
      <c r="Q38" s="41"/>
      <c r="R38" s="41"/>
      <c r="S38" s="41"/>
      <c r="T38" s="41"/>
      <c r="U38" s="41"/>
      <c r="V38" s="41"/>
      <c r="W38" s="41"/>
      <c r="X38" s="41"/>
      <c r="Y38" s="41"/>
      <c r="Z38" s="41"/>
    </row>
    <row r="39" spans="1:26" ht="15.6" customHeight="1" x14ac:dyDescent="0.25">
      <c r="A39" s="43">
        <v>2.8</v>
      </c>
      <c r="B39" s="49" t="s">
        <v>155</v>
      </c>
      <c r="C39" s="44">
        <f>[1]PhaseII_3rdGrade!$D32</f>
        <v>0</v>
      </c>
      <c r="D39" s="41"/>
      <c r="E39" s="41"/>
      <c r="F39" s="41"/>
      <c r="G39" s="41"/>
      <c r="H39" s="41"/>
      <c r="I39" s="41"/>
      <c r="J39" s="41"/>
      <c r="K39" s="41"/>
      <c r="L39" s="41"/>
      <c r="M39" s="41"/>
      <c r="N39" s="41"/>
      <c r="O39" s="41"/>
      <c r="P39" s="41"/>
      <c r="Q39" s="41"/>
      <c r="R39" s="41"/>
      <c r="S39" s="41"/>
      <c r="T39" s="41"/>
      <c r="U39" s="41"/>
      <c r="V39" s="41"/>
      <c r="W39" s="41"/>
      <c r="X39" s="41"/>
      <c r="Y39" s="41"/>
      <c r="Z39" s="41"/>
    </row>
    <row r="40" spans="1:26" ht="30.95" customHeight="1" x14ac:dyDescent="0.25">
      <c r="A40" s="43">
        <v>2.9</v>
      </c>
      <c r="B40" s="49" t="s">
        <v>156</v>
      </c>
      <c r="C40" s="44">
        <f>[1]PhaseII_3rdGrade!$D33</f>
        <v>0</v>
      </c>
      <c r="D40" s="41"/>
      <c r="E40" s="41"/>
      <c r="F40" s="41"/>
      <c r="G40" s="41"/>
      <c r="H40" s="41"/>
      <c r="I40" s="41"/>
      <c r="J40" s="41"/>
      <c r="K40" s="41"/>
      <c r="L40" s="41"/>
      <c r="M40" s="41"/>
      <c r="N40" s="41"/>
      <c r="O40" s="41"/>
      <c r="P40" s="41"/>
      <c r="Q40" s="41"/>
      <c r="R40" s="41"/>
      <c r="S40" s="41"/>
      <c r="T40" s="41"/>
      <c r="U40" s="41"/>
      <c r="V40" s="41"/>
      <c r="W40" s="41"/>
      <c r="X40" s="41"/>
      <c r="Y40" s="41"/>
      <c r="Z40" s="41"/>
    </row>
    <row r="41" spans="1:26" ht="15.6" customHeight="1" x14ac:dyDescent="0.25">
      <c r="A41" s="45">
        <v>2.1</v>
      </c>
      <c r="B41" s="49" t="s">
        <v>128</v>
      </c>
      <c r="C41" s="44">
        <f>[1]PhaseII_3rdGrade!$D34</f>
        <v>0</v>
      </c>
      <c r="D41" s="41"/>
      <c r="E41" s="41"/>
      <c r="F41" s="41"/>
      <c r="G41" s="41"/>
      <c r="H41" s="41"/>
      <c r="I41" s="41"/>
      <c r="J41" s="41"/>
      <c r="K41" s="41"/>
      <c r="L41" s="41"/>
      <c r="M41" s="41"/>
      <c r="N41" s="41"/>
      <c r="O41" s="41"/>
      <c r="P41" s="41"/>
      <c r="Q41" s="41"/>
      <c r="R41" s="41"/>
      <c r="S41" s="41"/>
      <c r="T41" s="41"/>
      <c r="U41" s="41"/>
      <c r="V41" s="41"/>
      <c r="W41" s="41"/>
      <c r="X41" s="41"/>
      <c r="Y41" s="41"/>
      <c r="Z41" s="41"/>
    </row>
    <row r="42" spans="1:26" ht="30.95" customHeight="1" x14ac:dyDescent="0.25">
      <c r="A42" s="43">
        <v>2.11</v>
      </c>
      <c r="B42" s="50" t="s">
        <v>157</v>
      </c>
      <c r="C42" s="44">
        <f>[1]PhaseII_3rdGrade!$D35</f>
        <v>0</v>
      </c>
      <c r="D42" s="41"/>
      <c r="E42" s="41"/>
      <c r="F42" s="41"/>
      <c r="G42" s="41"/>
      <c r="H42" s="41"/>
      <c r="I42" s="41"/>
      <c r="J42" s="41"/>
      <c r="K42" s="41"/>
      <c r="L42" s="41"/>
      <c r="M42" s="41"/>
      <c r="N42" s="41"/>
      <c r="O42" s="41"/>
      <c r="P42" s="41"/>
      <c r="Q42" s="41"/>
      <c r="R42" s="41"/>
      <c r="S42" s="41"/>
      <c r="T42" s="41"/>
      <c r="U42" s="41"/>
      <c r="V42" s="41"/>
      <c r="W42" s="41"/>
      <c r="X42" s="41"/>
      <c r="Y42" s="41"/>
      <c r="Z42" s="41"/>
    </row>
    <row r="43" spans="1:26" ht="30.95" customHeight="1" x14ac:dyDescent="0.25">
      <c r="A43" s="43">
        <v>2.12</v>
      </c>
      <c r="B43" s="50" t="s">
        <v>56</v>
      </c>
      <c r="C43" s="44">
        <f>[1]PhaseII_3rdGrade!$D36</f>
        <v>0</v>
      </c>
      <c r="D43" s="41"/>
      <c r="E43" s="41"/>
      <c r="F43" s="41"/>
      <c r="G43" s="41"/>
      <c r="H43" s="41"/>
      <c r="I43" s="41"/>
      <c r="J43" s="41"/>
      <c r="K43" s="41"/>
      <c r="L43" s="41"/>
      <c r="M43" s="41"/>
      <c r="N43" s="41"/>
      <c r="O43" s="41"/>
      <c r="P43" s="41"/>
      <c r="Q43" s="41"/>
      <c r="R43" s="41"/>
      <c r="S43" s="41"/>
      <c r="T43" s="41"/>
      <c r="U43" s="41"/>
      <c r="V43" s="41"/>
      <c r="W43" s="41"/>
      <c r="X43" s="41"/>
      <c r="Y43" s="41"/>
      <c r="Z43" s="41"/>
    </row>
    <row r="44" spans="1:26" ht="15.6" customHeight="1" x14ac:dyDescent="0.25">
      <c r="A44" s="43" t="s">
        <v>92</v>
      </c>
      <c r="B44" s="109"/>
      <c r="C44" s="110" t="s">
        <v>26</v>
      </c>
      <c r="D44" s="41"/>
      <c r="E44" s="41"/>
      <c r="F44" s="41"/>
      <c r="G44" s="41"/>
      <c r="H44" s="41"/>
      <c r="I44" s="41"/>
      <c r="J44" s="41"/>
      <c r="K44" s="41"/>
      <c r="L44" s="41"/>
      <c r="M44" s="41"/>
      <c r="N44" s="41"/>
      <c r="O44" s="41"/>
      <c r="P44" s="41"/>
      <c r="Q44" s="41"/>
      <c r="R44" s="41"/>
      <c r="S44" s="41"/>
      <c r="T44" s="41"/>
      <c r="U44" s="41"/>
      <c r="V44" s="41"/>
      <c r="W44" s="41"/>
      <c r="X44" s="41"/>
      <c r="Y44" s="41"/>
      <c r="Z44" s="41"/>
    </row>
    <row r="45" spans="1:26" ht="15.75" x14ac:dyDescent="0.25">
      <c r="A45" s="46"/>
      <c r="B45" s="47" t="s">
        <v>158</v>
      </c>
      <c r="C45" s="48">
        <f>12-(COUNTIF(C32:C43,"does not meet expectations - 0 points"))</f>
        <v>12</v>
      </c>
      <c r="D45" s="41"/>
      <c r="E45" s="41"/>
      <c r="F45" s="41"/>
      <c r="G45" s="41"/>
      <c r="H45" s="41"/>
      <c r="I45" s="41"/>
      <c r="J45" s="41"/>
      <c r="K45" s="41"/>
      <c r="L45" s="41"/>
      <c r="M45" s="41"/>
      <c r="N45" s="41"/>
      <c r="O45" s="41"/>
      <c r="P45" s="41"/>
      <c r="Q45" s="41"/>
      <c r="R45" s="41"/>
      <c r="S45" s="41"/>
      <c r="T45" s="41"/>
      <c r="U45" s="41"/>
      <c r="V45" s="41"/>
      <c r="W45" s="41"/>
      <c r="X45" s="41"/>
      <c r="Y45" s="41"/>
      <c r="Z45" s="41"/>
    </row>
    <row r="46" spans="1:26" ht="31.5" x14ac:dyDescent="0.25">
      <c r="A46" s="25" t="s">
        <v>11</v>
      </c>
      <c r="B46" s="25" t="s">
        <v>130</v>
      </c>
      <c r="C46" s="25" t="s">
        <v>13</v>
      </c>
      <c r="D46" s="41"/>
      <c r="E46" s="41"/>
      <c r="F46" s="41"/>
      <c r="G46" s="41"/>
      <c r="H46" s="41"/>
      <c r="I46" s="41"/>
      <c r="J46" s="41"/>
      <c r="K46" s="41"/>
      <c r="L46" s="41"/>
      <c r="M46" s="41"/>
      <c r="N46" s="41"/>
      <c r="O46" s="41"/>
      <c r="P46" s="41"/>
      <c r="Q46" s="41"/>
      <c r="R46" s="41"/>
      <c r="S46" s="41"/>
      <c r="T46" s="41"/>
      <c r="U46" s="41"/>
      <c r="V46" s="41"/>
      <c r="W46" s="41"/>
      <c r="X46" s="41"/>
      <c r="Y46" s="41"/>
      <c r="Z46" s="41"/>
    </row>
    <row r="47" spans="1:26" ht="47.25" x14ac:dyDescent="0.25">
      <c r="A47" s="43">
        <v>3.1</v>
      </c>
      <c r="B47" s="31" t="s">
        <v>98</v>
      </c>
      <c r="C47" s="43">
        <f>[1]PhaseII_3rdGrade!$D39</f>
        <v>0</v>
      </c>
      <c r="D47" s="41"/>
      <c r="E47" s="41"/>
      <c r="F47" s="41"/>
      <c r="G47" s="41"/>
      <c r="H47" s="41"/>
      <c r="I47" s="41"/>
      <c r="J47" s="41"/>
      <c r="K47" s="41"/>
      <c r="L47" s="41"/>
      <c r="M47" s="41"/>
      <c r="N47" s="41"/>
      <c r="O47" s="41"/>
      <c r="P47" s="41"/>
      <c r="Q47" s="41"/>
      <c r="R47" s="41"/>
      <c r="S47" s="41"/>
      <c r="T47" s="41"/>
      <c r="U47" s="41"/>
      <c r="V47" s="41"/>
      <c r="W47" s="41"/>
      <c r="X47" s="41"/>
      <c r="Y47" s="41"/>
      <c r="Z47" s="41"/>
    </row>
    <row r="48" spans="1:26" ht="46.5" customHeight="1" x14ac:dyDescent="0.25">
      <c r="A48" s="43">
        <v>3.2</v>
      </c>
      <c r="B48" s="32" t="s">
        <v>99</v>
      </c>
      <c r="C48" s="43">
        <f>[1]PhaseII_3rdGrade!$D40</f>
        <v>0</v>
      </c>
      <c r="D48" s="41"/>
      <c r="E48" s="41"/>
      <c r="F48" s="41"/>
      <c r="G48" s="41"/>
      <c r="H48" s="41"/>
      <c r="I48" s="41"/>
      <c r="J48" s="41"/>
      <c r="K48" s="41"/>
      <c r="L48" s="41"/>
      <c r="M48" s="41"/>
      <c r="N48" s="41"/>
      <c r="O48" s="41"/>
      <c r="P48" s="41"/>
      <c r="Q48" s="41"/>
      <c r="R48" s="41"/>
      <c r="S48" s="41"/>
      <c r="T48" s="41"/>
      <c r="U48" s="41"/>
      <c r="V48" s="41"/>
      <c r="W48" s="41"/>
      <c r="X48" s="41"/>
      <c r="Y48" s="41"/>
      <c r="Z48" s="41"/>
    </row>
    <row r="49" spans="1:26" ht="30.95" customHeight="1" x14ac:dyDescent="0.25">
      <c r="A49" s="43">
        <v>3.3</v>
      </c>
      <c r="B49" s="32" t="s">
        <v>131</v>
      </c>
      <c r="C49" s="43">
        <f>[1]PhaseII_3rdGrade!$D41</f>
        <v>0</v>
      </c>
      <c r="D49" s="41"/>
      <c r="E49" s="41"/>
      <c r="F49" s="41"/>
      <c r="G49" s="41"/>
      <c r="H49" s="41"/>
      <c r="I49" s="41"/>
      <c r="J49" s="41"/>
      <c r="K49" s="41"/>
      <c r="L49" s="41"/>
      <c r="M49" s="41"/>
      <c r="N49" s="41"/>
      <c r="O49" s="41"/>
      <c r="P49" s="41"/>
      <c r="Q49" s="41"/>
      <c r="R49" s="41"/>
      <c r="S49" s="41"/>
      <c r="T49" s="41"/>
      <c r="U49" s="41"/>
      <c r="V49" s="41"/>
      <c r="W49" s="41"/>
      <c r="X49" s="41"/>
      <c r="Y49" s="41"/>
      <c r="Z49" s="41"/>
    </row>
    <row r="50" spans="1:26" ht="30.95" customHeight="1" x14ac:dyDescent="0.25">
      <c r="A50" s="43">
        <v>3.4</v>
      </c>
      <c r="B50" s="32" t="s">
        <v>101</v>
      </c>
      <c r="C50" s="43">
        <f>[1]PhaseII_3rdGrade!$D42</f>
        <v>0</v>
      </c>
      <c r="D50" s="41"/>
      <c r="E50" s="41"/>
      <c r="F50" s="41"/>
      <c r="G50" s="41"/>
      <c r="H50" s="41"/>
      <c r="I50" s="41"/>
      <c r="J50" s="41"/>
      <c r="K50" s="41"/>
      <c r="L50" s="41"/>
      <c r="M50" s="41"/>
      <c r="N50" s="41"/>
      <c r="O50" s="41"/>
      <c r="P50" s="41"/>
      <c r="Q50" s="41"/>
      <c r="R50" s="41"/>
      <c r="S50" s="41"/>
      <c r="T50" s="41"/>
      <c r="U50" s="41"/>
      <c r="V50" s="41"/>
      <c r="W50" s="41"/>
      <c r="X50" s="41"/>
      <c r="Y50" s="41"/>
      <c r="Z50" s="41"/>
    </row>
    <row r="51" spans="1:26" ht="46.5" customHeight="1" x14ac:dyDescent="0.25">
      <c r="A51" s="43">
        <v>3.5</v>
      </c>
      <c r="B51" s="33" t="s">
        <v>102</v>
      </c>
      <c r="C51" s="43">
        <f>[1]PhaseII_3rdGrade!$D43</f>
        <v>0</v>
      </c>
      <c r="D51" s="41"/>
      <c r="E51" s="41"/>
      <c r="F51" s="41"/>
      <c r="G51" s="41"/>
      <c r="H51" s="41"/>
      <c r="I51" s="41"/>
      <c r="J51" s="41"/>
      <c r="K51" s="41"/>
      <c r="L51" s="41"/>
      <c r="M51" s="41"/>
      <c r="N51" s="41"/>
      <c r="O51" s="41"/>
      <c r="P51" s="41"/>
      <c r="Q51" s="41"/>
      <c r="R51" s="41"/>
      <c r="S51" s="41"/>
      <c r="T51" s="41"/>
      <c r="U51" s="41"/>
      <c r="V51" s="41"/>
      <c r="W51" s="41"/>
      <c r="X51" s="41"/>
      <c r="Y51" s="41"/>
      <c r="Z51" s="41"/>
    </row>
    <row r="52" spans="1:26" ht="46.5" customHeight="1" x14ac:dyDescent="0.25">
      <c r="A52" s="43" t="s">
        <v>92</v>
      </c>
      <c r="B52" s="109"/>
      <c r="C52" s="110" t="s">
        <v>26</v>
      </c>
      <c r="D52" s="41"/>
      <c r="E52" s="41"/>
      <c r="F52" s="41"/>
      <c r="G52" s="41"/>
      <c r="H52" s="41"/>
      <c r="I52" s="41"/>
      <c r="J52" s="41"/>
      <c r="K52" s="41"/>
      <c r="L52" s="41"/>
      <c r="M52" s="41"/>
      <c r="N52" s="41"/>
      <c r="O52" s="41"/>
      <c r="P52" s="41"/>
      <c r="Q52" s="41"/>
      <c r="R52" s="41"/>
      <c r="S52" s="41"/>
      <c r="T52" s="41"/>
      <c r="U52" s="41"/>
      <c r="V52" s="41"/>
      <c r="W52" s="41"/>
      <c r="X52" s="41"/>
      <c r="Y52" s="41"/>
      <c r="Z52" s="41"/>
    </row>
    <row r="53" spans="1:26" ht="15.75" x14ac:dyDescent="0.25">
      <c r="A53" s="46"/>
      <c r="B53" s="47" t="s">
        <v>132</v>
      </c>
      <c r="C53" s="48">
        <f>5-(COUNTIF(C47:C51,"does not meet expectations - 0 points"))</f>
        <v>5</v>
      </c>
      <c r="D53" s="41"/>
      <c r="E53" s="41"/>
      <c r="F53" s="41"/>
      <c r="G53" s="41"/>
      <c r="H53" s="41"/>
      <c r="I53" s="41"/>
      <c r="J53" s="41"/>
      <c r="K53" s="41"/>
      <c r="L53" s="41"/>
      <c r="M53" s="41"/>
      <c r="N53" s="41"/>
      <c r="O53" s="41"/>
      <c r="P53" s="41"/>
      <c r="Q53" s="41"/>
      <c r="R53" s="41"/>
      <c r="S53" s="41"/>
      <c r="T53" s="41"/>
      <c r="U53" s="41"/>
      <c r="V53" s="41"/>
      <c r="W53" s="41"/>
      <c r="X53" s="41"/>
      <c r="Y53" s="41"/>
      <c r="Z53" s="41"/>
    </row>
    <row r="54" spans="1:26" ht="31.5" x14ac:dyDescent="0.25">
      <c r="A54" s="25" t="s">
        <v>11</v>
      </c>
      <c r="B54" s="25" t="s">
        <v>159</v>
      </c>
      <c r="C54" s="25" t="s">
        <v>13</v>
      </c>
      <c r="D54" s="41"/>
      <c r="E54" s="41"/>
      <c r="F54" s="41"/>
      <c r="G54" s="41"/>
      <c r="H54" s="41"/>
      <c r="I54" s="41"/>
      <c r="J54" s="41"/>
      <c r="K54" s="41"/>
      <c r="L54" s="41"/>
      <c r="M54" s="41"/>
      <c r="N54" s="41"/>
      <c r="O54" s="41"/>
      <c r="P54" s="41"/>
      <c r="Q54" s="41"/>
      <c r="R54" s="41"/>
      <c r="S54" s="41"/>
      <c r="T54" s="41"/>
      <c r="U54" s="41"/>
      <c r="V54" s="41"/>
      <c r="W54" s="41"/>
      <c r="X54" s="41"/>
      <c r="Y54" s="41"/>
      <c r="Z54" s="41"/>
    </row>
    <row r="55" spans="1:26" ht="31.5" x14ac:dyDescent="0.25">
      <c r="A55" s="43">
        <v>4.0999999999999996</v>
      </c>
      <c r="B55" s="9" t="s">
        <v>59</v>
      </c>
      <c r="C55" s="44">
        <f>[1]PhaseII_3rdGrade!$D46</f>
        <v>0</v>
      </c>
      <c r="D55" s="41"/>
      <c r="E55" s="41"/>
      <c r="F55" s="41"/>
      <c r="G55" s="41"/>
      <c r="H55" s="41"/>
      <c r="I55" s="41"/>
      <c r="J55" s="41"/>
      <c r="K55" s="41"/>
      <c r="L55" s="41"/>
      <c r="M55" s="41"/>
      <c r="N55" s="41"/>
      <c r="O55" s="41"/>
      <c r="P55" s="41"/>
      <c r="Q55" s="41"/>
      <c r="R55" s="41"/>
      <c r="S55" s="41"/>
      <c r="T55" s="41"/>
      <c r="U55" s="41"/>
      <c r="V55" s="41"/>
      <c r="W55" s="41"/>
      <c r="X55" s="41"/>
      <c r="Y55" s="41"/>
      <c r="Z55" s="41"/>
    </row>
    <row r="56" spans="1:26" ht="30.95" customHeight="1" x14ac:dyDescent="0.25">
      <c r="A56" s="43">
        <v>4.2</v>
      </c>
      <c r="B56" s="36" t="s">
        <v>134</v>
      </c>
      <c r="C56" s="44">
        <f>[1]PhaseII_3rdGrade!$D47</f>
        <v>0</v>
      </c>
      <c r="D56" s="41"/>
      <c r="E56" s="41"/>
      <c r="F56" s="41"/>
      <c r="G56" s="41"/>
      <c r="H56" s="41"/>
      <c r="I56" s="41"/>
      <c r="J56" s="41"/>
      <c r="K56" s="41"/>
      <c r="L56" s="41"/>
      <c r="M56" s="41"/>
      <c r="N56" s="41"/>
      <c r="O56" s="41"/>
      <c r="P56" s="41"/>
      <c r="Q56" s="41"/>
      <c r="R56" s="41"/>
      <c r="S56" s="41"/>
      <c r="T56" s="41"/>
      <c r="U56" s="41"/>
      <c r="V56" s="41"/>
      <c r="W56" s="41"/>
      <c r="X56" s="41"/>
      <c r="Y56" s="41"/>
      <c r="Z56" s="41"/>
    </row>
    <row r="57" spans="1:26" ht="46.5" customHeight="1" x14ac:dyDescent="0.25">
      <c r="A57" s="43">
        <v>4.3</v>
      </c>
      <c r="B57" s="4" t="s">
        <v>63</v>
      </c>
      <c r="C57" s="44">
        <f>[1]PhaseII_3rdGrade!$D48</f>
        <v>0</v>
      </c>
      <c r="D57" s="41"/>
      <c r="E57" s="41"/>
      <c r="F57" s="41"/>
      <c r="G57" s="41"/>
      <c r="H57" s="41"/>
      <c r="I57" s="41"/>
      <c r="J57" s="41"/>
      <c r="K57" s="41"/>
      <c r="L57" s="41"/>
      <c r="M57" s="41"/>
      <c r="N57" s="41"/>
      <c r="O57" s="41"/>
      <c r="P57" s="41"/>
      <c r="Q57" s="41"/>
      <c r="R57" s="41"/>
      <c r="S57" s="41"/>
      <c r="T57" s="41"/>
      <c r="U57" s="41"/>
      <c r="V57" s="41"/>
      <c r="W57" s="41"/>
      <c r="X57" s="41"/>
      <c r="Y57" s="41"/>
      <c r="Z57" s="41"/>
    </row>
    <row r="58" spans="1:26" ht="30.95" customHeight="1" x14ac:dyDescent="0.25">
      <c r="A58" s="43">
        <v>4.4000000000000004</v>
      </c>
      <c r="B58" s="4" t="s">
        <v>64</v>
      </c>
      <c r="C58" s="44">
        <f>[1]PhaseII_3rdGrade!$D49</f>
        <v>0</v>
      </c>
      <c r="D58" s="41"/>
      <c r="E58" s="41"/>
      <c r="F58" s="41"/>
      <c r="G58" s="41"/>
      <c r="H58" s="41"/>
      <c r="I58" s="41"/>
      <c r="J58" s="41"/>
      <c r="K58" s="41"/>
      <c r="L58" s="41"/>
      <c r="M58" s="41"/>
      <c r="N58" s="41"/>
      <c r="O58" s="41"/>
      <c r="P58" s="41"/>
      <c r="Q58" s="41"/>
      <c r="R58" s="41"/>
      <c r="S58" s="41"/>
      <c r="T58" s="41"/>
      <c r="U58" s="41"/>
      <c r="V58" s="41"/>
      <c r="W58" s="41"/>
      <c r="X58" s="41"/>
      <c r="Y58" s="41"/>
      <c r="Z58" s="41"/>
    </row>
    <row r="59" spans="1:26" ht="30.95" customHeight="1" x14ac:dyDescent="0.25">
      <c r="A59" s="43">
        <v>4.5</v>
      </c>
      <c r="B59" s="49" t="s">
        <v>160</v>
      </c>
      <c r="C59" s="44">
        <f>[1]PhaseII_3rdGrade!$D50</f>
        <v>0</v>
      </c>
      <c r="D59" s="41"/>
      <c r="E59" s="41"/>
      <c r="F59" s="41"/>
      <c r="G59" s="41"/>
      <c r="H59" s="41"/>
      <c r="I59" s="41"/>
      <c r="J59" s="41"/>
      <c r="K59" s="41"/>
      <c r="L59" s="41"/>
      <c r="M59" s="41"/>
      <c r="N59" s="41"/>
      <c r="O59" s="41"/>
      <c r="P59" s="41"/>
      <c r="Q59" s="41"/>
      <c r="R59" s="41"/>
      <c r="S59" s="41"/>
      <c r="T59" s="41"/>
      <c r="U59" s="41"/>
      <c r="V59" s="41"/>
      <c r="W59" s="41"/>
      <c r="X59" s="41"/>
      <c r="Y59" s="41"/>
      <c r="Z59" s="41"/>
    </row>
    <row r="60" spans="1:26" ht="30.95" customHeight="1" x14ac:dyDescent="0.25">
      <c r="A60" s="43">
        <v>4.5999999999999996</v>
      </c>
      <c r="B60" s="50" t="s">
        <v>161</v>
      </c>
      <c r="C60" s="44">
        <f>[1]PhaseII_3rdGrade!$D51</f>
        <v>0</v>
      </c>
      <c r="D60" s="41"/>
      <c r="E60" s="41"/>
      <c r="F60" s="41"/>
      <c r="G60" s="41"/>
      <c r="H60" s="41"/>
      <c r="I60" s="41"/>
      <c r="J60" s="41"/>
      <c r="K60" s="41"/>
      <c r="L60" s="41"/>
      <c r="M60" s="41"/>
      <c r="N60" s="41"/>
      <c r="O60" s="41"/>
      <c r="P60" s="41"/>
      <c r="Q60" s="41"/>
      <c r="R60" s="41"/>
      <c r="S60" s="41"/>
      <c r="T60" s="41"/>
      <c r="U60" s="41"/>
      <c r="V60" s="41"/>
      <c r="W60" s="41"/>
      <c r="X60" s="41"/>
      <c r="Y60" s="41"/>
      <c r="Z60" s="41"/>
    </row>
    <row r="61" spans="1:26" ht="30.95" customHeight="1" x14ac:dyDescent="0.25">
      <c r="A61" s="43">
        <v>4.7</v>
      </c>
      <c r="B61" s="50" t="s">
        <v>136</v>
      </c>
      <c r="C61" s="44">
        <f>[1]PhaseII_3rdGrade!$D52</f>
        <v>0</v>
      </c>
      <c r="D61" s="41"/>
      <c r="E61" s="41"/>
      <c r="F61" s="41"/>
      <c r="G61" s="41"/>
      <c r="H61" s="41"/>
      <c r="I61" s="41"/>
      <c r="J61" s="41"/>
      <c r="K61" s="41"/>
      <c r="L61" s="41"/>
      <c r="M61" s="41"/>
      <c r="N61" s="41"/>
      <c r="O61" s="41"/>
      <c r="P61" s="41"/>
      <c r="Q61" s="41"/>
      <c r="R61" s="41"/>
      <c r="S61" s="41"/>
      <c r="T61" s="41"/>
      <c r="U61" s="41"/>
      <c r="V61" s="41"/>
      <c r="W61" s="41"/>
      <c r="X61" s="41"/>
      <c r="Y61" s="41"/>
      <c r="Z61" s="41"/>
    </row>
    <row r="62" spans="1:26" ht="30.95" customHeight="1" x14ac:dyDescent="0.25">
      <c r="A62" s="43">
        <v>4.8</v>
      </c>
      <c r="B62" s="103" t="s">
        <v>162</v>
      </c>
      <c r="C62" s="44">
        <f>[1]PhaseII_3rdGrade!$D53</f>
        <v>0</v>
      </c>
      <c r="D62" s="41"/>
      <c r="E62" s="41"/>
      <c r="F62" s="41"/>
      <c r="G62" s="41"/>
      <c r="H62" s="41"/>
      <c r="I62" s="41"/>
      <c r="J62" s="41"/>
      <c r="K62" s="41"/>
      <c r="L62" s="41"/>
      <c r="M62" s="41"/>
      <c r="N62" s="41"/>
      <c r="O62" s="41"/>
      <c r="P62" s="41"/>
      <c r="Q62" s="41"/>
      <c r="R62" s="41"/>
      <c r="S62" s="41"/>
      <c r="T62" s="41"/>
      <c r="U62" s="41"/>
      <c r="V62" s="41"/>
      <c r="W62" s="41"/>
      <c r="X62" s="41"/>
      <c r="Y62" s="41"/>
      <c r="Z62" s="41"/>
    </row>
    <row r="63" spans="1:26" ht="31.5" x14ac:dyDescent="0.25">
      <c r="A63" s="43">
        <v>4.9000000000000004</v>
      </c>
      <c r="B63" s="104" t="s">
        <v>163</v>
      </c>
      <c r="C63" s="44">
        <f>[1]PhaseII_3rdGrade!$D54</f>
        <v>0</v>
      </c>
      <c r="D63" s="41"/>
      <c r="E63" s="41"/>
      <c r="F63" s="41"/>
      <c r="G63" s="41"/>
      <c r="H63" s="41"/>
      <c r="I63" s="41"/>
      <c r="J63" s="41"/>
      <c r="K63" s="41"/>
      <c r="L63" s="41"/>
      <c r="M63" s="41"/>
      <c r="N63" s="41"/>
      <c r="O63" s="41"/>
      <c r="P63" s="41"/>
      <c r="Q63" s="41"/>
      <c r="R63" s="41"/>
      <c r="S63" s="41"/>
      <c r="T63" s="41"/>
      <c r="U63" s="41"/>
      <c r="V63" s="41"/>
      <c r="W63" s="41"/>
      <c r="X63" s="41"/>
      <c r="Y63" s="41"/>
      <c r="Z63" s="41"/>
    </row>
    <row r="64" spans="1:26" ht="47.25" x14ac:dyDescent="0.25">
      <c r="A64" s="45">
        <v>4.0999999999999996</v>
      </c>
      <c r="B64" s="49" t="s">
        <v>164</v>
      </c>
      <c r="C64" s="44">
        <f>[1]PhaseII_3rdGrade!$D55</f>
        <v>0</v>
      </c>
      <c r="D64" s="41"/>
      <c r="E64" s="41"/>
      <c r="F64" s="41"/>
      <c r="G64" s="41"/>
      <c r="H64" s="41"/>
      <c r="I64" s="41"/>
      <c r="J64" s="41"/>
      <c r="K64" s="41"/>
      <c r="L64" s="41"/>
      <c r="M64" s="41"/>
      <c r="N64" s="41"/>
      <c r="O64" s="41"/>
      <c r="P64" s="41"/>
      <c r="Q64" s="41"/>
      <c r="R64" s="41"/>
      <c r="S64" s="41"/>
      <c r="T64" s="41"/>
      <c r="U64" s="41"/>
      <c r="V64" s="41"/>
      <c r="W64" s="41"/>
      <c r="X64" s="41"/>
      <c r="Y64" s="41"/>
      <c r="Z64" s="41"/>
    </row>
    <row r="65" spans="1:26" ht="46.5" customHeight="1" x14ac:dyDescent="0.25">
      <c r="A65" s="43">
        <v>4.1100000000000003</v>
      </c>
      <c r="B65" s="49" t="s">
        <v>140</v>
      </c>
      <c r="C65" s="44">
        <f>[1]PhaseII_3rdGrade!$D56</f>
        <v>0</v>
      </c>
      <c r="D65" s="41"/>
      <c r="E65" s="41"/>
      <c r="F65" s="41"/>
      <c r="G65" s="41"/>
      <c r="H65" s="41"/>
      <c r="I65" s="41"/>
      <c r="J65" s="41"/>
      <c r="K65" s="41"/>
      <c r="L65" s="41"/>
      <c r="M65" s="41"/>
      <c r="N65" s="41"/>
      <c r="O65" s="41"/>
      <c r="P65" s="41"/>
      <c r="Q65" s="41"/>
      <c r="R65" s="41"/>
      <c r="S65" s="41"/>
      <c r="T65" s="41"/>
      <c r="U65" s="41"/>
      <c r="V65" s="41"/>
      <c r="W65" s="41"/>
      <c r="X65" s="41"/>
      <c r="Y65" s="41"/>
      <c r="Z65" s="41"/>
    </row>
    <row r="66" spans="1:26" ht="30.95" customHeight="1" x14ac:dyDescent="0.25">
      <c r="A66" s="43">
        <v>4.12</v>
      </c>
      <c r="B66" s="49" t="s">
        <v>165</v>
      </c>
      <c r="C66" s="44">
        <f>[1]PhaseII_3rdGrade!$D57</f>
        <v>0</v>
      </c>
      <c r="D66" s="41"/>
      <c r="E66" s="41"/>
      <c r="F66" s="41"/>
      <c r="G66" s="41"/>
      <c r="H66" s="41"/>
      <c r="I66" s="41"/>
      <c r="J66" s="41"/>
      <c r="K66" s="41"/>
      <c r="L66" s="41"/>
      <c r="M66" s="41"/>
      <c r="N66" s="41"/>
      <c r="O66" s="41"/>
      <c r="P66" s="41"/>
      <c r="Q66" s="41"/>
      <c r="R66" s="41"/>
      <c r="S66" s="41"/>
      <c r="T66" s="41"/>
      <c r="U66" s="41"/>
      <c r="V66" s="41"/>
      <c r="W66" s="41"/>
      <c r="X66" s="41"/>
      <c r="Y66" s="41"/>
      <c r="Z66" s="41"/>
    </row>
    <row r="67" spans="1:26" ht="30.95" customHeight="1" x14ac:dyDescent="0.25">
      <c r="A67" s="43">
        <v>4.13</v>
      </c>
      <c r="B67" s="49" t="s">
        <v>166</v>
      </c>
      <c r="C67" s="44">
        <f>[1]PhaseII_3rdGrade!$D58</f>
        <v>0</v>
      </c>
      <c r="D67" s="41"/>
      <c r="E67" s="41"/>
      <c r="F67" s="41"/>
      <c r="G67" s="41"/>
      <c r="H67" s="41"/>
      <c r="I67" s="41"/>
      <c r="J67" s="41"/>
      <c r="K67" s="41"/>
      <c r="L67" s="41"/>
      <c r="M67" s="41"/>
      <c r="N67" s="41"/>
      <c r="O67" s="41"/>
      <c r="P67" s="41"/>
      <c r="Q67" s="41"/>
      <c r="R67" s="41"/>
      <c r="S67" s="41"/>
      <c r="T67" s="41"/>
      <c r="U67" s="41"/>
      <c r="V67" s="41"/>
      <c r="W67" s="41"/>
      <c r="X67" s="41"/>
      <c r="Y67" s="41"/>
      <c r="Z67" s="41"/>
    </row>
    <row r="68" spans="1:26" ht="46.5" customHeight="1" x14ac:dyDescent="0.25">
      <c r="A68" s="43">
        <v>4.1399999999999997</v>
      </c>
      <c r="B68" s="50" t="s">
        <v>143</v>
      </c>
      <c r="C68" s="44">
        <f>[1]PhaseII_3rdGrade!$D59</f>
        <v>0</v>
      </c>
      <c r="D68" s="41"/>
      <c r="E68" s="41"/>
      <c r="F68" s="41"/>
      <c r="G68" s="41"/>
      <c r="H68" s="41"/>
      <c r="I68" s="41"/>
      <c r="J68" s="41"/>
      <c r="K68" s="41"/>
      <c r="L68" s="41"/>
      <c r="M68" s="41"/>
      <c r="N68" s="41"/>
      <c r="O68" s="41"/>
      <c r="P68" s="41"/>
      <c r="Q68" s="41"/>
      <c r="R68" s="41"/>
      <c r="S68" s="41"/>
      <c r="T68" s="41"/>
      <c r="U68" s="41"/>
      <c r="V68" s="41"/>
      <c r="W68" s="41"/>
      <c r="X68" s="41"/>
      <c r="Y68" s="41"/>
      <c r="Z68" s="41"/>
    </row>
    <row r="69" spans="1:26" ht="46.5" customHeight="1" x14ac:dyDescent="0.25">
      <c r="A69" s="43">
        <v>4.1500000000000004</v>
      </c>
      <c r="B69" s="50" t="s">
        <v>144</v>
      </c>
      <c r="C69" s="44">
        <f>[1]PhaseII_3rdGrade!$D60</f>
        <v>0</v>
      </c>
      <c r="D69" s="41"/>
      <c r="E69" s="41"/>
      <c r="F69" s="41"/>
      <c r="G69" s="41"/>
      <c r="H69" s="41"/>
      <c r="I69" s="41"/>
      <c r="J69" s="41"/>
      <c r="K69" s="41"/>
      <c r="L69" s="41"/>
      <c r="M69" s="41"/>
      <c r="N69" s="41"/>
      <c r="O69" s="41"/>
      <c r="P69" s="41"/>
      <c r="Q69" s="41"/>
      <c r="R69" s="41"/>
      <c r="S69" s="41"/>
      <c r="T69" s="41"/>
      <c r="U69" s="41"/>
      <c r="V69" s="41"/>
      <c r="W69" s="41"/>
      <c r="X69" s="41"/>
      <c r="Y69" s="41"/>
      <c r="Z69" s="41"/>
    </row>
    <row r="70" spans="1:26" ht="46.5" customHeight="1" x14ac:dyDescent="0.25">
      <c r="A70" s="43">
        <v>4.16</v>
      </c>
      <c r="B70" s="50" t="s">
        <v>70</v>
      </c>
      <c r="C70" s="44">
        <f>[1]PhaseII_3rdGrade!$D61</f>
        <v>0</v>
      </c>
      <c r="D70" s="41"/>
      <c r="E70" s="41"/>
      <c r="F70" s="41"/>
      <c r="G70" s="41"/>
      <c r="H70" s="41"/>
      <c r="I70" s="41"/>
      <c r="J70" s="41"/>
      <c r="K70" s="41"/>
      <c r="L70" s="41"/>
      <c r="M70" s="41"/>
      <c r="N70" s="41"/>
      <c r="O70" s="41"/>
      <c r="P70" s="41"/>
      <c r="Q70" s="41"/>
      <c r="R70" s="41"/>
      <c r="S70" s="41"/>
      <c r="T70" s="41"/>
      <c r="U70" s="41"/>
      <c r="V70" s="41"/>
      <c r="W70" s="41"/>
      <c r="X70" s="41"/>
      <c r="Y70" s="41"/>
      <c r="Z70" s="41"/>
    </row>
    <row r="71" spans="1:26" ht="30.95" customHeight="1" x14ac:dyDescent="0.25">
      <c r="A71" s="43" t="s">
        <v>92</v>
      </c>
      <c r="B71" s="109"/>
      <c r="C71" s="110" t="s">
        <v>26</v>
      </c>
      <c r="D71" s="41"/>
      <c r="E71" s="41"/>
      <c r="F71" s="41"/>
      <c r="G71" s="41"/>
      <c r="H71" s="41"/>
      <c r="I71" s="41"/>
      <c r="J71" s="41"/>
      <c r="K71" s="41"/>
      <c r="L71" s="41"/>
      <c r="M71" s="41"/>
      <c r="N71" s="41"/>
      <c r="O71" s="41"/>
      <c r="P71" s="41"/>
      <c r="Q71" s="41"/>
      <c r="R71" s="41"/>
      <c r="S71" s="41"/>
      <c r="T71" s="41"/>
      <c r="U71" s="41"/>
      <c r="V71" s="41"/>
      <c r="W71" s="41"/>
      <c r="X71" s="41"/>
      <c r="Y71" s="41"/>
      <c r="Z71" s="41"/>
    </row>
    <row r="72" spans="1:26" ht="15.75" x14ac:dyDescent="0.25">
      <c r="A72" s="46"/>
      <c r="B72" s="47" t="s">
        <v>145</v>
      </c>
      <c r="C72" s="48">
        <f>16-(COUNTIF(C55:C70,"does not meet expectations - 0 points"))</f>
        <v>16</v>
      </c>
      <c r="D72" s="41"/>
      <c r="E72" s="41"/>
      <c r="F72" s="41"/>
      <c r="G72" s="41"/>
      <c r="H72" s="41"/>
      <c r="I72" s="41"/>
      <c r="J72" s="41"/>
      <c r="K72" s="41"/>
      <c r="L72" s="41"/>
      <c r="M72" s="41"/>
      <c r="N72" s="41"/>
      <c r="O72" s="41"/>
      <c r="P72" s="41"/>
      <c r="Q72" s="41"/>
      <c r="R72" s="41"/>
      <c r="S72" s="41"/>
      <c r="T72" s="41"/>
      <c r="U72" s="41"/>
      <c r="V72" s="41"/>
      <c r="W72" s="41"/>
      <c r="X72" s="41"/>
      <c r="Y72" s="41"/>
      <c r="Z72" s="41"/>
    </row>
    <row r="73" spans="1:26" ht="15.6" customHeight="1" x14ac:dyDescent="0.25">
      <c r="A73" s="25" t="s">
        <v>11</v>
      </c>
      <c r="B73" s="25" t="s">
        <v>167</v>
      </c>
      <c r="C73" s="25" t="s">
        <v>13</v>
      </c>
      <c r="D73" s="41"/>
      <c r="E73" s="41"/>
      <c r="F73" s="41"/>
      <c r="G73" s="41"/>
      <c r="H73" s="41"/>
      <c r="I73" s="41"/>
      <c r="J73" s="41"/>
      <c r="K73" s="41"/>
      <c r="L73" s="41"/>
      <c r="M73" s="41"/>
      <c r="N73" s="41"/>
      <c r="O73" s="41"/>
      <c r="P73" s="41"/>
      <c r="Q73" s="41"/>
      <c r="R73" s="41"/>
      <c r="S73" s="41"/>
      <c r="T73" s="41"/>
      <c r="U73" s="41"/>
      <c r="V73" s="41"/>
      <c r="W73" s="41"/>
      <c r="X73" s="41"/>
      <c r="Y73" s="41"/>
      <c r="Z73" s="41"/>
    </row>
    <row r="74" spans="1:26" ht="31.5" x14ac:dyDescent="0.25">
      <c r="A74" s="43">
        <v>5.0999999999999996</v>
      </c>
      <c r="B74" s="50" t="s">
        <v>168</v>
      </c>
      <c r="C74" s="44">
        <f>[1]PhaseII_3rdGrade!$D64</f>
        <v>0</v>
      </c>
      <c r="D74" s="41"/>
      <c r="E74" s="41"/>
      <c r="F74" s="41"/>
      <c r="G74" s="41"/>
      <c r="H74" s="41"/>
      <c r="I74" s="41"/>
      <c r="J74" s="41"/>
      <c r="K74" s="41"/>
      <c r="L74" s="41"/>
      <c r="M74" s="41"/>
      <c r="N74" s="41"/>
      <c r="O74" s="41"/>
      <c r="P74" s="41"/>
      <c r="Q74" s="41"/>
      <c r="R74" s="41"/>
      <c r="S74" s="41"/>
      <c r="T74" s="41"/>
      <c r="U74" s="41"/>
      <c r="V74" s="41"/>
      <c r="W74" s="41"/>
      <c r="X74" s="41"/>
      <c r="Y74" s="41"/>
      <c r="Z74" s="41"/>
    </row>
    <row r="75" spans="1:26" ht="30.95" customHeight="1" x14ac:dyDescent="0.25">
      <c r="A75" s="43">
        <v>5.2</v>
      </c>
      <c r="B75" s="4" t="s">
        <v>74</v>
      </c>
      <c r="C75" s="44">
        <f>[1]PhaseII_3rdGrade!$D65</f>
        <v>0</v>
      </c>
      <c r="D75" s="41"/>
      <c r="E75" s="41"/>
      <c r="F75" s="41"/>
      <c r="G75" s="41"/>
      <c r="H75" s="41"/>
      <c r="I75" s="41"/>
      <c r="J75" s="41"/>
      <c r="K75" s="41"/>
      <c r="L75" s="41"/>
      <c r="M75" s="41"/>
      <c r="N75" s="41"/>
      <c r="O75" s="41"/>
      <c r="P75" s="41"/>
      <c r="Q75" s="41"/>
      <c r="R75" s="41"/>
      <c r="S75" s="41"/>
      <c r="T75" s="41"/>
      <c r="U75" s="41"/>
      <c r="V75" s="41"/>
      <c r="W75" s="41"/>
      <c r="X75" s="41"/>
      <c r="Y75" s="41"/>
      <c r="Z75" s="41"/>
    </row>
    <row r="76" spans="1:26" ht="15.6" customHeight="1" x14ac:dyDescent="0.25">
      <c r="A76" s="43">
        <v>5.3</v>
      </c>
      <c r="B76" s="51" t="s">
        <v>75</v>
      </c>
      <c r="C76" s="44">
        <f>[1]PhaseII_3rdGrade!$D66</f>
        <v>0</v>
      </c>
      <c r="D76" s="41"/>
      <c r="E76" s="41"/>
      <c r="F76" s="41"/>
      <c r="G76" s="41"/>
      <c r="H76" s="41"/>
      <c r="I76" s="41"/>
      <c r="J76" s="41"/>
      <c r="K76" s="41"/>
      <c r="L76" s="41"/>
      <c r="M76" s="41"/>
      <c r="N76" s="41"/>
      <c r="O76" s="41"/>
      <c r="P76" s="41"/>
      <c r="Q76" s="41"/>
      <c r="R76" s="41"/>
      <c r="S76" s="41"/>
      <c r="T76" s="41"/>
      <c r="U76" s="41"/>
      <c r="V76" s="41"/>
      <c r="W76" s="41"/>
      <c r="X76" s="41"/>
      <c r="Y76" s="41"/>
      <c r="Z76" s="41"/>
    </row>
    <row r="77" spans="1:26" ht="30.95" customHeight="1" x14ac:dyDescent="0.25">
      <c r="A77" s="43">
        <v>5.4</v>
      </c>
      <c r="B77" s="52" t="s">
        <v>76</v>
      </c>
      <c r="C77" s="44">
        <f>[1]PhaseII_3rdGrade!$D67</f>
        <v>0</v>
      </c>
      <c r="D77" s="41"/>
      <c r="E77" s="41"/>
      <c r="F77" s="41"/>
      <c r="G77" s="41"/>
      <c r="H77" s="41"/>
      <c r="I77" s="41"/>
      <c r="J77" s="41"/>
      <c r="K77" s="41"/>
      <c r="L77" s="41"/>
      <c r="M77" s="41"/>
      <c r="N77" s="41"/>
      <c r="O77" s="41"/>
      <c r="P77" s="41"/>
      <c r="Q77" s="41"/>
      <c r="R77" s="41"/>
      <c r="S77" s="41"/>
      <c r="T77" s="41"/>
      <c r="U77" s="41"/>
      <c r="V77" s="41"/>
      <c r="W77" s="41"/>
      <c r="X77" s="41"/>
      <c r="Y77" s="41"/>
      <c r="Z77" s="41"/>
    </row>
    <row r="78" spans="1:26" ht="15.6" customHeight="1" x14ac:dyDescent="0.25">
      <c r="A78" s="43">
        <v>5.5</v>
      </c>
      <c r="B78" s="53" t="s">
        <v>169</v>
      </c>
      <c r="C78" s="44">
        <f>[1]PhaseII_3rdGrade!$D68</f>
        <v>0</v>
      </c>
      <c r="D78" s="41"/>
      <c r="E78" s="41"/>
      <c r="F78" s="41"/>
      <c r="G78" s="41"/>
      <c r="H78" s="41"/>
      <c r="I78" s="41"/>
      <c r="J78" s="41"/>
      <c r="K78" s="41"/>
      <c r="L78" s="41"/>
      <c r="M78" s="41"/>
      <c r="N78" s="41"/>
      <c r="O78" s="41"/>
      <c r="P78" s="41"/>
      <c r="Q78" s="41"/>
      <c r="R78" s="41"/>
      <c r="S78" s="41"/>
      <c r="T78" s="41"/>
      <c r="U78" s="41"/>
      <c r="V78" s="41"/>
      <c r="W78" s="41"/>
      <c r="X78" s="41"/>
      <c r="Y78" s="41"/>
      <c r="Z78" s="41"/>
    </row>
    <row r="79" spans="1:26" ht="30.95" customHeight="1" x14ac:dyDescent="0.25">
      <c r="A79" s="43" t="s">
        <v>92</v>
      </c>
      <c r="B79" s="109"/>
      <c r="C79" s="110" t="s">
        <v>26</v>
      </c>
      <c r="D79" s="41"/>
      <c r="E79" s="41"/>
      <c r="F79" s="41"/>
      <c r="G79" s="41"/>
      <c r="H79" s="41"/>
      <c r="I79" s="41"/>
      <c r="J79" s="41"/>
      <c r="K79" s="41"/>
      <c r="L79" s="41"/>
      <c r="M79" s="41"/>
      <c r="N79" s="41"/>
      <c r="O79" s="41"/>
      <c r="P79" s="41"/>
      <c r="Q79" s="41"/>
      <c r="R79" s="41"/>
      <c r="S79" s="41"/>
      <c r="T79" s="41"/>
      <c r="U79" s="41"/>
      <c r="V79" s="41"/>
      <c r="W79" s="41"/>
      <c r="X79" s="41"/>
      <c r="Y79" s="41"/>
      <c r="Z79" s="41"/>
    </row>
    <row r="80" spans="1:26" ht="15.75" x14ac:dyDescent="0.25">
      <c r="A80" s="46"/>
      <c r="B80" s="47" t="s">
        <v>132</v>
      </c>
      <c r="C80" s="48">
        <f>5-(COUNTIF(C74:C78,"does not meet expectations - 0 points"))</f>
        <v>5</v>
      </c>
      <c r="D80" s="41"/>
      <c r="E80" s="41"/>
      <c r="F80" s="41"/>
      <c r="G80" s="41"/>
      <c r="H80" s="41"/>
      <c r="I80" s="41"/>
      <c r="J80" s="41"/>
      <c r="K80" s="41"/>
      <c r="L80" s="41"/>
      <c r="M80" s="41"/>
      <c r="N80" s="41"/>
      <c r="O80" s="41"/>
      <c r="P80" s="41"/>
      <c r="Q80" s="41"/>
      <c r="R80" s="41"/>
      <c r="S80" s="41"/>
      <c r="T80" s="41"/>
      <c r="U80" s="41"/>
      <c r="V80" s="41"/>
      <c r="W80" s="41"/>
      <c r="X80" s="41"/>
      <c r="Y80" s="41"/>
      <c r="Z80" s="41"/>
    </row>
    <row r="81" spans="1:26" ht="15.6" customHeight="1" x14ac:dyDescent="0.25">
      <c r="A81" s="25" t="s">
        <v>11</v>
      </c>
      <c r="B81" s="25" t="s">
        <v>78</v>
      </c>
      <c r="C81" s="25" t="s">
        <v>13</v>
      </c>
      <c r="D81" s="41"/>
      <c r="E81" s="41"/>
      <c r="F81" s="41"/>
      <c r="G81" s="41"/>
      <c r="H81" s="41"/>
      <c r="I81" s="41"/>
      <c r="J81" s="41"/>
      <c r="K81" s="41"/>
      <c r="L81" s="41"/>
      <c r="M81" s="41"/>
      <c r="N81" s="41"/>
      <c r="O81" s="41"/>
      <c r="P81" s="41"/>
      <c r="Q81" s="41"/>
      <c r="R81" s="41"/>
      <c r="S81" s="41"/>
      <c r="T81" s="41"/>
      <c r="U81" s="41"/>
      <c r="V81" s="41"/>
      <c r="W81" s="41"/>
      <c r="X81" s="41"/>
      <c r="Y81" s="41"/>
      <c r="Z81" s="41"/>
    </row>
    <row r="82" spans="1:26" ht="15.75" x14ac:dyDescent="0.25">
      <c r="A82" s="43">
        <v>6.1</v>
      </c>
      <c r="B82" s="4" t="s">
        <v>79</v>
      </c>
      <c r="C82" s="43">
        <f>[1]PhaseII_3rdGrade!$D71</f>
        <v>0</v>
      </c>
      <c r="D82" s="41"/>
      <c r="E82" s="41"/>
      <c r="F82" s="41"/>
      <c r="G82" s="41"/>
      <c r="H82" s="41"/>
      <c r="I82" s="41"/>
      <c r="J82" s="41"/>
      <c r="K82" s="41"/>
      <c r="L82" s="41"/>
      <c r="M82" s="41"/>
      <c r="N82" s="41"/>
      <c r="O82" s="41"/>
      <c r="P82" s="41"/>
      <c r="Q82" s="41"/>
      <c r="R82" s="41"/>
      <c r="S82" s="41"/>
      <c r="T82" s="41"/>
      <c r="U82" s="41"/>
      <c r="V82" s="41"/>
      <c r="W82" s="41"/>
      <c r="X82" s="41"/>
      <c r="Y82" s="41"/>
      <c r="Z82" s="41"/>
    </row>
    <row r="83" spans="1:26" ht="15.6" customHeight="1" x14ac:dyDescent="0.25">
      <c r="A83" s="43">
        <v>6.2</v>
      </c>
      <c r="B83" s="11" t="s">
        <v>80</v>
      </c>
      <c r="C83" s="43">
        <f>[1]PhaseII_3rdGrade!$D72</f>
        <v>0</v>
      </c>
      <c r="D83" s="41"/>
      <c r="E83" s="41"/>
      <c r="F83" s="41"/>
      <c r="G83" s="41"/>
      <c r="H83" s="41"/>
      <c r="I83" s="41"/>
      <c r="J83" s="41"/>
      <c r="K83" s="41"/>
      <c r="L83" s="41"/>
      <c r="M83" s="41"/>
      <c r="N83" s="41"/>
      <c r="O83" s="41"/>
      <c r="P83" s="41"/>
      <c r="Q83" s="41"/>
      <c r="R83" s="41"/>
      <c r="S83" s="41"/>
      <c r="T83" s="41"/>
      <c r="U83" s="41"/>
      <c r="V83" s="41"/>
      <c r="W83" s="41"/>
      <c r="X83" s="41"/>
      <c r="Y83" s="41"/>
      <c r="Z83" s="41"/>
    </row>
    <row r="84" spans="1:26" ht="30.95" customHeight="1" x14ac:dyDescent="0.25">
      <c r="A84" s="43">
        <v>6.3</v>
      </c>
      <c r="B84" s="54" t="s">
        <v>170</v>
      </c>
      <c r="C84" s="43">
        <f>[1]PhaseII_3rdGrade!$D73</f>
        <v>0</v>
      </c>
      <c r="D84" s="41"/>
      <c r="E84" s="41"/>
      <c r="F84" s="41"/>
      <c r="G84" s="41"/>
      <c r="H84" s="41"/>
      <c r="I84" s="41"/>
      <c r="J84" s="41"/>
      <c r="K84" s="41"/>
      <c r="L84" s="41"/>
      <c r="M84" s="41"/>
      <c r="N84" s="41"/>
      <c r="O84" s="41"/>
      <c r="P84" s="41"/>
      <c r="Q84" s="41"/>
      <c r="R84" s="41"/>
      <c r="S84" s="41"/>
      <c r="T84" s="41"/>
      <c r="U84" s="41"/>
      <c r="V84" s="41"/>
      <c r="W84" s="41"/>
      <c r="X84" s="41"/>
      <c r="Y84" s="41"/>
      <c r="Z84" s="41"/>
    </row>
    <row r="85" spans="1:26" ht="30.95" customHeight="1" x14ac:dyDescent="0.25">
      <c r="A85" s="43">
        <v>6.4</v>
      </c>
      <c r="B85" s="55" t="s">
        <v>171</v>
      </c>
      <c r="C85" s="43">
        <f>[1]PhaseII_3rdGrade!$D74</f>
        <v>0</v>
      </c>
      <c r="D85" s="41"/>
      <c r="E85" s="41"/>
      <c r="F85" s="41"/>
      <c r="G85" s="41"/>
      <c r="H85" s="41"/>
      <c r="I85" s="41"/>
      <c r="J85" s="41"/>
      <c r="K85" s="41"/>
      <c r="L85" s="41"/>
      <c r="M85" s="41"/>
      <c r="N85" s="41"/>
      <c r="O85" s="41"/>
      <c r="P85" s="41"/>
      <c r="Q85" s="41"/>
      <c r="R85" s="41"/>
      <c r="S85" s="41"/>
      <c r="T85" s="41"/>
      <c r="U85" s="41"/>
      <c r="V85" s="41"/>
      <c r="W85" s="41"/>
      <c r="X85" s="41"/>
      <c r="Y85" s="41"/>
      <c r="Z85" s="41"/>
    </row>
    <row r="86" spans="1:26" ht="30.95" customHeight="1" x14ac:dyDescent="0.25">
      <c r="A86" s="43">
        <v>6.5</v>
      </c>
      <c r="B86" s="55" t="s">
        <v>84</v>
      </c>
      <c r="C86" s="43">
        <f>[1]PhaseII_3rdGrade!$D75</f>
        <v>0</v>
      </c>
      <c r="D86" s="41"/>
      <c r="E86" s="41"/>
      <c r="F86" s="41"/>
      <c r="G86" s="41"/>
      <c r="H86" s="41"/>
      <c r="I86" s="41"/>
      <c r="J86" s="41"/>
      <c r="K86" s="41"/>
      <c r="L86" s="41"/>
      <c r="M86" s="41"/>
      <c r="N86" s="41"/>
      <c r="O86" s="41"/>
      <c r="P86" s="41"/>
      <c r="Q86" s="41"/>
      <c r="R86" s="41"/>
      <c r="S86" s="41"/>
      <c r="T86" s="41"/>
      <c r="U86" s="41"/>
      <c r="V86" s="41"/>
      <c r="W86" s="41"/>
      <c r="X86" s="41"/>
      <c r="Y86" s="41"/>
      <c r="Z86" s="41"/>
    </row>
    <row r="87" spans="1:26" ht="15.6" customHeight="1" x14ac:dyDescent="0.25">
      <c r="A87" s="43" t="s">
        <v>92</v>
      </c>
      <c r="B87" s="109"/>
      <c r="C87" s="110" t="s">
        <v>26</v>
      </c>
      <c r="D87" s="41"/>
      <c r="E87" s="41"/>
      <c r="F87" s="41"/>
      <c r="G87" s="41"/>
      <c r="H87" s="41"/>
      <c r="I87" s="41"/>
      <c r="J87" s="41"/>
      <c r="K87" s="41"/>
      <c r="L87" s="41"/>
      <c r="M87" s="41"/>
      <c r="N87" s="41"/>
      <c r="O87" s="41"/>
      <c r="P87" s="41"/>
      <c r="Q87" s="41"/>
      <c r="R87" s="41"/>
      <c r="S87" s="41"/>
      <c r="T87" s="41"/>
      <c r="U87" s="41"/>
      <c r="V87" s="41"/>
      <c r="W87" s="41"/>
      <c r="X87" s="41"/>
      <c r="Y87" s="41"/>
      <c r="Z87" s="41"/>
    </row>
    <row r="88" spans="1:26" ht="15.75" x14ac:dyDescent="0.25">
      <c r="A88" s="46"/>
      <c r="B88" s="47" t="s">
        <v>132</v>
      </c>
      <c r="C88" s="48">
        <f>5-(COUNTIF(C82:C86,"does not meet expectations - 0 points"))</f>
        <v>5</v>
      </c>
      <c r="D88" s="41"/>
      <c r="E88" s="41"/>
      <c r="F88" s="41"/>
      <c r="G88" s="41"/>
      <c r="H88" s="41"/>
      <c r="I88" s="41"/>
      <c r="J88" s="41"/>
      <c r="K88" s="41"/>
      <c r="L88" s="41"/>
      <c r="M88" s="41"/>
      <c r="N88" s="41"/>
      <c r="O88" s="41"/>
      <c r="P88" s="41"/>
      <c r="Q88" s="41"/>
      <c r="R88" s="41"/>
      <c r="S88" s="41"/>
      <c r="T88" s="41"/>
      <c r="U88" s="41"/>
      <c r="V88" s="41"/>
      <c r="W88" s="41"/>
      <c r="X88" s="41"/>
      <c r="Y88" s="41"/>
      <c r="Z88" s="41"/>
    </row>
    <row r="89" spans="1:26" ht="15" x14ac:dyDescent="0.25">
      <c r="A89" s="41"/>
      <c r="B89" s="41"/>
      <c r="C89" s="42"/>
      <c r="D89" s="41"/>
      <c r="E89" s="41"/>
      <c r="F89" s="41"/>
      <c r="G89" s="41"/>
      <c r="H89" s="41"/>
      <c r="I89" s="41"/>
      <c r="J89" s="41"/>
      <c r="K89" s="41"/>
      <c r="L89" s="41"/>
      <c r="M89" s="41"/>
      <c r="N89" s="41"/>
      <c r="O89" s="41"/>
      <c r="P89" s="41"/>
      <c r="Q89" s="41"/>
      <c r="R89" s="41"/>
      <c r="S89" s="41"/>
      <c r="T89" s="41"/>
      <c r="U89" s="41"/>
      <c r="V89" s="41"/>
      <c r="W89" s="41"/>
      <c r="X89" s="41"/>
      <c r="Y89" s="41"/>
      <c r="Z89" s="41"/>
    </row>
    <row r="90" spans="1:26" ht="15" hidden="1" x14ac:dyDescent="0.25">
      <c r="A90" s="41"/>
      <c r="B90" s="41"/>
      <c r="C90" s="42"/>
      <c r="D90" s="41"/>
      <c r="E90" s="41"/>
      <c r="F90" s="41"/>
      <c r="G90" s="41"/>
      <c r="H90" s="41"/>
      <c r="I90" s="41"/>
      <c r="J90" s="41"/>
      <c r="K90" s="41"/>
      <c r="L90" s="41"/>
      <c r="M90" s="41"/>
      <c r="N90" s="41"/>
      <c r="O90" s="41"/>
      <c r="P90" s="41"/>
      <c r="Q90" s="41"/>
      <c r="R90" s="41"/>
      <c r="S90" s="41"/>
      <c r="T90" s="41"/>
      <c r="U90" s="41"/>
      <c r="V90" s="41"/>
      <c r="W90" s="41"/>
      <c r="X90" s="41"/>
      <c r="Y90" s="41"/>
      <c r="Z90" s="41"/>
    </row>
    <row r="91" spans="1:26" ht="0" hidden="1" customHeight="1" x14ac:dyDescent="0.25">
      <c r="A91" s="41"/>
      <c r="B91" s="41"/>
      <c r="C91" s="42"/>
      <c r="D91" s="41"/>
      <c r="E91" s="41"/>
      <c r="F91" s="41"/>
      <c r="G91" s="41"/>
      <c r="H91" s="41"/>
      <c r="I91" s="41"/>
      <c r="J91" s="41"/>
      <c r="K91" s="41"/>
      <c r="L91" s="41"/>
      <c r="M91" s="41"/>
      <c r="N91" s="41"/>
      <c r="O91" s="41"/>
      <c r="P91" s="41"/>
      <c r="Q91" s="41"/>
      <c r="R91" s="41"/>
      <c r="S91" s="41"/>
      <c r="T91" s="41"/>
      <c r="U91" s="41"/>
      <c r="V91" s="41"/>
      <c r="W91" s="41"/>
      <c r="X91" s="41"/>
      <c r="Y91" s="41"/>
      <c r="Z91" s="41"/>
    </row>
    <row r="92" spans="1:26" ht="0" hidden="1" customHeight="1" x14ac:dyDescent="0.25">
      <c r="A92" s="41"/>
      <c r="B92" s="41"/>
      <c r="C92" s="42"/>
      <c r="D92" s="41"/>
      <c r="E92" s="41"/>
      <c r="F92" s="41"/>
      <c r="G92" s="41"/>
      <c r="H92" s="41"/>
      <c r="I92" s="41"/>
      <c r="J92" s="41"/>
      <c r="K92" s="41"/>
      <c r="L92" s="41"/>
      <c r="M92" s="41"/>
      <c r="N92" s="41"/>
      <c r="O92" s="41"/>
      <c r="P92" s="41"/>
      <c r="Q92" s="41"/>
      <c r="R92" s="41"/>
      <c r="S92" s="41"/>
      <c r="T92" s="41"/>
      <c r="U92" s="41"/>
      <c r="V92" s="41"/>
      <c r="W92" s="41"/>
      <c r="X92" s="41"/>
      <c r="Y92" s="41"/>
      <c r="Z92" s="41"/>
    </row>
  </sheetData>
  <mergeCells count="11">
    <mergeCell ref="A8:C8"/>
    <mergeCell ref="A9:C9"/>
    <mergeCell ref="A10:C10"/>
    <mergeCell ref="A11:C11"/>
    <mergeCell ref="A1:C1"/>
    <mergeCell ref="A2:C2"/>
    <mergeCell ref="A3:C3"/>
    <mergeCell ref="A4:C4"/>
    <mergeCell ref="A5:C5"/>
    <mergeCell ref="A7:C7"/>
    <mergeCell ref="A6:C6"/>
  </mergeCells>
  <dataValidations count="1">
    <dataValidation type="list" allowBlank="1" sqref="C32:C44 C14:C29 C74:C79 C55:C71 C47:C52 C82:C87" xr:uid="{00000000-0002-0000-0500-000000000000}">
      <formula1>"Meets Expectations - 1 point,Does Not Meet Expectations - 0 points"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A763-2B52-4323-8873-7382B5970E7E}">
  <dimension ref="A1:Z103"/>
  <sheetViews>
    <sheetView showGridLines="0" zoomScale="80" zoomScaleNormal="80" workbookViewId="0">
      <selection activeCell="A7" sqref="A7:XFD7"/>
    </sheetView>
  </sheetViews>
  <sheetFormatPr defaultColWidth="0" defaultRowHeight="0" customHeight="1" zeroHeight="1" x14ac:dyDescent="0.25"/>
  <cols>
    <col min="1" max="1" width="18.140625" style="21" customWidth="1"/>
    <col min="2" max="2" width="91.140625" style="21" customWidth="1"/>
    <col min="3" max="3" width="22.42578125" style="22" bestFit="1" customWidth="1"/>
    <col min="4" max="22" width="8.5703125" style="21" hidden="1" customWidth="1"/>
    <col min="23" max="16384" width="0" style="21" hidden="1"/>
  </cols>
  <sheetData>
    <row r="1" spans="1:26" ht="57" customHeight="1" x14ac:dyDescent="0.25">
      <c r="A1" s="117" t="s">
        <v>151</v>
      </c>
      <c r="B1" s="117"/>
      <c r="C1" s="117"/>
      <c r="D1" s="41"/>
      <c r="E1" s="41"/>
      <c r="F1" s="41"/>
      <c r="G1" s="41"/>
      <c r="H1" s="41"/>
      <c r="I1" s="41"/>
      <c r="J1" s="41"/>
      <c r="K1" s="41"/>
      <c r="L1" s="41"/>
      <c r="M1" s="41"/>
      <c r="N1" s="41"/>
      <c r="O1" s="41"/>
      <c r="P1" s="41"/>
      <c r="Q1" s="41"/>
      <c r="R1" s="41"/>
      <c r="S1" s="41"/>
      <c r="T1" s="41"/>
      <c r="U1" s="41"/>
      <c r="V1" s="41"/>
      <c r="W1" s="41"/>
      <c r="X1" s="41"/>
      <c r="Y1" s="41"/>
      <c r="Z1" s="41"/>
    </row>
    <row r="2" spans="1:26" ht="18.95" customHeight="1" x14ac:dyDescent="0.3">
      <c r="A2" s="118" t="str">
        <f>PhaseII_Kindergarten!A2</f>
        <v xml:space="preserve">Date: </v>
      </c>
      <c r="B2" s="118"/>
      <c r="C2" s="118"/>
      <c r="D2" s="41"/>
      <c r="E2" s="41"/>
      <c r="F2" s="41"/>
      <c r="G2" s="41"/>
      <c r="H2" s="41"/>
      <c r="I2" s="41"/>
      <c r="J2" s="41"/>
      <c r="K2" s="41"/>
      <c r="L2" s="41"/>
      <c r="M2" s="41"/>
      <c r="N2" s="41"/>
      <c r="O2" s="41"/>
      <c r="P2" s="41"/>
      <c r="Q2" s="41"/>
      <c r="R2" s="41"/>
      <c r="S2" s="41"/>
      <c r="T2" s="41"/>
      <c r="U2" s="41"/>
      <c r="V2" s="41"/>
      <c r="W2" s="41"/>
      <c r="X2" s="41"/>
      <c r="Y2" s="41"/>
      <c r="Z2" s="41"/>
    </row>
    <row r="3" spans="1:26" ht="18.95" customHeight="1" x14ac:dyDescent="0.3">
      <c r="A3" s="118" t="str">
        <f>PhaseII_Kindergarten!A3</f>
        <v xml:space="preserve">Name of Provider: </v>
      </c>
      <c r="B3" s="118"/>
      <c r="C3" s="118"/>
      <c r="D3" s="41"/>
      <c r="E3" s="41"/>
      <c r="F3" s="41"/>
      <c r="G3" s="41"/>
      <c r="H3" s="41"/>
      <c r="I3" s="41"/>
      <c r="J3" s="41"/>
      <c r="K3" s="41"/>
      <c r="L3" s="41"/>
      <c r="M3" s="41"/>
      <c r="N3" s="41"/>
      <c r="O3" s="41"/>
      <c r="P3" s="41"/>
      <c r="Q3" s="41"/>
      <c r="R3" s="41"/>
      <c r="S3" s="41"/>
      <c r="T3" s="41"/>
      <c r="U3" s="41"/>
      <c r="V3" s="41"/>
      <c r="W3" s="41"/>
      <c r="X3" s="41"/>
      <c r="Y3" s="41"/>
      <c r="Z3" s="41"/>
    </row>
    <row r="4" spans="1:26" ht="20.100000000000001" customHeight="1" x14ac:dyDescent="0.25">
      <c r="A4" s="119" t="str">
        <f>PhaseII_Kindergarten!A4</f>
        <v xml:space="preserve">Product Title and Edition: </v>
      </c>
      <c r="B4" s="119"/>
      <c r="C4" s="119"/>
      <c r="D4" s="41"/>
      <c r="E4" s="41"/>
      <c r="F4" s="41"/>
      <c r="G4" s="41"/>
      <c r="H4" s="41"/>
      <c r="I4" s="41"/>
      <c r="J4" s="41"/>
      <c r="K4" s="41"/>
      <c r="L4" s="41"/>
      <c r="M4" s="41"/>
      <c r="N4" s="41"/>
      <c r="O4" s="41"/>
      <c r="P4" s="41"/>
      <c r="Q4" s="41"/>
      <c r="R4" s="41"/>
      <c r="S4" s="41"/>
      <c r="T4" s="41"/>
      <c r="U4" s="41"/>
      <c r="V4" s="41"/>
      <c r="W4" s="41"/>
      <c r="X4" s="41"/>
      <c r="Y4" s="41"/>
      <c r="Z4" s="41"/>
    </row>
    <row r="5" spans="1:26" ht="18.95" customHeight="1" x14ac:dyDescent="0.3">
      <c r="A5" s="118" t="s">
        <v>4</v>
      </c>
      <c r="B5" s="118"/>
      <c r="C5" s="118"/>
      <c r="D5" s="41"/>
      <c r="E5" s="41"/>
      <c r="F5" s="41"/>
      <c r="G5" s="41"/>
      <c r="H5" s="41"/>
      <c r="I5" s="41"/>
      <c r="J5" s="41"/>
      <c r="K5" s="41"/>
      <c r="L5" s="41"/>
      <c r="M5" s="41"/>
      <c r="N5" s="41"/>
      <c r="O5" s="41"/>
      <c r="P5" s="41"/>
      <c r="Q5" s="41"/>
      <c r="R5" s="41"/>
      <c r="S5" s="41"/>
      <c r="T5" s="41"/>
      <c r="U5" s="41"/>
      <c r="V5" s="41"/>
      <c r="W5" s="41"/>
      <c r="X5" s="41"/>
      <c r="Y5" s="41"/>
      <c r="Z5" s="41"/>
    </row>
    <row r="6" spans="1:26" ht="18.75" customHeight="1" x14ac:dyDescent="0.3">
      <c r="A6" s="118" t="s">
        <v>172</v>
      </c>
      <c r="B6" s="118"/>
      <c r="C6" s="118"/>
      <c r="D6" s="41"/>
      <c r="E6" s="41"/>
      <c r="F6" s="41"/>
      <c r="G6" s="41"/>
      <c r="H6" s="41"/>
      <c r="I6" s="41"/>
      <c r="J6" s="41"/>
      <c r="K6" s="41"/>
      <c r="L6" s="41"/>
      <c r="M6" s="41"/>
      <c r="N6" s="41"/>
      <c r="O6" s="41"/>
      <c r="P6" s="41"/>
      <c r="Q6" s="41"/>
      <c r="R6" s="41"/>
      <c r="S6" s="41"/>
      <c r="T6" s="41"/>
      <c r="U6" s="41"/>
      <c r="V6" s="41"/>
      <c r="W6" s="41"/>
      <c r="X6" s="41"/>
      <c r="Y6" s="41"/>
      <c r="Z6" s="41"/>
    </row>
    <row r="7" spans="1:26" ht="18.95" customHeight="1" x14ac:dyDescent="0.25">
      <c r="A7" s="117" t="s">
        <v>173</v>
      </c>
      <c r="B7" s="117"/>
      <c r="C7" s="117"/>
      <c r="D7" s="41"/>
      <c r="E7" s="41"/>
      <c r="F7" s="41"/>
      <c r="G7" s="41"/>
      <c r="H7" s="41"/>
      <c r="I7" s="41"/>
      <c r="J7" s="41"/>
      <c r="K7" s="41"/>
      <c r="L7" s="41"/>
      <c r="M7" s="41"/>
      <c r="N7" s="41"/>
      <c r="O7" s="41"/>
      <c r="P7" s="41"/>
      <c r="Q7" s="41"/>
      <c r="R7" s="41"/>
      <c r="S7" s="41"/>
      <c r="T7" s="41"/>
      <c r="U7" s="41"/>
      <c r="V7" s="41"/>
      <c r="W7" s="41"/>
      <c r="X7" s="41"/>
      <c r="Y7" s="41"/>
      <c r="Z7" s="41"/>
    </row>
    <row r="8" spans="1:26" ht="63.75" customHeight="1" x14ac:dyDescent="0.25">
      <c r="A8" s="136" t="s">
        <v>154</v>
      </c>
      <c r="B8" s="136"/>
      <c r="C8" s="136"/>
      <c r="D8" s="41"/>
      <c r="E8" s="41"/>
      <c r="F8" s="41"/>
      <c r="G8" s="41"/>
      <c r="H8" s="41"/>
      <c r="I8" s="41"/>
      <c r="J8" s="41"/>
      <c r="K8" s="41"/>
      <c r="L8" s="41"/>
      <c r="M8" s="41"/>
      <c r="N8" s="41"/>
      <c r="O8" s="41"/>
      <c r="P8" s="41"/>
      <c r="Q8" s="41"/>
      <c r="R8" s="41"/>
      <c r="S8" s="41"/>
      <c r="T8" s="41"/>
      <c r="U8" s="41"/>
      <c r="V8" s="41"/>
      <c r="W8" s="41"/>
      <c r="X8" s="41"/>
      <c r="Y8" s="41"/>
      <c r="Z8" s="41"/>
    </row>
    <row r="9" spans="1:26" ht="52.5" customHeight="1" x14ac:dyDescent="0.25">
      <c r="A9" s="137" t="s">
        <v>8</v>
      </c>
      <c r="B9" s="137"/>
      <c r="C9" s="137"/>
      <c r="D9" s="41"/>
      <c r="E9" s="41"/>
      <c r="F9" s="41"/>
      <c r="G9" s="41"/>
      <c r="H9" s="41"/>
      <c r="I9" s="41"/>
      <c r="J9" s="41"/>
      <c r="K9" s="41"/>
      <c r="L9" s="41"/>
      <c r="M9" s="41"/>
      <c r="N9" s="41"/>
      <c r="O9" s="41"/>
      <c r="P9" s="41"/>
      <c r="Q9" s="41"/>
      <c r="R9" s="41"/>
      <c r="S9" s="41"/>
      <c r="T9" s="41"/>
      <c r="U9" s="41"/>
      <c r="V9" s="41"/>
      <c r="W9" s="41"/>
      <c r="X9" s="41"/>
      <c r="Y9" s="41"/>
      <c r="Z9" s="41"/>
    </row>
    <row r="10" spans="1:26" ht="31.5" customHeight="1" x14ac:dyDescent="0.25">
      <c r="A10" s="136" t="s">
        <v>9</v>
      </c>
      <c r="B10" s="136"/>
      <c r="C10" s="136"/>
      <c r="D10" s="41"/>
      <c r="E10" s="41"/>
      <c r="F10" s="41"/>
      <c r="G10" s="41"/>
      <c r="H10" s="41"/>
      <c r="I10" s="41"/>
      <c r="J10" s="41"/>
      <c r="K10" s="41"/>
      <c r="L10" s="41"/>
      <c r="M10" s="41"/>
      <c r="N10" s="41"/>
      <c r="O10" s="41"/>
      <c r="P10" s="41"/>
      <c r="Q10" s="41"/>
      <c r="R10" s="41"/>
      <c r="S10" s="41"/>
      <c r="T10" s="41"/>
      <c r="U10" s="41"/>
      <c r="V10" s="41"/>
      <c r="W10" s="41"/>
      <c r="X10" s="41"/>
      <c r="Y10" s="41"/>
      <c r="Z10" s="41"/>
    </row>
    <row r="11" spans="1:26" ht="31.5" customHeight="1" x14ac:dyDescent="0.25">
      <c r="A11" s="138" t="s">
        <v>10</v>
      </c>
      <c r="B11" s="139"/>
      <c r="C11" s="139"/>
      <c r="D11" s="41"/>
      <c r="E11" s="41"/>
      <c r="F11" s="41"/>
      <c r="G11" s="41"/>
      <c r="H11" s="41"/>
      <c r="I11" s="41"/>
      <c r="J11" s="41"/>
      <c r="K11" s="41"/>
      <c r="L11" s="41"/>
      <c r="M11" s="41"/>
      <c r="N11" s="41"/>
      <c r="O11" s="41"/>
      <c r="P11" s="41"/>
      <c r="Q11" s="41"/>
      <c r="R11" s="41"/>
      <c r="S11" s="41"/>
      <c r="T11" s="41"/>
      <c r="U11" s="41"/>
      <c r="V11" s="41"/>
      <c r="W11" s="41"/>
      <c r="X11" s="41"/>
      <c r="Y11" s="41"/>
      <c r="Z11" s="41"/>
    </row>
    <row r="12" spans="1:26" ht="15" x14ac:dyDescent="0.25">
      <c r="A12" s="41"/>
      <c r="B12" s="41"/>
      <c r="C12" s="42"/>
      <c r="D12" s="41"/>
      <c r="E12" s="41"/>
      <c r="F12" s="41"/>
      <c r="G12" s="41"/>
      <c r="H12" s="41"/>
      <c r="I12" s="41"/>
      <c r="J12" s="41"/>
      <c r="K12" s="41"/>
      <c r="L12" s="41"/>
      <c r="M12" s="41"/>
      <c r="N12" s="41"/>
      <c r="O12" s="41"/>
      <c r="P12" s="41"/>
      <c r="Q12" s="41"/>
      <c r="R12" s="41"/>
      <c r="S12" s="41"/>
      <c r="T12" s="41"/>
      <c r="U12" s="41"/>
      <c r="V12" s="41"/>
      <c r="W12" s="41"/>
      <c r="X12" s="41"/>
      <c r="Y12" s="41"/>
      <c r="Z12" s="41"/>
    </row>
    <row r="13" spans="1:26" ht="15" customHeight="1" x14ac:dyDescent="0.25">
      <c r="A13" s="25" t="s">
        <v>11</v>
      </c>
      <c r="B13" s="25" t="s">
        <v>174</v>
      </c>
      <c r="C13" s="25" t="s">
        <v>13</v>
      </c>
      <c r="D13" s="41"/>
      <c r="E13" s="41"/>
      <c r="F13" s="41"/>
      <c r="G13" s="41"/>
      <c r="H13" s="41"/>
      <c r="I13" s="41"/>
      <c r="J13" s="41"/>
      <c r="K13" s="41"/>
      <c r="L13" s="41"/>
      <c r="M13" s="41"/>
      <c r="N13" s="41"/>
      <c r="O13" s="41"/>
      <c r="P13" s="41"/>
      <c r="Q13" s="41"/>
      <c r="R13" s="41"/>
      <c r="S13" s="41"/>
      <c r="T13" s="41"/>
      <c r="U13" s="41"/>
      <c r="V13" s="41"/>
      <c r="W13" s="41"/>
      <c r="X13" s="41"/>
      <c r="Y13" s="41"/>
      <c r="Z13" s="41"/>
    </row>
    <row r="14" spans="1:26" ht="62.1" customHeight="1" x14ac:dyDescent="0.25">
      <c r="A14" s="43">
        <v>1.1000000000000001</v>
      </c>
      <c r="B14" s="89" t="s">
        <v>175</v>
      </c>
      <c r="C14" s="44" t="str">
        <f>[1]PhaseII_4thGrade!$C8</f>
        <v>no match yet</v>
      </c>
      <c r="D14" s="41"/>
      <c r="E14" s="41"/>
      <c r="F14" s="41"/>
      <c r="G14" s="41"/>
      <c r="H14" s="41"/>
      <c r="I14" s="41"/>
      <c r="J14" s="41"/>
      <c r="K14" s="41"/>
      <c r="L14" s="41"/>
      <c r="M14" s="41"/>
      <c r="N14" s="41"/>
      <c r="O14" s="41"/>
      <c r="P14" s="41"/>
      <c r="Q14" s="41"/>
      <c r="R14" s="41"/>
      <c r="S14" s="41"/>
      <c r="T14" s="41"/>
      <c r="U14" s="41"/>
      <c r="V14" s="41"/>
      <c r="W14" s="41"/>
      <c r="X14" s="41"/>
      <c r="Y14" s="41"/>
      <c r="Z14" s="41"/>
    </row>
    <row r="15" spans="1:26" ht="77.45" customHeight="1" x14ac:dyDescent="0.25">
      <c r="A15" s="43">
        <v>1.2</v>
      </c>
      <c r="B15" s="90" t="s">
        <v>176</v>
      </c>
      <c r="C15" s="44" t="str">
        <f>[1]PhaseII_4thGrade!$C9</f>
        <v>no match yet</v>
      </c>
      <c r="D15" s="41"/>
      <c r="E15" s="41"/>
      <c r="F15" s="41"/>
      <c r="G15" s="41"/>
      <c r="H15" s="41"/>
      <c r="I15" s="41"/>
      <c r="J15" s="41"/>
      <c r="K15" s="41"/>
      <c r="L15" s="41"/>
      <c r="M15" s="41"/>
      <c r="N15" s="41"/>
      <c r="O15" s="41"/>
      <c r="P15" s="41"/>
      <c r="Q15" s="41"/>
      <c r="R15" s="41"/>
      <c r="S15" s="41"/>
      <c r="T15" s="41"/>
      <c r="U15" s="41"/>
      <c r="V15" s="41"/>
      <c r="W15" s="41"/>
      <c r="X15" s="41"/>
      <c r="Y15" s="41"/>
      <c r="Z15" s="41"/>
    </row>
    <row r="16" spans="1:26" ht="62.1" customHeight="1" x14ac:dyDescent="0.25">
      <c r="A16" s="43">
        <v>1.3</v>
      </c>
      <c r="B16" s="90" t="s">
        <v>177</v>
      </c>
      <c r="C16" s="44" t="str">
        <f>[1]PhaseII_4thGrade!$C10</f>
        <v>no match yet</v>
      </c>
      <c r="D16" s="41"/>
      <c r="E16" s="41"/>
      <c r="F16" s="41"/>
      <c r="G16" s="41"/>
      <c r="H16" s="41"/>
      <c r="I16" s="41"/>
      <c r="J16" s="41"/>
      <c r="K16" s="41"/>
      <c r="L16" s="41"/>
      <c r="M16" s="41"/>
      <c r="N16" s="41"/>
      <c r="O16" s="41"/>
      <c r="P16" s="41"/>
      <c r="Q16" s="41"/>
      <c r="R16" s="41"/>
      <c r="S16" s="41"/>
      <c r="T16" s="41"/>
      <c r="U16" s="41"/>
      <c r="V16" s="41"/>
      <c r="W16" s="41"/>
      <c r="X16" s="41"/>
      <c r="Y16" s="41"/>
      <c r="Z16" s="41"/>
    </row>
    <row r="17" spans="1:26" ht="46.5" customHeight="1" x14ac:dyDescent="0.25">
      <c r="A17" s="43">
        <v>1.4</v>
      </c>
      <c r="B17" s="90" t="s">
        <v>178</v>
      </c>
      <c r="C17" s="44" t="str">
        <f>[1]PhaseII_4thGrade!$C11</f>
        <v>no match yet</v>
      </c>
      <c r="D17" s="41"/>
      <c r="E17" s="41"/>
      <c r="F17" s="41"/>
      <c r="G17" s="41"/>
      <c r="H17" s="41"/>
      <c r="I17" s="41"/>
      <c r="J17" s="41"/>
      <c r="K17" s="41"/>
      <c r="L17" s="41"/>
      <c r="M17" s="41"/>
      <c r="N17" s="41"/>
      <c r="O17" s="41"/>
      <c r="P17" s="41"/>
      <c r="Q17" s="41"/>
      <c r="R17" s="41"/>
      <c r="S17" s="41"/>
      <c r="T17" s="41"/>
      <c r="U17" s="41"/>
      <c r="V17" s="41"/>
      <c r="W17" s="41"/>
      <c r="X17" s="41"/>
      <c r="Y17" s="41"/>
      <c r="Z17" s="41"/>
    </row>
    <row r="18" spans="1:26" ht="30.95" customHeight="1" x14ac:dyDescent="0.25">
      <c r="A18" s="43">
        <v>1.5</v>
      </c>
      <c r="B18" s="90" t="s">
        <v>179</v>
      </c>
      <c r="C18" s="44" t="str">
        <f>[1]PhaseII_4thGrade!$C12</f>
        <v>no match yet</v>
      </c>
      <c r="D18" s="41"/>
      <c r="E18" s="41"/>
      <c r="F18" s="41"/>
      <c r="G18" s="41"/>
      <c r="H18" s="41"/>
      <c r="I18" s="41"/>
      <c r="J18" s="41"/>
      <c r="K18" s="41"/>
      <c r="L18" s="41"/>
      <c r="M18" s="41"/>
      <c r="N18" s="41"/>
      <c r="O18" s="41"/>
      <c r="P18" s="41"/>
      <c r="Q18" s="41"/>
      <c r="R18" s="41"/>
      <c r="S18" s="41"/>
      <c r="T18" s="41"/>
      <c r="U18" s="41"/>
      <c r="V18" s="41"/>
      <c r="W18" s="41"/>
      <c r="X18" s="41"/>
      <c r="Y18" s="41"/>
      <c r="Z18" s="41"/>
    </row>
    <row r="19" spans="1:26" ht="30.95" customHeight="1" x14ac:dyDescent="0.25">
      <c r="A19" s="43">
        <v>1.6</v>
      </c>
      <c r="B19" s="90" t="s">
        <v>180</v>
      </c>
      <c r="C19" s="44" t="str">
        <f>[1]PhaseII_4thGrade!$C13</f>
        <v>no match yet</v>
      </c>
      <c r="D19" s="41"/>
      <c r="E19" s="41"/>
      <c r="F19" s="41"/>
      <c r="G19" s="41"/>
      <c r="H19" s="41"/>
      <c r="I19" s="41"/>
      <c r="J19" s="41"/>
      <c r="K19" s="41"/>
      <c r="L19" s="41"/>
      <c r="M19" s="41"/>
      <c r="N19" s="41"/>
      <c r="O19" s="41"/>
      <c r="P19" s="41"/>
      <c r="Q19" s="41"/>
      <c r="R19" s="41"/>
      <c r="S19" s="41"/>
      <c r="T19" s="41"/>
      <c r="U19" s="41"/>
      <c r="V19" s="41"/>
      <c r="W19" s="41"/>
      <c r="X19" s="41"/>
      <c r="Y19" s="41"/>
      <c r="Z19" s="41"/>
    </row>
    <row r="20" spans="1:26" ht="77.45" customHeight="1" x14ac:dyDescent="0.25">
      <c r="A20" s="43">
        <v>1.7</v>
      </c>
      <c r="B20" s="90" t="s">
        <v>181</v>
      </c>
      <c r="C20" s="44" t="str">
        <f>[1]PhaseII_4thGrade!$C14</f>
        <v>no match yet</v>
      </c>
      <c r="D20" s="41"/>
      <c r="E20" s="41"/>
      <c r="F20" s="41"/>
      <c r="G20" s="41"/>
      <c r="H20" s="41"/>
      <c r="I20" s="41"/>
      <c r="J20" s="41"/>
      <c r="K20" s="41"/>
      <c r="L20" s="41"/>
      <c r="M20" s="41"/>
      <c r="N20" s="41"/>
      <c r="O20" s="41"/>
      <c r="P20" s="41"/>
      <c r="Q20" s="41"/>
      <c r="R20" s="41"/>
      <c r="S20" s="41"/>
      <c r="T20" s="41"/>
      <c r="U20" s="41"/>
      <c r="V20" s="41"/>
      <c r="W20" s="41"/>
      <c r="X20" s="41"/>
      <c r="Y20" s="41"/>
      <c r="Z20" s="41"/>
    </row>
    <row r="21" spans="1:26" ht="31.5" x14ac:dyDescent="0.25">
      <c r="A21" s="43" t="s">
        <v>92</v>
      </c>
      <c r="B21" s="94"/>
      <c r="C21" s="110" t="s">
        <v>26</v>
      </c>
      <c r="D21" s="41"/>
      <c r="E21" s="41"/>
      <c r="F21" s="41"/>
      <c r="G21" s="41"/>
      <c r="H21" s="41"/>
      <c r="I21" s="41"/>
      <c r="J21" s="41"/>
      <c r="K21" s="41"/>
      <c r="L21" s="41"/>
      <c r="M21" s="41"/>
      <c r="N21" s="41"/>
      <c r="O21" s="41"/>
      <c r="P21" s="41"/>
      <c r="Q21" s="41"/>
      <c r="R21" s="41"/>
      <c r="S21" s="41"/>
      <c r="T21" s="41"/>
      <c r="U21" s="41"/>
      <c r="V21" s="41"/>
      <c r="W21" s="41"/>
      <c r="X21" s="41"/>
      <c r="Y21" s="41"/>
      <c r="Z21" s="41"/>
    </row>
    <row r="22" spans="1:26" ht="15.75" x14ac:dyDescent="0.25">
      <c r="A22" s="46"/>
      <c r="B22" s="47" t="s">
        <v>182</v>
      </c>
      <c r="C22" s="48">
        <f>7-(COUNTIF(C14:C20,"does not meet expectations - 0 points"))</f>
        <v>7</v>
      </c>
      <c r="D22" s="41"/>
      <c r="E22" s="41"/>
      <c r="F22" s="41"/>
      <c r="G22" s="41"/>
      <c r="H22" s="41"/>
      <c r="I22" s="41"/>
      <c r="J22" s="41"/>
      <c r="K22" s="41"/>
      <c r="L22" s="41"/>
      <c r="M22" s="41"/>
      <c r="N22" s="41"/>
      <c r="O22" s="41"/>
      <c r="P22" s="41"/>
      <c r="Q22" s="41"/>
      <c r="R22" s="41"/>
      <c r="S22" s="41"/>
      <c r="T22" s="41"/>
      <c r="U22" s="41"/>
      <c r="V22" s="41"/>
      <c r="W22" s="41"/>
      <c r="X22" s="41"/>
      <c r="Y22" s="41"/>
      <c r="Z22" s="41"/>
    </row>
    <row r="23" spans="1:26" ht="17.100000000000001" customHeight="1" x14ac:dyDescent="0.25">
      <c r="A23" s="25" t="s">
        <v>11</v>
      </c>
      <c r="B23" s="25" t="s">
        <v>183</v>
      </c>
      <c r="C23" s="25" t="s">
        <v>13</v>
      </c>
      <c r="D23" s="41"/>
      <c r="E23" s="41"/>
      <c r="F23" s="41"/>
      <c r="G23" s="41"/>
      <c r="H23" s="41"/>
      <c r="I23" s="41"/>
      <c r="J23" s="41"/>
      <c r="K23" s="41"/>
      <c r="L23" s="41"/>
      <c r="M23" s="41"/>
      <c r="N23" s="41"/>
      <c r="O23" s="41"/>
      <c r="P23" s="41"/>
      <c r="Q23" s="41"/>
      <c r="R23" s="41"/>
      <c r="S23" s="41"/>
      <c r="T23" s="41"/>
      <c r="U23" s="41"/>
      <c r="V23" s="41"/>
      <c r="W23" s="41"/>
      <c r="X23" s="41"/>
      <c r="Y23" s="41"/>
      <c r="Z23" s="41"/>
    </row>
    <row r="24" spans="1:26" ht="31.5" x14ac:dyDescent="0.25">
      <c r="A24" s="43">
        <v>2.1</v>
      </c>
      <c r="B24" s="101" t="s">
        <v>184</v>
      </c>
      <c r="C24" s="44" t="str">
        <f>[1]PhaseII_4thGrade!$C17</f>
        <v>no match yet</v>
      </c>
      <c r="D24" s="41"/>
      <c r="E24" s="41"/>
      <c r="F24" s="41"/>
      <c r="G24" s="41"/>
      <c r="H24" s="41"/>
      <c r="I24" s="41"/>
      <c r="J24" s="41"/>
      <c r="K24" s="41"/>
      <c r="L24" s="41"/>
      <c r="M24" s="41"/>
      <c r="N24" s="41"/>
      <c r="O24" s="41"/>
      <c r="P24" s="41"/>
      <c r="Q24" s="41"/>
      <c r="R24" s="41"/>
      <c r="S24" s="41"/>
      <c r="T24" s="41"/>
      <c r="U24" s="41"/>
      <c r="V24" s="41"/>
      <c r="W24" s="41"/>
      <c r="X24" s="41"/>
      <c r="Y24" s="41"/>
      <c r="Z24" s="41"/>
    </row>
    <row r="25" spans="1:26" ht="77.45" customHeight="1" x14ac:dyDescent="0.25">
      <c r="A25" s="43">
        <v>2.2000000000000002</v>
      </c>
      <c r="B25" s="91" t="s">
        <v>185</v>
      </c>
      <c r="C25" s="44" t="str">
        <f>[1]PhaseII_4thGrade!$C18</f>
        <v>no match yet</v>
      </c>
      <c r="D25" s="41"/>
      <c r="E25" s="41"/>
      <c r="F25" s="41"/>
      <c r="G25" s="41"/>
      <c r="H25" s="41"/>
      <c r="I25" s="41"/>
      <c r="J25" s="41"/>
      <c r="K25" s="41"/>
      <c r="L25" s="41"/>
      <c r="M25" s="41"/>
      <c r="N25" s="41"/>
      <c r="O25" s="41"/>
      <c r="P25" s="41"/>
      <c r="Q25" s="41"/>
      <c r="R25" s="41"/>
      <c r="S25" s="41"/>
      <c r="T25" s="41"/>
      <c r="U25" s="41"/>
      <c r="V25" s="41"/>
      <c r="W25" s="41"/>
      <c r="X25" s="41"/>
      <c r="Y25" s="41"/>
      <c r="Z25" s="41"/>
    </row>
    <row r="26" spans="1:26" ht="30.95" customHeight="1" x14ac:dyDescent="0.25">
      <c r="A26" s="43">
        <v>2.2999999999999998</v>
      </c>
      <c r="B26" s="90" t="s">
        <v>186</v>
      </c>
      <c r="C26" s="44" t="str">
        <f>[1]PhaseII_4thGrade!$C19</f>
        <v>no match yet</v>
      </c>
      <c r="D26" s="41"/>
      <c r="E26" s="41"/>
      <c r="F26" s="41"/>
      <c r="G26" s="41"/>
      <c r="H26" s="41"/>
      <c r="I26" s="41"/>
      <c r="J26" s="41"/>
      <c r="K26" s="41"/>
      <c r="L26" s="41"/>
      <c r="M26" s="41"/>
      <c r="N26" s="41"/>
      <c r="O26" s="41"/>
      <c r="P26" s="41"/>
      <c r="Q26" s="41"/>
      <c r="R26" s="41"/>
      <c r="S26" s="41"/>
      <c r="T26" s="41"/>
      <c r="U26" s="41"/>
      <c r="V26" s="41"/>
      <c r="W26" s="41"/>
      <c r="X26" s="41"/>
      <c r="Y26" s="41"/>
      <c r="Z26" s="41"/>
    </row>
    <row r="27" spans="1:26" ht="46.5" customHeight="1" x14ac:dyDescent="0.25">
      <c r="A27" s="43">
        <v>2.4</v>
      </c>
      <c r="B27" s="90" t="s">
        <v>187</v>
      </c>
      <c r="C27" s="44" t="str">
        <f>[1]PhaseII_4thGrade!$C20</f>
        <v>no match yet</v>
      </c>
      <c r="D27" s="41"/>
      <c r="E27" s="41"/>
      <c r="F27" s="41"/>
      <c r="G27" s="41"/>
      <c r="H27" s="41"/>
      <c r="I27" s="41"/>
      <c r="J27" s="41"/>
      <c r="K27" s="41"/>
      <c r="L27" s="41"/>
      <c r="M27" s="41"/>
      <c r="N27" s="41"/>
      <c r="O27" s="41"/>
      <c r="P27" s="41"/>
      <c r="Q27" s="41"/>
      <c r="R27" s="41"/>
      <c r="S27" s="41"/>
      <c r="T27" s="41"/>
      <c r="U27" s="41"/>
      <c r="V27" s="41"/>
      <c r="W27" s="41"/>
      <c r="X27" s="41"/>
      <c r="Y27" s="41"/>
      <c r="Z27" s="41"/>
    </row>
    <row r="28" spans="1:26" ht="62.1" customHeight="1" x14ac:dyDescent="0.25">
      <c r="A28" s="43">
        <v>2.5</v>
      </c>
      <c r="B28" s="90" t="s">
        <v>188</v>
      </c>
      <c r="C28" s="44" t="str">
        <f>[1]PhaseII_4thGrade!$C21</f>
        <v>no match yet</v>
      </c>
      <c r="D28" s="41"/>
      <c r="E28" s="41"/>
      <c r="F28" s="41"/>
      <c r="G28" s="41"/>
      <c r="H28" s="41"/>
      <c r="I28" s="41"/>
      <c r="J28" s="41"/>
      <c r="K28" s="41"/>
      <c r="L28" s="41"/>
      <c r="M28" s="41"/>
      <c r="N28" s="41"/>
      <c r="O28" s="41"/>
      <c r="P28" s="41"/>
      <c r="Q28" s="41"/>
      <c r="R28" s="41"/>
      <c r="S28" s="41"/>
      <c r="T28" s="41"/>
      <c r="U28" s="41"/>
      <c r="V28" s="41"/>
      <c r="W28" s="41"/>
      <c r="X28" s="41"/>
      <c r="Y28" s="41"/>
      <c r="Z28" s="41"/>
    </row>
    <row r="29" spans="1:26" ht="30.95" customHeight="1" x14ac:dyDescent="0.25">
      <c r="A29" s="43">
        <v>2.6</v>
      </c>
      <c r="B29" s="90" t="s">
        <v>189</v>
      </c>
      <c r="C29" s="44" t="str">
        <f>[1]PhaseII_4thGrade!$C22</f>
        <v>no match yet</v>
      </c>
      <c r="D29" s="41"/>
      <c r="E29" s="41"/>
      <c r="F29" s="41"/>
      <c r="G29" s="41"/>
      <c r="H29" s="41"/>
      <c r="I29" s="41"/>
      <c r="J29" s="41"/>
      <c r="K29" s="41"/>
      <c r="L29" s="41"/>
      <c r="M29" s="41"/>
      <c r="N29" s="41"/>
      <c r="O29" s="41"/>
      <c r="P29" s="41"/>
      <c r="Q29" s="41"/>
      <c r="R29" s="41"/>
      <c r="S29" s="41"/>
      <c r="T29" s="41"/>
      <c r="U29" s="41"/>
      <c r="V29" s="41"/>
      <c r="W29" s="41"/>
      <c r="X29" s="41"/>
      <c r="Y29" s="41"/>
      <c r="Z29" s="41"/>
    </row>
    <row r="30" spans="1:26" ht="46.5" customHeight="1" x14ac:dyDescent="0.25">
      <c r="A30" s="43">
        <v>2.7</v>
      </c>
      <c r="B30" s="90" t="s">
        <v>190</v>
      </c>
      <c r="C30" s="44" t="str">
        <f>[1]PhaseII_4thGrade!$C23</f>
        <v>no match yet</v>
      </c>
      <c r="D30" s="41"/>
      <c r="E30" s="41"/>
      <c r="F30" s="41"/>
      <c r="G30" s="41"/>
      <c r="H30" s="41"/>
      <c r="I30" s="41"/>
      <c r="J30" s="41"/>
      <c r="K30" s="41"/>
      <c r="L30" s="41"/>
      <c r="M30" s="41"/>
      <c r="N30" s="41"/>
      <c r="O30" s="41"/>
      <c r="P30" s="41"/>
      <c r="Q30" s="41"/>
      <c r="R30" s="41"/>
      <c r="S30" s="41"/>
      <c r="T30" s="41"/>
      <c r="U30" s="41"/>
      <c r="V30" s="41"/>
      <c r="W30" s="41"/>
      <c r="X30" s="41"/>
      <c r="Y30" s="41"/>
      <c r="Z30" s="41"/>
    </row>
    <row r="31" spans="1:26" ht="15.6" customHeight="1" x14ac:dyDescent="0.25">
      <c r="A31" s="43">
        <v>2.8</v>
      </c>
      <c r="B31" s="90" t="s">
        <v>191</v>
      </c>
      <c r="C31" s="44" t="str">
        <f>[1]PhaseII_4thGrade!$C24</f>
        <v>no match yet</v>
      </c>
      <c r="D31" s="41"/>
      <c r="E31" s="41"/>
      <c r="F31" s="41"/>
      <c r="G31" s="41"/>
      <c r="H31" s="41"/>
      <c r="I31" s="41"/>
      <c r="J31" s="41"/>
      <c r="K31" s="41"/>
      <c r="L31" s="41"/>
      <c r="M31" s="41"/>
      <c r="N31" s="41"/>
      <c r="O31" s="41"/>
      <c r="P31" s="41"/>
      <c r="Q31" s="41"/>
      <c r="R31" s="41"/>
      <c r="S31" s="41"/>
      <c r="T31" s="41"/>
      <c r="U31" s="41"/>
      <c r="V31" s="41"/>
      <c r="W31" s="41"/>
      <c r="X31" s="41"/>
      <c r="Y31" s="41"/>
      <c r="Z31" s="41"/>
    </row>
    <row r="32" spans="1:26" ht="30.95" customHeight="1" x14ac:dyDescent="0.25">
      <c r="A32" s="43">
        <v>2.9</v>
      </c>
      <c r="B32" s="90" t="s">
        <v>180</v>
      </c>
      <c r="C32" s="44" t="str">
        <f>[1]PhaseII_4thGrade!$C25</f>
        <v>no match yet</v>
      </c>
      <c r="D32" s="41"/>
      <c r="E32" s="41"/>
      <c r="F32" s="41"/>
      <c r="G32" s="41"/>
      <c r="H32" s="41"/>
      <c r="I32" s="41"/>
      <c r="J32" s="41"/>
      <c r="K32" s="41"/>
      <c r="L32" s="41"/>
      <c r="M32" s="41"/>
      <c r="N32" s="41"/>
      <c r="O32" s="41"/>
      <c r="P32" s="41"/>
      <c r="Q32" s="41"/>
      <c r="R32" s="41"/>
      <c r="S32" s="41"/>
      <c r="T32" s="41"/>
      <c r="U32" s="41"/>
      <c r="V32" s="41"/>
      <c r="W32" s="41"/>
      <c r="X32" s="41"/>
      <c r="Y32" s="41"/>
      <c r="Z32" s="41"/>
    </row>
    <row r="33" spans="1:26" ht="93" customHeight="1" x14ac:dyDescent="0.25">
      <c r="A33" s="45">
        <v>2.1</v>
      </c>
      <c r="B33" s="90" t="s">
        <v>192</v>
      </c>
      <c r="C33" s="44" t="str">
        <f>[1]PhaseII_4thGrade!$C26</f>
        <v>no match yet</v>
      </c>
      <c r="D33" s="41"/>
      <c r="E33" s="41"/>
      <c r="F33" s="41"/>
      <c r="G33" s="41"/>
      <c r="H33" s="41"/>
      <c r="I33" s="41"/>
      <c r="J33" s="41"/>
      <c r="K33" s="41"/>
      <c r="L33" s="41"/>
      <c r="M33" s="41"/>
      <c r="N33" s="41"/>
      <c r="O33" s="41"/>
      <c r="P33" s="41"/>
      <c r="Q33" s="41"/>
      <c r="R33" s="41"/>
      <c r="S33" s="41"/>
      <c r="T33" s="41"/>
      <c r="U33" s="41"/>
      <c r="V33" s="41"/>
      <c r="W33" s="41"/>
      <c r="X33" s="41"/>
      <c r="Y33" s="41"/>
      <c r="Z33" s="41"/>
    </row>
    <row r="34" spans="1:26" ht="31.5" x14ac:dyDescent="0.25">
      <c r="A34" s="43" t="s">
        <v>92</v>
      </c>
      <c r="B34" s="94"/>
      <c r="C34" s="110" t="s">
        <v>26</v>
      </c>
      <c r="D34" s="41"/>
      <c r="E34" s="41"/>
      <c r="F34" s="41"/>
      <c r="G34" s="41"/>
      <c r="H34" s="41"/>
      <c r="I34" s="41"/>
      <c r="J34" s="41"/>
      <c r="K34" s="41"/>
      <c r="L34" s="41"/>
      <c r="M34" s="41"/>
      <c r="N34" s="41"/>
      <c r="O34" s="41"/>
      <c r="P34" s="41"/>
      <c r="Q34" s="41"/>
      <c r="R34" s="41"/>
      <c r="S34" s="41"/>
      <c r="T34" s="41"/>
      <c r="U34" s="41"/>
      <c r="V34" s="41"/>
      <c r="W34" s="41"/>
      <c r="X34" s="41"/>
      <c r="Y34" s="41"/>
      <c r="Z34" s="41"/>
    </row>
    <row r="35" spans="1:26" ht="15.75" x14ac:dyDescent="0.25">
      <c r="A35" s="46"/>
      <c r="B35" s="47" t="s">
        <v>193</v>
      </c>
      <c r="C35" s="48">
        <f>10-(COUNTIF(C24:C33,"does not meet expectations - 0 points"))</f>
        <v>10</v>
      </c>
      <c r="D35" s="41"/>
      <c r="E35" s="41"/>
      <c r="F35" s="41"/>
      <c r="G35" s="41"/>
      <c r="H35" s="41"/>
      <c r="I35" s="41"/>
      <c r="J35" s="41"/>
      <c r="K35" s="41"/>
      <c r="L35" s="41"/>
      <c r="M35" s="41"/>
      <c r="N35" s="41"/>
      <c r="O35" s="41"/>
      <c r="P35" s="41"/>
      <c r="Q35" s="41"/>
      <c r="R35" s="41"/>
      <c r="S35" s="41"/>
      <c r="T35" s="41"/>
      <c r="U35" s="41"/>
      <c r="V35" s="41"/>
      <c r="W35" s="41"/>
      <c r="X35" s="41"/>
      <c r="Y35" s="41"/>
      <c r="Z35" s="41"/>
    </row>
    <row r="36" spans="1:26" ht="31.5" x14ac:dyDescent="0.25">
      <c r="A36" s="25" t="s">
        <v>11</v>
      </c>
      <c r="B36" s="25" t="s">
        <v>194</v>
      </c>
      <c r="C36" s="25" t="s">
        <v>13</v>
      </c>
      <c r="D36" s="41"/>
      <c r="E36" s="41"/>
      <c r="F36" s="41"/>
      <c r="G36" s="41"/>
      <c r="H36" s="41"/>
      <c r="I36" s="41"/>
      <c r="J36" s="41"/>
      <c r="K36" s="41"/>
      <c r="L36" s="41"/>
      <c r="M36" s="41"/>
      <c r="N36" s="41"/>
      <c r="O36" s="41"/>
      <c r="P36" s="41"/>
      <c r="Q36" s="41"/>
      <c r="R36" s="41"/>
      <c r="S36" s="41"/>
      <c r="T36" s="41"/>
      <c r="U36" s="41"/>
      <c r="V36" s="41"/>
      <c r="W36" s="41"/>
      <c r="X36" s="41"/>
      <c r="Y36" s="41"/>
      <c r="Z36" s="41"/>
    </row>
    <row r="37" spans="1:26" ht="30.95" customHeight="1" x14ac:dyDescent="0.25">
      <c r="A37" s="43">
        <v>3.1</v>
      </c>
      <c r="B37" s="89" t="s">
        <v>195</v>
      </c>
      <c r="C37" s="44" t="str">
        <f>[1]PhaseII_4thGrade!$C29</f>
        <v>no match yet</v>
      </c>
      <c r="D37" s="41"/>
      <c r="E37" s="41"/>
      <c r="F37" s="41"/>
      <c r="G37" s="41"/>
      <c r="H37" s="41"/>
      <c r="I37" s="41"/>
      <c r="J37" s="41"/>
      <c r="K37" s="41"/>
      <c r="L37" s="41"/>
      <c r="M37" s="41"/>
      <c r="N37" s="41"/>
      <c r="O37" s="41"/>
      <c r="P37" s="41"/>
      <c r="Q37" s="41"/>
      <c r="R37" s="41"/>
      <c r="S37" s="41"/>
      <c r="T37" s="41"/>
      <c r="U37" s="41"/>
      <c r="V37" s="41"/>
      <c r="W37" s="41"/>
      <c r="X37" s="41"/>
      <c r="Y37" s="41"/>
      <c r="Z37" s="41"/>
    </row>
    <row r="38" spans="1:26" ht="47.25" x14ac:dyDescent="0.25">
      <c r="A38" s="43">
        <v>3.2</v>
      </c>
      <c r="B38" s="98" t="s">
        <v>196</v>
      </c>
      <c r="C38" s="44" t="str">
        <f>[1]PhaseII_4thGrade!$C30</f>
        <v>no match yet</v>
      </c>
      <c r="D38" s="41"/>
      <c r="E38" s="41"/>
      <c r="F38" s="41"/>
      <c r="G38" s="41"/>
      <c r="H38" s="41"/>
      <c r="I38" s="41"/>
      <c r="J38" s="41"/>
      <c r="K38" s="41"/>
      <c r="L38" s="41"/>
      <c r="M38" s="41"/>
      <c r="N38" s="41"/>
      <c r="O38" s="41"/>
      <c r="P38" s="41"/>
      <c r="Q38" s="41"/>
      <c r="R38" s="41"/>
      <c r="S38" s="41"/>
      <c r="T38" s="41"/>
      <c r="U38" s="41"/>
      <c r="V38" s="41"/>
      <c r="W38" s="41"/>
      <c r="X38" s="41"/>
      <c r="Y38" s="41"/>
      <c r="Z38" s="41"/>
    </row>
    <row r="39" spans="1:26" ht="30.95" customHeight="1" x14ac:dyDescent="0.25">
      <c r="A39" s="43">
        <v>3.3</v>
      </c>
      <c r="B39" s="90" t="s">
        <v>197</v>
      </c>
      <c r="C39" s="44" t="str">
        <f>[1]PhaseII_4thGrade!$C31</f>
        <v>no match yet</v>
      </c>
      <c r="D39" s="41"/>
      <c r="E39" s="41"/>
      <c r="F39" s="41"/>
      <c r="G39" s="41"/>
      <c r="H39" s="41"/>
      <c r="I39" s="41"/>
      <c r="J39" s="41"/>
      <c r="K39" s="41"/>
      <c r="L39" s="41"/>
      <c r="M39" s="41"/>
      <c r="N39" s="41"/>
      <c r="O39" s="41"/>
      <c r="P39" s="41"/>
      <c r="Q39" s="41"/>
      <c r="R39" s="41"/>
      <c r="S39" s="41"/>
      <c r="T39" s="41"/>
      <c r="U39" s="41"/>
      <c r="V39" s="41"/>
      <c r="W39" s="41"/>
      <c r="X39" s="41"/>
      <c r="Y39" s="41"/>
      <c r="Z39" s="41"/>
    </row>
    <row r="40" spans="1:26" ht="77.45" customHeight="1" x14ac:dyDescent="0.25">
      <c r="A40" s="43">
        <v>3.4</v>
      </c>
      <c r="B40" s="90" t="s">
        <v>198</v>
      </c>
      <c r="C40" s="44" t="str">
        <f>[1]PhaseII_4thGrade!$C32</f>
        <v>no match yet</v>
      </c>
      <c r="D40" s="41"/>
      <c r="E40" s="41"/>
      <c r="F40" s="41"/>
      <c r="G40" s="41"/>
      <c r="H40" s="41"/>
      <c r="I40" s="41"/>
      <c r="J40" s="41"/>
      <c r="K40" s="41"/>
      <c r="L40" s="41"/>
      <c r="M40" s="41"/>
      <c r="N40" s="41"/>
      <c r="O40" s="41"/>
      <c r="P40" s="41"/>
      <c r="Q40" s="41"/>
      <c r="R40" s="41"/>
      <c r="S40" s="41"/>
      <c r="T40" s="41"/>
      <c r="U40" s="41"/>
      <c r="V40" s="41"/>
      <c r="W40" s="41"/>
      <c r="X40" s="41"/>
      <c r="Y40" s="41"/>
      <c r="Z40" s="41"/>
    </row>
    <row r="41" spans="1:26" ht="31.5" x14ac:dyDescent="0.25">
      <c r="A41" s="43" t="s">
        <v>92</v>
      </c>
      <c r="B41" s="94"/>
      <c r="C41" s="110" t="s">
        <v>26</v>
      </c>
      <c r="D41" s="41"/>
      <c r="E41" s="41"/>
      <c r="F41" s="41"/>
      <c r="G41" s="41"/>
      <c r="H41" s="41"/>
      <c r="I41" s="41"/>
      <c r="J41" s="41"/>
      <c r="K41" s="41"/>
      <c r="L41" s="41"/>
      <c r="M41" s="41"/>
      <c r="N41" s="41"/>
      <c r="O41" s="41"/>
      <c r="P41" s="41"/>
      <c r="Q41" s="41"/>
      <c r="R41" s="41"/>
      <c r="S41" s="41"/>
      <c r="T41" s="41"/>
      <c r="U41" s="41"/>
      <c r="V41" s="41"/>
      <c r="W41" s="41"/>
      <c r="X41" s="41"/>
      <c r="Y41" s="41"/>
      <c r="Z41" s="41"/>
    </row>
    <row r="42" spans="1:26" ht="15.75" x14ac:dyDescent="0.25">
      <c r="A42" s="46"/>
      <c r="B42" s="47" t="s">
        <v>77</v>
      </c>
      <c r="C42" s="48">
        <f>4-(COUNTIF(C37:C40,"does not meet expectations - 0 points"))</f>
        <v>4</v>
      </c>
      <c r="D42" s="41"/>
      <c r="E42" s="41"/>
      <c r="F42" s="41"/>
      <c r="G42" s="41"/>
      <c r="H42" s="41"/>
      <c r="I42" s="41"/>
      <c r="J42" s="41"/>
      <c r="K42" s="41"/>
      <c r="L42" s="41"/>
      <c r="M42" s="41"/>
      <c r="N42" s="41"/>
      <c r="O42" s="41"/>
      <c r="P42" s="41"/>
      <c r="Q42" s="41"/>
      <c r="R42" s="41"/>
      <c r="S42" s="41"/>
      <c r="T42" s="41"/>
      <c r="U42" s="41"/>
      <c r="V42" s="41"/>
      <c r="W42" s="41"/>
      <c r="X42" s="41"/>
      <c r="Y42" s="41"/>
      <c r="Z42" s="41"/>
    </row>
    <row r="43" spans="1:26" ht="31.5" x14ac:dyDescent="0.25">
      <c r="A43" s="25" t="s">
        <v>11</v>
      </c>
      <c r="B43" s="25" t="s">
        <v>159</v>
      </c>
      <c r="C43" s="25" t="s">
        <v>13</v>
      </c>
      <c r="D43" s="41"/>
      <c r="E43" s="41"/>
      <c r="F43" s="41"/>
      <c r="G43" s="41"/>
      <c r="H43" s="41"/>
      <c r="I43" s="41"/>
      <c r="J43" s="41"/>
      <c r="K43" s="41"/>
      <c r="L43" s="41"/>
      <c r="M43" s="41"/>
      <c r="N43" s="41"/>
      <c r="O43" s="41"/>
      <c r="P43" s="41"/>
      <c r="Q43" s="41"/>
      <c r="R43" s="41"/>
      <c r="S43" s="41"/>
      <c r="T43" s="41"/>
      <c r="U43" s="41"/>
      <c r="V43" s="41"/>
      <c r="W43" s="41"/>
      <c r="X43" s="41"/>
      <c r="Y43" s="41"/>
      <c r="Z43" s="41"/>
    </row>
    <row r="44" spans="1:26" ht="46.5" customHeight="1" x14ac:dyDescent="0.25">
      <c r="A44" s="43">
        <v>4.0999999999999996</v>
      </c>
      <c r="B44" s="89" t="s">
        <v>199</v>
      </c>
      <c r="C44" s="44" t="str">
        <f>[1]PhaseII_4thGrade!$C35</f>
        <v>no match yet</v>
      </c>
      <c r="D44" s="41"/>
      <c r="E44" s="41"/>
      <c r="F44" s="41"/>
      <c r="G44" s="41"/>
      <c r="H44" s="41"/>
      <c r="I44" s="41"/>
      <c r="J44" s="41"/>
      <c r="K44" s="41"/>
      <c r="L44" s="41"/>
      <c r="M44" s="41"/>
      <c r="N44" s="41"/>
      <c r="O44" s="41"/>
      <c r="P44" s="41"/>
      <c r="Q44" s="41"/>
      <c r="R44" s="41"/>
      <c r="S44" s="41"/>
      <c r="T44" s="41"/>
      <c r="U44" s="41"/>
      <c r="V44" s="41"/>
      <c r="W44" s="41"/>
      <c r="X44" s="41"/>
      <c r="Y44" s="41"/>
      <c r="Z44" s="41"/>
    </row>
    <row r="45" spans="1:26" ht="15.6" customHeight="1" x14ac:dyDescent="0.25">
      <c r="A45" s="43">
        <v>4.2</v>
      </c>
      <c r="B45" s="90" t="s">
        <v>200</v>
      </c>
      <c r="C45" s="44" t="str">
        <f>[1]PhaseII_4thGrade!$C36</f>
        <v>no match yet</v>
      </c>
      <c r="D45" s="41"/>
      <c r="E45" s="41"/>
      <c r="F45" s="41"/>
      <c r="G45" s="41"/>
      <c r="H45" s="41"/>
      <c r="I45" s="41"/>
      <c r="J45" s="41"/>
      <c r="K45" s="41"/>
      <c r="L45" s="41"/>
      <c r="M45" s="41"/>
      <c r="N45" s="41"/>
      <c r="O45" s="41"/>
      <c r="P45" s="41"/>
      <c r="Q45" s="41"/>
      <c r="R45" s="41"/>
      <c r="S45" s="41"/>
      <c r="T45" s="41"/>
      <c r="U45" s="41"/>
      <c r="V45" s="41"/>
      <c r="W45" s="41"/>
      <c r="X45" s="41"/>
      <c r="Y45" s="41"/>
      <c r="Z45" s="41"/>
    </row>
    <row r="46" spans="1:26" ht="30.95" customHeight="1" x14ac:dyDescent="0.25">
      <c r="A46" s="43">
        <v>4.3</v>
      </c>
      <c r="B46" s="90" t="s">
        <v>201</v>
      </c>
      <c r="C46" s="44" t="str">
        <f>[1]PhaseII_4thGrade!$C37</f>
        <v>no match yet</v>
      </c>
      <c r="D46" s="41"/>
      <c r="E46" s="41"/>
      <c r="F46" s="41"/>
      <c r="G46" s="41"/>
      <c r="H46" s="41"/>
      <c r="I46" s="41"/>
      <c r="J46" s="41"/>
      <c r="K46" s="41"/>
      <c r="L46" s="41"/>
      <c r="M46" s="41"/>
      <c r="N46" s="41"/>
      <c r="O46" s="41"/>
      <c r="P46" s="41"/>
      <c r="Q46" s="41"/>
      <c r="R46" s="41"/>
      <c r="S46" s="41"/>
      <c r="T46" s="41"/>
      <c r="U46" s="41"/>
      <c r="V46" s="41"/>
      <c r="W46" s="41"/>
      <c r="X46" s="41"/>
      <c r="Y46" s="41"/>
      <c r="Z46" s="41"/>
    </row>
    <row r="47" spans="1:26" ht="46.5" customHeight="1" x14ac:dyDescent="0.25">
      <c r="A47" s="43">
        <v>4.4000000000000004</v>
      </c>
      <c r="B47" s="90" t="s">
        <v>202</v>
      </c>
      <c r="C47" s="44" t="str">
        <f>[1]PhaseII_4thGrade!$C38</f>
        <v>no match yet</v>
      </c>
      <c r="D47" s="41"/>
      <c r="E47" s="41"/>
      <c r="F47" s="41"/>
      <c r="G47" s="41"/>
      <c r="H47" s="41"/>
      <c r="I47" s="41"/>
      <c r="J47" s="41"/>
      <c r="K47" s="41"/>
      <c r="L47" s="41"/>
      <c r="M47" s="41"/>
      <c r="N47" s="41"/>
      <c r="O47" s="41"/>
      <c r="P47" s="41"/>
      <c r="Q47" s="41"/>
      <c r="R47" s="41"/>
      <c r="S47" s="41"/>
      <c r="T47" s="41"/>
      <c r="U47" s="41"/>
      <c r="V47" s="41"/>
      <c r="W47" s="41"/>
      <c r="X47" s="41"/>
      <c r="Y47" s="41"/>
      <c r="Z47" s="41"/>
    </row>
    <row r="48" spans="1:26" ht="62.1" customHeight="1" x14ac:dyDescent="0.25">
      <c r="A48" s="43">
        <v>4.5</v>
      </c>
      <c r="B48" s="90" t="s">
        <v>203</v>
      </c>
      <c r="C48" s="44" t="str">
        <f>[1]PhaseII_4thGrade!$C39</f>
        <v>no match yet</v>
      </c>
      <c r="D48" s="41"/>
      <c r="E48" s="41"/>
      <c r="F48" s="41"/>
      <c r="G48" s="41"/>
      <c r="H48" s="41"/>
      <c r="I48" s="41"/>
      <c r="J48" s="41"/>
      <c r="K48" s="41"/>
      <c r="L48" s="41"/>
      <c r="M48" s="41"/>
      <c r="N48" s="41"/>
      <c r="O48" s="41"/>
      <c r="P48" s="41"/>
      <c r="Q48" s="41"/>
      <c r="R48" s="41"/>
      <c r="S48" s="41"/>
      <c r="T48" s="41"/>
      <c r="U48" s="41"/>
      <c r="V48" s="41"/>
      <c r="W48" s="41"/>
      <c r="X48" s="41"/>
      <c r="Y48" s="41"/>
      <c r="Z48" s="41"/>
    </row>
    <row r="49" spans="1:26" ht="46.5" customHeight="1" x14ac:dyDescent="0.25">
      <c r="A49" s="43">
        <v>4.5999999999999996</v>
      </c>
      <c r="B49" s="90" t="s">
        <v>204</v>
      </c>
      <c r="C49" s="44" t="str">
        <f>[1]PhaseII_4thGrade!$C40</f>
        <v>no match yet</v>
      </c>
      <c r="D49" s="41"/>
      <c r="E49" s="41"/>
      <c r="F49" s="41"/>
      <c r="G49" s="41"/>
      <c r="H49" s="41"/>
      <c r="I49" s="41"/>
      <c r="J49" s="41"/>
      <c r="K49" s="41"/>
      <c r="L49" s="41"/>
      <c r="M49" s="41"/>
      <c r="N49" s="41"/>
      <c r="O49" s="41"/>
      <c r="P49" s="41"/>
      <c r="Q49" s="41"/>
      <c r="R49" s="41"/>
      <c r="S49" s="41"/>
      <c r="T49" s="41"/>
      <c r="U49" s="41"/>
      <c r="V49" s="41"/>
      <c r="W49" s="41"/>
      <c r="X49" s="41"/>
      <c r="Y49" s="41"/>
      <c r="Z49" s="41"/>
    </row>
    <row r="50" spans="1:26" ht="62.1" customHeight="1" x14ac:dyDescent="0.25">
      <c r="A50" s="43">
        <v>4.7</v>
      </c>
      <c r="B50" s="90" t="s">
        <v>205</v>
      </c>
      <c r="C50" s="44" t="str">
        <f>[1]PhaseII_4thGrade!$C41</f>
        <v>no match yet</v>
      </c>
      <c r="D50" s="41"/>
      <c r="E50" s="41"/>
      <c r="F50" s="41"/>
      <c r="G50" s="41"/>
      <c r="H50" s="41"/>
      <c r="I50" s="41"/>
      <c r="J50" s="41"/>
      <c r="K50" s="41"/>
      <c r="L50" s="41"/>
      <c r="M50" s="41"/>
      <c r="N50" s="41"/>
      <c r="O50" s="41"/>
      <c r="P50" s="41"/>
      <c r="Q50" s="41"/>
      <c r="R50" s="41"/>
      <c r="S50" s="41"/>
      <c r="T50" s="41"/>
      <c r="U50" s="41"/>
      <c r="V50" s="41"/>
      <c r="W50" s="41"/>
      <c r="X50" s="41"/>
      <c r="Y50" s="41"/>
      <c r="Z50" s="41"/>
    </row>
    <row r="51" spans="1:26" ht="77.45" customHeight="1" x14ac:dyDescent="0.25">
      <c r="A51" s="43">
        <v>4.8</v>
      </c>
      <c r="B51" s="90" t="s">
        <v>206</v>
      </c>
      <c r="C51" s="44" t="str">
        <f>[1]PhaseII_4thGrade!$C42</f>
        <v>no match yet</v>
      </c>
      <c r="D51" s="41"/>
      <c r="E51" s="41"/>
      <c r="F51" s="41"/>
      <c r="G51" s="41"/>
      <c r="H51" s="41"/>
      <c r="I51" s="41"/>
      <c r="J51" s="41"/>
      <c r="K51" s="41"/>
      <c r="L51" s="41"/>
      <c r="M51" s="41"/>
      <c r="N51" s="41"/>
      <c r="O51" s="41"/>
      <c r="P51" s="41"/>
      <c r="Q51" s="41"/>
      <c r="R51" s="41"/>
      <c r="S51" s="41"/>
      <c r="T51" s="41"/>
      <c r="U51" s="41"/>
      <c r="V51" s="41"/>
      <c r="W51" s="41"/>
      <c r="X51" s="41"/>
      <c r="Y51" s="41"/>
      <c r="Z51" s="41"/>
    </row>
    <row r="52" spans="1:26" ht="77.45" customHeight="1" x14ac:dyDescent="0.25">
      <c r="A52" s="43">
        <v>4.9000000000000004</v>
      </c>
      <c r="B52" s="90" t="s">
        <v>207</v>
      </c>
      <c r="C52" s="44" t="str">
        <f>[1]PhaseII_4thGrade!$C43</f>
        <v>no match yet</v>
      </c>
      <c r="D52" s="41"/>
      <c r="E52" s="41"/>
      <c r="F52" s="41"/>
      <c r="G52" s="41"/>
      <c r="H52" s="41"/>
      <c r="I52" s="41"/>
      <c r="J52" s="41"/>
      <c r="K52" s="41"/>
      <c r="L52" s="41"/>
      <c r="M52" s="41"/>
      <c r="N52" s="41"/>
      <c r="O52" s="41"/>
      <c r="P52" s="41"/>
      <c r="Q52" s="41"/>
      <c r="R52" s="41"/>
      <c r="S52" s="41"/>
      <c r="T52" s="41"/>
      <c r="U52" s="41"/>
      <c r="V52" s="41"/>
      <c r="W52" s="41"/>
      <c r="X52" s="41"/>
      <c r="Y52" s="41"/>
      <c r="Z52" s="41"/>
    </row>
    <row r="53" spans="1:26" ht="46.5" customHeight="1" x14ac:dyDescent="0.25">
      <c r="A53" s="45">
        <v>4.0999999999999996</v>
      </c>
      <c r="B53" s="90" t="s">
        <v>208</v>
      </c>
      <c r="C53" s="44" t="str">
        <f>[1]PhaseII_4thGrade!$C44</f>
        <v>no match yet</v>
      </c>
      <c r="D53" s="41"/>
      <c r="E53" s="41"/>
      <c r="F53" s="41"/>
      <c r="G53" s="41"/>
      <c r="H53" s="41"/>
      <c r="I53" s="41"/>
      <c r="J53" s="41"/>
      <c r="K53" s="41"/>
      <c r="L53" s="41"/>
      <c r="M53" s="41"/>
      <c r="N53" s="41"/>
      <c r="O53" s="41"/>
      <c r="P53" s="41"/>
      <c r="Q53" s="41"/>
      <c r="R53" s="41"/>
      <c r="S53" s="41"/>
      <c r="T53" s="41"/>
      <c r="U53" s="41"/>
      <c r="V53" s="41"/>
      <c r="W53" s="41"/>
      <c r="X53" s="41"/>
      <c r="Y53" s="41"/>
      <c r="Z53" s="41"/>
    </row>
    <row r="54" spans="1:26" ht="77.45" customHeight="1" x14ac:dyDescent="0.25">
      <c r="A54" s="43">
        <v>4.1100000000000003</v>
      </c>
      <c r="B54" s="90" t="s">
        <v>209</v>
      </c>
      <c r="C54" s="44" t="str">
        <f>[1]PhaseII_4thGrade!$C45</f>
        <v>no match yet</v>
      </c>
      <c r="D54" s="41"/>
      <c r="E54" s="41"/>
      <c r="F54" s="41"/>
      <c r="G54" s="41"/>
      <c r="H54" s="41"/>
      <c r="I54" s="41"/>
      <c r="J54" s="41"/>
      <c r="K54" s="41"/>
      <c r="L54" s="41"/>
      <c r="M54" s="41"/>
      <c r="N54" s="41"/>
      <c r="O54" s="41"/>
      <c r="P54" s="41"/>
      <c r="Q54" s="41"/>
      <c r="R54" s="41"/>
      <c r="S54" s="41"/>
      <c r="T54" s="41"/>
      <c r="U54" s="41"/>
      <c r="V54" s="41"/>
      <c r="W54" s="41"/>
      <c r="X54" s="41"/>
      <c r="Y54" s="41"/>
      <c r="Z54" s="41"/>
    </row>
    <row r="55" spans="1:26" ht="62.1" customHeight="1" x14ac:dyDescent="0.25">
      <c r="A55" s="43">
        <v>4.12</v>
      </c>
      <c r="B55" s="90" t="s">
        <v>210</v>
      </c>
      <c r="C55" s="44" t="str">
        <f>[1]PhaseII_4thGrade!$C46</f>
        <v>no match yet</v>
      </c>
      <c r="D55" s="41"/>
      <c r="E55" s="41"/>
      <c r="F55" s="41"/>
      <c r="G55" s="41"/>
      <c r="H55" s="41"/>
      <c r="I55" s="41"/>
      <c r="J55" s="41"/>
      <c r="K55" s="41"/>
      <c r="L55" s="41"/>
      <c r="M55" s="41"/>
      <c r="N55" s="41"/>
      <c r="O55" s="41"/>
      <c r="P55" s="41"/>
      <c r="Q55" s="41"/>
      <c r="R55" s="41"/>
      <c r="S55" s="41"/>
      <c r="T55" s="41"/>
      <c r="U55" s="41"/>
      <c r="V55" s="41"/>
      <c r="W55" s="41"/>
      <c r="X55" s="41"/>
      <c r="Y55" s="41"/>
      <c r="Z55" s="41"/>
    </row>
    <row r="56" spans="1:26" ht="93" customHeight="1" x14ac:dyDescent="0.25">
      <c r="A56" s="43">
        <v>4.13</v>
      </c>
      <c r="B56" s="90" t="s">
        <v>211</v>
      </c>
      <c r="C56" s="44" t="str">
        <f>[1]PhaseII_4thGrade!$C47</f>
        <v>no match yet</v>
      </c>
      <c r="D56" s="41"/>
      <c r="E56" s="41"/>
      <c r="F56" s="41"/>
      <c r="G56" s="41"/>
      <c r="H56" s="41"/>
      <c r="I56" s="41"/>
      <c r="J56" s="41"/>
      <c r="K56" s="41"/>
      <c r="L56" s="41"/>
      <c r="M56" s="41"/>
      <c r="N56" s="41"/>
      <c r="O56" s="41"/>
      <c r="P56" s="41"/>
      <c r="Q56" s="41"/>
      <c r="R56" s="41"/>
      <c r="S56" s="41"/>
      <c r="T56" s="41"/>
      <c r="U56" s="41"/>
      <c r="V56" s="41"/>
      <c r="W56" s="41"/>
      <c r="X56" s="41"/>
      <c r="Y56" s="41"/>
      <c r="Z56" s="41"/>
    </row>
    <row r="57" spans="1:26" ht="31.5" x14ac:dyDescent="0.25">
      <c r="A57" s="43" t="s">
        <v>92</v>
      </c>
      <c r="B57" s="94"/>
      <c r="C57" s="110" t="s">
        <v>26</v>
      </c>
      <c r="D57" s="41"/>
      <c r="E57" s="41"/>
      <c r="F57" s="41"/>
      <c r="G57" s="41"/>
      <c r="H57" s="41"/>
      <c r="I57" s="41"/>
      <c r="J57" s="41"/>
      <c r="K57" s="41"/>
      <c r="L57" s="41"/>
      <c r="M57" s="41"/>
      <c r="N57" s="41"/>
      <c r="O57" s="41"/>
      <c r="P57" s="41"/>
      <c r="Q57" s="41"/>
      <c r="R57" s="41"/>
      <c r="S57" s="41"/>
      <c r="T57" s="41"/>
      <c r="U57" s="41"/>
      <c r="V57" s="41"/>
      <c r="W57" s="41"/>
      <c r="X57" s="41"/>
      <c r="Y57" s="41"/>
      <c r="Z57" s="41"/>
    </row>
    <row r="58" spans="1:26" ht="15.6" customHeight="1" x14ac:dyDescent="0.25">
      <c r="A58" s="46"/>
      <c r="B58" s="47" t="s">
        <v>71</v>
      </c>
      <c r="C58" s="48">
        <f>13-(COUNTIF(C44:C56,"does not meet expectations - 0 points"))</f>
        <v>13</v>
      </c>
      <c r="D58" s="41"/>
      <c r="E58" s="41"/>
      <c r="F58" s="41"/>
      <c r="G58" s="41"/>
      <c r="H58" s="41"/>
      <c r="I58" s="41"/>
      <c r="J58" s="41"/>
      <c r="K58" s="41"/>
      <c r="L58" s="41"/>
      <c r="M58" s="41"/>
      <c r="N58" s="41"/>
      <c r="O58" s="41"/>
      <c r="P58" s="41"/>
      <c r="Q58" s="41"/>
      <c r="R58" s="41"/>
      <c r="S58" s="41"/>
      <c r="T58" s="41"/>
      <c r="U58" s="41"/>
      <c r="V58" s="41"/>
      <c r="W58" s="41"/>
      <c r="X58" s="41"/>
      <c r="Y58" s="41"/>
      <c r="Z58" s="41"/>
    </row>
    <row r="59" spans="1:26" ht="31.5" x14ac:dyDescent="0.25">
      <c r="A59" s="25" t="s">
        <v>11</v>
      </c>
      <c r="B59" s="25" t="s">
        <v>212</v>
      </c>
      <c r="C59" s="25" t="s">
        <v>13</v>
      </c>
      <c r="D59" s="41"/>
      <c r="E59" s="41"/>
      <c r="F59" s="41"/>
      <c r="G59" s="41"/>
      <c r="H59" s="41"/>
      <c r="I59" s="41"/>
      <c r="J59" s="41"/>
      <c r="K59" s="41"/>
      <c r="L59" s="41"/>
      <c r="M59" s="41"/>
      <c r="N59" s="41"/>
      <c r="O59" s="41"/>
      <c r="P59" s="41"/>
      <c r="Q59" s="41"/>
      <c r="R59" s="41"/>
      <c r="S59" s="41"/>
      <c r="T59" s="41"/>
      <c r="U59" s="41"/>
      <c r="V59" s="41"/>
      <c r="W59" s="41"/>
      <c r="X59" s="41"/>
      <c r="Y59" s="41"/>
      <c r="Z59" s="41"/>
    </row>
    <row r="60" spans="1:26" ht="47.25" x14ac:dyDescent="0.25">
      <c r="A60" s="111">
        <v>5.0999999999999996</v>
      </c>
      <c r="B60" s="92" t="s">
        <v>213</v>
      </c>
      <c r="C60" s="44" t="str">
        <f>[1]PhaseII_4thGrade!$C50</f>
        <v>no match yet</v>
      </c>
      <c r="D60" s="41"/>
      <c r="E60" s="41"/>
      <c r="F60" s="41"/>
      <c r="G60" s="41"/>
      <c r="H60" s="41"/>
      <c r="I60" s="41"/>
      <c r="J60" s="41"/>
      <c r="K60" s="41"/>
      <c r="L60" s="41"/>
      <c r="M60" s="41"/>
      <c r="N60" s="41"/>
      <c r="O60" s="41"/>
      <c r="P60" s="41"/>
      <c r="Q60" s="41"/>
      <c r="R60" s="41"/>
      <c r="S60" s="41"/>
      <c r="T60" s="41"/>
      <c r="U60" s="41"/>
      <c r="V60" s="41"/>
      <c r="W60" s="41"/>
      <c r="X60" s="41"/>
      <c r="Y60" s="41"/>
      <c r="Z60" s="41"/>
    </row>
    <row r="61" spans="1:26" ht="63" x14ac:dyDescent="0.25">
      <c r="A61" s="112">
        <v>5.2</v>
      </c>
      <c r="B61" s="93" t="s">
        <v>214</v>
      </c>
      <c r="C61" s="44" t="str">
        <f>[1]PhaseII_4thGrade!$C51</f>
        <v>no match yet</v>
      </c>
      <c r="D61" s="41"/>
      <c r="E61" s="41"/>
      <c r="F61" s="41"/>
      <c r="G61" s="41"/>
      <c r="H61" s="41"/>
      <c r="I61" s="41"/>
      <c r="J61" s="41"/>
      <c r="K61" s="41"/>
      <c r="L61" s="41"/>
      <c r="M61" s="41"/>
      <c r="N61" s="41"/>
      <c r="O61" s="41"/>
      <c r="P61" s="41"/>
      <c r="Q61" s="41"/>
      <c r="R61" s="41"/>
      <c r="S61" s="41"/>
      <c r="T61" s="41"/>
      <c r="U61" s="41"/>
      <c r="V61" s="41"/>
      <c r="W61" s="41"/>
      <c r="X61" s="41"/>
      <c r="Y61" s="41"/>
      <c r="Z61" s="41"/>
    </row>
    <row r="62" spans="1:26" ht="63" x14ac:dyDescent="0.25">
      <c r="A62" s="112">
        <v>5.3</v>
      </c>
      <c r="B62" s="93" t="s">
        <v>215</v>
      </c>
      <c r="C62" s="44" t="str">
        <f>[1]PhaseII_4thGrade!$C52</f>
        <v>no match yet</v>
      </c>
      <c r="D62" s="41"/>
      <c r="E62" s="41"/>
      <c r="F62" s="41"/>
      <c r="G62" s="41"/>
      <c r="H62" s="41"/>
      <c r="I62" s="41"/>
      <c r="J62" s="41"/>
      <c r="K62" s="41"/>
      <c r="L62" s="41"/>
      <c r="M62" s="41"/>
      <c r="N62" s="41"/>
      <c r="O62" s="41"/>
      <c r="P62" s="41"/>
      <c r="Q62" s="41"/>
      <c r="R62" s="41"/>
      <c r="S62" s="41"/>
      <c r="T62" s="41"/>
      <c r="U62" s="41"/>
      <c r="V62" s="41"/>
      <c r="W62" s="41"/>
      <c r="X62" s="41"/>
      <c r="Y62" s="41"/>
      <c r="Z62" s="41"/>
    </row>
    <row r="63" spans="1:26" ht="31.5" x14ac:dyDescent="0.25">
      <c r="A63" s="112">
        <v>5.4</v>
      </c>
      <c r="B63" s="93" t="s">
        <v>216</v>
      </c>
      <c r="C63" s="44" t="str">
        <f>[1]PhaseII_4thGrade!$C53</f>
        <v>no match yet</v>
      </c>
      <c r="D63" s="41"/>
      <c r="E63" s="41"/>
      <c r="F63" s="41"/>
      <c r="G63" s="41"/>
      <c r="H63" s="41"/>
      <c r="I63" s="41"/>
      <c r="J63" s="41"/>
      <c r="K63" s="41"/>
      <c r="L63" s="41"/>
      <c r="M63" s="41"/>
      <c r="N63" s="41"/>
      <c r="O63" s="41"/>
      <c r="P63" s="41"/>
      <c r="Q63" s="41"/>
      <c r="R63" s="41"/>
      <c r="S63" s="41"/>
      <c r="T63" s="41"/>
      <c r="U63" s="41"/>
      <c r="V63" s="41"/>
      <c r="W63" s="41"/>
      <c r="X63" s="41"/>
      <c r="Y63" s="41"/>
      <c r="Z63" s="41"/>
    </row>
    <row r="64" spans="1:26" ht="31.5" x14ac:dyDescent="0.25">
      <c r="A64" s="112">
        <v>5.5</v>
      </c>
      <c r="B64" s="93" t="s">
        <v>217</v>
      </c>
      <c r="C64" s="44" t="str">
        <f>[1]PhaseII_4thGrade!$C54</f>
        <v>no match yet</v>
      </c>
      <c r="D64" s="41"/>
      <c r="E64" s="41"/>
      <c r="F64" s="41"/>
      <c r="G64" s="41"/>
      <c r="H64" s="41"/>
      <c r="I64" s="41"/>
      <c r="J64" s="41"/>
      <c r="K64" s="41"/>
      <c r="L64" s="41"/>
      <c r="M64" s="41"/>
      <c r="N64" s="41"/>
      <c r="O64" s="41"/>
      <c r="P64" s="41"/>
      <c r="Q64" s="41"/>
      <c r="R64" s="41"/>
      <c r="S64" s="41"/>
      <c r="T64" s="41"/>
      <c r="U64" s="41"/>
      <c r="V64" s="41"/>
      <c r="W64" s="41"/>
      <c r="X64" s="41"/>
      <c r="Y64" s="41"/>
      <c r="Z64" s="41"/>
    </row>
    <row r="65" spans="1:26" ht="47.25" x14ac:dyDescent="0.25">
      <c r="A65" s="112">
        <v>5.6</v>
      </c>
      <c r="B65" s="93" t="s">
        <v>218</v>
      </c>
      <c r="C65" s="44" t="str">
        <f>[1]PhaseII_4thGrade!$C55</f>
        <v>no match yet</v>
      </c>
      <c r="D65" s="41"/>
      <c r="E65" s="41"/>
      <c r="F65" s="41"/>
      <c r="G65" s="41"/>
      <c r="H65" s="41"/>
      <c r="I65" s="41"/>
      <c r="J65" s="41"/>
      <c r="K65" s="41"/>
      <c r="L65" s="41"/>
      <c r="M65" s="41"/>
      <c r="N65" s="41"/>
      <c r="O65" s="41"/>
      <c r="P65" s="41"/>
      <c r="Q65" s="41"/>
      <c r="R65" s="41"/>
      <c r="S65" s="41"/>
      <c r="T65" s="41"/>
      <c r="U65" s="41"/>
      <c r="V65" s="41"/>
      <c r="W65" s="41"/>
      <c r="X65" s="41"/>
      <c r="Y65" s="41"/>
      <c r="Z65" s="41"/>
    </row>
    <row r="66" spans="1:26" ht="78.75" x14ac:dyDescent="0.25">
      <c r="A66" s="112">
        <v>5.7</v>
      </c>
      <c r="B66" s="93" t="s">
        <v>219</v>
      </c>
      <c r="C66" s="44" t="str">
        <f>[1]PhaseII_4thGrade!$C56</f>
        <v>no match yet</v>
      </c>
      <c r="D66" s="41"/>
      <c r="E66" s="41"/>
      <c r="F66" s="41"/>
      <c r="G66" s="41"/>
      <c r="H66" s="41"/>
      <c r="I66" s="41"/>
      <c r="J66" s="41"/>
      <c r="K66" s="41"/>
      <c r="L66" s="41"/>
      <c r="M66" s="41"/>
      <c r="N66" s="41"/>
      <c r="O66" s="41"/>
      <c r="P66" s="41"/>
      <c r="Q66" s="41"/>
      <c r="R66" s="41"/>
      <c r="S66" s="41"/>
      <c r="T66" s="41"/>
      <c r="U66" s="41"/>
      <c r="V66" s="41"/>
      <c r="W66" s="41"/>
      <c r="X66" s="41"/>
      <c r="Y66" s="41"/>
      <c r="Z66" s="41"/>
    </row>
    <row r="67" spans="1:26" ht="78.75" x14ac:dyDescent="0.25">
      <c r="A67" s="112">
        <v>5.8</v>
      </c>
      <c r="B67" s="93" t="s">
        <v>220</v>
      </c>
      <c r="C67" s="44" t="str">
        <f>[1]PhaseII_4thGrade!$C57</f>
        <v>no match yet</v>
      </c>
      <c r="D67" s="41"/>
      <c r="E67" s="41"/>
      <c r="F67" s="41"/>
      <c r="G67" s="41"/>
      <c r="H67" s="41"/>
      <c r="I67" s="41"/>
      <c r="J67" s="41"/>
      <c r="K67" s="41"/>
      <c r="L67" s="41"/>
      <c r="M67" s="41"/>
      <c r="N67" s="41"/>
      <c r="O67" s="41"/>
      <c r="P67" s="41"/>
      <c r="Q67" s="41"/>
      <c r="R67" s="41"/>
      <c r="S67" s="41"/>
      <c r="T67" s="41"/>
      <c r="U67" s="41"/>
      <c r="V67" s="41"/>
      <c r="W67" s="41"/>
      <c r="X67" s="41"/>
      <c r="Y67" s="41"/>
      <c r="Z67" s="41"/>
    </row>
    <row r="68" spans="1:26" ht="78.75" x14ac:dyDescent="0.25">
      <c r="A68" s="113">
        <v>5.9</v>
      </c>
      <c r="B68" s="94" t="s">
        <v>221</v>
      </c>
      <c r="C68" s="44" t="str">
        <f>[1]PhaseII_4thGrade!$C58</f>
        <v>no match yet</v>
      </c>
      <c r="D68" s="41"/>
      <c r="E68" s="41"/>
      <c r="F68" s="41"/>
      <c r="G68" s="41"/>
      <c r="H68" s="41"/>
      <c r="I68" s="41"/>
      <c r="J68" s="41"/>
      <c r="K68" s="41"/>
      <c r="L68" s="41"/>
      <c r="M68" s="41"/>
      <c r="N68" s="41"/>
      <c r="O68" s="41"/>
      <c r="P68" s="41"/>
      <c r="Q68" s="41"/>
      <c r="R68" s="41"/>
      <c r="S68" s="41"/>
      <c r="T68" s="41"/>
      <c r="U68" s="41"/>
      <c r="V68" s="41"/>
      <c r="W68" s="41"/>
      <c r="X68" s="41"/>
      <c r="Y68" s="41"/>
      <c r="Z68" s="41"/>
    </row>
    <row r="69" spans="1:26" ht="31.5" x14ac:dyDescent="0.25">
      <c r="A69" s="43" t="s">
        <v>92</v>
      </c>
      <c r="B69" s="94"/>
      <c r="C69" s="110" t="s">
        <v>26</v>
      </c>
      <c r="D69" s="41"/>
      <c r="E69" s="41"/>
      <c r="F69" s="41"/>
      <c r="G69" s="41"/>
      <c r="H69" s="41"/>
      <c r="I69" s="41"/>
      <c r="J69" s="41"/>
      <c r="K69" s="41"/>
      <c r="L69" s="41"/>
      <c r="M69" s="41"/>
      <c r="N69" s="41"/>
      <c r="O69" s="41"/>
      <c r="P69" s="41"/>
      <c r="Q69" s="41"/>
      <c r="R69" s="41"/>
      <c r="S69" s="41"/>
      <c r="T69" s="41"/>
      <c r="U69" s="41"/>
      <c r="V69" s="41"/>
      <c r="W69" s="41"/>
      <c r="X69" s="41"/>
      <c r="Y69" s="41"/>
      <c r="Z69" s="41"/>
    </row>
    <row r="70" spans="1:26" ht="15.75" x14ac:dyDescent="0.25">
      <c r="A70" s="46"/>
      <c r="B70" s="47" t="s">
        <v>95</v>
      </c>
      <c r="C70" s="56">
        <f>9-(COUNTIF(C60:C68,"does not meet expectations - 0 points"))</f>
        <v>9</v>
      </c>
      <c r="D70" s="41"/>
      <c r="E70" s="41"/>
      <c r="F70" s="41"/>
      <c r="G70" s="41"/>
      <c r="H70" s="41"/>
      <c r="I70" s="41"/>
      <c r="J70" s="41"/>
      <c r="K70" s="41"/>
      <c r="L70" s="41"/>
      <c r="M70" s="41"/>
      <c r="N70" s="41"/>
      <c r="O70" s="41"/>
      <c r="P70" s="41"/>
      <c r="Q70" s="41"/>
      <c r="R70" s="41"/>
      <c r="S70" s="41"/>
      <c r="T70" s="41"/>
      <c r="U70" s="41"/>
      <c r="V70" s="41"/>
      <c r="W70" s="41"/>
      <c r="X70" s="41"/>
      <c r="Y70" s="41"/>
      <c r="Z70" s="41"/>
    </row>
    <row r="71" spans="1:26" ht="15" hidden="1" x14ac:dyDescent="0.25">
      <c r="A71" s="41"/>
      <c r="B71" s="41"/>
      <c r="C71" s="42"/>
      <c r="D71" s="41"/>
      <c r="E71" s="41"/>
      <c r="F71" s="41"/>
      <c r="G71" s="41"/>
      <c r="H71" s="41"/>
      <c r="I71" s="41"/>
      <c r="J71" s="41"/>
      <c r="K71" s="41"/>
      <c r="L71" s="41"/>
      <c r="M71" s="41"/>
      <c r="N71" s="41"/>
      <c r="O71" s="41"/>
      <c r="P71" s="41"/>
      <c r="Q71" s="41"/>
      <c r="R71" s="41"/>
      <c r="S71" s="41"/>
      <c r="T71" s="41"/>
      <c r="U71" s="41"/>
      <c r="V71" s="41"/>
      <c r="W71" s="41"/>
      <c r="X71" s="41"/>
      <c r="Y71" s="41"/>
      <c r="Z71" s="41"/>
    </row>
    <row r="72" spans="1:26" ht="15" hidden="1" x14ac:dyDescent="0.25">
      <c r="A72" s="41"/>
      <c r="B72" s="41"/>
      <c r="C72" s="42"/>
      <c r="D72" s="41"/>
      <c r="E72" s="41"/>
      <c r="F72" s="41"/>
      <c r="G72" s="41"/>
      <c r="H72" s="41"/>
      <c r="I72" s="41"/>
      <c r="J72" s="41"/>
      <c r="K72" s="41"/>
      <c r="L72" s="41"/>
      <c r="M72" s="41"/>
      <c r="N72" s="41"/>
      <c r="O72" s="41"/>
      <c r="P72" s="41"/>
      <c r="Q72" s="41"/>
      <c r="R72" s="41"/>
      <c r="S72" s="41"/>
      <c r="T72" s="41"/>
      <c r="U72" s="41"/>
      <c r="V72" s="41"/>
      <c r="W72" s="41"/>
      <c r="X72" s="41"/>
      <c r="Y72" s="41"/>
      <c r="Z72" s="41"/>
    </row>
    <row r="73" spans="1:26" ht="15" hidden="1" x14ac:dyDescent="0.25">
      <c r="A73" s="41"/>
      <c r="B73" s="41"/>
      <c r="C73" s="42"/>
      <c r="D73" s="41"/>
      <c r="E73" s="41"/>
      <c r="F73" s="41"/>
      <c r="G73" s="41"/>
      <c r="H73" s="41"/>
      <c r="I73" s="41"/>
      <c r="J73" s="41"/>
      <c r="K73" s="41"/>
      <c r="L73" s="41"/>
      <c r="M73" s="41"/>
      <c r="N73" s="41"/>
      <c r="O73" s="41"/>
      <c r="P73" s="41"/>
      <c r="Q73" s="41"/>
      <c r="R73" s="41"/>
      <c r="S73" s="41"/>
      <c r="T73" s="41"/>
      <c r="U73" s="41"/>
      <c r="V73" s="41"/>
      <c r="W73" s="41"/>
      <c r="X73" s="41"/>
      <c r="Y73" s="41"/>
      <c r="Z73" s="41"/>
    </row>
    <row r="74" spans="1:26" ht="15" hidden="1" x14ac:dyDescent="0.25">
      <c r="A74" s="41"/>
      <c r="B74" s="41"/>
      <c r="C74" s="42"/>
      <c r="D74" s="41"/>
      <c r="E74" s="41"/>
      <c r="F74" s="41"/>
      <c r="G74" s="41"/>
      <c r="H74" s="41"/>
      <c r="I74" s="41"/>
      <c r="J74" s="41"/>
      <c r="K74" s="41"/>
      <c r="L74" s="41"/>
      <c r="M74" s="41"/>
      <c r="N74" s="41"/>
      <c r="O74" s="41"/>
      <c r="P74" s="41"/>
      <c r="Q74" s="41"/>
      <c r="R74" s="41"/>
      <c r="S74" s="41"/>
      <c r="T74" s="41"/>
      <c r="U74" s="41"/>
      <c r="V74" s="41"/>
      <c r="W74" s="41"/>
      <c r="X74" s="41"/>
      <c r="Y74" s="41"/>
      <c r="Z74" s="41"/>
    </row>
    <row r="75" spans="1:26" ht="15" hidden="1" x14ac:dyDescent="0.25">
      <c r="A75" s="41"/>
      <c r="B75" s="41"/>
      <c r="C75" s="42"/>
      <c r="D75" s="41"/>
      <c r="E75" s="41"/>
      <c r="F75" s="41"/>
      <c r="G75" s="41"/>
      <c r="H75" s="41"/>
      <c r="I75" s="41"/>
      <c r="J75" s="41"/>
      <c r="K75" s="41"/>
      <c r="L75" s="41"/>
      <c r="M75" s="41"/>
      <c r="N75" s="41"/>
      <c r="O75" s="41"/>
      <c r="P75" s="41"/>
      <c r="Q75" s="41"/>
      <c r="R75" s="41"/>
      <c r="S75" s="41"/>
      <c r="T75" s="41"/>
      <c r="U75" s="41"/>
      <c r="V75" s="41"/>
      <c r="W75" s="41"/>
      <c r="X75" s="41"/>
      <c r="Y75" s="41"/>
      <c r="Z75" s="41"/>
    </row>
    <row r="76" spans="1:26" ht="15" hidden="1" x14ac:dyDescent="0.25">
      <c r="A76" s="41"/>
      <c r="B76" s="41"/>
      <c r="C76" s="42"/>
      <c r="D76" s="41"/>
      <c r="E76" s="41"/>
      <c r="F76" s="41"/>
      <c r="G76" s="41"/>
      <c r="H76" s="41"/>
      <c r="I76" s="41"/>
      <c r="J76" s="41"/>
      <c r="K76" s="41"/>
      <c r="L76" s="41"/>
      <c r="M76" s="41"/>
      <c r="N76" s="41"/>
      <c r="O76" s="41"/>
      <c r="P76" s="41"/>
      <c r="Q76" s="41"/>
      <c r="R76" s="41"/>
      <c r="S76" s="41"/>
      <c r="T76" s="41"/>
      <c r="U76" s="41"/>
      <c r="V76" s="41"/>
      <c r="W76" s="41"/>
      <c r="X76" s="41"/>
      <c r="Y76" s="41"/>
      <c r="Z76" s="41"/>
    </row>
    <row r="77" spans="1:26" ht="15" hidden="1" x14ac:dyDescent="0.25">
      <c r="A77" s="41"/>
      <c r="B77" s="41"/>
      <c r="C77" s="42"/>
      <c r="D77" s="41"/>
      <c r="E77" s="41"/>
      <c r="F77" s="41"/>
      <c r="G77" s="41"/>
      <c r="H77" s="41"/>
      <c r="I77" s="41"/>
      <c r="J77" s="41"/>
      <c r="K77" s="41"/>
      <c r="L77" s="41"/>
      <c r="M77" s="41"/>
      <c r="N77" s="41"/>
      <c r="O77" s="41"/>
      <c r="P77" s="41"/>
      <c r="Q77" s="41"/>
      <c r="R77" s="41"/>
      <c r="S77" s="41"/>
      <c r="T77" s="41"/>
      <c r="U77" s="41"/>
      <c r="V77" s="41"/>
      <c r="W77" s="41"/>
      <c r="X77" s="41"/>
      <c r="Y77" s="41"/>
      <c r="Z77" s="41"/>
    </row>
    <row r="78" spans="1:26" ht="15" hidden="1" x14ac:dyDescent="0.25">
      <c r="A78" s="41"/>
      <c r="B78" s="41"/>
      <c r="C78" s="42"/>
      <c r="D78" s="41"/>
      <c r="E78" s="41"/>
      <c r="F78" s="41"/>
      <c r="G78" s="41"/>
      <c r="H78" s="41"/>
      <c r="I78" s="41"/>
      <c r="J78" s="41"/>
      <c r="K78" s="41"/>
      <c r="L78" s="41"/>
      <c r="M78" s="41"/>
      <c r="N78" s="41"/>
      <c r="O78" s="41"/>
      <c r="P78" s="41"/>
      <c r="Q78" s="41"/>
      <c r="R78" s="41"/>
      <c r="S78" s="41"/>
      <c r="T78" s="41"/>
      <c r="U78" s="41"/>
      <c r="V78" s="41"/>
      <c r="W78" s="41"/>
      <c r="X78" s="41"/>
      <c r="Y78" s="41"/>
      <c r="Z78" s="41"/>
    </row>
    <row r="79" spans="1:26" ht="15" hidden="1" x14ac:dyDescent="0.25">
      <c r="A79" s="41"/>
      <c r="B79" s="41"/>
      <c r="C79" s="42"/>
      <c r="D79" s="41"/>
      <c r="E79" s="41"/>
      <c r="F79" s="41"/>
      <c r="G79" s="41"/>
      <c r="H79" s="41"/>
      <c r="I79" s="41"/>
      <c r="J79" s="41"/>
      <c r="K79" s="41"/>
      <c r="L79" s="41"/>
      <c r="M79" s="41"/>
      <c r="N79" s="41"/>
      <c r="O79" s="41"/>
      <c r="P79" s="41"/>
      <c r="Q79" s="41"/>
      <c r="R79" s="41"/>
      <c r="S79" s="41"/>
      <c r="T79" s="41"/>
      <c r="U79" s="41"/>
      <c r="V79" s="41"/>
      <c r="W79" s="41"/>
      <c r="X79" s="41"/>
      <c r="Y79" s="41"/>
      <c r="Z79" s="41"/>
    </row>
    <row r="80" spans="1:26" ht="15" hidden="1" x14ac:dyDescent="0.25">
      <c r="A80" s="41"/>
      <c r="B80" s="41"/>
      <c r="C80" s="42"/>
      <c r="D80" s="41"/>
      <c r="E80" s="41"/>
      <c r="F80" s="41"/>
      <c r="G80" s="41"/>
      <c r="H80" s="41"/>
      <c r="I80" s="41"/>
      <c r="J80" s="41"/>
      <c r="K80" s="41"/>
      <c r="L80" s="41"/>
      <c r="M80" s="41"/>
      <c r="N80" s="41"/>
      <c r="O80" s="41"/>
      <c r="P80" s="41"/>
      <c r="Q80" s="41"/>
      <c r="R80" s="41"/>
      <c r="S80" s="41"/>
      <c r="T80" s="41"/>
      <c r="U80" s="41"/>
      <c r="V80" s="41"/>
      <c r="W80" s="41"/>
      <c r="X80" s="41"/>
      <c r="Y80" s="41"/>
      <c r="Z80" s="41"/>
    </row>
    <row r="81" spans="1:26" ht="15" hidden="1" x14ac:dyDescent="0.25">
      <c r="A81" s="41"/>
      <c r="B81" s="41"/>
      <c r="C81" s="42"/>
      <c r="D81" s="41"/>
      <c r="E81" s="41"/>
      <c r="F81" s="41"/>
      <c r="G81" s="41"/>
      <c r="H81" s="41"/>
      <c r="I81" s="41"/>
      <c r="J81" s="41"/>
      <c r="K81" s="41"/>
      <c r="L81" s="41"/>
      <c r="M81" s="41"/>
      <c r="N81" s="41"/>
      <c r="O81" s="41"/>
      <c r="P81" s="41"/>
      <c r="Q81" s="41"/>
      <c r="R81" s="41"/>
      <c r="S81" s="41"/>
      <c r="T81" s="41"/>
      <c r="U81" s="41"/>
      <c r="V81" s="41"/>
      <c r="W81" s="41"/>
      <c r="X81" s="41"/>
      <c r="Y81" s="41"/>
      <c r="Z81" s="41"/>
    </row>
    <row r="82" spans="1:26" ht="15" hidden="1" x14ac:dyDescent="0.25">
      <c r="A82" s="41"/>
      <c r="B82" s="41"/>
      <c r="C82" s="42"/>
      <c r="D82" s="41"/>
      <c r="E82" s="41"/>
      <c r="F82" s="41"/>
      <c r="G82" s="41"/>
      <c r="H82" s="41"/>
      <c r="I82" s="41"/>
      <c r="J82" s="41"/>
      <c r="K82" s="41"/>
      <c r="L82" s="41"/>
      <c r="M82" s="41"/>
      <c r="N82" s="41"/>
      <c r="O82" s="41"/>
      <c r="P82" s="41"/>
      <c r="Q82" s="41"/>
      <c r="R82" s="41"/>
      <c r="S82" s="41"/>
      <c r="T82" s="41"/>
      <c r="U82" s="41"/>
      <c r="V82" s="41"/>
      <c r="W82" s="41"/>
      <c r="X82" s="41"/>
      <c r="Y82" s="41"/>
      <c r="Z82" s="41"/>
    </row>
    <row r="83" spans="1:26" ht="15" hidden="1" x14ac:dyDescent="0.25">
      <c r="A83" s="41"/>
      <c r="B83" s="41"/>
      <c r="C83" s="42"/>
      <c r="D83" s="41"/>
      <c r="E83" s="41"/>
      <c r="F83" s="41"/>
      <c r="G83" s="41"/>
      <c r="H83" s="41"/>
      <c r="I83" s="41"/>
      <c r="J83" s="41"/>
      <c r="K83" s="41"/>
      <c r="L83" s="41"/>
      <c r="M83" s="41"/>
      <c r="N83" s="41"/>
      <c r="O83" s="41"/>
      <c r="P83" s="41"/>
      <c r="Q83" s="41"/>
      <c r="R83" s="41"/>
      <c r="S83" s="41"/>
      <c r="T83" s="41"/>
      <c r="U83" s="41"/>
      <c r="V83" s="41"/>
      <c r="W83" s="41"/>
      <c r="X83" s="41"/>
      <c r="Y83" s="41"/>
      <c r="Z83" s="41"/>
    </row>
    <row r="84" spans="1:26" ht="15" hidden="1" x14ac:dyDescent="0.25">
      <c r="A84" s="41"/>
      <c r="B84" s="41"/>
      <c r="C84" s="42"/>
      <c r="D84" s="41"/>
      <c r="E84" s="41"/>
      <c r="F84" s="41"/>
      <c r="G84" s="41"/>
      <c r="H84" s="41"/>
      <c r="I84" s="41"/>
      <c r="J84" s="41"/>
      <c r="K84" s="41"/>
      <c r="L84" s="41"/>
      <c r="M84" s="41"/>
      <c r="N84" s="41"/>
      <c r="O84" s="41"/>
      <c r="P84" s="41"/>
      <c r="Q84" s="41"/>
      <c r="R84" s="41"/>
      <c r="S84" s="41"/>
      <c r="T84" s="41"/>
      <c r="U84" s="41"/>
      <c r="V84" s="41"/>
      <c r="W84" s="41"/>
      <c r="X84" s="41"/>
      <c r="Y84" s="41"/>
      <c r="Z84" s="41"/>
    </row>
    <row r="85" spans="1:26" ht="15" hidden="1" x14ac:dyDescent="0.25">
      <c r="A85" s="41"/>
      <c r="B85" s="41"/>
      <c r="C85" s="42"/>
      <c r="D85" s="41"/>
      <c r="E85" s="41"/>
      <c r="F85" s="41"/>
      <c r="G85" s="41"/>
      <c r="H85" s="41"/>
      <c r="I85" s="41"/>
      <c r="J85" s="41"/>
      <c r="K85" s="41"/>
      <c r="L85" s="41"/>
      <c r="M85" s="41"/>
      <c r="N85" s="41"/>
      <c r="O85" s="41"/>
      <c r="P85" s="41"/>
      <c r="Q85" s="41"/>
      <c r="R85" s="41"/>
      <c r="S85" s="41"/>
      <c r="T85" s="41"/>
      <c r="U85" s="41"/>
      <c r="V85" s="41"/>
      <c r="W85" s="41"/>
      <c r="X85" s="41"/>
      <c r="Y85" s="41"/>
      <c r="Z85" s="41"/>
    </row>
    <row r="86" spans="1:26" ht="15" hidden="1" x14ac:dyDescent="0.25">
      <c r="A86" s="41"/>
      <c r="B86" s="41"/>
      <c r="C86" s="42"/>
      <c r="D86" s="41"/>
      <c r="E86" s="41"/>
      <c r="F86" s="41"/>
      <c r="G86" s="41"/>
      <c r="H86" s="41"/>
      <c r="I86" s="41"/>
      <c r="J86" s="41"/>
      <c r="K86" s="41"/>
      <c r="L86" s="41"/>
      <c r="M86" s="41"/>
      <c r="N86" s="41"/>
      <c r="O86" s="41"/>
      <c r="P86" s="41"/>
      <c r="Q86" s="41"/>
      <c r="R86" s="41"/>
      <c r="S86" s="41"/>
      <c r="T86" s="41"/>
      <c r="U86" s="41"/>
      <c r="V86" s="41"/>
      <c r="W86" s="41"/>
      <c r="X86" s="41"/>
      <c r="Y86" s="41"/>
      <c r="Z86" s="41"/>
    </row>
    <row r="87" spans="1:26" ht="15" hidden="1" x14ac:dyDescent="0.25">
      <c r="A87" s="41"/>
      <c r="B87" s="41"/>
      <c r="C87" s="42"/>
      <c r="D87" s="41"/>
      <c r="E87" s="41"/>
      <c r="F87" s="41"/>
      <c r="G87" s="41"/>
      <c r="H87" s="41"/>
      <c r="I87" s="41"/>
      <c r="J87" s="41"/>
      <c r="K87" s="41"/>
      <c r="L87" s="41"/>
      <c r="M87" s="41"/>
      <c r="N87" s="41"/>
      <c r="O87" s="41"/>
      <c r="P87" s="41"/>
      <c r="Q87" s="41"/>
      <c r="R87" s="41"/>
      <c r="S87" s="41"/>
      <c r="T87" s="41"/>
      <c r="U87" s="41"/>
      <c r="V87" s="41"/>
      <c r="W87" s="41"/>
      <c r="X87" s="41"/>
      <c r="Y87" s="41"/>
      <c r="Z87" s="41"/>
    </row>
    <row r="88" spans="1:26" ht="15" hidden="1" x14ac:dyDescent="0.25">
      <c r="A88" s="41"/>
      <c r="B88" s="41"/>
      <c r="C88" s="42"/>
      <c r="D88" s="41"/>
      <c r="E88" s="41"/>
      <c r="F88" s="41"/>
      <c r="G88" s="41"/>
      <c r="H88" s="41"/>
      <c r="I88" s="41"/>
      <c r="J88" s="41"/>
      <c r="K88" s="41"/>
      <c r="L88" s="41"/>
      <c r="M88" s="41"/>
      <c r="N88" s="41"/>
      <c r="O88" s="41"/>
      <c r="P88" s="41"/>
      <c r="Q88" s="41"/>
      <c r="R88" s="41"/>
      <c r="S88" s="41"/>
      <c r="T88" s="41"/>
      <c r="U88" s="41"/>
      <c r="V88" s="41"/>
      <c r="W88" s="41"/>
      <c r="X88" s="41"/>
      <c r="Y88" s="41"/>
      <c r="Z88" s="41"/>
    </row>
    <row r="89" spans="1:26" ht="15" hidden="1" x14ac:dyDescent="0.25">
      <c r="A89" s="41"/>
      <c r="B89" s="41"/>
      <c r="C89" s="42"/>
      <c r="D89" s="41"/>
      <c r="E89" s="41"/>
      <c r="F89" s="41"/>
      <c r="G89" s="41"/>
      <c r="H89" s="41"/>
      <c r="I89" s="41"/>
      <c r="J89" s="41"/>
      <c r="K89" s="41"/>
      <c r="L89" s="41"/>
      <c r="M89" s="41"/>
      <c r="N89" s="41"/>
      <c r="O89" s="41"/>
      <c r="P89" s="41"/>
      <c r="Q89" s="41"/>
      <c r="R89" s="41"/>
      <c r="S89" s="41"/>
      <c r="T89" s="41"/>
      <c r="U89" s="41"/>
      <c r="V89" s="41"/>
      <c r="W89" s="41"/>
      <c r="X89" s="41"/>
      <c r="Y89" s="41"/>
      <c r="Z89" s="41"/>
    </row>
    <row r="90" spans="1:26" ht="15" hidden="1" x14ac:dyDescent="0.25">
      <c r="A90" s="41"/>
      <c r="B90" s="41"/>
      <c r="C90" s="42"/>
      <c r="D90" s="41"/>
      <c r="E90" s="41"/>
      <c r="F90" s="41"/>
      <c r="G90" s="41"/>
      <c r="H90" s="41"/>
      <c r="I90" s="41"/>
      <c r="J90" s="41"/>
      <c r="K90" s="41"/>
      <c r="L90" s="41"/>
      <c r="M90" s="41"/>
      <c r="N90" s="41"/>
      <c r="O90" s="41"/>
      <c r="P90" s="41"/>
      <c r="Q90" s="41"/>
      <c r="R90" s="41"/>
      <c r="S90" s="41"/>
      <c r="T90" s="41"/>
      <c r="U90" s="41"/>
      <c r="V90" s="41"/>
      <c r="W90" s="41"/>
      <c r="X90" s="41"/>
      <c r="Y90" s="41"/>
      <c r="Z90" s="41"/>
    </row>
    <row r="91" spans="1:26" ht="15" hidden="1" x14ac:dyDescent="0.25">
      <c r="A91" s="41"/>
      <c r="B91" s="41"/>
      <c r="C91" s="42"/>
      <c r="D91" s="41"/>
      <c r="E91" s="41"/>
      <c r="F91" s="41"/>
      <c r="G91" s="41"/>
      <c r="H91" s="41"/>
      <c r="I91" s="41"/>
      <c r="J91" s="41"/>
      <c r="K91" s="41"/>
      <c r="L91" s="41"/>
      <c r="M91" s="41"/>
      <c r="N91" s="41"/>
      <c r="O91" s="41"/>
      <c r="P91" s="41"/>
      <c r="Q91" s="41"/>
      <c r="R91" s="41"/>
      <c r="S91" s="41"/>
      <c r="T91" s="41"/>
      <c r="U91" s="41"/>
      <c r="V91" s="41"/>
      <c r="W91" s="41"/>
      <c r="X91" s="41"/>
      <c r="Y91" s="41"/>
      <c r="Z91" s="41"/>
    </row>
    <row r="92" spans="1:26" ht="15" hidden="1" x14ac:dyDescent="0.25">
      <c r="A92" s="41"/>
      <c r="B92" s="41"/>
      <c r="C92" s="42"/>
      <c r="D92" s="41"/>
      <c r="E92" s="41"/>
      <c r="F92" s="41"/>
      <c r="G92" s="41"/>
      <c r="H92" s="41"/>
      <c r="I92" s="41"/>
      <c r="J92" s="41"/>
      <c r="K92" s="41"/>
      <c r="L92" s="41"/>
      <c r="M92" s="41"/>
      <c r="N92" s="41"/>
      <c r="O92" s="41"/>
      <c r="P92" s="41"/>
      <c r="Q92" s="41"/>
      <c r="R92" s="41"/>
      <c r="S92" s="41"/>
      <c r="T92" s="41"/>
      <c r="U92" s="41"/>
      <c r="V92" s="41"/>
      <c r="W92" s="41"/>
      <c r="X92" s="41"/>
      <c r="Y92" s="41"/>
      <c r="Z92" s="41"/>
    </row>
    <row r="93" spans="1:26" ht="15" hidden="1" x14ac:dyDescent="0.25">
      <c r="A93" s="41"/>
      <c r="B93" s="41"/>
      <c r="C93" s="42"/>
      <c r="D93" s="41"/>
      <c r="E93" s="41"/>
      <c r="F93" s="41"/>
      <c r="G93" s="41"/>
      <c r="H93" s="41"/>
      <c r="I93" s="41"/>
      <c r="J93" s="41"/>
      <c r="K93" s="41"/>
      <c r="L93" s="41"/>
      <c r="M93" s="41"/>
      <c r="N93" s="41"/>
      <c r="O93" s="41"/>
      <c r="P93" s="41"/>
      <c r="Q93" s="41"/>
      <c r="R93" s="41"/>
      <c r="S93" s="41"/>
      <c r="T93" s="41"/>
      <c r="U93" s="41"/>
      <c r="V93" s="41"/>
      <c r="W93" s="41"/>
      <c r="X93" s="41"/>
      <c r="Y93" s="41"/>
      <c r="Z93" s="41"/>
    </row>
    <row r="94" spans="1:26" ht="15" hidden="1" x14ac:dyDescent="0.25">
      <c r="A94" s="41"/>
      <c r="B94" s="41"/>
      <c r="C94" s="42"/>
      <c r="D94" s="41"/>
      <c r="E94" s="41"/>
      <c r="F94" s="41"/>
      <c r="G94" s="41"/>
      <c r="H94" s="41"/>
      <c r="I94" s="41"/>
      <c r="J94" s="41"/>
      <c r="K94" s="41"/>
      <c r="L94" s="41"/>
      <c r="M94" s="41"/>
      <c r="N94" s="41"/>
      <c r="O94" s="41"/>
      <c r="P94" s="41"/>
      <c r="Q94" s="41"/>
      <c r="R94" s="41"/>
      <c r="S94" s="41"/>
      <c r="T94" s="41"/>
      <c r="U94" s="41"/>
      <c r="V94" s="41"/>
      <c r="W94" s="41"/>
      <c r="X94" s="41"/>
      <c r="Y94" s="41"/>
      <c r="Z94" s="41"/>
    </row>
    <row r="95" spans="1:26" ht="15" hidden="1" x14ac:dyDescent="0.25">
      <c r="A95" s="41"/>
      <c r="B95" s="41"/>
      <c r="C95" s="42"/>
      <c r="D95" s="41"/>
      <c r="E95" s="41"/>
      <c r="F95" s="41"/>
      <c r="G95" s="41"/>
      <c r="H95" s="41"/>
      <c r="I95" s="41"/>
      <c r="J95" s="41"/>
      <c r="K95" s="41"/>
      <c r="L95" s="41"/>
      <c r="M95" s="41"/>
      <c r="N95" s="41"/>
      <c r="O95" s="41"/>
      <c r="P95" s="41"/>
      <c r="Q95" s="41"/>
      <c r="R95" s="41"/>
      <c r="S95" s="41"/>
      <c r="T95" s="41"/>
      <c r="U95" s="41"/>
      <c r="V95" s="41"/>
      <c r="W95" s="41"/>
      <c r="X95" s="41"/>
      <c r="Y95" s="41"/>
      <c r="Z95" s="41"/>
    </row>
    <row r="96" spans="1:26" ht="15" hidden="1" x14ac:dyDescent="0.25">
      <c r="A96" s="41"/>
      <c r="B96" s="41"/>
      <c r="C96" s="42"/>
      <c r="D96" s="41"/>
      <c r="E96" s="41"/>
      <c r="F96" s="41"/>
      <c r="G96" s="41"/>
      <c r="H96" s="41"/>
      <c r="I96" s="41"/>
      <c r="J96" s="41"/>
      <c r="K96" s="41"/>
      <c r="L96" s="41"/>
      <c r="M96" s="41"/>
      <c r="N96" s="41"/>
      <c r="O96" s="41"/>
      <c r="P96" s="41"/>
      <c r="Q96" s="41"/>
      <c r="R96" s="41"/>
      <c r="S96" s="41"/>
      <c r="T96" s="41"/>
      <c r="U96" s="41"/>
      <c r="V96" s="41"/>
      <c r="W96" s="41"/>
      <c r="X96" s="41"/>
      <c r="Y96" s="41"/>
      <c r="Z96" s="41"/>
    </row>
    <row r="97" spans="1:26" ht="15" hidden="1" x14ac:dyDescent="0.25">
      <c r="A97" s="41"/>
      <c r="B97" s="41"/>
      <c r="C97" s="42"/>
      <c r="D97" s="41"/>
      <c r="E97" s="41"/>
      <c r="F97" s="41"/>
      <c r="G97" s="41"/>
      <c r="H97" s="41"/>
      <c r="I97" s="41"/>
      <c r="J97" s="41"/>
      <c r="K97" s="41"/>
      <c r="L97" s="41"/>
      <c r="M97" s="41"/>
      <c r="N97" s="41"/>
      <c r="O97" s="41"/>
      <c r="P97" s="41"/>
      <c r="Q97" s="41"/>
      <c r="R97" s="41"/>
      <c r="S97" s="41"/>
      <c r="T97" s="41"/>
      <c r="U97" s="41"/>
      <c r="V97" s="41"/>
      <c r="W97" s="41"/>
      <c r="X97" s="41"/>
      <c r="Y97" s="41"/>
      <c r="Z97" s="41"/>
    </row>
    <row r="98" spans="1:26" ht="15" hidden="1" x14ac:dyDescent="0.25">
      <c r="A98" s="41"/>
      <c r="B98" s="41"/>
      <c r="C98" s="42"/>
      <c r="D98" s="41"/>
      <c r="E98" s="41"/>
      <c r="F98" s="41"/>
      <c r="G98" s="41"/>
      <c r="H98" s="41"/>
      <c r="I98" s="41"/>
      <c r="J98" s="41"/>
      <c r="K98" s="41"/>
      <c r="L98" s="41"/>
      <c r="M98" s="41"/>
      <c r="N98" s="41"/>
      <c r="O98" s="41"/>
      <c r="P98" s="41"/>
      <c r="Q98" s="41"/>
      <c r="R98" s="41"/>
      <c r="S98" s="41"/>
      <c r="T98" s="41"/>
      <c r="U98" s="41"/>
      <c r="V98" s="41"/>
      <c r="W98" s="41"/>
      <c r="X98" s="41"/>
      <c r="Y98" s="41"/>
      <c r="Z98" s="41"/>
    </row>
    <row r="99" spans="1:26" ht="15" hidden="1" x14ac:dyDescent="0.25">
      <c r="A99" s="41"/>
      <c r="B99" s="41"/>
      <c r="C99" s="42"/>
      <c r="D99" s="41"/>
      <c r="E99" s="41"/>
      <c r="F99" s="41"/>
      <c r="G99" s="41"/>
      <c r="H99" s="41"/>
      <c r="I99" s="41"/>
      <c r="J99" s="41"/>
      <c r="K99" s="41"/>
      <c r="L99" s="41"/>
      <c r="M99" s="41"/>
      <c r="N99" s="41"/>
      <c r="O99" s="41"/>
      <c r="P99" s="41"/>
      <c r="Q99" s="41"/>
      <c r="R99" s="41"/>
      <c r="S99" s="41"/>
      <c r="T99" s="41"/>
      <c r="U99" s="41"/>
      <c r="V99" s="41"/>
      <c r="W99" s="41"/>
      <c r="X99" s="41"/>
      <c r="Y99" s="41"/>
      <c r="Z99" s="41"/>
    </row>
    <row r="100" spans="1:26" ht="15" hidden="1" x14ac:dyDescent="0.25">
      <c r="A100" s="41"/>
      <c r="B100" s="41"/>
      <c r="C100" s="42"/>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0" hidden="1" customHeight="1" x14ac:dyDescent="0.25">
      <c r="A101" s="41"/>
      <c r="B101" s="41"/>
      <c r="C101" s="42"/>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0" hidden="1" customHeight="1" x14ac:dyDescent="0.25">
      <c r="A102" s="41"/>
      <c r="B102" s="41"/>
      <c r="C102" s="42"/>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0" hidden="1" customHeight="1" x14ac:dyDescent="0.25">
      <c r="A103" s="41"/>
      <c r="B103" s="41"/>
      <c r="C103" s="42"/>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sheetData>
  <mergeCells count="11">
    <mergeCell ref="A8:C8"/>
    <mergeCell ref="A9:C9"/>
    <mergeCell ref="A11:C11"/>
    <mergeCell ref="A10:C10"/>
    <mergeCell ref="A7:C7"/>
    <mergeCell ref="A6:C6"/>
    <mergeCell ref="A1:C1"/>
    <mergeCell ref="A2:C2"/>
    <mergeCell ref="A3:C3"/>
    <mergeCell ref="A4:C4"/>
    <mergeCell ref="A5:C5"/>
  </mergeCells>
  <dataValidations count="1">
    <dataValidation type="list" allowBlank="1" sqref="C14:C21 C44:C57 C37:C41 C24:C34 C60:C69" xr:uid="{8027C1D3-B299-4172-9FFF-6B0636C39807}">
      <formula1>"Meets Expectations - 1 point,Does Not Meet Expectations - 0 points"</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219F-A7FC-48E7-84E1-D2C3357D1E87}">
  <dimension ref="A1:Z92"/>
  <sheetViews>
    <sheetView showGridLines="0" zoomScale="80" zoomScaleNormal="80" workbookViewId="0">
      <selection activeCell="A7" sqref="A7:XFD7"/>
    </sheetView>
  </sheetViews>
  <sheetFormatPr defaultColWidth="0" defaultRowHeight="0" customHeight="1" zeroHeight="1" x14ac:dyDescent="0.25"/>
  <cols>
    <col min="1" max="1" width="18.140625" style="21" customWidth="1"/>
    <col min="2" max="2" width="90.7109375" style="21" customWidth="1"/>
    <col min="3" max="3" width="22.42578125" style="22" bestFit="1" customWidth="1"/>
    <col min="4" max="22" width="8.5703125" style="21" hidden="1" customWidth="1"/>
    <col min="23" max="16384" width="0" style="21" hidden="1"/>
  </cols>
  <sheetData>
    <row r="1" spans="1:26" ht="53.25" customHeight="1" x14ac:dyDescent="0.25">
      <c r="A1" s="117" t="s">
        <v>151</v>
      </c>
      <c r="B1" s="117"/>
      <c r="C1" s="117"/>
      <c r="D1" s="41"/>
      <c r="E1" s="41"/>
      <c r="F1" s="41"/>
      <c r="G1" s="41"/>
      <c r="H1" s="41"/>
      <c r="I1" s="41"/>
      <c r="J1" s="41"/>
      <c r="K1" s="41"/>
      <c r="L1" s="41"/>
      <c r="M1" s="41"/>
      <c r="N1" s="41"/>
      <c r="O1" s="41"/>
      <c r="P1" s="41"/>
      <c r="Q1" s="41"/>
      <c r="R1" s="41"/>
      <c r="S1" s="41"/>
      <c r="T1" s="41"/>
      <c r="U1" s="41"/>
      <c r="V1" s="41"/>
      <c r="W1" s="41"/>
      <c r="X1" s="41"/>
      <c r="Y1" s="41"/>
      <c r="Z1" s="41"/>
    </row>
    <row r="2" spans="1:26" ht="18.75" x14ac:dyDescent="0.3">
      <c r="A2" s="118" t="str">
        <f>PhaseII_Kindergarten!A2</f>
        <v xml:space="preserve">Date: </v>
      </c>
      <c r="B2" s="118"/>
      <c r="C2" s="118"/>
      <c r="D2" s="41"/>
      <c r="E2" s="41"/>
      <c r="F2" s="41"/>
      <c r="G2" s="41"/>
      <c r="H2" s="41"/>
      <c r="I2" s="41"/>
      <c r="J2" s="41"/>
      <c r="K2" s="41"/>
      <c r="L2" s="41"/>
      <c r="M2" s="41"/>
      <c r="N2" s="41"/>
      <c r="O2" s="41"/>
      <c r="P2" s="41"/>
      <c r="Q2" s="41"/>
      <c r="R2" s="41"/>
      <c r="S2" s="41"/>
      <c r="T2" s="41"/>
      <c r="U2" s="41"/>
      <c r="V2" s="41"/>
      <c r="W2" s="41"/>
      <c r="X2" s="41"/>
      <c r="Y2" s="41"/>
      <c r="Z2" s="41"/>
    </row>
    <row r="3" spans="1:26" ht="18.75" x14ac:dyDescent="0.3">
      <c r="A3" s="118" t="str">
        <f>PhaseII_Kindergarten!A3</f>
        <v xml:space="preserve">Name of Provider: </v>
      </c>
      <c r="B3" s="118"/>
      <c r="C3" s="118"/>
      <c r="D3" s="41"/>
      <c r="E3" s="41"/>
      <c r="F3" s="41"/>
      <c r="G3" s="41"/>
      <c r="H3" s="41"/>
      <c r="I3" s="41"/>
      <c r="J3" s="41"/>
      <c r="K3" s="41"/>
      <c r="L3" s="41"/>
      <c r="M3" s="41"/>
      <c r="N3" s="41"/>
      <c r="O3" s="41"/>
      <c r="P3" s="41"/>
      <c r="Q3" s="41"/>
      <c r="R3" s="41"/>
      <c r="S3" s="41"/>
      <c r="T3" s="41"/>
      <c r="U3" s="41"/>
      <c r="V3" s="41"/>
      <c r="W3" s="41"/>
      <c r="X3" s="41"/>
      <c r="Y3" s="41"/>
      <c r="Z3" s="41"/>
    </row>
    <row r="4" spans="1:26" ht="18.75" x14ac:dyDescent="0.25">
      <c r="A4" s="119" t="str">
        <f>PhaseII_Kindergarten!A4</f>
        <v xml:space="preserve">Product Title and Edition: </v>
      </c>
      <c r="B4" s="119"/>
      <c r="C4" s="119"/>
      <c r="D4" s="41"/>
      <c r="E4" s="41"/>
      <c r="F4" s="41"/>
      <c r="G4" s="41"/>
      <c r="H4" s="41"/>
      <c r="I4" s="41"/>
      <c r="J4" s="41"/>
      <c r="K4" s="41"/>
      <c r="L4" s="41"/>
      <c r="M4" s="41"/>
      <c r="N4" s="41"/>
      <c r="O4" s="41"/>
      <c r="P4" s="41"/>
      <c r="Q4" s="41"/>
      <c r="R4" s="41"/>
      <c r="S4" s="41"/>
      <c r="T4" s="41"/>
      <c r="U4" s="41"/>
      <c r="V4" s="41"/>
      <c r="W4" s="41"/>
      <c r="X4" s="41"/>
      <c r="Y4" s="41"/>
      <c r="Z4" s="41"/>
    </row>
    <row r="5" spans="1:26" ht="18.75" x14ac:dyDescent="0.3">
      <c r="A5" s="118" t="s">
        <v>4</v>
      </c>
      <c r="B5" s="118"/>
      <c r="C5" s="118"/>
      <c r="D5" s="41"/>
      <c r="E5" s="41"/>
      <c r="F5" s="41"/>
      <c r="G5" s="41"/>
      <c r="H5" s="41"/>
      <c r="I5" s="41"/>
      <c r="J5" s="41"/>
      <c r="K5" s="41"/>
      <c r="L5" s="41"/>
      <c r="M5" s="41"/>
      <c r="N5" s="41"/>
      <c r="O5" s="41"/>
      <c r="P5" s="41"/>
      <c r="Q5" s="41"/>
      <c r="R5" s="41"/>
      <c r="S5" s="41"/>
      <c r="T5" s="41"/>
      <c r="U5" s="41"/>
      <c r="V5" s="41"/>
      <c r="W5" s="41"/>
      <c r="X5" s="41"/>
      <c r="Y5" s="41"/>
      <c r="Z5" s="41"/>
    </row>
    <row r="6" spans="1:26" ht="18.75" x14ac:dyDescent="0.3">
      <c r="A6" s="118" t="s">
        <v>222</v>
      </c>
      <c r="B6" s="118"/>
      <c r="C6" s="118"/>
      <c r="D6" s="41"/>
      <c r="E6" s="41"/>
      <c r="F6" s="41"/>
      <c r="G6" s="41"/>
      <c r="H6" s="41"/>
      <c r="I6" s="41"/>
      <c r="J6" s="41"/>
      <c r="K6" s="41"/>
      <c r="L6" s="41"/>
      <c r="M6" s="41"/>
      <c r="N6" s="41"/>
      <c r="O6" s="41"/>
      <c r="P6" s="41"/>
      <c r="Q6" s="41"/>
      <c r="R6" s="41"/>
      <c r="S6" s="41"/>
      <c r="T6" s="41"/>
      <c r="U6" s="41"/>
      <c r="V6" s="41"/>
      <c r="W6" s="41"/>
      <c r="X6" s="41"/>
      <c r="Y6" s="41"/>
      <c r="Z6" s="41"/>
    </row>
    <row r="7" spans="1:26" ht="18.600000000000001" customHeight="1" x14ac:dyDescent="0.25">
      <c r="A7" s="117" t="s">
        <v>223</v>
      </c>
      <c r="B7" s="117"/>
      <c r="C7" s="117"/>
      <c r="D7" s="41"/>
      <c r="E7" s="41"/>
      <c r="F7" s="41"/>
      <c r="G7" s="41"/>
      <c r="H7" s="41"/>
      <c r="I7" s="41"/>
      <c r="J7" s="41"/>
      <c r="K7" s="41"/>
      <c r="L7" s="41"/>
      <c r="M7" s="41"/>
      <c r="N7" s="41"/>
      <c r="O7" s="41"/>
      <c r="P7" s="41"/>
      <c r="Q7" s="41"/>
      <c r="R7" s="41"/>
      <c r="S7" s="41"/>
      <c r="T7" s="41"/>
      <c r="U7" s="41"/>
      <c r="V7" s="41"/>
      <c r="W7" s="41"/>
      <c r="X7" s="41"/>
      <c r="Y7" s="41"/>
      <c r="Z7" s="41"/>
    </row>
    <row r="8" spans="1:26" ht="64.5" customHeight="1" x14ac:dyDescent="0.25">
      <c r="A8" s="136" t="s">
        <v>154</v>
      </c>
      <c r="B8" s="136"/>
      <c r="C8" s="136"/>
      <c r="D8" s="41"/>
      <c r="E8" s="41"/>
      <c r="F8" s="41"/>
      <c r="G8" s="41"/>
      <c r="H8" s="41"/>
      <c r="I8" s="41"/>
      <c r="J8" s="41"/>
      <c r="K8" s="41"/>
      <c r="L8" s="41"/>
      <c r="M8" s="41"/>
      <c r="N8" s="41"/>
      <c r="O8" s="41"/>
      <c r="P8" s="41"/>
      <c r="Q8" s="41"/>
      <c r="R8" s="41"/>
      <c r="S8" s="41"/>
      <c r="T8" s="41"/>
      <c r="U8" s="41"/>
      <c r="V8" s="41"/>
      <c r="W8" s="41"/>
      <c r="X8" s="41"/>
      <c r="Y8" s="41"/>
      <c r="Z8" s="41"/>
    </row>
    <row r="9" spans="1:26" ht="48.75" customHeight="1" x14ac:dyDescent="0.25">
      <c r="A9" s="137" t="s">
        <v>8</v>
      </c>
      <c r="B9" s="137"/>
      <c r="C9" s="137"/>
      <c r="D9" s="41"/>
      <c r="E9" s="41"/>
      <c r="F9" s="41"/>
      <c r="G9" s="41"/>
      <c r="H9" s="41"/>
      <c r="I9" s="41"/>
      <c r="J9" s="41"/>
      <c r="K9" s="41"/>
      <c r="L9" s="41"/>
      <c r="M9" s="41"/>
      <c r="N9" s="41"/>
      <c r="O9" s="41"/>
      <c r="P9" s="41"/>
      <c r="Q9" s="41"/>
      <c r="R9" s="41"/>
      <c r="S9" s="41"/>
      <c r="T9" s="41"/>
      <c r="U9" s="41"/>
      <c r="V9" s="41"/>
      <c r="W9" s="41"/>
      <c r="X9" s="41"/>
      <c r="Y9" s="41"/>
      <c r="Z9" s="41"/>
    </row>
    <row r="10" spans="1:26" ht="37.5" customHeight="1" x14ac:dyDescent="0.25">
      <c r="A10" s="136" t="s">
        <v>9</v>
      </c>
      <c r="B10" s="136"/>
      <c r="C10" s="136"/>
      <c r="D10" s="41"/>
      <c r="E10" s="41"/>
      <c r="F10" s="41"/>
      <c r="G10" s="41"/>
      <c r="H10" s="41"/>
      <c r="I10" s="41"/>
      <c r="J10" s="41"/>
      <c r="K10" s="41"/>
      <c r="L10" s="41"/>
      <c r="M10" s="41"/>
      <c r="N10" s="41"/>
      <c r="O10" s="41"/>
      <c r="P10" s="41"/>
      <c r="Q10" s="41"/>
      <c r="R10" s="41"/>
      <c r="S10" s="41"/>
      <c r="T10" s="41"/>
      <c r="U10" s="41"/>
      <c r="V10" s="41"/>
      <c r="W10" s="41"/>
      <c r="X10" s="41"/>
      <c r="Y10" s="41"/>
      <c r="Z10" s="41"/>
    </row>
    <row r="11" spans="1:26" ht="29.25" customHeight="1" x14ac:dyDescent="0.25">
      <c r="A11" s="138" t="s">
        <v>10</v>
      </c>
      <c r="B11" s="139"/>
      <c r="C11" s="139"/>
      <c r="D11" s="41"/>
      <c r="E11" s="41"/>
      <c r="F11" s="41"/>
      <c r="G11" s="41"/>
      <c r="H11" s="41"/>
      <c r="I11" s="41"/>
      <c r="J11" s="41"/>
      <c r="K11" s="41"/>
      <c r="L11" s="41"/>
      <c r="M11" s="41"/>
      <c r="N11" s="41"/>
      <c r="O11" s="41"/>
      <c r="P11" s="41"/>
      <c r="Q11" s="41"/>
      <c r="R11" s="41"/>
      <c r="S11" s="41"/>
      <c r="T11" s="41"/>
      <c r="U11" s="41"/>
      <c r="V11" s="41"/>
      <c r="W11" s="41"/>
      <c r="X11" s="41"/>
      <c r="Y11" s="41"/>
      <c r="Z11" s="41"/>
    </row>
    <row r="12" spans="1:26" ht="15" x14ac:dyDescent="0.25">
      <c r="A12" s="41"/>
      <c r="B12" s="41"/>
      <c r="C12" s="42"/>
      <c r="D12" s="41"/>
      <c r="E12" s="41"/>
      <c r="F12" s="41"/>
      <c r="G12" s="41"/>
      <c r="H12" s="41"/>
      <c r="I12" s="41"/>
      <c r="J12" s="41"/>
      <c r="K12" s="41"/>
      <c r="L12" s="41"/>
      <c r="M12" s="41"/>
      <c r="N12" s="41"/>
      <c r="O12" s="41"/>
      <c r="P12" s="41"/>
      <c r="Q12" s="41"/>
      <c r="R12" s="41"/>
      <c r="S12" s="41"/>
      <c r="T12" s="41"/>
      <c r="U12" s="41"/>
      <c r="V12" s="41"/>
      <c r="W12" s="41"/>
      <c r="X12" s="41"/>
      <c r="Y12" s="41"/>
      <c r="Z12" s="41"/>
    </row>
    <row r="13" spans="1:26" ht="31.5" x14ac:dyDescent="0.25">
      <c r="A13" s="25" t="s">
        <v>11</v>
      </c>
      <c r="B13" s="25" t="s">
        <v>174</v>
      </c>
      <c r="C13" s="25" t="s">
        <v>13</v>
      </c>
      <c r="D13" s="41"/>
      <c r="E13" s="41"/>
      <c r="F13" s="41"/>
      <c r="G13" s="41"/>
      <c r="H13" s="41"/>
      <c r="I13" s="41"/>
      <c r="J13" s="41"/>
      <c r="K13" s="41"/>
      <c r="L13" s="41"/>
      <c r="M13" s="41"/>
      <c r="N13" s="41"/>
      <c r="O13" s="41"/>
      <c r="P13" s="41"/>
      <c r="Q13" s="41"/>
      <c r="R13" s="41"/>
      <c r="S13" s="41"/>
      <c r="T13" s="41"/>
      <c r="U13" s="41"/>
      <c r="V13" s="41"/>
      <c r="W13" s="41"/>
      <c r="X13" s="41"/>
      <c r="Y13" s="41"/>
      <c r="Z13" s="41"/>
    </row>
    <row r="14" spans="1:26" ht="62.1" customHeight="1" x14ac:dyDescent="0.25">
      <c r="A14" s="43">
        <v>1.1000000000000001</v>
      </c>
      <c r="B14" s="89" t="s">
        <v>175</v>
      </c>
      <c r="C14" s="44" t="str">
        <f>[1]PhaseII_5thGrade!$C8</f>
        <v>no match yet</v>
      </c>
      <c r="D14" s="41"/>
      <c r="E14" s="41"/>
      <c r="F14" s="41"/>
      <c r="G14" s="41"/>
      <c r="H14" s="41"/>
      <c r="I14" s="41"/>
      <c r="J14" s="41"/>
      <c r="K14" s="41"/>
      <c r="L14" s="41"/>
      <c r="M14" s="41"/>
      <c r="N14" s="41"/>
      <c r="O14" s="41"/>
      <c r="P14" s="41"/>
      <c r="Q14" s="41"/>
      <c r="R14" s="41"/>
      <c r="S14" s="41"/>
      <c r="T14" s="41"/>
      <c r="U14" s="41"/>
      <c r="V14" s="41"/>
      <c r="W14" s="41"/>
      <c r="X14" s="41"/>
      <c r="Y14" s="41"/>
      <c r="Z14" s="41"/>
    </row>
    <row r="15" spans="1:26" ht="77.45" customHeight="1" x14ac:dyDescent="0.25">
      <c r="A15" s="43">
        <v>1.2</v>
      </c>
      <c r="B15" s="90" t="s">
        <v>224</v>
      </c>
      <c r="C15" s="44" t="str">
        <f>[1]PhaseII_5thGrade!$C9</f>
        <v>no match yet</v>
      </c>
      <c r="D15" s="41"/>
      <c r="E15" s="41"/>
      <c r="F15" s="41"/>
      <c r="G15" s="41"/>
      <c r="H15" s="41"/>
      <c r="I15" s="41"/>
      <c r="J15" s="41"/>
      <c r="K15" s="41"/>
      <c r="L15" s="41"/>
      <c r="M15" s="41"/>
      <c r="N15" s="41"/>
      <c r="O15" s="41"/>
      <c r="P15" s="41"/>
      <c r="Q15" s="41"/>
      <c r="R15" s="41"/>
      <c r="S15" s="41"/>
      <c r="T15" s="41"/>
      <c r="U15" s="41"/>
      <c r="V15" s="41"/>
      <c r="W15" s="41"/>
      <c r="X15" s="41"/>
      <c r="Y15" s="41"/>
      <c r="Z15" s="41"/>
    </row>
    <row r="16" spans="1:26" ht="62.1" customHeight="1" x14ac:dyDescent="0.25">
      <c r="A16" s="43">
        <v>1.3</v>
      </c>
      <c r="B16" s="90" t="s">
        <v>225</v>
      </c>
      <c r="C16" s="44" t="str">
        <f>[1]PhaseII_5thGrade!$C10</f>
        <v>no match yet</v>
      </c>
      <c r="D16" s="41"/>
      <c r="E16" s="41"/>
      <c r="F16" s="41"/>
      <c r="G16" s="41"/>
      <c r="H16" s="41"/>
      <c r="I16" s="41"/>
      <c r="J16" s="41"/>
      <c r="K16" s="41"/>
      <c r="L16" s="41"/>
      <c r="M16" s="41"/>
      <c r="N16" s="41"/>
      <c r="O16" s="41"/>
      <c r="P16" s="41"/>
      <c r="Q16" s="41"/>
      <c r="R16" s="41"/>
      <c r="S16" s="41"/>
      <c r="T16" s="41"/>
      <c r="U16" s="41"/>
      <c r="V16" s="41"/>
      <c r="W16" s="41"/>
      <c r="X16" s="41"/>
      <c r="Y16" s="41"/>
      <c r="Z16" s="41"/>
    </row>
    <row r="17" spans="1:26" ht="46.5" customHeight="1" x14ac:dyDescent="0.25">
      <c r="A17" s="43">
        <v>1.4</v>
      </c>
      <c r="B17" s="90" t="s">
        <v>226</v>
      </c>
      <c r="C17" s="44" t="str">
        <f>[1]PhaseII_5thGrade!$C11</f>
        <v>no match yet</v>
      </c>
      <c r="D17" s="41"/>
      <c r="E17" s="41"/>
      <c r="F17" s="41"/>
      <c r="G17" s="41"/>
      <c r="H17" s="41"/>
      <c r="I17" s="41"/>
      <c r="J17" s="41"/>
      <c r="K17" s="41"/>
      <c r="L17" s="41"/>
      <c r="M17" s="41"/>
      <c r="N17" s="41"/>
      <c r="O17" s="41"/>
      <c r="P17" s="41"/>
      <c r="Q17" s="41"/>
      <c r="R17" s="41"/>
      <c r="S17" s="41"/>
      <c r="T17" s="41"/>
      <c r="U17" s="41"/>
      <c r="V17" s="41"/>
      <c r="W17" s="41"/>
      <c r="X17" s="41"/>
      <c r="Y17" s="41"/>
      <c r="Z17" s="41"/>
    </row>
    <row r="18" spans="1:26" ht="30.95" customHeight="1" x14ac:dyDescent="0.25">
      <c r="A18" s="43">
        <v>1.5</v>
      </c>
      <c r="B18" s="90" t="s">
        <v>179</v>
      </c>
      <c r="C18" s="44" t="str">
        <f>[1]PhaseII_5thGrade!$C12</f>
        <v>no match yet</v>
      </c>
      <c r="D18" s="41"/>
      <c r="E18" s="41"/>
      <c r="F18" s="41"/>
      <c r="G18" s="41"/>
      <c r="H18" s="41"/>
      <c r="I18" s="41"/>
      <c r="J18" s="41"/>
      <c r="K18" s="41"/>
      <c r="L18" s="41"/>
      <c r="M18" s="41"/>
      <c r="N18" s="41"/>
      <c r="O18" s="41"/>
      <c r="P18" s="41"/>
      <c r="Q18" s="41"/>
      <c r="R18" s="41"/>
      <c r="S18" s="41"/>
      <c r="T18" s="41"/>
      <c r="U18" s="41"/>
      <c r="V18" s="41"/>
      <c r="W18" s="41"/>
      <c r="X18" s="41"/>
      <c r="Y18" s="41"/>
      <c r="Z18" s="41"/>
    </row>
    <row r="19" spans="1:26" ht="30.95" customHeight="1" x14ac:dyDescent="0.25">
      <c r="A19" s="43">
        <v>1.6</v>
      </c>
      <c r="B19" s="90" t="s">
        <v>180</v>
      </c>
      <c r="C19" s="44" t="str">
        <f>[1]PhaseII_5thGrade!$C13</f>
        <v>no match yet</v>
      </c>
      <c r="D19" s="41"/>
      <c r="E19" s="41"/>
      <c r="F19" s="41"/>
      <c r="G19" s="41"/>
      <c r="H19" s="41"/>
      <c r="I19" s="41"/>
      <c r="J19" s="41"/>
      <c r="K19" s="41"/>
      <c r="L19" s="41"/>
      <c r="M19" s="41"/>
      <c r="N19" s="41"/>
      <c r="O19" s="41"/>
      <c r="P19" s="41"/>
      <c r="Q19" s="41"/>
      <c r="R19" s="41"/>
      <c r="S19" s="41"/>
      <c r="T19" s="41"/>
      <c r="U19" s="41"/>
      <c r="V19" s="41"/>
      <c r="W19" s="41"/>
      <c r="X19" s="41"/>
      <c r="Y19" s="41"/>
      <c r="Z19" s="41"/>
    </row>
    <row r="20" spans="1:26" ht="77.45" customHeight="1" x14ac:dyDescent="0.25">
      <c r="A20" s="43">
        <v>1.7</v>
      </c>
      <c r="B20" s="90" t="s">
        <v>181</v>
      </c>
      <c r="C20" s="44" t="str">
        <f>[1]PhaseII_5thGrade!$C14</f>
        <v>no match yet</v>
      </c>
      <c r="D20" s="41"/>
      <c r="E20" s="41"/>
      <c r="F20" s="41"/>
      <c r="G20" s="41"/>
      <c r="H20" s="41"/>
      <c r="I20" s="41"/>
      <c r="J20" s="41"/>
      <c r="K20" s="41"/>
      <c r="L20" s="41"/>
      <c r="M20" s="41"/>
      <c r="N20" s="41"/>
      <c r="O20" s="41"/>
      <c r="P20" s="41"/>
      <c r="Q20" s="41"/>
      <c r="R20" s="41"/>
      <c r="S20" s="41"/>
      <c r="T20" s="41"/>
      <c r="U20" s="41"/>
      <c r="V20" s="41"/>
      <c r="W20" s="41"/>
      <c r="X20" s="41"/>
      <c r="Y20" s="41"/>
      <c r="Z20" s="41"/>
    </row>
    <row r="21" spans="1:26" ht="31.5" x14ac:dyDescent="0.25">
      <c r="A21" s="43" t="s">
        <v>92</v>
      </c>
      <c r="B21" s="94"/>
      <c r="C21" s="110" t="s">
        <v>26</v>
      </c>
      <c r="D21" s="41"/>
      <c r="E21" s="41"/>
      <c r="F21" s="41"/>
      <c r="G21" s="41"/>
      <c r="H21" s="41"/>
      <c r="I21" s="41"/>
      <c r="J21" s="41"/>
      <c r="K21" s="41"/>
      <c r="L21" s="41"/>
      <c r="M21" s="41"/>
      <c r="N21" s="41"/>
      <c r="O21" s="41"/>
      <c r="P21" s="41"/>
      <c r="Q21" s="41"/>
      <c r="R21" s="41"/>
      <c r="S21" s="41"/>
      <c r="T21" s="41"/>
      <c r="U21" s="41"/>
      <c r="V21" s="41"/>
      <c r="W21" s="41"/>
      <c r="X21" s="41"/>
      <c r="Y21" s="41"/>
      <c r="Z21" s="41"/>
    </row>
    <row r="22" spans="1:26" ht="15.75" x14ac:dyDescent="0.25">
      <c r="A22" s="46"/>
      <c r="B22" s="47" t="s">
        <v>182</v>
      </c>
      <c r="C22" s="48">
        <f>7-(COUNTIF(C14:C20,"does not meet expectations - 0 points"))</f>
        <v>7</v>
      </c>
      <c r="D22" s="41"/>
      <c r="E22" s="41"/>
      <c r="F22" s="41"/>
      <c r="G22" s="41"/>
      <c r="H22" s="41"/>
      <c r="I22" s="41"/>
      <c r="J22" s="41"/>
      <c r="K22" s="41"/>
      <c r="L22" s="41"/>
      <c r="M22" s="41"/>
      <c r="N22" s="41"/>
      <c r="O22" s="41"/>
      <c r="P22" s="41"/>
      <c r="Q22" s="41"/>
      <c r="R22" s="41"/>
      <c r="S22" s="41"/>
      <c r="T22" s="41"/>
      <c r="U22" s="41"/>
      <c r="V22" s="41"/>
      <c r="W22" s="41"/>
      <c r="X22" s="41"/>
      <c r="Y22" s="41"/>
      <c r="Z22" s="41"/>
    </row>
    <row r="23" spans="1:26" ht="31.5" x14ac:dyDescent="0.25">
      <c r="A23" s="25" t="s">
        <v>11</v>
      </c>
      <c r="B23" s="25" t="s">
        <v>227</v>
      </c>
      <c r="C23" s="25" t="s">
        <v>13</v>
      </c>
      <c r="D23" s="41"/>
      <c r="E23" s="41"/>
      <c r="F23" s="41"/>
      <c r="G23" s="41"/>
      <c r="H23" s="41"/>
      <c r="I23" s="41"/>
      <c r="J23" s="41"/>
      <c r="K23" s="41"/>
      <c r="L23" s="41"/>
      <c r="M23" s="41"/>
      <c r="N23" s="41"/>
      <c r="O23" s="41"/>
      <c r="P23" s="41"/>
      <c r="Q23" s="41"/>
      <c r="R23" s="41"/>
      <c r="S23" s="41"/>
      <c r="T23" s="41"/>
      <c r="U23" s="41"/>
      <c r="V23" s="41"/>
      <c r="W23" s="41"/>
      <c r="X23" s="41"/>
      <c r="Y23" s="41"/>
      <c r="Z23" s="41"/>
    </row>
    <row r="24" spans="1:26" ht="30.95" customHeight="1" x14ac:dyDescent="0.25">
      <c r="A24" s="43">
        <v>2.1</v>
      </c>
      <c r="B24" s="95" t="s">
        <v>228</v>
      </c>
      <c r="C24" s="44" t="str">
        <f>[1]PhaseII_5thGrade!$C17</f>
        <v>no match yet</v>
      </c>
      <c r="D24" s="41"/>
      <c r="E24" s="41"/>
      <c r="F24" s="41"/>
      <c r="G24" s="41"/>
      <c r="H24" s="41"/>
      <c r="I24" s="41"/>
      <c r="J24" s="41"/>
      <c r="K24" s="41"/>
      <c r="L24" s="41"/>
      <c r="M24" s="41"/>
      <c r="N24" s="41"/>
      <c r="O24" s="41"/>
      <c r="P24" s="41"/>
      <c r="Q24" s="41"/>
      <c r="R24" s="41"/>
      <c r="S24" s="41"/>
      <c r="T24" s="41"/>
      <c r="U24" s="41"/>
      <c r="V24" s="41"/>
      <c r="W24" s="41"/>
      <c r="X24" s="41"/>
      <c r="Y24" s="41"/>
      <c r="Z24" s="41"/>
    </row>
    <row r="25" spans="1:26" ht="93" customHeight="1" x14ac:dyDescent="0.25">
      <c r="A25" s="43">
        <v>2.2000000000000002</v>
      </c>
      <c r="B25" s="96" t="s">
        <v>229</v>
      </c>
      <c r="C25" s="44" t="str">
        <f>[1]PhaseII_5thGrade!$C18</f>
        <v>no match yet</v>
      </c>
      <c r="D25" s="41"/>
      <c r="E25" s="41"/>
      <c r="F25" s="41"/>
      <c r="G25" s="41"/>
      <c r="H25" s="41"/>
      <c r="I25" s="41"/>
      <c r="J25" s="41"/>
      <c r="K25" s="41"/>
      <c r="L25" s="41"/>
      <c r="M25" s="41"/>
      <c r="N25" s="41"/>
      <c r="O25" s="41"/>
      <c r="P25" s="41"/>
      <c r="Q25" s="41"/>
      <c r="R25" s="41"/>
      <c r="S25" s="41"/>
      <c r="T25" s="41"/>
      <c r="U25" s="41"/>
      <c r="V25" s="41"/>
      <c r="W25" s="41"/>
      <c r="X25" s="41"/>
      <c r="Y25" s="41"/>
      <c r="Z25" s="41"/>
    </row>
    <row r="26" spans="1:26" ht="47.25" x14ac:dyDescent="0.25">
      <c r="A26" s="43">
        <v>2.2999999999999998</v>
      </c>
      <c r="B26" s="96" t="s">
        <v>230</v>
      </c>
      <c r="C26" s="44" t="str">
        <f>[1]PhaseII_5thGrade!$C19</f>
        <v>no match yet</v>
      </c>
      <c r="D26" s="41"/>
      <c r="E26" s="41"/>
      <c r="F26" s="41"/>
      <c r="G26" s="41"/>
      <c r="H26" s="41"/>
      <c r="I26" s="41"/>
      <c r="J26" s="41"/>
      <c r="K26" s="41"/>
      <c r="L26" s="41"/>
      <c r="M26" s="41"/>
      <c r="N26" s="41"/>
      <c r="O26" s="41"/>
      <c r="P26" s="41"/>
      <c r="Q26" s="41"/>
      <c r="R26" s="41"/>
      <c r="S26" s="41"/>
      <c r="T26" s="41"/>
      <c r="U26" s="41"/>
      <c r="V26" s="41"/>
      <c r="W26" s="41"/>
      <c r="X26" s="41"/>
      <c r="Y26" s="41"/>
      <c r="Z26" s="41"/>
    </row>
    <row r="27" spans="1:26" ht="46.5" customHeight="1" x14ac:dyDescent="0.25">
      <c r="A27" s="43">
        <v>2.4</v>
      </c>
      <c r="B27" s="90" t="s">
        <v>187</v>
      </c>
      <c r="C27" s="44" t="str">
        <f>[1]PhaseII_5thGrade!$C20</f>
        <v>no match yet</v>
      </c>
      <c r="D27" s="41"/>
      <c r="E27" s="41"/>
      <c r="F27" s="41"/>
      <c r="G27" s="41"/>
      <c r="H27" s="41"/>
      <c r="I27" s="41"/>
      <c r="J27" s="41"/>
      <c r="K27" s="41"/>
      <c r="L27" s="41"/>
      <c r="M27" s="41"/>
      <c r="N27" s="41"/>
      <c r="O27" s="41"/>
      <c r="P27" s="41"/>
      <c r="Q27" s="41"/>
      <c r="R27" s="41"/>
      <c r="S27" s="41"/>
      <c r="T27" s="41"/>
      <c r="U27" s="41"/>
      <c r="V27" s="41"/>
      <c r="W27" s="41"/>
      <c r="X27" s="41"/>
      <c r="Y27" s="41"/>
      <c r="Z27" s="41"/>
    </row>
    <row r="28" spans="1:26" ht="78.75" x14ac:dyDescent="0.25">
      <c r="A28" s="43">
        <v>2.5</v>
      </c>
      <c r="B28" s="98" t="s">
        <v>231</v>
      </c>
      <c r="C28" s="44" t="str">
        <f>[1]PhaseII_5thGrade!$C21</f>
        <v>no match yet</v>
      </c>
      <c r="D28" s="41"/>
      <c r="E28" s="41"/>
      <c r="F28" s="41"/>
      <c r="G28" s="41"/>
      <c r="H28" s="41"/>
      <c r="I28" s="41"/>
      <c r="J28" s="41"/>
      <c r="K28" s="41"/>
      <c r="L28" s="41"/>
      <c r="M28" s="41"/>
      <c r="N28" s="41"/>
      <c r="O28" s="41"/>
      <c r="P28" s="41"/>
      <c r="Q28" s="41"/>
      <c r="R28" s="41"/>
      <c r="S28" s="41"/>
      <c r="T28" s="41"/>
      <c r="U28" s="41"/>
      <c r="V28" s="41"/>
      <c r="W28" s="41"/>
      <c r="X28" s="41"/>
      <c r="Y28" s="41"/>
      <c r="Z28" s="41"/>
    </row>
    <row r="29" spans="1:26" ht="30.95" customHeight="1" x14ac:dyDescent="0.25">
      <c r="A29" s="43">
        <v>2.6</v>
      </c>
      <c r="B29" s="90" t="s">
        <v>232</v>
      </c>
      <c r="C29" s="44" t="str">
        <f>[1]PhaseII_5thGrade!$C22</f>
        <v>no match yet</v>
      </c>
      <c r="D29" s="41"/>
      <c r="E29" s="41"/>
      <c r="F29" s="41"/>
      <c r="G29" s="41"/>
      <c r="H29" s="41"/>
      <c r="I29" s="41"/>
      <c r="J29" s="41"/>
      <c r="K29" s="41"/>
      <c r="L29" s="41"/>
      <c r="M29" s="41"/>
      <c r="N29" s="41"/>
      <c r="O29" s="41"/>
      <c r="P29" s="41"/>
      <c r="Q29" s="41"/>
      <c r="R29" s="41"/>
      <c r="S29" s="41"/>
      <c r="T29" s="41"/>
      <c r="U29" s="41"/>
      <c r="V29" s="41"/>
      <c r="W29" s="41"/>
      <c r="X29" s="41"/>
      <c r="Y29" s="41"/>
      <c r="Z29" s="41"/>
    </row>
    <row r="30" spans="1:26" ht="46.5" customHeight="1" x14ac:dyDescent="0.25">
      <c r="A30" s="43">
        <v>2.7</v>
      </c>
      <c r="B30" s="90" t="s">
        <v>233</v>
      </c>
      <c r="C30" s="44" t="str">
        <f>[1]PhaseII_5thGrade!$C23</f>
        <v>no match yet</v>
      </c>
      <c r="D30" s="41"/>
      <c r="E30" s="41"/>
      <c r="F30" s="41"/>
      <c r="G30" s="41"/>
      <c r="H30" s="41"/>
      <c r="I30" s="41"/>
      <c r="J30" s="41"/>
      <c r="K30" s="41"/>
      <c r="L30" s="41"/>
      <c r="M30" s="41"/>
      <c r="N30" s="41"/>
      <c r="O30" s="41"/>
      <c r="P30" s="41"/>
      <c r="Q30" s="41"/>
      <c r="R30" s="41"/>
      <c r="S30" s="41"/>
      <c r="T30" s="41"/>
      <c r="U30" s="41"/>
      <c r="V30" s="41"/>
      <c r="W30" s="41"/>
      <c r="X30" s="41"/>
      <c r="Y30" s="41"/>
      <c r="Z30" s="41"/>
    </row>
    <row r="31" spans="1:26" ht="15.6" customHeight="1" x14ac:dyDescent="0.25">
      <c r="A31" s="43">
        <v>2.8</v>
      </c>
      <c r="B31" s="90" t="s">
        <v>191</v>
      </c>
      <c r="C31" s="44" t="str">
        <f>[1]PhaseII_5thGrade!$C24</f>
        <v>no match yet</v>
      </c>
      <c r="D31" s="41"/>
      <c r="E31" s="41"/>
      <c r="F31" s="41"/>
      <c r="G31" s="41"/>
      <c r="H31" s="41"/>
      <c r="I31" s="41"/>
      <c r="J31" s="41"/>
      <c r="K31" s="41"/>
      <c r="L31" s="41"/>
      <c r="M31" s="41"/>
      <c r="N31" s="41"/>
      <c r="O31" s="41"/>
      <c r="P31" s="41"/>
      <c r="Q31" s="41"/>
      <c r="R31" s="41"/>
      <c r="S31" s="41"/>
      <c r="T31" s="41"/>
      <c r="U31" s="41"/>
      <c r="V31" s="41"/>
      <c r="W31" s="41"/>
      <c r="X31" s="41"/>
      <c r="Y31" s="41"/>
      <c r="Z31" s="41"/>
    </row>
    <row r="32" spans="1:26" ht="30.95" customHeight="1" x14ac:dyDescent="0.25">
      <c r="A32" s="43">
        <v>2.9</v>
      </c>
      <c r="B32" s="90" t="s">
        <v>180</v>
      </c>
      <c r="C32" s="44" t="str">
        <f>[1]PhaseII_5thGrade!$C25</f>
        <v>no match yet</v>
      </c>
      <c r="D32" s="41"/>
      <c r="E32" s="41"/>
      <c r="F32" s="41"/>
      <c r="G32" s="41"/>
      <c r="H32" s="41"/>
      <c r="I32" s="41"/>
      <c r="J32" s="41"/>
      <c r="K32" s="41"/>
      <c r="L32" s="41"/>
      <c r="M32" s="41"/>
      <c r="N32" s="41"/>
      <c r="O32" s="41"/>
      <c r="P32" s="41"/>
      <c r="Q32" s="41"/>
      <c r="R32" s="41"/>
      <c r="S32" s="41"/>
      <c r="T32" s="41"/>
      <c r="U32" s="41"/>
      <c r="V32" s="41"/>
      <c r="W32" s="41"/>
      <c r="X32" s="41"/>
      <c r="Y32" s="41"/>
      <c r="Z32" s="41"/>
    </row>
    <row r="33" spans="1:26" ht="93" customHeight="1" x14ac:dyDescent="0.25">
      <c r="A33" s="45">
        <v>2.1</v>
      </c>
      <c r="B33" s="90" t="s">
        <v>192</v>
      </c>
      <c r="C33" s="44" t="str">
        <f>[1]PhaseII_5thGrade!$C26</f>
        <v>no match yet</v>
      </c>
      <c r="D33" s="41"/>
      <c r="E33" s="41"/>
      <c r="F33" s="41"/>
      <c r="G33" s="41"/>
      <c r="H33" s="41"/>
      <c r="I33" s="41"/>
      <c r="J33" s="41"/>
      <c r="K33" s="41"/>
      <c r="L33" s="41"/>
      <c r="M33" s="41"/>
      <c r="N33" s="41"/>
      <c r="O33" s="41"/>
      <c r="P33" s="41"/>
      <c r="Q33" s="41"/>
      <c r="R33" s="41"/>
      <c r="S33" s="41"/>
      <c r="T33" s="41"/>
      <c r="U33" s="41"/>
      <c r="V33" s="41"/>
      <c r="W33" s="41"/>
      <c r="X33" s="41"/>
      <c r="Y33" s="41"/>
      <c r="Z33" s="41"/>
    </row>
    <row r="34" spans="1:26" ht="31.5" x14ac:dyDescent="0.25">
      <c r="A34" s="43" t="s">
        <v>92</v>
      </c>
      <c r="B34" s="94"/>
      <c r="C34" s="110" t="s">
        <v>26</v>
      </c>
      <c r="D34" s="41"/>
      <c r="E34" s="41"/>
      <c r="F34" s="41"/>
      <c r="G34" s="41"/>
      <c r="H34" s="41"/>
      <c r="I34" s="41"/>
      <c r="J34" s="41"/>
      <c r="K34" s="41"/>
      <c r="L34" s="41"/>
      <c r="M34" s="41"/>
      <c r="N34" s="41"/>
      <c r="O34" s="41"/>
      <c r="P34" s="41"/>
      <c r="Q34" s="41"/>
      <c r="R34" s="41"/>
      <c r="S34" s="41"/>
      <c r="T34" s="41"/>
      <c r="U34" s="41"/>
      <c r="V34" s="41"/>
      <c r="W34" s="41"/>
      <c r="X34" s="41"/>
      <c r="Y34" s="41"/>
      <c r="Z34" s="41"/>
    </row>
    <row r="35" spans="1:26" ht="15.75" x14ac:dyDescent="0.25">
      <c r="A35" s="46"/>
      <c r="B35" s="47" t="s">
        <v>193</v>
      </c>
      <c r="C35" s="48">
        <f>10-(COUNTIF(C24:C33,"does not meet expectations - 0 points"))</f>
        <v>10</v>
      </c>
      <c r="D35" s="41"/>
      <c r="E35" s="41"/>
      <c r="F35" s="41"/>
      <c r="G35" s="41"/>
      <c r="H35" s="41"/>
      <c r="I35" s="41"/>
      <c r="J35" s="41"/>
      <c r="K35" s="41"/>
      <c r="L35" s="41"/>
      <c r="M35" s="41"/>
      <c r="N35" s="41"/>
      <c r="O35" s="41"/>
      <c r="P35" s="41"/>
      <c r="Q35" s="41"/>
      <c r="R35" s="41"/>
      <c r="S35" s="41"/>
      <c r="T35" s="41"/>
      <c r="U35" s="41"/>
      <c r="V35" s="41"/>
      <c r="W35" s="41"/>
      <c r="X35" s="41"/>
      <c r="Y35" s="41"/>
      <c r="Z35" s="41"/>
    </row>
    <row r="36" spans="1:26" ht="31.5" x14ac:dyDescent="0.25">
      <c r="A36" s="25" t="s">
        <v>11</v>
      </c>
      <c r="B36" s="25" t="s">
        <v>234</v>
      </c>
      <c r="C36" s="25" t="s">
        <v>13</v>
      </c>
      <c r="D36" s="41"/>
      <c r="E36" s="41"/>
      <c r="F36" s="41"/>
      <c r="G36" s="41"/>
      <c r="H36" s="41"/>
      <c r="I36" s="41"/>
      <c r="J36" s="41"/>
      <c r="K36" s="41"/>
      <c r="L36" s="41"/>
      <c r="M36" s="41"/>
      <c r="N36" s="41"/>
      <c r="O36" s="41"/>
      <c r="P36" s="41"/>
      <c r="Q36" s="41"/>
      <c r="R36" s="41"/>
      <c r="S36" s="41"/>
      <c r="T36" s="41"/>
      <c r="U36" s="41"/>
      <c r="V36" s="41"/>
      <c r="W36" s="41"/>
      <c r="X36" s="41"/>
      <c r="Y36" s="41"/>
      <c r="Z36" s="41"/>
    </row>
    <row r="37" spans="1:26" ht="46.5" customHeight="1" x14ac:dyDescent="0.25">
      <c r="A37" s="43">
        <v>3.1</v>
      </c>
      <c r="B37" s="89" t="s">
        <v>235</v>
      </c>
      <c r="C37" s="44" t="str">
        <f>[1]PhaseII_5thGrade!$C29</f>
        <v>no match yet</v>
      </c>
      <c r="D37" s="41"/>
      <c r="E37" s="41"/>
      <c r="F37" s="41"/>
      <c r="G37" s="41"/>
      <c r="H37" s="41"/>
      <c r="I37" s="41"/>
      <c r="J37" s="41"/>
      <c r="K37" s="41"/>
      <c r="L37" s="41"/>
      <c r="M37" s="41"/>
      <c r="N37" s="41"/>
      <c r="O37" s="41"/>
      <c r="P37" s="41"/>
      <c r="Q37" s="41"/>
      <c r="R37" s="41"/>
      <c r="S37" s="41"/>
      <c r="T37" s="41"/>
      <c r="U37" s="41"/>
      <c r="V37" s="41"/>
      <c r="W37" s="41"/>
      <c r="X37" s="41"/>
      <c r="Y37" s="41"/>
      <c r="Z37" s="41"/>
    </row>
    <row r="38" spans="1:26" ht="62.1" customHeight="1" x14ac:dyDescent="0.25">
      <c r="A38" s="43">
        <v>3.2</v>
      </c>
      <c r="B38" s="90" t="s">
        <v>236</v>
      </c>
      <c r="C38" s="44" t="str">
        <f>[1]PhaseII_5thGrade!$C30</f>
        <v>no match yet</v>
      </c>
      <c r="D38" s="41"/>
      <c r="E38" s="41"/>
      <c r="F38" s="41"/>
      <c r="G38" s="41"/>
      <c r="H38" s="41"/>
      <c r="I38" s="41"/>
      <c r="J38" s="41"/>
      <c r="K38" s="41"/>
      <c r="L38" s="41"/>
      <c r="M38" s="41"/>
      <c r="N38" s="41"/>
      <c r="O38" s="41"/>
      <c r="P38" s="41"/>
      <c r="Q38" s="41"/>
      <c r="R38" s="41"/>
      <c r="S38" s="41"/>
      <c r="T38" s="41"/>
      <c r="U38" s="41"/>
      <c r="V38" s="41"/>
      <c r="W38" s="41"/>
      <c r="X38" s="41"/>
      <c r="Y38" s="41"/>
      <c r="Z38" s="41"/>
    </row>
    <row r="39" spans="1:26" ht="46.5" customHeight="1" x14ac:dyDescent="0.25">
      <c r="A39" s="43">
        <v>3.3</v>
      </c>
      <c r="B39" s="90" t="s">
        <v>237</v>
      </c>
      <c r="C39" s="44" t="str">
        <f>[1]PhaseII_5thGrade!$C31</f>
        <v>no match yet</v>
      </c>
      <c r="D39" s="41"/>
      <c r="E39" s="41"/>
      <c r="F39" s="41"/>
      <c r="G39" s="41"/>
      <c r="H39" s="41"/>
      <c r="I39" s="41"/>
      <c r="J39" s="41"/>
      <c r="K39" s="41"/>
      <c r="L39" s="41"/>
      <c r="M39" s="41"/>
      <c r="N39" s="41"/>
      <c r="O39" s="41"/>
      <c r="P39" s="41"/>
      <c r="Q39" s="41"/>
      <c r="R39" s="41"/>
      <c r="S39" s="41"/>
      <c r="T39" s="41"/>
      <c r="U39" s="41"/>
      <c r="V39" s="41"/>
      <c r="W39" s="41"/>
      <c r="X39" s="41"/>
      <c r="Y39" s="41"/>
      <c r="Z39" s="41"/>
    </row>
    <row r="40" spans="1:26" ht="77.45" customHeight="1" x14ac:dyDescent="0.25">
      <c r="A40" s="43">
        <v>3.4</v>
      </c>
      <c r="B40" s="90" t="s">
        <v>198</v>
      </c>
      <c r="C40" s="44" t="str">
        <f>[1]PhaseII_5thGrade!$C32</f>
        <v>no match yet</v>
      </c>
      <c r="D40" s="41"/>
      <c r="E40" s="41"/>
      <c r="F40" s="41"/>
      <c r="G40" s="41"/>
      <c r="H40" s="41"/>
      <c r="I40" s="41"/>
      <c r="J40" s="41"/>
      <c r="K40" s="41"/>
      <c r="L40" s="41"/>
      <c r="M40" s="41"/>
      <c r="N40" s="41"/>
      <c r="O40" s="41"/>
      <c r="P40" s="41"/>
      <c r="Q40" s="41"/>
      <c r="R40" s="41"/>
      <c r="S40" s="41"/>
      <c r="T40" s="41"/>
      <c r="U40" s="41"/>
      <c r="V40" s="41"/>
      <c r="W40" s="41"/>
      <c r="X40" s="41"/>
      <c r="Y40" s="41"/>
      <c r="Z40" s="41"/>
    </row>
    <row r="41" spans="1:26" ht="31.5" x14ac:dyDescent="0.25">
      <c r="A41" s="43" t="s">
        <v>92</v>
      </c>
      <c r="B41" s="94"/>
      <c r="C41" s="110" t="s">
        <v>26</v>
      </c>
      <c r="D41" s="41"/>
      <c r="E41" s="41"/>
      <c r="F41" s="41"/>
      <c r="G41" s="41"/>
      <c r="H41" s="41"/>
      <c r="I41" s="41"/>
      <c r="J41" s="41"/>
      <c r="K41" s="41"/>
      <c r="L41" s="41"/>
      <c r="M41" s="41"/>
      <c r="N41" s="41"/>
      <c r="O41" s="41"/>
      <c r="P41" s="41"/>
      <c r="Q41" s="41"/>
      <c r="R41" s="41"/>
      <c r="S41" s="41"/>
      <c r="T41" s="41"/>
      <c r="U41" s="41"/>
      <c r="V41" s="41"/>
      <c r="W41" s="41"/>
      <c r="X41" s="41"/>
      <c r="Y41" s="41"/>
      <c r="Z41" s="41"/>
    </row>
    <row r="42" spans="1:26" ht="15.75" x14ac:dyDescent="0.25">
      <c r="A42" s="46"/>
      <c r="B42" s="47" t="s">
        <v>77</v>
      </c>
      <c r="C42" s="48">
        <f>4-(COUNTIF(C37:C40,"does not meet expectations - 0 points"))</f>
        <v>4</v>
      </c>
      <c r="D42" s="41"/>
      <c r="E42" s="41"/>
      <c r="F42" s="41"/>
      <c r="G42" s="41"/>
      <c r="H42" s="41"/>
      <c r="I42" s="41"/>
      <c r="J42" s="41"/>
      <c r="K42" s="41"/>
      <c r="L42" s="41"/>
      <c r="M42" s="41"/>
      <c r="N42" s="41"/>
      <c r="O42" s="41"/>
      <c r="P42" s="41"/>
      <c r="Q42" s="41"/>
      <c r="R42" s="41"/>
      <c r="S42" s="41"/>
      <c r="T42" s="41"/>
      <c r="U42" s="41"/>
      <c r="V42" s="41"/>
      <c r="W42" s="41"/>
      <c r="X42" s="41"/>
      <c r="Y42" s="41"/>
      <c r="Z42" s="41"/>
    </row>
    <row r="43" spans="1:26" ht="31.5" x14ac:dyDescent="0.25">
      <c r="A43" s="25" t="s">
        <v>11</v>
      </c>
      <c r="B43" s="25" t="s">
        <v>159</v>
      </c>
      <c r="C43" s="25" t="s">
        <v>13</v>
      </c>
      <c r="D43" s="41"/>
      <c r="E43" s="41"/>
      <c r="F43" s="41"/>
      <c r="G43" s="41"/>
      <c r="H43" s="41"/>
      <c r="I43" s="41"/>
      <c r="J43" s="41"/>
      <c r="K43" s="41"/>
      <c r="L43" s="41"/>
      <c r="M43" s="41"/>
      <c r="N43" s="41"/>
      <c r="O43" s="41"/>
      <c r="P43" s="41"/>
      <c r="Q43" s="41"/>
      <c r="R43" s="41"/>
      <c r="S43" s="41"/>
      <c r="T43" s="41"/>
      <c r="U43" s="41"/>
      <c r="V43" s="41"/>
      <c r="W43" s="41"/>
      <c r="X43" s="41"/>
      <c r="Y43" s="41"/>
      <c r="Z43" s="41"/>
    </row>
    <row r="44" spans="1:26" ht="46.5" customHeight="1" x14ac:dyDescent="0.25">
      <c r="A44" s="43">
        <v>4.0999999999999996</v>
      </c>
      <c r="B44" s="89" t="s">
        <v>199</v>
      </c>
      <c r="C44" s="44" t="str">
        <f>[1]PhaseII_5thGrade!$C35</f>
        <v>no match yet</v>
      </c>
      <c r="D44" s="41"/>
      <c r="E44" s="41"/>
      <c r="F44" s="41"/>
      <c r="G44" s="41"/>
      <c r="H44" s="41"/>
      <c r="I44" s="41"/>
      <c r="J44" s="41"/>
      <c r="K44" s="41"/>
      <c r="L44" s="41"/>
      <c r="M44" s="41"/>
      <c r="N44" s="41"/>
      <c r="O44" s="41"/>
      <c r="P44" s="41"/>
      <c r="Q44" s="41"/>
      <c r="R44" s="41"/>
      <c r="S44" s="41"/>
      <c r="T44" s="41"/>
      <c r="U44" s="41"/>
      <c r="V44" s="41"/>
      <c r="W44" s="41"/>
      <c r="X44" s="41"/>
      <c r="Y44" s="41"/>
      <c r="Z44" s="41"/>
    </row>
    <row r="45" spans="1:26" ht="15.6" customHeight="1" x14ac:dyDescent="0.25">
      <c r="A45" s="43">
        <v>4.2</v>
      </c>
      <c r="B45" s="90" t="s">
        <v>200</v>
      </c>
      <c r="C45" s="44" t="str">
        <f>[1]PhaseII_5thGrade!$C36</f>
        <v>no match yet</v>
      </c>
      <c r="D45" s="41"/>
      <c r="E45" s="41"/>
      <c r="F45" s="41"/>
      <c r="G45" s="41"/>
      <c r="H45" s="41"/>
      <c r="I45" s="41"/>
      <c r="J45" s="41"/>
      <c r="K45" s="41"/>
      <c r="L45" s="41"/>
      <c r="M45" s="41"/>
      <c r="N45" s="41"/>
      <c r="O45" s="41"/>
      <c r="P45" s="41"/>
      <c r="Q45" s="41"/>
      <c r="R45" s="41"/>
      <c r="S45" s="41"/>
      <c r="T45" s="41"/>
      <c r="U45" s="41"/>
      <c r="V45" s="41"/>
      <c r="W45" s="41"/>
      <c r="X45" s="41"/>
      <c r="Y45" s="41"/>
      <c r="Z45" s="41"/>
    </row>
    <row r="46" spans="1:26" ht="30.95" customHeight="1" x14ac:dyDescent="0.25">
      <c r="A46" s="43">
        <v>4.3</v>
      </c>
      <c r="B46" s="90" t="s">
        <v>201</v>
      </c>
      <c r="C46" s="44" t="str">
        <f>[1]PhaseII_5thGrade!$C37</f>
        <v>no match yet</v>
      </c>
      <c r="D46" s="41"/>
      <c r="E46" s="41"/>
      <c r="F46" s="41"/>
      <c r="G46" s="41"/>
      <c r="H46" s="41"/>
      <c r="I46" s="41"/>
      <c r="J46" s="41"/>
      <c r="K46" s="41"/>
      <c r="L46" s="41"/>
      <c r="M46" s="41"/>
      <c r="N46" s="41"/>
      <c r="O46" s="41"/>
      <c r="P46" s="41"/>
      <c r="Q46" s="41"/>
      <c r="R46" s="41"/>
      <c r="S46" s="41"/>
      <c r="T46" s="41"/>
      <c r="U46" s="41"/>
      <c r="V46" s="41"/>
      <c r="W46" s="41"/>
      <c r="X46" s="41"/>
      <c r="Y46" s="41"/>
      <c r="Z46" s="41"/>
    </row>
    <row r="47" spans="1:26" ht="46.5" customHeight="1" x14ac:dyDescent="0.25">
      <c r="A47" s="43">
        <v>4.4000000000000004</v>
      </c>
      <c r="B47" s="90" t="s">
        <v>238</v>
      </c>
      <c r="C47" s="44" t="str">
        <f>[1]PhaseII_5thGrade!$C38</f>
        <v>no match yet</v>
      </c>
      <c r="D47" s="41"/>
      <c r="E47" s="41"/>
      <c r="F47" s="41"/>
      <c r="G47" s="41"/>
      <c r="H47" s="41"/>
      <c r="I47" s="41"/>
      <c r="J47" s="41"/>
      <c r="K47" s="41"/>
      <c r="L47" s="41"/>
      <c r="M47" s="41"/>
      <c r="N47" s="41"/>
      <c r="O47" s="41"/>
      <c r="P47" s="41"/>
      <c r="Q47" s="41"/>
      <c r="R47" s="41"/>
      <c r="S47" s="41"/>
      <c r="T47" s="41"/>
      <c r="U47" s="41"/>
      <c r="V47" s="41"/>
      <c r="W47" s="41"/>
      <c r="X47" s="41"/>
      <c r="Y47" s="41"/>
      <c r="Z47" s="41"/>
    </row>
    <row r="48" spans="1:26" ht="62.1" customHeight="1" x14ac:dyDescent="0.25">
      <c r="A48" s="43">
        <v>4.5</v>
      </c>
      <c r="B48" s="90" t="s">
        <v>203</v>
      </c>
      <c r="C48" s="44" t="str">
        <f>[1]PhaseII_5thGrade!$C39</f>
        <v>no match yet</v>
      </c>
      <c r="D48" s="41"/>
      <c r="E48" s="41"/>
      <c r="F48" s="41"/>
      <c r="G48" s="41"/>
      <c r="H48" s="41"/>
      <c r="I48" s="41"/>
      <c r="J48" s="41"/>
      <c r="K48" s="41"/>
      <c r="L48" s="41"/>
      <c r="M48" s="41"/>
      <c r="N48" s="41"/>
      <c r="O48" s="41"/>
      <c r="P48" s="41"/>
      <c r="Q48" s="41"/>
      <c r="R48" s="41"/>
      <c r="S48" s="41"/>
      <c r="T48" s="41"/>
      <c r="U48" s="41"/>
      <c r="V48" s="41"/>
      <c r="W48" s="41"/>
      <c r="X48" s="41"/>
      <c r="Y48" s="41"/>
      <c r="Z48" s="41"/>
    </row>
    <row r="49" spans="1:26" ht="46.5" customHeight="1" x14ac:dyDescent="0.25">
      <c r="A49" s="43">
        <v>4.5999999999999996</v>
      </c>
      <c r="B49" s="90" t="s">
        <v>239</v>
      </c>
      <c r="C49" s="44" t="str">
        <f>[1]PhaseII_5thGrade!$C40</f>
        <v>no match yet</v>
      </c>
      <c r="D49" s="41"/>
      <c r="E49" s="41"/>
      <c r="F49" s="41"/>
      <c r="G49" s="41"/>
      <c r="H49" s="41"/>
      <c r="I49" s="41"/>
      <c r="J49" s="41"/>
      <c r="K49" s="41"/>
      <c r="L49" s="41"/>
      <c r="M49" s="41"/>
      <c r="N49" s="41"/>
      <c r="O49" s="41"/>
      <c r="P49" s="41"/>
      <c r="Q49" s="41"/>
      <c r="R49" s="41"/>
      <c r="S49" s="41"/>
      <c r="T49" s="41"/>
      <c r="U49" s="41"/>
      <c r="V49" s="41"/>
      <c r="W49" s="41"/>
      <c r="X49" s="41"/>
      <c r="Y49" s="41"/>
      <c r="Z49" s="41"/>
    </row>
    <row r="50" spans="1:26" ht="62.1" customHeight="1" x14ac:dyDescent="0.25">
      <c r="A50" s="43">
        <v>4.7</v>
      </c>
      <c r="B50" s="90" t="s">
        <v>240</v>
      </c>
      <c r="C50" s="44" t="str">
        <f>[1]PhaseII_5thGrade!$C41</f>
        <v>no match yet</v>
      </c>
      <c r="D50" s="41"/>
      <c r="E50" s="41"/>
      <c r="F50" s="41"/>
      <c r="G50" s="41"/>
      <c r="H50" s="41"/>
      <c r="I50" s="41"/>
      <c r="J50" s="41"/>
      <c r="K50" s="41"/>
      <c r="L50" s="41"/>
      <c r="M50" s="41"/>
      <c r="N50" s="41"/>
      <c r="O50" s="41"/>
      <c r="P50" s="41"/>
      <c r="Q50" s="41"/>
      <c r="R50" s="41"/>
      <c r="S50" s="41"/>
      <c r="T50" s="41"/>
      <c r="U50" s="41"/>
      <c r="V50" s="41"/>
      <c r="W50" s="41"/>
      <c r="X50" s="41"/>
      <c r="Y50" s="41"/>
      <c r="Z50" s="41"/>
    </row>
    <row r="51" spans="1:26" ht="77.45" customHeight="1" x14ac:dyDescent="0.25">
      <c r="A51" s="43">
        <v>4.8</v>
      </c>
      <c r="B51" s="90" t="s">
        <v>241</v>
      </c>
      <c r="C51" s="44" t="str">
        <f>[1]PhaseII_5thGrade!$C42</f>
        <v>no match yet</v>
      </c>
      <c r="D51" s="41"/>
      <c r="E51" s="41"/>
      <c r="F51" s="41"/>
      <c r="G51" s="41"/>
      <c r="H51" s="41"/>
      <c r="I51" s="41"/>
      <c r="J51" s="41"/>
      <c r="K51" s="41"/>
      <c r="L51" s="41"/>
      <c r="M51" s="41"/>
      <c r="N51" s="41"/>
      <c r="O51" s="41"/>
      <c r="P51" s="41"/>
      <c r="Q51" s="41"/>
      <c r="R51" s="41"/>
      <c r="S51" s="41"/>
      <c r="T51" s="41"/>
      <c r="U51" s="41"/>
      <c r="V51" s="41"/>
      <c r="W51" s="41"/>
      <c r="X51" s="41"/>
      <c r="Y51" s="41"/>
      <c r="Z51" s="41"/>
    </row>
    <row r="52" spans="1:26" ht="77.45" customHeight="1" x14ac:dyDescent="0.25">
      <c r="A52" s="43">
        <v>4.9000000000000004</v>
      </c>
      <c r="B52" s="90" t="s">
        <v>242</v>
      </c>
      <c r="C52" s="44" t="str">
        <f>[1]PhaseII_5thGrade!$C43</f>
        <v>no match yet</v>
      </c>
      <c r="D52" s="41"/>
      <c r="E52" s="41"/>
      <c r="F52" s="41"/>
      <c r="G52" s="41"/>
      <c r="H52" s="41"/>
      <c r="I52" s="41"/>
      <c r="J52" s="41"/>
      <c r="K52" s="41"/>
      <c r="L52" s="41"/>
      <c r="M52" s="41"/>
      <c r="N52" s="41"/>
      <c r="O52" s="41"/>
      <c r="P52" s="41"/>
      <c r="Q52" s="41"/>
      <c r="R52" s="41"/>
      <c r="S52" s="41"/>
      <c r="T52" s="41"/>
      <c r="U52" s="41"/>
      <c r="V52" s="41"/>
      <c r="W52" s="41"/>
      <c r="X52" s="41"/>
      <c r="Y52" s="41"/>
      <c r="Z52" s="41"/>
    </row>
    <row r="53" spans="1:26" ht="46.5" customHeight="1" x14ac:dyDescent="0.25">
      <c r="A53" s="45">
        <v>4.0999999999999996</v>
      </c>
      <c r="B53" s="90" t="s">
        <v>243</v>
      </c>
      <c r="C53" s="44" t="str">
        <f>[1]PhaseII_5thGrade!$C44</f>
        <v>no match yet</v>
      </c>
      <c r="D53" s="41"/>
      <c r="E53" s="41"/>
      <c r="F53" s="41"/>
      <c r="G53" s="41"/>
      <c r="H53" s="41"/>
      <c r="I53" s="41"/>
      <c r="J53" s="41"/>
      <c r="K53" s="41"/>
      <c r="L53" s="41"/>
      <c r="M53" s="41"/>
      <c r="N53" s="41"/>
      <c r="O53" s="41"/>
      <c r="P53" s="41"/>
      <c r="Q53" s="41"/>
      <c r="R53" s="41"/>
      <c r="S53" s="41"/>
      <c r="T53" s="41"/>
      <c r="U53" s="41"/>
      <c r="V53" s="41"/>
      <c r="W53" s="41"/>
      <c r="X53" s="41"/>
      <c r="Y53" s="41"/>
      <c r="Z53" s="41"/>
    </row>
    <row r="54" spans="1:26" ht="93" customHeight="1" x14ac:dyDescent="0.25">
      <c r="A54" s="43">
        <v>4.1100000000000003</v>
      </c>
      <c r="B54" s="90" t="s">
        <v>244</v>
      </c>
      <c r="C54" s="44" t="str">
        <f>[1]PhaseII_5thGrade!$C45</f>
        <v>no match yet</v>
      </c>
      <c r="D54" s="41"/>
      <c r="E54" s="41"/>
      <c r="F54" s="41"/>
      <c r="G54" s="41"/>
      <c r="H54" s="41"/>
      <c r="I54" s="41"/>
      <c r="J54" s="41"/>
      <c r="K54" s="41"/>
      <c r="L54" s="41"/>
      <c r="M54" s="41"/>
      <c r="N54" s="41"/>
      <c r="O54" s="41"/>
      <c r="P54" s="41"/>
      <c r="Q54" s="41"/>
      <c r="R54" s="41"/>
      <c r="S54" s="41"/>
      <c r="T54" s="41"/>
      <c r="U54" s="41"/>
      <c r="V54" s="41"/>
      <c r="W54" s="41"/>
      <c r="X54" s="41"/>
      <c r="Y54" s="41"/>
      <c r="Z54" s="41"/>
    </row>
    <row r="55" spans="1:26" ht="62.1" customHeight="1" x14ac:dyDescent="0.25">
      <c r="A55" s="43">
        <v>4.12</v>
      </c>
      <c r="B55" s="90" t="s">
        <v>245</v>
      </c>
      <c r="C55" s="44" t="str">
        <f>[1]PhaseII_5thGrade!$C46</f>
        <v>no match yet</v>
      </c>
      <c r="D55" s="41"/>
      <c r="E55" s="41"/>
      <c r="F55" s="41"/>
      <c r="G55" s="41"/>
      <c r="H55" s="41"/>
      <c r="I55" s="41"/>
      <c r="J55" s="41"/>
      <c r="K55" s="41"/>
      <c r="L55" s="41"/>
      <c r="M55" s="41"/>
      <c r="N55" s="41"/>
      <c r="O55" s="41"/>
      <c r="P55" s="41"/>
      <c r="Q55" s="41"/>
      <c r="R55" s="41"/>
      <c r="S55" s="41"/>
      <c r="T55" s="41"/>
      <c r="U55" s="41"/>
      <c r="V55" s="41"/>
      <c r="W55" s="41"/>
      <c r="X55" s="41"/>
      <c r="Y55" s="41"/>
      <c r="Z55" s="41"/>
    </row>
    <row r="56" spans="1:26" ht="93" customHeight="1" x14ac:dyDescent="0.25">
      <c r="A56" s="43">
        <v>4.13</v>
      </c>
      <c r="B56" s="90" t="s">
        <v>211</v>
      </c>
      <c r="C56" s="44" t="str">
        <f>[1]PhaseII_5thGrade!$C47</f>
        <v>no match yet</v>
      </c>
      <c r="D56" s="41"/>
      <c r="E56" s="41"/>
      <c r="F56" s="41"/>
      <c r="G56" s="41"/>
      <c r="H56" s="41"/>
      <c r="I56" s="41"/>
      <c r="J56" s="41"/>
      <c r="K56" s="41"/>
      <c r="L56" s="41"/>
      <c r="M56" s="41"/>
      <c r="N56" s="41"/>
      <c r="O56" s="41"/>
      <c r="P56" s="41"/>
      <c r="Q56" s="41"/>
      <c r="R56" s="41"/>
      <c r="S56" s="41"/>
      <c r="T56" s="41"/>
      <c r="U56" s="41"/>
      <c r="V56" s="41"/>
      <c r="W56" s="41"/>
      <c r="X56" s="41"/>
      <c r="Y56" s="41"/>
      <c r="Z56" s="41"/>
    </row>
    <row r="57" spans="1:26" ht="31.5" x14ac:dyDescent="0.25">
      <c r="A57" s="43" t="s">
        <v>92</v>
      </c>
      <c r="B57" s="94"/>
      <c r="C57" s="110" t="s">
        <v>26</v>
      </c>
      <c r="D57" s="41"/>
      <c r="E57" s="41"/>
      <c r="F57" s="41"/>
      <c r="G57" s="41"/>
      <c r="H57" s="41"/>
      <c r="I57" s="41"/>
      <c r="J57" s="41"/>
      <c r="K57" s="41"/>
      <c r="L57" s="41"/>
      <c r="M57" s="41"/>
      <c r="N57" s="41"/>
      <c r="O57" s="41"/>
      <c r="P57" s="41"/>
      <c r="Q57" s="41"/>
      <c r="R57" s="41"/>
      <c r="S57" s="41"/>
      <c r="T57" s="41"/>
      <c r="U57" s="41"/>
      <c r="V57" s="41"/>
      <c r="W57" s="41"/>
      <c r="X57" s="41"/>
      <c r="Y57" s="41"/>
      <c r="Z57" s="41"/>
    </row>
    <row r="58" spans="1:26" ht="15.6" customHeight="1" x14ac:dyDescent="0.25">
      <c r="A58" s="46"/>
      <c r="B58" s="47" t="s">
        <v>71</v>
      </c>
      <c r="C58" s="48">
        <f>13-(COUNTIF(C44:C56,"does not meet expectations - 0 points"))</f>
        <v>13</v>
      </c>
      <c r="D58" s="41"/>
      <c r="E58" s="41"/>
      <c r="F58" s="41"/>
      <c r="G58" s="41"/>
      <c r="H58" s="41"/>
      <c r="I58" s="41"/>
      <c r="J58" s="41"/>
      <c r="K58" s="41"/>
      <c r="L58" s="41"/>
      <c r="M58" s="41"/>
      <c r="N58" s="41"/>
      <c r="O58" s="41"/>
      <c r="P58" s="41"/>
      <c r="Q58" s="41"/>
      <c r="R58" s="41"/>
      <c r="S58" s="41"/>
      <c r="T58" s="41"/>
      <c r="U58" s="41"/>
      <c r="V58" s="41"/>
      <c r="W58" s="41"/>
      <c r="X58" s="41"/>
      <c r="Y58" s="41"/>
      <c r="Z58" s="41"/>
    </row>
    <row r="59" spans="1:26" ht="31.5" x14ac:dyDescent="0.25">
      <c r="A59" s="25" t="s">
        <v>11</v>
      </c>
      <c r="B59" s="25" t="s">
        <v>212</v>
      </c>
      <c r="C59" s="25" t="s">
        <v>13</v>
      </c>
      <c r="D59" s="41"/>
      <c r="E59" s="41"/>
      <c r="F59" s="41"/>
      <c r="G59" s="41"/>
      <c r="H59" s="41"/>
      <c r="I59" s="41"/>
      <c r="J59" s="41"/>
      <c r="K59" s="41"/>
      <c r="L59" s="41"/>
      <c r="M59" s="41"/>
      <c r="N59" s="41"/>
      <c r="O59" s="41"/>
      <c r="P59" s="41"/>
      <c r="Q59" s="41"/>
      <c r="R59" s="41"/>
      <c r="S59" s="41"/>
      <c r="T59" s="41"/>
      <c r="U59" s="41"/>
      <c r="V59" s="41"/>
      <c r="W59" s="41"/>
      <c r="X59" s="41"/>
      <c r="Y59" s="41"/>
      <c r="Z59" s="41"/>
    </row>
    <row r="60" spans="1:26" ht="46.5" customHeight="1" x14ac:dyDescent="0.25">
      <c r="A60" s="43">
        <v>5.0999999999999996</v>
      </c>
      <c r="B60" s="89" t="s">
        <v>246</v>
      </c>
      <c r="C60" s="44" t="str">
        <f>[1]PhaseII_5thGrade!$C50</f>
        <v>no match yet</v>
      </c>
      <c r="D60" s="41"/>
      <c r="E60" s="41"/>
      <c r="F60" s="41"/>
      <c r="G60" s="41"/>
      <c r="H60" s="41"/>
      <c r="I60" s="41"/>
      <c r="J60" s="41"/>
      <c r="K60" s="41"/>
      <c r="L60" s="41"/>
      <c r="M60" s="41"/>
      <c r="N60" s="41"/>
      <c r="O60" s="41"/>
      <c r="P60" s="41"/>
      <c r="Q60" s="41"/>
      <c r="R60" s="41"/>
      <c r="S60" s="41"/>
      <c r="T60" s="41"/>
      <c r="U60" s="41"/>
      <c r="V60" s="41"/>
      <c r="W60" s="41"/>
      <c r="X60" s="41"/>
      <c r="Y60" s="41"/>
      <c r="Z60" s="41"/>
    </row>
    <row r="61" spans="1:26" ht="62.1" customHeight="1" x14ac:dyDescent="0.25">
      <c r="A61" s="43">
        <v>5.2</v>
      </c>
      <c r="B61" s="90" t="s">
        <v>247</v>
      </c>
      <c r="C61" s="44" t="str">
        <f>[1]PhaseII_5thGrade!$C51</f>
        <v>no match yet</v>
      </c>
      <c r="D61" s="41"/>
      <c r="E61" s="41"/>
      <c r="F61" s="41"/>
      <c r="G61" s="41"/>
      <c r="H61" s="41"/>
      <c r="I61" s="41"/>
      <c r="J61" s="41"/>
      <c r="K61" s="41"/>
      <c r="L61" s="41"/>
      <c r="M61" s="41"/>
      <c r="N61" s="41"/>
      <c r="O61" s="41"/>
      <c r="P61" s="41"/>
      <c r="Q61" s="41"/>
      <c r="R61" s="41"/>
      <c r="S61" s="41"/>
      <c r="T61" s="41"/>
      <c r="U61" s="41"/>
      <c r="V61" s="41"/>
      <c r="W61" s="41"/>
      <c r="X61" s="41"/>
      <c r="Y61" s="41"/>
      <c r="Z61" s="41"/>
    </row>
    <row r="62" spans="1:26" ht="62.1" customHeight="1" x14ac:dyDescent="0.25">
      <c r="A62" s="43">
        <v>5.3</v>
      </c>
      <c r="B62" s="90" t="s">
        <v>248</v>
      </c>
      <c r="C62" s="44" t="str">
        <f>[1]PhaseII_5thGrade!$C52</f>
        <v>no match yet</v>
      </c>
      <c r="D62" s="41"/>
      <c r="E62" s="41"/>
      <c r="F62" s="41"/>
      <c r="G62" s="41"/>
      <c r="H62" s="41"/>
      <c r="I62" s="41"/>
      <c r="J62" s="41"/>
      <c r="K62" s="41"/>
      <c r="L62" s="41"/>
      <c r="M62" s="41"/>
      <c r="N62" s="41"/>
      <c r="O62" s="41"/>
      <c r="P62" s="41"/>
      <c r="Q62" s="41"/>
      <c r="R62" s="41"/>
      <c r="S62" s="41"/>
      <c r="T62" s="41"/>
      <c r="U62" s="41"/>
      <c r="V62" s="41"/>
      <c r="W62" s="41"/>
      <c r="X62" s="41"/>
      <c r="Y62" s="41"/>
      <c r="Z62" s="41"/>
    </row>
    <row r="63" spans="1:26" ht="30.95" customHeight="1" x14ac:dyDescent="0.25">
      <c r="A63" s="43">
        <v>5.4</v>
      </c>
      <c r="B63" s="90" t="s">
        <v>249</v>
      </c>
      <c r="C63" s="44" t="str">
        <f>[1]PhaseII_5thGrade!$C53</f>
        <v>no match yet</v>
      </c>
      <c r="D63" s="41"/>
      <c r="E63" s="41"/>
      <c r="F63" s="41"/>
      <c r="G63" s="41"/>
      <c r="H63" s="41"/>
      <c r="I63" s="41"/>
      <c r="J63" s="41"/>
      <c r="K63" s="41"/>
      <c r="L63" s="41"/>
      <c r="M63" s="41"/>
      <c r="N63" s="41"/>
      <c r="O63" s="41"/>
      <c r="P63" s="41"/>
      <c r="Q63" s="41"/>
      <c r="R63" s="41"/>
      <c r="S63" s="41"/>
      <c r="T63" s="41"/>
      <c r="U63" s="41"/>
      <c r="V63" s="41"/>
      <c r="W63" s="41"/>
      <c r="X63" s="41"/>
      <c r="Y63" s="41"/>
      <c r="Z63" s="41"/>
    </row>
    <row r="64" spans="1:26" ht="30.95" customHeight="1" x14ac:dyDescent="0.25">
      <c r="A64" s="43">
        <v>5.5</v>
      </c>
      <c r="B64" s="90" t="s">
        <v>250</v>
      </c>
      <c r="C64" s="44" t="str">
        <f>[1]PhaseII_5thGrade!$C54</f>
        <v>no match yet</v>
      </c>
      <c r="D64" s="41"/>
      <c r="E64" s="41"/>
      <c r="F64" s="41"/>
      <c r="G64" s="41"/>
      <c r="H64" s="41"/>
      <c r="I64" s="41"/>
      <c r="J64" s="41"/>
      <c r="K64" s="41"/>
      <c r="L64" s="41"/>
      <c r="M64" s="41"/>
      <c r="N64" s="41"/>
      <c r="O64" s="41"/>
      <c r="P64" s="41"/>
      <c r="Q64" s="41"/>
      <c r="R64" s="41"/>
      <c r="S64" s="41"/>
      <c r="T64" s="41"/>
      <c r="U64" s="41"/>
      <c r="V64" s="41"/>
      <c r="W64" s="41"/>
      <c r="X64" s="41"/>
      <c r="Y64" s="41"/>
      <c r="Z64" s="41"/>
    </row>
    <row r="65" spans="1:26" ht="46.5" customHeight="1" x14ac:dyDescent="0.25">
      <c r="A65" s="43">
        <v>5.6</v>
      </c>
      <c r="B65" s="90" t="s">
        <v>218</v>
      </c>
      <c r="C65" s="44" t="str">
        <f>[1]PhaseII_5thGrade!$C55</f>
        <v>no match yet</v>
      </c>
      <c r="D65" s="41"/>
      <c r="E65" s="41"/>
      <c r="F65" s="41"/>
      <c r="G65" s="41"/>
      <c r="H65" s="41"/>
      <c r="I65" s="41"/>
      <c r="J65" s="41"/>
      <c r="K65" s="41"/>
      <c r="L65" s="41"/>
      <c r="M65" s="41"/>
      <c r="N65" s="41"/>
      <c r="O65" s="41"/>
      <c r="P65" s="41"/>
      <c r="Q65" s="41"/>
      <c r="R65" s="41"/>
      <c r="S65" s="41"/>
      <c r="T65" s="41"/>
      <c r="U65" s="41"/>
      <c r="V65" s="41"/>
      <c r="W65" s="41"/>
      <c r="X65" s="41"/>
      <c r="Y65" s="41"/>
      <c r="Z65" s="41"/>
    </row>
    <row r="66" spans="1:26" ht="78.75" x14ac:dyDescent="0.25">
      <c r="A66" s="43">
        <v>5.7</v>
      </c>
      <c r="B66" s="90" t="s">
        <v>251</v>
      </c>
      <c r="C66" s="44" t="str">
        <f>[1]PhaseII_5thGrade!$C56</f>
        <v>no match yet</v>
      </c>
      <c r="D66" s="41"/>
      <c r="E66" s="41"/>
      <c r="F66" s="41"/>
      <c r="G66" s="41"/>
      <c r="H66" s="41"/>
      <c r="I66" s="41"/>
      <c r="J66" s="41"/>
      <c r="K66" s="41"/>
      <c r="L66" s="41"/>
      <c r="M66" s="41"/>
      <c r="N66" s="41"/>
      <c r="O66" s="41"/>
      <c r="P66" s="41"/>
      <c r="Q66" s="41"/>
      <c r="R66" s="41"/>
      <c r="S66" s="41"/>
      <c r="T66" s="41"/>
      <c r="U66" s="41"/>
      <c r="V66" s="41"/>
      <c r="W66" s="41"/>
      <c r="X66" s="41"/>
      <c r="Y66" s="41"/>
      <c r="Z66" s="41"/>
    </row>
    <row r="67" spans="1:26" ht="77.45" customHeight="1" x14ac:dyDescent="0.25">
      <c r="A67" s="43">
        <v>5.8</v>
      </c>
      <c r="B67" s="90" t="s">
        <v>252</v>
      </c>
      <c r="C67" s="44" t="str">
        <f>[1]PhaseII_5thGrade!$C57</f>
        <v>no match yet</v>
      </c>
      <c r="D67" s="41"/>
      <c r="E67" s="41"/>
      <c r="F67" s="41"/>
      <c r="G67" s="41"/>
      <c r="H67" s="41"/>
      <c r="I67" s="41"/>
      <c r="J67" s="41"/>
      <c r="K67" s="41"/>
      <c r="L67" s="41"/>
      <c r="M67" s="41"/>
      <c r="N67" s="41"/>
      <c r="O67" s="41"/>
      <c r="P67" s="41"/>
      <c r="Q67" s="41"/>
      <c r="R67" s="41"/>
      <c r="S67" s="41"/>
      <c r="T67" s="41"/>
      <c r="U67" s="41"/>
      <c r="V67" s="41"/>
      <c r="W67" s="41"/>
      <c r="X67" s="41"/>
      <c r="Y67" s="41"/>
      <c r="Z67" s="41"/>
    </row>
    <row r="68" spans="1:26" ht="77.45" customHeight="1" x14ac:dyDescent="0.25">
      <c r="A68" s="43">
        <v>5.9</v>
      </c>
      <c r="B68" s="90" t="s">
        <v>221</v>
      </c>
      <c r="C68" s="44" t="str">
        <f>[1]PhaseII_5thGrade!$C58</f>
        <v>no match yet</v>
      </c>
      <c r="D68" s="41"/>
      <c r="E68" s="41"/>
      <c r="F68" s="41"/>
      <c r="G68" s="41"/>
      <c r="H68" s="41"/>
      <c r="I68" s="41"/>
      <c r="J68" s="41"/>
      <c r="K68" s="41"/>
      <c r="L68" s="41"/>
      <c r="M68" s="41"/>
      <c r="N68" s="41"/>
      <c r="O68" s="41"/>
      <c r="P68" s="41"/>
      <c r="Q68" s="41"/>
      <c r="R68" s="41"/>
      <c r="S68" s="41"/>
      <c r="T68" s="41"/>
      <c r="U68" s="41"/>
      <c r="V68" s="41"/>
      <c r="W68" s="41"/>
      <c r="X68" s="41"/>
      <c r="Y68" s="41"/>
      <c r="Z68" s="41"/>
    </row>
    <row r="69" spans="1:26" ht="31.5" x14ac:dyDescent="0.25">
      <c r="A69" s="43" t="s">
        <v>92</v>
      </c>
      <c r="B69" s="94"/>
      <c r="C69" s="110" t="s">
        <v>26</v>
      </c>
      <c r="D69" s="41"/>
      <c r="E69" s="41"/>
      <c r="F69" s="41"/>
      <c r="G69" s="41"/>
      <c r="H69" s="41"/>
      <c r="I69" s="41"/>
      <c r="J69" s="41"/>
      <c r="K69" s="41"/>
      <c r="L69" s="41"/>
      <c r="M69" s="41"/>
      <c r="N69" s="41"/>
      <c r="O69" s="41"/>
      <c r="P69" s="41"/>
      <c r="Q69" s="41"/>
      <c r="R69" s="41"/>
      <c r="S69" s="41"/>
      <c r="T69" s="41"/>
      <c r="U69" s="41"/>
      <c r="V69" s="41"/>
      <c r="W69" s="41"/>
      <c r="X69" s="41"/>
      <c r="Y69" s="41"/>
      <c r="Z69" s="41"/>
    </row>
    <row r="70" spans="1:26" ht="15.75" x14ac:dyDescent="0.25">
      <c r="A70" s="46"/>
      <c r="B70" s="47" t="s">
        <v>95</v>
      </c>
      <c r="C70" s="48">
        <f>9-(COUNTIF(C60:C68,"does not meet expectations - 0 points"))</f>
        <v>9</v>
      </c>
      <c r="D70" s="41"/>
      <c r="E70" s="41"/>
      <c r="F70" s="41"/>
      <c r="G70" s="41"/>
      <c r="H70" s="41"/>
      <c r="I70" s="41"/>
      <c r="J70" s="41"/>
      <c r="K70" s="41"/>
      <c r="L70" s="41"/>
      <c r="M70" s="41"/>
      <c r="N70" s="41"/>
      <c r="O70" s="41"/>
      <c r="P70" s="41"/>
      <c r="Q70" s="41"/>
      <c r="R70" s="41"/>
      <c r="S70" s="41"/>
      <c r="T70" s="41"/>
      <c r="U70" s="41"/>
      <c r="V70" s="41"/>
      <c r="W70" s="41"/>
      <c r="X70" s="41"/>
      <c r="Y70" s="41"/>
      <c r="Z70" s="41"/>
    </row>
    <row r="71" spans="1:26" ht="15" hidden="1" x14ac:dyDescent="0.25">
      <c r="A71" s="41"/>
      <c r="B71" s="41"/>
      <c r="C71" s="42"/>
      <c r="D71" s="41"/>
      <c r="E71" s="41"/>
      <c r="F71" s="41"/>
      <c r="G71" s="41"/>
      <c r="H71" s="41"/>
      <c r="I71" s="41"/>
      <c r="J71" s="41"/>
      <c r="K71" s="41"/>
      <c r="L71" s="41"/>
      <c r="M71" s="41"/>
      <c r="N71" s="41"/>
      <c r="O71" s="41"/>
      <c r="P71" s="41"/>
      <c r="Q71" s="41"/>
      <c r="R71" s="41"/>
      <c r="S71" s="41"/>
      <c r="T71" s="41"/>
      <c r="U71" s="41"/>
      <c r="V71" s="41"/>
      <c r="W71" s="41"/>
      <c r="X71" s="41"/>
      <c r="Y71" s="41"/>
      <c r="Z71" s="41"/>
    </row>
    <row r="72" spans="1:26" ht="15" hidden="1" x14ac:dyDescent="0.25">
      <c r="A72" s="41"/>
      <c r="B72" s="41"/>
      <c r="C72" s="42"/>
      <c r="D72" s="41"/>
      <c r="E72" s="41"/>
      <c r="F72" s="41"/>
      <c r="G72" s="41"/>
      <c r="H72" s="41"/>
      <c r="I72" s="41"/>
      <c r="J72" s="41"/>
      <c r="K72" s="41"/>
      <c r="L72" s="41"/>
      <c r="M72" s="41"/>
      <c r="N72" s="41"/>
      <c r="O72" s="41"/>
      <c r="P72" s="41"/>
      <c r="Q72" s="41"/>
      <c r="R72" s="41"/>
      <c r="S72" s="41"/>
      <c r="T72" s="41"/>
      <c r="U72" s="41"/>
      <c r="V72" s="41"/>
      <c r="W72" s="41"/>
      <c r="X72" s="41"/>
      <c r="Y72" s="41"/>
      <c r="Z72" s="41"/>
    </row>
    <row r="73" spans="1:26" ht="15" hidden="1" x14ac:dyDescent="0.25">
      <c r="A73" s="41"/>
      <c r="B73" s="41"/>
      <c r="C73" s="42"/>
      <c r="D73" s="41"/>
      <c r="E73" s="41"/>
      <c r="F73" s="41"/>
      <c r="G73" s="41"/>
      <c r="H73" s="41"/>
      <c r="I73" s="41"/>
      <c r="J73" s="41"/>
      <c r="K73" s="41"/>
      <c r="L73" s="41"/>
      <c r="M73" s="41"/>
      <c r="N73" s="41"/>
      <c r="O73" s="41"/>
      <c r="P73" s="41"/>
      <c r="Q73" s="41"/>
      <c r="R73" s="41"/>
      <c r="S73" s="41"/>
      <c r="T73" s="41"/>
      <c r="U73" s="41"/>
      <c r="V73" s="41"/>
      <c r="W73" s="41"/>
      <c r="X73" s="41"/>
      <c r="Y73" s="41"/>
      <c r="Z73" s="41"/>
    </row>
    <row r="74" spans="1:26" ht="15" hidden="1" x14ac:dyDescent="0.25">
      <c r="A74" s="41"/>
      <c r="B74" s="41"/>
      <c r="C74" s="42"/>
      <c r="D74" s="41"/>
      <c r="E74" s="41"/>
      <c r="F74" s="41"/>
      <c r="G74" s="41"/>
      <c r="H74" s="41"/>
      <c r="I74" s="41"/>
      <c r="J74" s="41"/>
      <c r="K74" s="41"/>
      <c r="L74" s="41"/>
      <c r="M74" s="41"/>
      <c r="N74" s="41"/>
      <c r="O74" s="41"/>
      <c r="P74" s="41"/>
      <c r="Q74" s="41"/>
      <c r="R74" s="41"/>
      <c r="S74" s="41"/>
      <c r="T74" s="41"/>
      <c r="U74" s="41"/>
      <c r="V74" s="41"/>
      <c r="W74" s="41"/>
      <c r="X74" s="41"/>
      <c r="Y74" s="41"/>
      <c r="Z74" s="41"/>
    </row>
    <row r="75" spans="1:26" ht="15" hidden="1" x14ac:dyDescent="0.25">
      <c r="A75" s="41"/>
      <c r="B75" s="41"/>
      <c r="C75" s="42"/>
      <c r="D75" s="41"/>
      <c r="E75" s="41"/>
      <c r="F75" s="41"/>
      <c r="G75" s="41"/>
      <c r="H75" s="41"/>
      <c r="I75" s="41"/>
      <c r="J75" s="41"/>
      <c r="K75" s="41"/>
      <c r="L75" s="41"/>
      <c r="M75" s="41"/>
      <c r="N75" s="41"/>
      <c r="O75" s="41"/>
      <c r="P75" s="41"/>
      <c r="Q75" s="41"/>
      <c r="R75" s="41"/>
      <c r="S75" s="41"/>
      <c r="T75" s="41"/>
      <c r="U75" s="41"/>
      <c r="V75" s="41"/>
      <c r="W75" s="41"/>
      <c r="X75" s="41"/>
      <c r="Y75" s="41"/>
      <c r="Z75" s="41"/>
    </row>
    <row r="76" spans="1:26" ht="15" hidden="1" x14ac:dyDescent="0.25">
      <c r="A76" s="41"/>
      <c r="B76" s="41"/>
      <c r="C76" s="42"/>
      <c r="D76" s="41"/>
      <c r="E76" s="41"/>
      <c r="F76" s="41"/>
      <c r="G76" s="41"/>
      <c r="H76" s="41"/>
      <c r="I76" s="41"/>
      <c r="J76" s="41"/>
      <c r="K76" s="41"/>
      <c r="L76" s="41"/>
      <c r="M76" s="41"/>
      <c r="N76" s="41"/>
      <c r="O76" s="41"/>
      <c r="P76" s="41"/>
      <c r="Q76" s="41"/>
      <c r="R76" s="41"/>
      <c r="S76" s="41"/>
      <c r="T76" s="41"/>
      <c r="U76" s="41"/>
      <c r="V76" s="41"/>
      <c r="W76" s="41"/>
      <c r="X76" s="41"/>
      <c r="Y76" s="41"/>
      <c r="Z76" s="41"/>
    </row>
    <row r="77" spans="1:26" ht="15" hidden="1" x14ac:dyDescent="0.25">
      <c r="A77" s="41"/>
      <c r="B77" s="41"/>
      <c r="C77" s="42"/>
      <c r="D77" s="41"/>
      <c r="E77" s="41"/>
      <c r="F77" s="41"/>
      <c r="G77" s="41"/>
      <c r="H77" s="41"/>
      <c r="I77" s="41"/>
      <c r="J77" s="41"/>
      <c r="K77" s="41"/>
      <c r="L77" s="41"/>
      <c r="M77" s="41"/>
      <c r="N77" s="41"/>
      <c r="O77" s="41"/>
      <c r="P77" s="41"/>
      <c r="Q77" s="41"/>
      <c r="R77" s="41"/>
      <c r="S77" s="41"/>
      <c r="T77" s="41"/>
      <c r="U77" s="41"/>
      <c r="V77" s="41"/>
      <c r="W77" s="41"/>
      <c r="X77" s="41"/>
      <c r="Y77" s="41"/>
      <c r="Z77" s="41"/>
    </row>
    <row r="78" spans="1:26" ht="15" hidden="1" x14ac:dyDescent="0.25">
      <c r="A78" s="41"/>
      <c r="B78" s="41"/>
      <c r="C78" s="42"/>
      <c r="D78" s="41"/>
      <c r="E78" s="41"/>
      <c r="F78" s="41"/>
      <c r="G78" s="41"/>
      <c r="H78" s="41"/>
      <c r="I78" s="41"/>
      <c r="J78" s="41"/>
      <c r="K78" s="41"/>
      <c r="L78" s="41"/>
      <c r="M78" s="41"/>
      <c r="N78" s="41"/>
      <c r="O78" s="41"/>
      <c r="P78" s="41"/>
      <c r="Q78" s="41"/>
      <c r="R78" s="41"/>
      <c r="S78" s="41"/>
      <c r="T78" s="41"/>
      <c r="U78" s="41"/>
      <c r="V78" s="41"/>
      <c r="W78" s="41"/>
      <c r="X78" s="41"/>
      <c r="Y78" s="41"/>
      <c r="Z78" s="41"/>
    </row>
    <row r="79" spans="1:26" ht="15" hidden="1" x14ac:dyDescent="0.25">
      <c r="A79" s="41"/>
      <c r="B79" s="41"/>
      <c r="C79" s="42"/>
      <c r="D79" s="41"/>
      <c r="E79" s="41"/>
      <c r="F79" s="41"/>
      <c r="G79" s="41"/>
      <c r="H79" s="41"/>
      <c r="I79" s="41"/>
      <c r="J79" s="41"/>
      <c r="K79" s="41"/>
      <c r="L79" s="41"/>
      <c r="M79" s="41"/>
      <c r="N79" s="41"/>
      <c r="O79" s="41"/>
      <c r="P79" s="41"/>
      <c r="Q79" s="41"/>
      <c r="R79" s="41"/>
      <c r="S79" s="41"/>
      <c r="T79" s="41"/>
      <c r="U79" s="41"/>
      <c r="V79" s="41"/>
      <c r="W79" s="41"/>
      <c r="X79" s="41"/>
      <c r="Y79" s="41"/>
      <c r="Z79" s="41"/>
    </row>
    <row r="80" spans="1:26" ht="15" hidden="1" x14ac:dyDescent="0.25">
      <c r="A80" s="41"/>
      <c r="B80" s="41"/>
      <c r="C80" s="42"/>
      <c r="D80" s="41"/>
      <c r="E80" s="41"/>
      <c r="F80" s="41"/>
      <c r="G80" s="41"/>
      <c r="H80" s="41"/>
      <c r="I80" s="41"/>
      <c r="J80" s="41"/>
      <c r="K80" s="41"/>
      <c r="L80" s="41"/>
      <c r="M80" s="41"/>
      <c r="N80" s="41"/>
      <c r="O80" s="41"/>
      <c r="P80" s="41"/>
      <c r="Q80" s="41"/>
      <c r="R80" s="41"/>
      <c r="S80" s="41"/>
      <c r="T80" s="41"/>
      <c r="U80" s="41"/>
      <c r="V80" s="41"/>
      <c r="W80" s="41"/>
      <c r="X80" s="41"/>
      <c r="Y80" s="41"/>
      <c r="Z80" s="41"/>
    </row>
    <row r="81" spans="1:26" ht="15" hidden="1" x14ac:dyDescent="0.25">
      <c r="A81" s="41"/>
      <c r="B81" s="41"/>
      <c r="C81" s="42"/>
      <c r="D81" s="41"/>
      <c r="E81" s="41"/>
      <c r="F81" s="41"/>
      <c r="G81" s="41"/>
      <c r="H81" s="41"/>
      <c r="I81" s="41"/>
      <c r="J81" s="41"/>
      <c r="K81" s="41"/>
      <c r="L81" s="41"/>
      <c r="M81" s="41"/>
      <c r="N81" s="41"/>
      <c r="O81" s="41"/>
      <c r="P81" s="41"/>
      <c r="Q81" s="41"/>
      <c r="R81" s="41"/>
      <c r="S81" s="41"/>
      <c r="T81" s="41"/>
      <c r="U81" s="41"/>
      <c r="V81" s="41"/>
      <c r="W81" s="41"/>
      <c r="X81" s="41"/>
      <c r="Y81" s="41"/>
      <c r="Z81" s="41"/>
    </row>
    <row r="82" spans="1:26" ht="15" hidden="1" x14ac:dyDescent="0.25">
      <c r="A82" s="41"/>
      <c r="B82" s="41"/>
      <c r="C82" s="42"/>
      <c r="D82" s="41"/>
      <c r="E82" s="41"/>
      <c r="F82" s="41"/>
      <c r="G82" s="41"/>
      <c r="H82" s="41"/>
      <c r="I82" s="41"/>
      <c r="J82" s="41"/>
      <c r="K82" s="41"/>
      <c r="L82" s="41"/>
      <c r="M82" s="41"/>
      <c r="N82" s="41"/>
      <c r="O82" s="41"/>
      <c r="P82" s="41"/>
      <c r="Q82" s="41"/>
      <c r="R82" s="41"/>
      <c r="S82" s="41"/>
      <c r="T82" s="41"/>
      <c r="U82" s="41"/>
      <c r="V82" s="41"/>
      <c r="W82" s="41"/>
      <c r="X82" s="41"/>
      <c r="Y82" s="41"/>
      <c r="Z82" s="41"/>
    </row>
    <row r="83" spans="1:26" ht="15" hidden="1" x14ac:dyDescent="0.25">
      <c r="A83" s="41"/>
      <c r="B83" s="41"/>
      <c r="C83" s="42"/>
      <c r="D83" s="41"/>
      <c r="E83" s="41"/>
      <c r="F83" s="41"/>
      <c r="G83" s="41"/>
      <c r="H83" s="41"/>
      <c r="I83" s="41"/>
      <c r="J83" s="41"/>
      <c r="K83" s="41"/>
      <c r="L83" s="41"/>
      <c r="M83" s="41"/>
      <c r="N83" s="41"/>
      <c r="O83" s="41"/>
      <c r="P83" s="41"/>
      <c r="Q83" s="41"/>
      <c r="R83" s="41"/>
      <c r="S83" s="41"/>
      <c r="T83" s="41"/>
      <c r="U83" s="41"/>
      <c r="V83" s="41"/>
      <c r="W83" s="41"/>
      <c r="X83" s="41"/>
      <c r="Y83" s="41"/>
      <c r="Z83" s="41"/>
    </row>
    <row r="84" spans="1:26" ht="15" hidden="1" x14ac:dyDescent="0.25">
      <c r="A84" s="41"/>
      <c r="B84" s="41"/>
      <c r="C84" s="42"/>
      <c r="D84" s="41"/>
      <c r="E84" s="41"/>
      <c r="F84" s="41"/>
      <c r="G84" s="41"/>
      <c r="H84" s="41"/>
      <c r="I84" s="41"/>
      <c r="J84" s="41"/>
      <c r="K84" s="41"/>
      <c r="L84" s="41"/>
      <c r="M84" s="41"/>
      <c r="N84" s="41"/>
      <c r="O84" s="41"/>
      <c r="P84" s="41"/>
      <c r="Q84" s="41"/>
      <c r="R84" s="41"/>
      <c r="S84" s="41"/>
      <c r="T84" s="41"/>
      <c r="U84" s="41"/>
      <c r="V84" s="41"/>
      <c r="W84" s="41"/>
      <c r="X84" s="41"/>
      <c r="Y84" s="41"/>
      <c r="Z84" s="41"/>
    </row>
    <row r="85" spans="1:26" ht="15" hidden="1" x14ac:dyDescent="0.25">
      <c r="A85" s="41"/>
      <c r="B85" s="41"/>
      <c r="C85" s="42"/>
      <c r="D85" s="41"/>
      <c r="E85" s="41"/>
      <c r="F85" s="41"/>
      <c r="G85" s="41"/>
      <c r="H85" s="41"/>
      <c r="I85" s="41"/>
      <c r="J85" s="41"/>
      <c r="K85" s="41"/>
      <c r="L85" s="41"/>
      <c r="M85" s="41"/>
      <c r="N85" s="41"/>
      <c r="O85" s="41"/>
      <c r="P85" s="41"/>
      <c r="Q85" s="41"/>
      <c r="R85" s="41"/>
      <c r="S85" s="41"/>
      <c r="T85" s="41"/>
      <c r="U85" s="41"/>
      <c r="V85" s="41"/>
      <c r="W85" s="41"/>
      <c r="X85" s="41"/>
      <c r="Y85" s="41"/>
      <c r="Z85" s="41"/>
    </row>
    <row r="86" spans="1:26" ht="15" hidden="1" x14ac:dyDescent="0.25">
      <c r="A86" s="41"/>
      <c r="B86" s="41"/>
      <c r="C86" s="42"/>
      <c r="D86" s="41"/>
      <c r="E86" s="41"/>
      <c r="F86" s="41"/>
      <c r="G86" s="41"/>
      <c r="H86" s="41"/>
      <c r="I86" s="41"/>
      <c r="J86" s="41"/>
      <c r="K86" s="41"/>
      <c r="L86" s="41"/>
      <c r="M86" s="41"/>
      <c r="N86" s="41"/>
      <c r="O86" s="41"/>
      <c r="P86" s="41"/>
      <c r="Q86" s="41"/>
      <c r="R86" s="41"/>
      <c r="S86" s="41"/>
      <c r="T86" s="41"/>
      <c r="U86" s="41"/>
      <c r="V86" s="41"/>
      <c r="W86" s="41"/>
      <c r="X86" s="41"/>
      <c r="Y86" s="41"/>
      <c r="Z86" s="41"/>
    </row>
    <row r="87" spans="1:26" ht="15" hidden="1" x14ac:dyDescent="0.25">
      <c r="A87" s="41"/>
      <c r="B87" s="41"/>
      <c r="C87" s="42"/>
      <c r="D87" s="41"/>
      <c r="E87" s="41"/>
      <c r="F87" s="41"/>
      <c r="G87" s="41"/>
      <c r="H87" s="41"/>
      <c r="I87" s="41"/>
      <c r="J87" s="41"/>
      <c r="K87" s="41"/>
      <c r="L87" s="41"/>
      <c r="M87" s="41"/>
      <c r="N87" s="41"/>
      <c r="O87" s="41"/>
      <c r="P87" s="41"/>
      <c r="Q87" s="41"/>
      <c r="R87" s="41"/>
      <c r="S87" s="41"/>
      <c r="T87" s="41"/>
      <c r="U87" s="41"/>
      <c r="V87" s="41"/>
      <c r="W87" s="41"/>
      <c r="X87" s="41"/>
      <c r="Y87" s="41"/>
      <c r="Z87" s="41"/>
    </row>
    <row r="88" spans="1:26" ht="15" hidden="1" x14ac:dyDescent="0.25">
      <c r="A88" s="41"/>
      <c r="B88" s="41"/>
      <c r="C88" s="42"/>
      <c r="D88" s="41"/>
      <c r="E88" s="41"/>
      <c r="F88" s="41"/>
      <c r="G88" s="41"/>
      <c r="H88" s="41"/>
      <c r="I88" s="41"/>
      <c r="J88" s="41"/>
      <c r="K88" s="41"/>
      <c r="L88" s="41"/>
      <c r="M88" s="41"/>
      <c r="N88" s="41"/>
      <c r="O88" s="41"/>
      <c r="P88" s="41"/>
      <c r="Q88" s="41"/>
      <c r="R88" s="41"/>
      <c r="S88" s="41"/>
      <c r="T88" s="41"/>
      <c r="U88" s="41"/>
      <c r="V88" s="41"/>
      <c r="W88" s="41"/>
      <c r="X88" s="41"/>
      <c r="Y88" s="41"/>
      <c r="Z88" s="41"/>
    </row>
    <row r="89" spans="1:26" ht="15" hidden="1" x14ac:dyDescent="0.25">
      <c r="A89" s="41"/>
      <c r="B89" s="41"/>
      <c r="C89" s="42"/>
      <c r="D89" s="41"/>
      <c r="E89" s="41"/>
      <c r="F89" s="41"/>
      <c r="G89" s="41"/>
      <c r="H89" s="41"/>
      <c r="I89" s="41"/>
      <c r="J89" s="41"/>
      <c r="K89" s="41"/>
      <c r="L89" s="41"/>
      <c r="M89" s="41"/>
      <c r="N89" s="41"/>
      <c r="O89" s="41"/>
      <c r="P89" s="41"/>
      <c r="Q89" s="41"/>
      <c r="R89" s="41"/>
      <c r="S89" s="41"/>
      <c r="T89" s="41"/>
      <c r="U89" s="41"/>
      <c r="V89" s="41"/>
      <c r="W89" s="41"/>
      <c r="X89" s="41"/>
      <c r="Y89" s="41"/>
      <c r="Z89" s="41"/>
    </row>
    <row r="90" spans="1:26" ht="0" hidden="1" customHeight="1" x14ac:dyDescent="0.25">
      <c r="A90" s="41"/>
      <c r="B90" s="41"/>
      <c r="C90" s="42"/>
      <c r="D90" s="41"/>
      <c r="E90" s="41"/>
      <c r="F90" s="41"/>
      <c r="G90" s="41"/>
      <c r="H90" s="41"/>
      <c r="I90" s="41"/>
      <c r="J90" s="41"/>
      <c r="K90" s="41"/>
      <c r="L90" s="41"/>
      <c r="M90" s="41"/>
      <c r="N90" s="41"/>
      <c r="O90" s="41"/>
      <c r="P90" s="41"/>
      <c r="Q90" s="41"/>
      <c r="R90" s="41"/>
      <c r="S90" s="41"/>
      <c r="T90" s="41"/>
      <c r="U90" s="41"/>
      <c r="V90" s="41"/>
      <c r="W90" s="41"/>
      <c r="X90" s="41"/>
      <c r="Y90" s="41"/>
      <c r="Z90" s="41"/>
    </row>
    <row r="91" spans="1:26" ht="0" hidden="1" customHeight="1" x14ac:dyDescent="0.25">
      <c r="A91" s="41"/>
      <c r="B91" s="41"/>
      <c r="C91" s="42"/>
      <c r="D91" s="41"/>
      <c r="E91" s="41"/>
      <c r="F91" s="41"/>
      <c r="G91" s="41"/>
      <c r="H91" s="41"/>
      <c r="I91" s="41"/>
      <c r="J91" s="41"/>
      <c r="K91" s="41"/>
      <c r="L91" s="41"/>
      <c r="M91" s="41"/>
      <c r="N91" s="41"/>
      <c r="O91" s="41"/>
      <c r="P91" s="41"/>
      <c r="Q91" s="41"/>
      <c r="R91" s="41"/>
      <c r="S91" s="41"/>
      <c r="T91" s="41"/>
      <c r="U91" s="41"/>
      <c r="V91" s="41"/>
      <c r="W91" s="41"/>
      <c r="X91" s="41"/>
      <c r="Y91" s="41"/>
      <c r="Z91" s="41"/>
    </row>
    <row r="92" spans="1:26" ht="0" hidden="1" customHeight="1" x14ac:dyDescent="0.25">
      <c r="A92" s="41"/>
      <c r="B92" s="41"/>
      <c r="C92" s="42"/>
      <c r="D92" s="41"/>
      <c r="E92" s="41"/>
      <c r="F92" s="41"/>
      <c r="G92" s="41"/>
      <c r="H92" s="41"/>
      <c r="I92" s="41"/>
      <c r="J92" s="41"/>
      <c r="K92" s="41"/>
      <c r="L92" s="41"/>
      <c r="M92" s="41"/>
      <c r="N92" s="41"/>
      <c r="O92" s="41"/>
      <c r="P92" s="41"/>
      <c r="Q92" s="41"/>
      <c r="R92" s="41"/>
      <c r="S92" s="41"/>
      <c r="T92" s="41"/>
      <c r="U92" s="41"/>
      <c r="V92" s="41"/>
      <c r="W92" s="41"/>
      <c r="X92" s="41"/>
      <c r="Y92" s="41"/>
      <c r="Z92" s="41"/>
    </row>
  </sheetData>
  <mergeCells count="11">
    <mergeCell ref="A8:C8"/>
    <mergeCell ref="A9:C9"/>
    <mergeCell ref="A11:C11"/>
    <mergeCell ref="A10:C10"/>
    <mergeCell ref="A7:C7"/>
    <mergeCell ref="A6:C6"/>
    <mergeCell ref="A1:C1"/>
    <mergeCell ref="A2:C2"/>
    <mergeCell ref="A3:C3"/>
    <mergeCell ref="A4:C4"/>
    <mergeCell ref="A5:C5"/>
  </mergeCells>
  <dataValidations count="1">
    <dataValidation type="list" allowBlank="1" sqref="C44:C57 C14:C21 C37:C41 C24:C34 C60:C69" xr:uid="{F862D438-2C00-4769-8904-814DE182578F}">
      <formula1>"Meets Expectations - 1 point,Does Not Meet Expectations - 0 points"</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33"/>
  <sheetViews>
    <sheetView showGridLines="0" tabSelected="1" workbookViewId="0">
      <selection activeCell="A4" sqref="A4"/>
    </sheetView>
  </sheetViews>
  <sheetFormatPr defaultColWidth="14.42578125" defaultRowHeight="15" customHeight="1" x14ac:dyDescent="0.25"/>
  <cols>
    <col min="1" max="1" width="110.5703125" style="23" customWidth="1"/>
    <col min="2" max="2" width="17" style="23" customWidth="1"/>
    <col min="3" max="3" width="18.42578125" style="23" customWidth="1"/>
    <col min="4" max="4" width="50.140625" style="23" customWidth="1"/>
    <col min="5" max="5" width="20.42578125" style="23" customWidth="1"/>
    <col min="6" max="26" width="8.5703125" style="23" customWidth="1"/>
    <col min="27" max="16384" width="14.42578125" style="23"/>
  </cols>
  <sheetData>
    <row r="1" spans="1:27" ht="50.25" customHeight="1" x14ac:dyDescent="0.25">
      <c r="A1" s="175" t="s">
        <v>253</v>
      </c>
      <c r="B1" s="176"/>
      <c r="C1" s="176"/>
      <c r="D1" s="176"/>
      <c r="E1" s="176"/>
      <c r="F1" s="97"/>
      <c r="G1" s="97"/>
      <c r="H1" s="97"/>
      <c r="I1" s="97"/>
      <c r="J1" s="97"/>
      <c r="K1" s="97"/>
      <c r="L1" s="97"/>
      <c r="M1" s="97"/>
      <c r="N1" s="97"/>
      <c r="O1" s="97"/>
      <c r="P1" s="97"/>
      <c r="Q1" s="97"/>
      <c r="R1" s="97"/>
      <c r="S1" s="97"/>
      <c r="T1" s="97"/>
      <c r="U1" s="97"/>
      <c r="V1" s="97"/>
      <c r="W1" s="97"/>
      <c r="X1" s="97"/>
      <c r="Y1" s="97"/>
      <c r="Z1" s="97"/>
      <c r="AA1" s="97"/>
    </row>
    <row r="2" spans="1:27" ht="54" customHeight="1" x14ac:dyDescent="0.25">
      <c r="A2" s="177" t="s">
        <v>254</v>
      </c>
      <c r="B2" s="154"/>
      <c r="C2" s="154"/>
      <c r="D2" s="154"/>
      <c r="E2" s="154"/>
      <c r="F2" s="97"/>
      <c r="G2" s="97"/>
      <c r="H2" s="97"/>
      <c r="I2" s="97"/>
      <c r="J2" s="97"/>
      <c r="K2" s="97"/>
      <c r="L2" s="97"/>
      <c r="M2" s="97"/>
      <c r="N2" s="97"/>
      <c r="O2" s="97"/>
      <c r="P2" s="97"/>
      <c r="Q2" s="97"/>
      <c r="R2" s="97"/>
      <c r="S2" s="97"/>
      <c r="T2" s="97"/>
      <c r="U2" s="97"/>
      <c r="V2" s="97"/>
      <c r="W2" s="97"/>
      <c r="X2" s="97"/>
      <c r="Y2" s="97"/>
      <c r="Z2" s="97"/>
      <c r="AA2" s="97"/>
    </row>
    <row r="3" spans="1:27" ht="288" customHeight="1" x14ac:dyDescent="0.25">
      <c r="A3" s="178" t="s">
        <v>255</v>
      </c>
      <c r="B3" s="179"/>
      <c r="C3" s="179"/>
      <c r="D3" s="179"/>
      <c r="E3" s="179"/>
      <c r="F3" s="97"/>
      <c r="G3" s="97"/>
      <c r="H3" s="97"/>
      <c r="I3" s="97"/>
      <c r="J3" s="97"/>
      <c r="K3" s="97"/>
      <c r="L3" s="97"/>
      <c r="M3" s="97"/>
      <c r="N3" s="97"/>
      <c r="O3" s="97"/>
      <c r="P3" s="97"/>
      <c r="Q3" s="97"/>
      <c r="R3" s="97"/>
      <c r="S3" s="97"/>
      <c r="T3" s="97"/>
      <c r="U3" s="97"/>
      <c r="V3" s="97"/>
      <c r="W3" s="97"/>
      <c r="X3" s="97"/>
      <c r="Y3" s="97"/>
      <c r="Z3" s="97"/>
      <c r="AA3" s="97"/>
    </row>
    <row r="4" spans="1:27" ht="15.75" customHeight="1" x14ac:dyDescent="0.25">
      <c r="A4" s="26" t="s">
        <v>256</v>
      </c>
      <c r="B4" s="57"/>
      <c r="C4" s="57"/>
      <c r="D4" s="57"/>
      <c r="E4" s="58"/>
      <c r="F4" s="97"/>
      <c r="G4" s="97"/>
      <c r="H4" s="97"/>
      <c r="I4" s="97"/>
      <c r="J4" s="97"/>
      <c r="K4" s="97"/>
      <c r="L4" s="97"/>
      <c r="M4" s="97"/>
      <c r="N4" s="97"/>
      <c r="O4" s="97"/>
      <c r="P4" s="97"/>
      <c r="Q4" s="97"/>
      <c r="R4" s="97"/>
      <c r="S4" s="97"/>
      <c r="T4" s="97"/>
      <c r="U4" s="97"/>
      <c r="V4" s="97"/>
      <c r="W4" s="97"/>
      <c r="X4" s="97"/>
      <c r="Y4" s="97"/>
      <c r="Z4" s="97"/>
      <c r="AA4" s="97"/>
    </row>
    <row r="5" spans="1:27" ht="15.75" customHeight="1" x14ac:dyDescent="0.25">
      <c r="A5" s="59" t="s">
        <v>257</v>
      </c>
      <c r="B5" s="114" t="s">
        <v>258</v>
      </c>
      <c r="C5" s="60" t="s">
        <v>259</v>
      </c>
      <c r="D5" s="60" t="s">
        <v>260</v>
      </c>
      <c r="E5" s="61" t="s">
        <v>261</v>
      </c>
      <c r="F5" s="97"/>
      <c r="G5" s="97"/>
      <c r="H5" s="97"/>
      <c r="I5" s="97"/>
      <c r="J5" s="97"/>
      <c r="K5" s="97"/>
      <c r="L5" s="97"/>
      <c r="M5" s="97"/>
      <c r="N5" s="97"/>
      <c r="O5" s="97"/>
      <c r="P5" s="97"/>
      <c r="Q5" s="97"/>
      <c r="R5" s="97"/>
      <c r="S5" s="97"/>
      <c r="T5" s="97"/>
      <c r="U5" s="97"/>
      <c r="V5" s="97"/>
      <c r="W5" s="97"/>
      <c r="X5" s="97"/>
      <c r="Y5" s="97"/>
      <c r="Z5" s="97"/>
      <c r="AA5" s="97"/>
    </row>
    <row r="6" spans="1:27" ht="15.75" customHeight="1" x14ac:dyDescent="0.25">
      <c r="A6" s="160" t="s">
        <v>262</v>
      </c>
      <c r="B6" s="164">
        <f>PhaseII_Kindergarten!C26</f>
        <v>11</v>
      </c>
      <c r="C6" s="145" t="s">
        <v>263</v>
      </c>
      <c r="D6" s="116" t="s">
        <v>264</v>
      </c>
      <c r="E6" s="151" t="str">
        <f>IF($B6&lt;7, "Does Not Meet Expectations", IF($B6&gt;8,"Meets Expectations", "Partially Meets Expectations"))</f>
        <v>Meets Expectations</v>
      </c>
      <c r="F6" s="97"/>
      <c r="G6" s="97"/>
      <c r="H6" s="97"/>
      <c r="I6" s="97"/>
      <c r="J6" s="97"/>
      <c r="K6" s="97"/>
      <c r="L6" s="97"/>
      <c r="M6" s="97"/>
      <c r="N6" s="97"/>
      <c r="O6" s="97"/>
      <c r="P6" s="97"/>
      <c r="Q6" s="97"/>
      <c r="R6" s="97"/>
      <c r="S6" s="97"/>
      <c r="T6" s="97"/>
      <c r="U6" s="97"/>
      <c r="V6" s="97"/>
      <c r="W6" s="97"/>
      <c r="X6" s="97"/>
      <c r="Y6" s="97"/>
      <c r="Z6" s="97"/>
      <c r="AA6" s="97"/>
    </row>
    <row r="7" spans="1:27" ht="15.75" customHeight="1" x14ac:dyDescent="0.25">
      <c r="A7" s="161"/>
      <c r="B7" s="144"/>
      <c r="C7" s="146"/>
      <c r="D7" s="62" t="s">
        <v>265</v>
      </c>
      <c r="E7" s="149"/>
      <c r="F7" s="97"/>
      <c r="G7" s="97"/>
      <c r="H7" s="97"/>
      <c r="I7" s="97"/>
      <c r="J7" s="97"/>
      <c r="K7" s="97"/>
      <c r="L7" s="97"/>
      <c r="M7" s="97"/>
      <c r="N7" s="97"/>
      <c r="O7" s="97"/>
      <c r="P7" s="97"/>
      <c r="Q7" s="97"/>
      <c r="R7" s="97"/>
      <c r="S7" s="97"/>
      <c r="T7" s="97"/>
      <c r="U7" s="97"/>
      <c r="V7" s="97"/>
      <c r="W7" s="97"/>
      <c r="X7" s="97"/>
      <c r="Y7" s="97"/>
      <c r="Z7" s="97"/>
      <c r="AA7" s="97"/>
    </row>
    <row r="8" spans="1:27" ht="15.75" customHeight="1" x14ac:dyDescent="0.25">
      <c r="A8" s="162"/>
      <c r="B8" s="152"/>
      <c r="C8" s="147"/>
      <c r="D8" s="63" t="s">
        <v>266</v>
      </c>
      <c r="E8" s="150"/>
      <c r="F8" s="97"/>
      <c r="G8" s="97"/>
      <c r="H8" s="97"/>
      <c r="I8" s="97"/>
      <c r="J8" s="97"/>
      <c r="K8" s="97"/>
      <c r="L8" s="97"/>
      <c r="M8" s="97"/>
      <c r="N8" s="97"/>
      <c r="O8" s="97"/>
      <c r="P8" s="97"/>
      <c r="Q8" s="97"/>
      <c r="R8" s="97"/>
      <c r="S8" s="97"/>
      <c r="T8" s="97"/>
      <c r="U8" s="97"/>
      <c r="V8" s="97"/>
      <c r="W8" s="97"/>
      <c r="X8" s="97"/>
      <c r="Y8" s="97"/>
      <c r="Z8" s="97"/>
      <c r="AA8" s="97"/>
    </row>
    <row r="9" spans="1:27" ht="15.75" customHeight="1" x14ac:dyDescent="0.25">
      <c r="A9" s="180" t="s">
        <v>267</v>
      </c>
      <c r="B9" s="169">
        <f>PhaseII_Kindergarten!C49</f>
        <v>20</v>
      </c>
      <c r="C9" s="172" t="s">
        <v>268</v>
      </c>
      <c r="D9" s="77" t="s">
        <v>269</v>
      </c>
      <c r="E9" s="151" t="str">
        <f>IF($B9&lt;12, "Does Not Meet Expectations", IF($B9&gt;15,"Meets Expectations", "Partially Meets Expectations"))</f>
        <v>Meets Expectations</v>
      </c>
      <c r="F9" s="97"/>
      <c r="G9" s="97"/>
      <c r="H9" s="97"/>
      <c r="I9" s="97"/>
      <c r="J9" s="97"/>
      <c r="K9" s="97"/>
      <c r="L9" s="97"/>
      <c r="M9" s="97"/>
      <c r="N9" s="97"/>
      <c r="O9" s="97"/>
      <c r="P9" s="97"/>
      <c r="Q9" s="97"/>
      <c r="R9" s="97"/>
      <c r="S9" s="97"/>
      <c r="T9" s="97"/>
      <c r="U9" s="97"/>
      <c r="V9" s="97"/>
      <c r="W9" s="97"/>
      <c r="X9" s="97"/>
      <c r="Y9" s="97"/>
      <c r="Z9" s="97"/>
      <c r="AA9" s="97"/>
    </row>
    <row r="10" spans="1:27" ht="15.75" customHeight="1" x14ac:dyDescent="0.25">
      <c r="A10" s="181"/>
      <c r="B10" s="170"/>
      <c r="C10" s="173"/>
      <c r="D10" s="78" t="s">
        <v>270</v>
      </c>
      <c r="E10" s="149"/>
      <c r="F10" s="97"/>
      <c r="G10" s="97"/>
      <c r="H10" s="97"/>
      <c r="I10" s="97"/>
      <c r="J10" s="97"/>
      <c r="K10" s="97"/>
      <c r="L10" s="97"/>
      <c r="M10" s="97"/>
      <c r="N10" s="97"/>
      <c r="O10" s="97"/>
      <c r="P10" s="97"/>
      <c r="Q10" s="97"/>
      <c r="R10" s="97"/>
      <c r="S10" s="97"/>
      <c r="T10" s="97"/>
      <c r="U10" s="97"/>
      <c r="V10" s="97"/>
      <c r="W10" s="97"/>
      <c r="X10" s="97"/>
      <c r="Y10" s="97"/>
      <c r="Z10" s="97"/>
      <c r="AA10" s="97"/>
    </row>
    <row r="11" spans="1:27" ht="15.75" customHeight="1" x14ac:dyDescent="0.25">
      <c r="A11" s="182"/>
      <c r="B11" s="171"/>
      <c r="C11" s="174"/>
      <c r="D11" s="79" t="s">
        <v>271</v>
      </c>
      <c r="E11" s="150"/>
      <c r="F11" s="97"/>
      <c r="G11" s="97"/>
      <c r="H11" s="97"/>
      <c r="I11" s="97"/>
      <c r="J11" s="97"/>
      <c r="K11" s="97"/>
      <c r="L11" s="97"/>
      <c r="M11" s="97"/>
      <c r="N11" s="97"/>
      <c r="O11" s="97"/>
      <c r="P11" s="97"/>
      <c r="Q11" s="97"/>
      <c r="R11" s="97"/>
      <c r="S11" s="97"/>
      <c r="T11" s="97"/>
      <c r="U11" s="97"/>
      <c r="V11" s="97"/>
      <c r="W11" s="97"/>
      <c r="X11" s="97"/>
      <c r="Y11" s="97"/>
      <c r="Z11" s="97"/>
      <c r="AA11" s="97"/>
    </row>
    <row r="12" spans="1:27" ht="15" customHeight="1" x14ac:dyDescent="0.25">
      <c r="A12" s="160" t="s">
        <v>272</v>
      </c>
      <c r="B12" s="143">
        <f>PhaseII_Kindergarten!C60</f>
        <v>8</v>
      </c>
      <c r="C12" s="145" t="s">
        <v>273</v>
      </c>
      <c r="D12" s="116" t="s">
        <v>274</v>
      </c>
      <c r="E12" s="151" t="str">
        <f>IF($B12&lt;5, "Does Not Meet Expectations", IF($B12&gt;6,"Meets Expectations", "Partially Meets Expectations"))</f>
        <v>Meets Expectations</v>
      </c>
      <c r="F12" s="97"/>
      <c r="G12" s="97"/>
      <c r="H12" s="97"/>
      <c r="I12" s="97"/>
      <c r="J12" s="97"/>
      <c r="K12" s="97"/>
      <c r="L12" s="97"/>
      <c r="M12" s="97"/>
      <c r="N12" s="97"/>
      <c r="O12" s="97"/>
      <c r="P12" s="97"/>
      <c r="Q12" s="97"/>
      <c r="R12" s="97"/>
      <c r="S12" s="97"/>
      <c r="T12" s="97"/>
      <c r="U12" s="97"/>
      <c r="V12" s="97"/>
      <c r="W12" s="97"/>
      <c r="X12" s="97"/>
      <c r="Y12" s="97"/>
      <c r="Z12" s="97"/>
      <c r="AA12" s="97"/>
    </row>
    <row r="13" spans="1:27" ht="15.75" customHeight="1" x14ac:dyDescent="0.25">
      <c r="A13" s="161"/>
      <c r="B13" s="144"/>
      <c r="C13" s="146"/>
      <c r="D13" s="62" t="s">
        <v>275</v>
      </c>
      <c r="E13" s="149"/>
      <c r="F13" s="97"/>
      <c r="G13" s="97"/>
      <c r="H13" s="97"/>
      <c r="I13" s="97"/>
      <c r="J13" s="97"/>
      <c r="K13" s="97"/>
      <c r="L13" s="97"/>
      <c r="M13" s="97"/>
      <c r="N13" s="97"/>
      <c r="O13" s="97"/>
      <c r="P13" s="97"/>
      <c r="Q13" s="97"/>
      <c r="R13" s="97"/>
      <c r="S13" s="97"/>
      <c r="T13" s="97"/>
      <c r="U13" s="97"/>
      <c r="V13" s="97"/>
      <c r="W13" s="97"/>
      <c r="X13" s="97"/>
      <c r="Y13" s="97"/>
      <c r="Z13" s="97"/>
      <c r="AA13" s="97"/>
    </row>
    <row r="14" spans="1:27" ht="15.75" customHeight="1" x14ac:dyDescent="0.25">
      <c r="A14" s="162"/>
      <c r="B14" s="152"/>
      <c r="C14" s="147"/>
      <c r="D14" s="63" t="s">
        <v>276</v>
      </c>
      <c r="E14" s="150"/>
      <c r="F14" s="97"/>
      <c r="G14" s="97"/>
      <c r="H14" s="97"/>
      <c r="I14" s="97"/>
      <c r="J14" s="97"/>
      <c r="K14" s="97"/>
      <c r="L14" s="97"/>
      <c r="M14" s="97"/>
      <c r="N14" s="97"/>
      <c r="O14" s="97"/>
      <c r="P14" s="97"/>
      <c r="Q14" s="97"/>
      <c r="R14" s="97"/>
      <c r="S14" s="97"/>
      <c r="T14" s="97"/>
      <c r="U14" s="97"/>
      <c r="V14" s="97"/>
      <c r="W14" s="97"/>
      <c r="X14" s="97"/>
      <c r="Y14" s="97"/>
      <c r="Z14" s="97"/>
      <c r="AA14" s="97"/>
    </row>
    <row r="15" spans="1:27" ht="15.75" customHeight="1" x14ac:dyDescent="0.25">
      <c r="A15" s="160" t="s">
        <v>277</v>
      </c>
      <c r="B15" s="143">
        <f>PhaseII_Kindergarten!C76</f>
        <v>13</v>
      </c>
      <c r="C15" s="145" t="s">
        <v>278</v>
      </c>
      <c r="D15" s="116" t="s">
        <v>279</v>
      </c>
      <c r="E15" s="151" t="str">
        <f>IF($B15&lt;8, "Does Not Meet Expectations", IF($B15&gt;10,"Meets Expectations", "Partially Meets Expectations"))</f>
        <v>Meets Expectations</v>
      </c>
      <c r="F15" s="97"/>
      <c r="G15" s="97"/>
      <c r="H15" s="97"/>
      <c r="I15" s="97"/>
      <c r="J15" s="97"/>
      <c r="K15" s="97"/>
      <c r="L15" s="97"/>
      <c r="M15" s="97"/>
      <c r="N15" s="97"/>
      <c r="O15" s="97"/>
      <c r="P15" s="97"/>
      <c r="Q15" s="97"/>
      <c r="R15" s="97"/>
      <c r="S15" s="97"/>
      <c r="T15" s="97"/>
      <c r="U15" s="97"/>
      <c r="V15" s="97"/>
      <c r="W15" s="97"/>
      <c r="X15" s="97"/>
      <c r="Y15" s="97"/>
      <c r="Z15" s="97"/>
      <c r="AA15" s="97"/>
    </row>
    <row r="16" spans="1:27" ht="15.75" customHeight="1" x14ac:dyDescent="0.25">
      <c r="A16" s="161"/>
      <c r="B16" s="144"/>
      <c r="C16" s="146"/>
      <c r="D16" s="62" t="s">
        <v>280</v>
      </c>
      <c r="E16" s="149"/>
      <c r="F16" s="97"/>
      <c r="G16" s="97"/>
      <c r="H16" s="97"/>
      <c r="I16" s="97"/>
      <c r="J16" s="97"/>
      <c r="K16" s="97"/>
      <c r="L16" s="97"/>
      <c r="M16" s="97"/>
      <c r="N16" s="97"/>
      <c r="O16" s="97"/>
      <c r="P16" s="97"/>
      <c r="Q16" s="97"/>
      <c r="R16" s="97"/>
      <c r="S16" s="97"/>
      <c r="T16" s="97"/>
      <c r="U16" s="97"/>
      <c r="V16" s="97"/>
      <c r="W16" s="97"/>
      <c r="X16" s="97"/>
      <c r="Y16" s="97"/>
      <c r="Z16" s="97"/>
      <c r="AA16" s="97"/>
    </row>
    <row r="17" spans="1:27" ht="15.75" customHeight="1" x14ac:dyDescent="0.25">
      <c r="A17" s="162"/>
      <c r="B17" s="152"/>
      <c r="C17" s="147"/>
      <c r="D17" s="62" t="s">
        <v>281</v>
      </c>
      <c r="E17" s="150"/>
      <c r="F17" s="97"/>
      <c r="G17" s="97"/>
      <c r="H17" s="97"/>
      <c r="I17" s="97"/>
      <c r="J17" s="97"/>
      <c r="K17" s="97"/>
      <c r="L17" s="97"/>
      <c r="M17" s="97"/>
      <c r="N17" s="97"/>
      <c r="O17" s="97"/>
      <c r="P17" s="97"/>
      <c r="Q17" s="97"/>
      <c r="R17" s="97"/>
      <c r="S17" s="97"/>
      <c r="T17" s="97"/>
      <c r="U17" s="97"/>
      <c r="V17" s="97"/>
      <c r="W17" s="97"/>
      <c r="X17" s="97"/>
      <c r="Y17" s="97"/>
      <c r="Z17" s="97"/>
      <c r="AA17" s="97"/>
    </row>
    <row r="18" spans="1:27" ht="15.75" customHeight="1" x14ac:dyDescent="0.25">
      <c r="A18" s="160" t="s">
        <v>282</v>
      </c>
      <c r="B18" s="143">
        <f>PhaseII_Kindergarten!C83</f>
        <v>4</v>
      </c>
      <c r="C18" s="157" t="s">
        <v>283</v>
      </c>
      <c r="D18" s="116" t="s">
        <v>284</v>
      </c>
      <c r="E18" s="151" t="str">
        <f>IF($B18&lt;1, "Does Not Meet Expectations", IF($B18&gt;2,"Meets Expectations", "Partially Meets Expectations"))</f>
        <v>Meets Expectations</v>
      </c>
      <c r="F18" s="97"/>
      <c r="G18" s="97"/>
      <c r="H18" s="97"/>
      <c r="I18" s="97"/>
      <c r="J18" s="97"/>
      <c r="K18" s="97"/>
      <c r="L18" s="97"/>
      <c r="M18" s="97"/>
      <c r="N18" s="97"/>
      <c r="O18" s="97"/>
      <c r="P18" s="97"/>
      <c r="Q18" s="97"/>
      <c r="R18" s="97"/>
      <c r="S18" s="97"/>
      <c r="T18" s="97"/>
      <c r="U18" s="97"/>
      <c r="V18" s="97"/>
      <c r="W18" s="97"/>
      <c r="X18" s="97"/>
      <c r="Y18" s="97"/>
      <c r="Z18" s="97"/>
      <c r="AA18" s="97"/>
    </row>
    <row r="19" spans="1:27" ht="15.75" customHeight="1" x14ac:dyDescent="0.25">
      <c r="A19" s="161"/>
      <c r="B19" s="144"/>
      <c r="C19" s="158"/>
      <c r="D19" s="62" t="s">
        <v>285</v>
      </c>
      <c r="E19" s="149"/>
      <c r="F19" s="97"/>
      <c r="G19" s="97"/>
      <c r="H19" s="97"/>
      <c r="I19" s="97"/>
      <c r="J19" s="97"/>
      <c r="K19" s="97"/>
      <c r="L19" s="97"/>
      <c r="M19" s="97"/>
      <c r="N19" s="97"/>
      <c r="O19" s="97"/>
      <c r="P19" s="97"/>
      <c r="Q19" s="97"/>
      <c r="R19" s="97"/>
      <c r="S19" s="97"/>
      <c r="T19" s="97"/>
      <c r="U19" s="97"/>
      <c r="V19" s="97"/>
      <c r="W19" s="97"/>
      <c r="X19" s="97"/>
      <c r="Y19" s="97"/>
      <c r="Z19" s="97"/>
      <c r="AA19" s="97"/>
    </row>
    <row r="20" spans="1:27" ht="15.75" customHeight="1" x14ac:dyDescent="0.25">
      <c r="A20" s="162"/>
      <c r="B20" s="152"/>
      <c r="C20" s="159"/>
      <c r="D20" s="62" t="s">
        <v>286</v>
      </c>
      <c r="E20" s="150"/>
      <c r="F20" s="97"/>
      <c r="G20" s="97"/>
      <c r="H20" s="97"/>
      <c r="I20" s="97"/>
      <c r="J20" s="97"/>
      <c r="K20" s="97"/>
      <c r="L20" s="97"/>
      <c r="M20" s="97"/>
      <c r="N20" s="97"/>
      <c r="O20" s="97"/>
      <c r="P20" s="97"/>
      <c r="Q20" s="97"/>
      <c r="R20" s="97"/>
      <c r="S20" s="97"/>
      <c r="T20" s="97"/>
      <c r="U20" s="97"/>
      <c r="V20" s="97"/>
      <c r="W20" s="97"/>
      <c r="X20" s="97"/>
      <c r="Y20" s="97"/>
      <c r="Z20" s="97"/>
      <c r="AA20" s="97"/>
    </row>
    <row r="21" spans="1:27" ht="15.75" customHeight="1" x14ac:dyDescent="0.25">
      <c r="A21" s="160" t="s">
        <v>287</v>
      </c>
      <c r="B21" s="143">
        <f>PhaseII_Kindergarten!C92</f>
        <v>6</v>
      </c>
      <c r="C21" s="157" t="s">
        <v>288</v>
      </c>
      <c r="D21" s="116" t="s">
        <v>289</v>
      </c>
      <c r="E21" s="151" t="str">
        <f>IF($B21&lt;3, "Does Not Meet Expectations", IF($B21&gt;4,"Meets Expectations", "Partially Meets Expectations"))</f>
        <v>Meets Expectations</v>
      </c>
      <c r="F21" s="97"/>
      <c r="G21" s="97"/>
      <c r="H21" s="97"/>
      <c r="I21" s="97"/>
      <c r="J21" s="97"/>
      <c r="K21" s="97"/>
      <c r="L21" s="97"/>
      <c r="M21" s="97"/>
      <c r="N21" s="97"/>
      <c r="O21" s="97"/>
      <c r="P21" s="97"/>
      <c r="Q21" s="97"/>
      <c r="R21" s="97"/>
      <c r="S21" s="97"/>
      <c r="T21" s="97"/>
      <c r="U21" s="97"/>
      <c r="V21" s="97"/>
      <c r="W21" s="97"/>
      <c r="X21" s="97"/>
      <c r="Y21" s="97"/>
      <c r="Z21" s="97"/>
      <c r="AA21" s="97"/>
    </row>
    <row r="22" spans="1:27" ht="15.75" customHeight="1" x14ac:dyDescent="0.25">
      <c r="A22" s="161"/>
      <c r="B22" s="144"/>
      <c r="C22" s="158"/>
      <c r="D22" s="62" t="s">
        <v>290</v>
      </c>
      <c r="E22" s="149"/>
      <c r="F22" s="97"/>
      <c r="G22" s="97"/>
      <c r="H22" s="97"/>
      <c r="I22" s="97"/>
      <c r="J22" s="97"/>
      <c r="K22" s="97"/>
      <c r="L22" s="97"/>
      <c r="M22" s="97"/>
      <c r="N22" s="97"/>
      <c r="O22" s="97"/>
      <c r="P22" s="97"/>
      <c r="Q22" s="97"/>
      <c r="R22" s="97"/>
      <c r="S22" s="97"/>
      <c r="T22" s="97"/>
      <c r="U22" s="97"/>
      <c r="V22" s="97"/>
      <c r="W22" s="97"/>
      <c r="X22" s="97"/>
      <c r="Y22" s="97"/>
      <c r="Z22" s="97"/>
      <c r="AA22" s="97"/>
    </row>
    <row r="23" spans="1:27" ht="15.75" customHeight="1" x14ac:dyDescent="0.25">
      <c r="A23" s="162"/>
      <c r="B23" s="152"/>
      <c r="C23" s="159"/>
      <c r="D23" s="63" t="s">
        <v>291</v>
      </c>
      <c r="E23" s="150"/>
      <c r="F23" s="97"/>
      <c r="G23" s="97"/>
      <c r="H23" s="97"/>
      <c r="I23" s="97"/>
      <c r="J23" s="97"/>
      <c r="K23" s="97"/>
      <c r="L23" s="97"/>
      <c r="M23" s="97"/>
      <c r="N23" s="97"/>
      <c r="O23" s="97"/>
      <c r="P23" s="97"/>
      <c r="Q23" s="97"/>
      <c r="R23" s="97"/>
      <c r="S23" s="97"/>
      <c r="T23" s="97"/>
      <c r="U23" s="97"/>
      <c r="V23" s="97"/>
      <c r="W23" s="97"/>
      <c r="X23" s="97"/>
      <c r="Y23" s="97"/>
      <c r="Z23" s="97"/>
      <c r="AA23" s="97"/>
    </row>
    <row r="24" spans="1:27" ht="23.25" customHeight="1" x14ac:dyDescent="0.25">
      <c r="A24" s="64"/>
      <c r="B24" s="65"/>
      <c r="C24" s="65"/>
      <c r="D24" s="66" t="s">
        <v>292</v>
      </c>
      <c r="E24" s="67"/>
      <c r="F24" s="97"/>
      <c r="G24" s="97"/>
      <c r="H24" s="97"/>
      <c r="I24" s="97"/>
      <c r="J24" s="97"/>
      <c r="K24" s="97"/>
      <c r="L24" s="97"/>
      <c r="M24" s="97"/>
      <c r="N24" s="97"/>
      <c r="O24" s="97"/>
      <c r="P24" s="97"/>
      <c r="Q24" s="97"/>
      <c r="R24" s="97"/>
      <c r="S24" s="97"/>
      <c r="T24" s="97"/>
      <c r="U24" s="97"/>
      <c r="V24" s="97"/>
      <c r="W24" s="97"/>
      <c r="X24" s="97"/>
      <c r="Y24" s="97"/>
      <c r="Z24" s="97"/>
      <c r="AA24" s="97"/>
    </row>
    <row r="25" spans="1:27" ht="15.75" customHeight="1" x14ac:dyDescent="0.25">
      <c r="A25" s="24"/>
      <c r="B25" s="24"/>
      <c r="C25" s="24"/>
      <c r="D25" s="24"/>
      <c r="E25" s="24"/>
      <c r="F25" s="97"/>
      <c r="G25" s="97"/>
      <c r="H25" s="97"/>
      <c r="I25" s="97"/>
      <c r="J25" s="97"/>
      <c r="K25" s="97"/>
      <c r="L25" s="97"/>
      <c r="M25" s="97"/>
      <c r="N25" s="97"/>
      <c r="O25" s="97"/>
      <c r="P25" s="97"/>
      <c r="Q25" s="97"/>
      <c r="R25" s="97"/>
      <c r="S25" s="97"/>
      <c r="T25" s="97"/>
      <c r="U25" s="97"/>
      <c r="V25" s="97"/>
      <c r="W25" s="97"/>
      <c r="X25" s="97"/>
      <c r="Y25" s="97"/>
      <c r="Z25" s="97"/>
      <c r="AA25" s="97"/>
    </row>
    <row r="26" spans="1:27" ht="15.75" customHeight="1" x14ac:dyDescent="0.25">
      <c r="A26" s="27" t="s">
        <v>293</v>
      </c>
      <c r="B26" s="57"/>
      <c r="C26" s="57"/>
      <c r="D26" s="57"/>
      <c r="E26" s="58"/>
      <c r="F26" s="97"/>
      <c r="G26" s="97"/>
      <c r="H26" s="97"/>
      <c r="I26" s="97"/>
      <c r="J26" s="97"/>
      <c r="K26" s="97"/>
      <c r="L26" s="97"/>
      <c r="M26" s="97"/>
      <c r="N26" s="97"/>
      <c r="O26" s="97"/>
      <c r="P26" s="97"/>
      <c r="Q26" s="97"/>
      <c r="R26" s="97"/>
      <c r="S26" s="97"/>
      <c r="T26" s="97"/>
      <c r="U26" s="97"/>
      <c r="V26" s="97"/>
      <c r="W26" s="97"/>
      <c r="X26" s="97"/>
      <c r="Y26" s="97"/>
      <c r="Z26" s="97"/>
      <c r="AA26" s="97"/>
    </row>
    <row r="27" spans="1:27" ht="15.75" customHeight="1" x14ac:dyDescent="0.25">
      <c r="A27" s="59" t="s">
        <v>257</v>
      </c>
      <c r="B27" s="60" t="s">
        <v>258</v>
      </c>
      <c r="C27" s="60" t="s">
        <v>259</v>
      </c>
      <c r="D27" s="60" t="s">
        <v>260</v>
      </c>
      <c r="E27" s="61" t="s">
        <v>261</v>
      </c>
      <c r="F27" s="97"/>
      <c r="G27" s="97"/>
      <c r="H27" s="97"/>
      <c r="I27" s="97"/>
      <c r="J27" s="97"/>
      <c r="K27" s="97"/>
      <c r="L27" s="97"/>
      <c r="M27" s="97"/>
      <c r="N27" s="97"/>
      <c r="O27" s="97"/>
      <c r="P27" s="97"/>
      <c r="Q27" s="97"/>
      <c r="R27" s="97"/>
      <c r="S27" s="97"/>
      <c r="T27" s="97"/>
      <c r="U27" s="97"/>
      <c r="V27" s="97"/>
      <c r="W27" s="97"/>
      <c r="X27" s="97"/>
      <c r="Y27" s="97"/>
      <c r="Z27" s="97"/>
      <c r="AA27" s="97"/>
    </row>
    <row r="28" spans="1:27" ht="15.75" customHeight="1" x14ac:dyDescent="0.25">
      <c r="A28" s="163" t="s">
        <v>262</v>
      </c>
      <c r="B28" s="164">
        <f>PhaseII_1stGrade!C26</f>
        <v>11</v>
      </c>
      <c r="C28" s="145" t="s">
        <v>263</v>
      </c>
      <c r="D28" s="116" t="s">
        <v>264</v>
      </c>
      <c r="E28" s="151" t="str">
        <f>IF($B28&lt;7, "Does Not Meet Expectations", IF($B28&gt;8,"Meets Expectations", "Partially Meets Expectations"))</f>
        <v>Meets Expectations</v>
      </c>
      <c r="F28" s="97"/>
      <c r="G28" s="97"/>
      <c r="H28" s="97"/>
      <c r="I28" s="97"/>
      <c r="J28" s="97"/>
      <c r="K28" s="97"/>
      <c r="L28" s="97"/>
      <c r="M28" s="97"/>
      <c r="N28" s="97"/>
      <c r="O28" s="97"/>
      <c r="P28" s="97"/>
      <c r="Q28" s="97"/>
      <c r="R28" s="97"/>
      <c r="S28" s="97"/>
      <c r="T28" s="97"/>
      <c r="U28" s="97"/>
      <c r="V28" s="97"/>
      <c r="W28" s="97"/>
      <c r="X28" s="97"/>
      <c r="Y28" s="97"/>
      <c r="Z28" s="97"/>
      <c r="AA28" s="97"/>
    </row>
    <row r="29" spans="1:27" ht="15.75" customHeight="1" x14ac:dyDescent="0.25">
      <c r="A29" s="141"/>
      <c r="B29" s="144"/>
      <c r="C29" s="146"/>
      <c r="D29" s="62" t="s">
        <v>265</v>
      </c>
      <c r="E29" s="149"/>
      <c r="F29" s="97"/>
      <c r="G29" s="97"/>
      <c r="H29" s="97"/>
      <c r="I29" s="97"/>
      <c r="J29" s="97"/>
      <c r="K29" s="97"/>
      <c r="L29" s="97"/>
      <c r="M29" s="97"/>
      <c r="N29" s="97"/>
      <c r="O29" s="97"/>
      <c r="P29" s="97"/>
      <c r="Q29" s="97"/>
      <c r="R29" s="97"/>
      <c r="S29" s="97"/>
      <c r="T29" s="97"/>
      <c r="U29" s="97"/>
      <c r="V29" s="97"/>
      <c r="W29" s="97"/>
      <c r="X29" s="97"/>
      <c r="Y29" s="97"/>
      <c r="Z29" s="97"/>
      <c r="AA29" s="97"/>
    </row>
    <row r="30" spans="1:27" ht="15.75" customHeight="1" x14ac:dyDescent="0.25">
      <c r="A30" s="142"/>
      <c r="B30" s="152"/>
      <c r="C30" s="147"/>
      <c r="D30" s="63" t="s">
        <v>266</v>
      </c>
      <c r="E30" s="149"/>
      <c r="F30" s="97"/>
      <c r="G30" s="97"/>
      <c r="H30" s="97"/>
      <c r="I30" s="97"/>
      <c r="J30" s="97"/>
      <c r="K30" s="97"/>
      <c r="L30" s="97"/>
      <c r="M30" s="97"/>
      <c r="N30" s="97"/>
      <c r="O30" s="97"/>
      <c r="P30" s="97"/>
      <c r="Q30" s="97"/>
      <c r="R30" s="97"/>
      <c r="S30" s="97"/>
      <c r="T30" s="97"/>
      <c r="U30" s="97"/>
      <c r="V30" s="97"/>
      <c r="W30" s="97"/>
      <c r="X30" s="97"/>
      <c r="Y30" s="97"/>
      <c r="Z30" s="97"/>
      <c r="AA30" s="97"/>
    </row>
    <row r="31" spans="1:27" ht="15.75" customHeight="1" x14ac:dyDescent="0.25">
      <c r="A31" s="165" t="s">
        <v>267</v>
      </c>
      <c r="B31" s="169">
        <f>PhaseII_1stGrade!C49</f>
        <v>20</v>
      </c>
      <c r="C31" s="172" t="s">
        <v>268</v>
      </c>
      <c r="D31" s="85" t="s">
        <v>269</v>
      </c>
      <c r="E31" s="168" t="str">
        <f>IF($B31&lt;12, "Does Not Meet Expectations", IF($B31&gt;15,"Meets Expectations", "Partially Meets Expectations"))</f>
        <v>Meets Expectations</v>
      </c>
      <c r="F31" s="97"/>
      <c r="G31" s="97"/>
      <c r="H31" s="97"/>
      <c r="I31" s="97"/>
      <c r="J31" s="97"/>
      <c r="K31" s="97"/>
      <c r="L31" s="97"/>
      <c r="M31" s="97"/>
      <c r="N31" s="97"/>
      <c r="O31" s="97"/>
      <c r="P31" s="97"/>
      <c r="Q31" s="97"/>
      <c r="R31" s="97"/>
      <c r="S31" s="97"/>
      <c r="T31" s="97"/>
      <c r="U31" s="97"/>
      <c r="V31" s="97"/>
      <c r="W31" s="97"/>
      <c r="X31" s="97"/>
      <c r="Y31" s="97"/>
      <c r="Z31" s="97"/>
      <c r="AA31" s="97"/>
    </row>
    <row r="32" spans="1:27" ht="15.75" customHeight="1" x14ac:dyDescent="0.25">
      <c r="A32" s="166"/>
      <c r="B32" s="170"/>
      <c r="C32" s="173"/>
      <c r="D32" s="86" t="s">
        <v>270</v>
      </c>
      <c r="E32" s="146"/>
      <c r="F32" s="97"/>
      <c r="G32" s="97"/>
      <c r="H32" s="97"/>
      <c r="I32" s="97"/>
      <c r="J32" s="97"/>
      <c r="K32" s="97"/>
      <c r="L32" s="97"/>
      <c r="M32" s="97"/>
      <c r="N32" s="97"/>
      <c r="O32" s="97"/>
      <c r="P32" s="97"/>
      <c r="Q32" s="97"/>
      <c r="R32" s="97"/>
      <c r="S32" s="97"/>
      <c r="T32" s="97"/>
      <c r="U32" s="97"/>
      <c r="V32" s="97"/>
      <c r="W32" s="97"/>
      <c r="X32" s="97"/>
      <c r="Y32" s="97"/>
      <c r="Z32" s="97"/>
      <c r="AA32" s="97"/>
    </row>
    <row r="33" spans="1:27" ht="15.75" customHeight="1" x14ac:dyDescent="0.25">
      <c r="A33" s="167"/>
      <c r="B33" s="171"/>
      <c r="C33" s="174"/>
      <c r="D33" s="87" t="s">
        <v>271</v>
      </c>
      <c r="E33" s="147"/>
      <c r="F33" s="97"/>
      <c r="G33" s="97"/>
      <c r="H33" s="97"/>
      <c r="I33" s="97"/>
      <c r="J33" s="97"/>
      <c r="K33" s="97"/>
      <c r="L33" s="97"/>
      <c r="M33" s="97"/>
      <c r="N33" s="97"/>
      <c r="O33" s="97"/>
      <c r="P33" s="97"/>
      <c r="Q33" s="97"/>
      <c r="R33" s="97"/>
      <c r="S33" s="97"/>
      <c r="T33" s="97"/>
      <c r="U33" s="97"/>
      <c r="V33" s="97"/>
      <c r="W33" s="97"/>
      <c r="X33" s="97"/>
      <c r="Y33" s="97"/>
      <c r="Z33" s="97"/>
      <c r="AA33" s="97"/>
    </row>
    <row r="34" spans="1:27" ht="15" customHeight="1" x14ac:dyDescent="0.25">
      <c r="A34" s="140" t="s">
        <v>272</v>
      </c>
      <c r="B34" s="143">
        <f>PhaseII_1stGrade!C61</f>
        <v>9</v>
      </c>
      <c r="C34" s="145" t="s">
        <v>294</v>
      </c>
      <c r="D34" s="116" t="s">
        <v>295</v>
      </c>
      <c r="E34" s="148" t="str">
        <f>IF($B34&lt;6, "Does Not Meet Expectations", IF($B34&gt;7,"Meets Expectations", "Partially Meets Expectations"))</f>
        <v>Meets Expectations</v>
      </c>
      <c r="F34" s="97"/>
      <c r="G34" s="97"/>
      <c r="H34" s="97"/>
      <c r="I34" s="97"/>
      <c r="J34" s="97"/>
      <c r="K34" s="97"/>
      <c r="L34" s="97"/>
      <c r="M34" s="97"/>
      <c r="N34" s="97"/>
      <c r="O34" s="97"/>
      <c r="P34" s="97"/>
      <c r="Q34" s="97"/>
      <c r="R34" s="97"/>
      <c r="S34" s="97"/>
      <c r="T34" s="97"/>
      <c r="U34" s="97"/>
      <c r="V34" s="97"/>
      <c r="W34" s="97"/>
      <c r="X34" s="97"/>
      <c r="Y34" s="97"/>
      <c r="Z34" s="97"/>
      <c r="AA34" s="97"/>
    </row>
    <row r="35" spans="1:27" ht="15.75" customHeight="1" x14ac:dyDescent="0.25">
      <c r="A35" s="141"/>
      <c r="B35" s="144"/>
      <c r="C35" s="146"/>
      <c r="D35" s="62" t="s">
        <v>296</v>
      </c>
      <c r="E35" s="149"/>
      <c r="F35" s="97"/>
      <c r="G35" s="97"/>
      <c r="H35" s="97"/>
      <c r="I35" s="97"/>
      <c r="J35" s="97"/>
      <c r="K35" s="97"/>
      <c r="L35" s="97"/>
      <c r="M35" s="97"/>
      <c r="N35" s="97"/>
      <c r="O35" s="97"/>
      <c r="P35" s="97"/>
      <c r="Q35" s="97"/>
      <c r="R35" s="97"/>
      <c r="S35" s="97"/>
      <c r="T35" s="97"/>
      <c r="U35" s="97"/>
      <c r="V35" s="97"/>
      <c r="W35" s="97"/>
      <c r="X35" s="97"/>
      <c r="Y35" s="97"/>
      <c r="Z35" s="97"/>
      <c r="AA35" s="97"/>
    </row>
    <row r="36" spans="1:27" ht="15.75" customHeight="1" x14ac:dyDescent="0.25">
      <c r="A36" s="142"/>
      <c r="B36" s="144"/>
      <c r="C36" s="147"/>
      <c r="D36" s="62" t="s">
        <v>297</v>
      </c>
      <c r="E36" s="150"/>
      <c r="F36" s="97"/>
      <c r="G36" s="97"/>
      <c r="H36" s="97"/>
      <c r="I36" s="97"/>
      <c r="J36" s="97"/>
      <c r="K36" s="97"/>
      <c r="L36" s="97"/>
      <c r="M36" s="97"/>
      <c r="N36" s="97"/>
      <c r="O36" s="97"/>
      <c r="P36" s="97"/>
      <c r="Q36" s="97"/>
      <c r="R36" s="97"/>
      <c r="S36" s="97"/>
      <c r="T36" s="97"/>
      <c r="U36" s="97"/>
      <c r="V36" s="97"/>
      <c r="W36" s="97"/>
      <c r="X36" s="97"/>
      <c r="Y36" s="97"/>
      <c r="Z36" s="97"/>
      <c r="AA36" s="97"/>
    </row>
    <row r="37" spans="1:27" ht="24.75" customHeight="1" x14ac:dyDescent="0.25">
      <c r="A37" s="140" t="s">
        <v>298</v>
      </c>
      <c r="B37" s="192">
        <f>PhaseII_1stGrade!C70</f>
        <v>6</v>
      </c>
      <c r="C37" s="194" t="s">
        <v>288</v>
      </c>
      <c r="D37" s="116" t="s">
        <v>289</v>
      </c>
      <c r="E37" s="151" t="str">
        <f>IF($B37&lt;3, "Does Not Meet Expectations", IF($B37&gt;4,"Meets Expectations", "Partially Meets Expectations"))</f>
        <v>Meets Expectations</v>
      </c>
      <c r="F37" s="97"/>
      <c r="G37" s="97"/>
      <c r="H37" s="97"/>
      <c r="I37" s="97"/>
      <c r="J37" s="97"/>
      <c r="K37" s="97"/>
      <c r="L37" s="97"/>
      <c r="M37" s="97"/>
      <c r="N37" s="97"/>
      <c r="O37" s="97"/>
      <c r="P37" s="97"/>
      <c r="Q37" s="97"/>
      <c r="R37" s="97"/>
      <c r="S37" s="97"/>
      <c r="T37" s="97"/>
      <c r="U37" s="97"/>
      <c r="V37" s="97"/>
      <c r="W37" s="97"/>
      <c r="X37" s="97"/>
      <c r="Y37" s="97"/>
      <c r="Z37" s="97"/>
      <c r="AA37" s="97"/>
    </row>
    <row r="38" spans="1:27" ht="15.75" customHeight="1" x14ac:dyDescent="0.25">
      <c r="A38" s="141"/>
      <c r="B38" s="193"/>
      <c r="C38" s="144"/>
      <c r="D38" s="62" t="s">
        <v>299</v>
      </c>
      <c r="E38" s="149"/>
      <c r="F38" s="97"/>
      <c r="G38" s="97"/>
      <c r="H38" s="97"/>
      <c r="I38" s="97"/>
      <c r="J38" s="97"/>
      <c r="K38" s="97"/>
      <c r="L38" s="97"/>
      <c r="M38" s="97"/>
      <c r="N38" s="97"/>
      <c r="O38" s="97"/>
      <c r="P38" s="97"/>
      <c r="Q38" s="97"/>
      <c r="R38" s="97"/>
      <c r="S38" s="97"/>
      <c r="T38" s="97"/>
      <c r="U38" s="97"/>
      <c r="V38" s="97"/>
      <c r="W38" s="97"/>
      <c r="X38" s="97"/>
      <c r="Y38" s="97"/>
      <c r="Z38" s="97"/>
      <c r="AA38" s="97"/>
    </row>
    <row r="39" spans="1:27" ht="15.75" customHeight="1" x14ac:dyDescent="0.25">
      <c r="A39" s="142"/>
      <c r="B39" s="193"/>
      <c r="C39" s="152"/>
      <c r="D39" s="63" t="s">
        <v>300</v>
      </c>
      <c r="E39" s="150"/>
      <c r="F39" s="97"/>
      <c r="G39" s="97"/>
      <c r="H39" s="97"/>
      <c r="I39" s="97"/>
      <c r="J39" s="97"/>
      <c r="K39" s="97"/>
      <c r="L39" s="97"/>
      <c r="M39" s="97"/>
      <c r="N39" s="97"/>
      <c r="O39" s="97"/>
      <c r="P39" s="97"/>
      <c r="Q39" s="97"/>
      <c r="R39" s="97"/>
      <c r="S39" s="97"/>
      <c r="T39" s="97"/>
      <c r="U39" s="97"/>
      <c r="V39" s="97"/>
      <c r="W39" s="97"/>
      <c r="X39" s="97"/>
      <c r="Y39" s="97"/>
      <c r="Z39" s="97"/>
      <c r="AA39" s="97"/>
    </row>
    <row r="40" spans="1:27" ht="21" customHeight="1" x14ac:dyDescent="0.25">
      <c r="A40" s="140" t="s">
        <v>301</v>
      </c>
      <c r="B40" s="195">
        <f>PhaseII_1stGrade!C86</f>
        <v>13</v>
      </c>
      <c r="C40" s="145" t="s">
        <v>278</v>
      </c>
      <c r="D40" s="116" t="s">
        <v>279</v>
      </c>
      <c r="E40" s="151" t="str">
        <f>IF($B40&lt;8, "Does Not Meet Expectations", IF($B40&gt;10,"Meets Expectations", "Partially Meets Expectations"))</f>
        <v>Meets Expectations</v>
      </c>
      <c r="F40" s="97"/>
      <c r="G40" s="97"/>
      <c r="H40" s="97"/>
      <c r="I40" s="97"/>
      <c r="J40" s="97"/>
      <c r="K40" s="97"/>
      <c r="L40" s="97"/>
      <c r="M40" s="97"/>
      <c r="N40" s="97"/>
      <c r="O40" s="97"/>
      <c r="P40" s="97"/>
      <c r="Q40" s="97"/>
      <c r="R40" s="97"/>
      <c r="S40" s="97"/>
      <c r="T40" s="97"/>
      <c r="U40" s="97"/>
      <c r="V40" s="97"/>
      <c r="W40" s="97"/>
      <c r="X40" s="97"/>
      <c r="Y40" s="97"/>
      <c r="Z40" s="97"/>
      <c r="AA40" s="97"/>
    </row>
    <row r="41" spans="1:27" ht="15.75" customHeight="1" x14ac:dyDescent="0.25">
      <c r="A41" s="141"/>
      <c r="B41" s="144"/>
      <c r="C41" s="146"/>
      <c r="D41" s="62" t="s">
        <v>280</v>
      </c>
      <c r="E41" s="149"/>
      <c r="F41" s="97"/>
      <c r="G41" s="97"/>
      <c r="H41" s="97"/>
      <c r="I41" s="97"/>
      <c r="J41" s="97"/>
      <c r="K41" s="97"/>
      <c r="L41" s="97"/>
      <c r="M41" s="97"/>
      <c r="N41" s="97"/>
      <c r="O41" s="97"/>
      <c r="P41" s="97"/>
      <c r="Q41" s="97"/>
      <c r="R41" s="97"/>
      <c r="S41" s="97"/>
      <c r="T41" s="97"/>
      <c r="U41" s="97"/>
      <c r="V41" s="97"/>
      <c r="W41" s="97"/>
      <c r="X41" s="97"/>
      <c r="Y41" s="97"/>
      <c r="Z41" s="97"/>
      <c r="AA41" s="97"/>
    </row>
    <row r="42" spans="1:27" ht="15.75" customHeight="1" x14ac:dyDescent="0.25">
      <c r="A42" s="142"/>
      <c r="B42" s="152"/>
      <c r="C42" s="147"/>
      <c r="D42" s="62" t="s">
        <v>281</v>
      </c>
      <c r="E42" s="150"/>
      <c r="F42" s="97"/>
      <c r="G42" s="97"/>
      <c r="H42" s="97"/>
      <c r="I42" s="97"/>
      <c r="J42" s="97"/>
      <c r="K42" s="97"/>
      <c r="L42" s="97"/>
      <c r="M42" s="97"/>
      <c r="N42" s="97"/>
      <c r="O42" s="97"/>
      <c r="P42" s="97"/>
      <c r="Q42" s="97"/>
      <c r="R42" s="97"/>
      <c r="S42" s="97"/>
      <c r="T42" s="97"/>
      <c r="U42" s="97"/>
      <c r="V42" s="97"/>
      <c r="W42" s="97"/>
      <c r="X42" s="97"/>
      <c r="Y42" s="97"/>
      <c r="Z42" s="97"/>
      <c r="AA42" s="97"/>
    </row>
    <row r="43" spans="1:27" ht="15.75" customHeight="1" x14ac:dyDescent="0.25">
      <c r="A43" s="140" t="s">
        <v>302</v>
      </c>
      <c r="B43" s="143">
        <f>PhaseII_1stGrade!C93</f>
        <v>4</v>
      </c>
      <c r="C43" s="153" t="s">
        <v>303</v>
      </c>
      <c r="D43" s="116" t="s">
        <v>284</v>
      </c>
      <c r="E43" s="151" t="str">
        <f>IF($B43&lt;1, "Does Not Meet Expectations", IF($B43&gt;2,"Meets Expectations", "Partially Meets Expectations"))</f>
        <v>Meets Expectations</v>
      </c>
      <c r="F43" s="97"/>
      <c r="G43" s="97"/>
      <c r="H43" s="97"/>
      <c r="I43" s="97"/>
      <c r="J43" s="97"/>
      <c r="K43" s="97"/>
      <c r="L43" s="97"/>
      <c r="M43" s="97"/>
      <c r="N43" s="97"/>
      <c r="O43" s="97"/>
      <c r="P43" s="97"/>
      <c r="Q43" s="97"/>
      <c r="R43" s="97"/>
      <c r="S43" s="97"/>
      <c r="T43" s="97"/>
      <c r="U43" s="97"/>
      <c r="V43" s="97"/>
      <c r="W43" s="97"/>
      <c r="X43" s="97"/>
      <c r="Y43" s="97"/>
      <c r="Z43" s="97"/>
      <c r="AA43" s="97"/>
    </row>
    <row r="44" spans="1:27" ht="15.75" customHeight="1" x14ac:dyDescent="0.25">
      <c r="A44" s="141"/>
      <c r="B44" s="144"/>
      <c r="C44" s="154"/>
      <c r="D44" s="62" t="s">
        <v>285</v>
      </c>
      <c r="E44" s="149"/>
      <c r="F44" s="97"/>
      <c r="G44" s="97"/>
      <c r="H44" s="97"/>
      <c r="I44" s="97"/>
      <c r="J44" s="97"/>
      <c r="K44" s="97"/>
      <c r="L44" s="97"/>
      <c r="M44" s="97"/>
      <c r="N44" s="97"/>
      <c r="O44" s="97"/>
      <c r="P44" s="97"/>
      <c r="Q44" s="97"/>
      <c r="R44" s="97"/>
      <c r="S44" s="97"/>
      <c r="T44" s="97"/>
      <c r="U44" s="97"/>
      <c r="V44" s="97"/>
      <c r="W44" s="97"/>
      <c r="X44" s="97"/>
      <c r="Y44" s="97"/>
      <c r="Z44" s="97"/>
      <c r="AA44" s="97"/>
    </row>
    <row r="45" spans="1:27" ht="15.75" customHeight="1" x14ac:dyDescent="0.25">
      <c r="A45" s="141"/>
      <c r="B45" s="152"/>
      <c r="C45" s="155"/>
      <c r="D45" s="62" t="s">
        <v>286</v>
      </c>
      <c r="E45" s="150"/>
      <c r="F45" s="97"/>
      <c r="G45" s="97"/>
      <c r="H45" s="97"/>
      <c r="I45" s="97"/>
      <c r="J45" s="97"/>
      <c r="K45" s="97"/>
      <c r="L45" s="97"/>
      <c r="M45" s="97"/>
      <c r="N45" s="97"/>
      <c r="O45" s="97"/>
      <c r="P45" s="97"/>
      <c r="Q45" s="97"/>
      <c r="R45" s="97"/>
      <c r="S45" s="97"/>
      <c r="T45" s="97"/>
      <c r="U45" s="97"/>
      <c r="V45" s="97"/>
      <c r="W45" s="97"/>
      <c r="X45" s="97"/>
      <c r="Y45" s="97"/>
      <c r="Z45" s="97"/>
      <c r="AA45" s="97"/>
    </row>
    <row r="46" spans="1:27" ht="15.75" customHeight="1" x14ac:dyDescent="0.25">
      <c r="A46" s="140" t="s">
        <v>304</v>
      </c>
      <c r="B46" s="143">
        <f>PhaseII_1stGrade!C102</f>
        <v>6</v>
      </c>
      <c r="C46" s="157" t="s">
        <v>288</v>
      </c>
      <c r="D46" s="116" t="s">
        <v>289</v>
      </c>
      <c r="E46" s="151" t="str">
        <f>IF($B46&lt;3, "Does Not Meet Expectations", IF($B46&gt;4,"Meets Expectations", "Partially Meets Expectations"))</f>
        <v>Meets Expectations</v>
      </c>
      <c r="F46" s="97"/>
      <c r="G46" s="97"/>
      <c r="H46" s="97"/>
      <c r="I46" s="97"/>
      <c r="J46" s="97"/>
      <c r="K46" s="97"/>
      <c r="L46" s="97"/>
      <c r="M46" s="97"/>
      <c r="N46" s="97"/>
      <c r="O46" s="97"/>
      <c r="P46" s="97"/>
      <c r="Q46" s="97"/>
      <c r="R46" s="97"/>
      <c r="S46" s="97"/>
      <c r="T46" s="97"/>
      <c r="U46" s="97"/>
      <c r="V46" s="97"/>
      <c r="W46" s="97"/>
      <c r="X46" s="97"/>
      <c r="Y46" s="97"/>
      <c r="Z46" s="97"/>
      <c r="AA46" s="97"/>
    </row>
    <row r="47" spans="1:27" ht="15.75" customHeight="1" x14ac:dyDescent="0.25">
      <c r="A47" s="141"/>
      <c r="B47" s="144"/>
      <c r="C47" s="158"/>
      <c r="D47" s="62" t="s">
        <v>290</v>
      </c>
      <c r="E47" s="149"/>
      <c r="F47" s="97"/>
      <c r="G47" s="97"/>
      <c r="H47" s="97"/>
      <c r="I47" s="97"/>
      <c r="J47" s="97"/>
      <c r="K47" s="97"/>
      <c r="L47" s="97"/>
      <c r="M47" s="97"/>
      <c r="N47" s="97"/>
      <c r="O47" s="97"/>
      <c r="P47" s="97"/>
      <c r="Q47" s="97"/>
      <c r="R47" s="97"/>
      <c r="S47" s="97"/>
      <c r="T47" s="97"/>
      <c r="U47" s="97"/>
      <c r="V47" s="97"/>
      <c r="W47" s="97"/>
      <c r="X47" s="97"/>
      <c r="Y47" s="97"/>
      <c r="Z47" s="97"/>
      <c r="AA47" s="97"/>
    </row>
    <row r="48" spans="1:27" ht="15.75" customHeight="1" x14ac:dyDescent="0.25">
      <c r="A48" s="156"/>
      <c r="B48" s="152"/>
      <c r="C48" s="159"/>
      <c r="D48" s="63" t="s">
        <v>291</v>
      </c>
      <c r="E48" s="150"/>
      <c r="F48" s="97"/>
      <c r="G48" s="97"/>
      <c r="H48" s="97"/>
      <c r="I48" s="97"/>
      <c r="J48" s="97"/>
      <c r="K48" s="97"/>
      <c r="L48" s="97"/>
      <c r="M48" s="97"/>
      <c r="N48" s="97"/>
      <c r="O48" s="97"/>
      <c r="P48" s="97"/>
      <c r="Q48" s="97"/>
      <c r="R48" s="97"/>
      <c r="S48" s="97"/>
      <c r="T48" s="97"/>
      <c r="U48" s="97"/>
      <c r="V48" s="97"/>
      <c r="W48" s="97"/>
      <c r="X48" s="97"/>
      <c r="Y48" s="97"/>
      <c r="Z48" s="97"/>
      <c r="AA48" s="97"/>
    </row>
    <row r="49" spans="1:27" ht="15.75" customHeight="1" x14ac:dyDescent="0.25">
      <c r="A49" s="64"/>
      <c r="B49" s="68"/>
      <c r="C49" s="68"/>
      <c r="D49" s="66" t="s">
        <v>292</v>
      </c>
      <c r="E49" s="67"/>
      <c r="F49" s="97"/>
      <c r="G49" s="97"/>
      <c r="H49" s="97"/>
      <c r="I49" s="97"/>
      <c r="J49" s="97"/>
      <c r="K49" s="97"/>
      <c r="L49" s="97"/>
      <c r="M49" s="97"/>
      <c r="N49" s="97"/>
      <c r="O49" s="97"/>
      <c r="P49" s="97"/>
      <c r="Q49" s="97"/>
      <c r="R49" s="97"/>
      <c r="S49" s="97"/>
      <c r="T49" s="97"/>
      <c r="U49" s="97"/>
      <c r="V49" s="97"/>
      <c r="W49" s="97"/>
      <c r="X49" s="97"/>
      <c r="Y49" s="97"/>
      <c r="Z49" s="97"/>
      <c r="AA49" s="97"/>
    </row>
    <row r="50" spans="1:27" ht="15.75" customHeight="1" x14ac:dyDescent="0.25">
      <c r="A50" s="24"/>
      <c r="B50" s="24"/>
      <c r="C50" s="24"/>
      <c r="D50" s="24"/>
      <c r="E50" s="24"/>
      <c r="F50" s="97"/>
      <c r="G50" s="97"/>
      <c r="H50" s="97"/>
      <c r="I50" s="97"/>
      <c r="J50" s="97"/>
      <c r="K50" s="97"/>
      <c r="L50" s="97"/>
      <c r="M50" s="97"/>
      <c r="N50" s="97"/>
      <c r="O50" s="97"/>
      <c r="P50" s="97"/>
      <c r="Q50" s="97"/>
      <c r="R50" s="97"/>
      <c r="S50" s="97"/>
      <c r="T50" s="97"/>
      <c r="U50" s="97"/>
      <c r="V50" s="97"/>
      <c r="W50" s="97"/>
      <c r="X50" s="97"/>
      <c r="Y50" s="97"/>
      <c r="Z50" s="97"/>
      <c r="AA50" s="97"/>
    </row>
    <row r="51" spans="1:27" ht="15.75" customHeight="1" x14ac:dyDescent="0.25">
      <c r="A51" s="27" t="s">
        <v>305</v>
      </c>
      <c r="B51" s="57"/>
      <c r="C51" s="57"/>
      <c r="D51" s="57"/>
      <c r="E51" s="58"/>
      <c r="F51" s="97"/>
      <c r="G51" s="97"/>
      <c r="H51" s="97"/>
      <c r="I51" s="97"/>
      <c r="J51" s="97"/>
      <c r="K51" s="97"/>
      <c r="L51" s="97"/>
      <c r="M51" s="97"/>
      <c r="N51" s="97"/>
      <c r="O51" s="97"/>
      <c r="P51" s="97"/>
      <c r="Q51" s="97"/>
      <c r="R51" s="97"/>
      <c r="S51" s="97"/>
      <c r="T51" s="97"/>
      <c r="U51" s="97"/>
      <c r="V51" s="97"/>
      <c r="W51" s="97"/>
      <c r="X51" s="97"/>
      <c r="Y51" s="97"/>
      <c r="Z51" s="97"/>
      <c r="AA51" s="97"/>
    </row>
    <row r="52" spans="1:27" ht="15.75" customHeight="1" x14ac:dyDescent="0.25">
      <c r="A52" s="69" t="s">
        <v>257</v>
      </c>
      <c r="B52" s="60" t="s">
        <v>258</v>
      </c>
      <c r="C52" s="60" t="s">
        <v>259</v>
      </c>
      <c r="D52" s="60" t="s">
        <v>260</v>
      </c>
      <c r="E52" s="61" t="s">
        <v>261</v>
      </c>
      <c r="F52" s="97"/>
      <c r="G52" s="97"/>
      <c r="H52" s="97"/>
      <c r="I52" s="97"/>
      <c r="J52" s="97"/>
      <c r="K52" s="97"/>
      <c r="L52" s="97"/>
      <c r="M52" s="97"/>
      <c r="N52" s="97"/>
      <c r="O52" s="97"/>
      <c r="P52" s="97"/>
      <c r="Q52" s="97"/>
      <c r="R52" s="97"/>
      <c r="S52" s="97"/>
      <c r="T52" s="97"/>
      <c r="U52" s="97"/>
      <c r="V52" s="97"/>
      <c r="W52" s="97"/>
      <c r="X52" s="97"/>
      <c r="Y52" s="97"/>
      <c r="Z52" s="97"/>
      <c r="AA52" s="97"/>
    </row>
    <row r="53" spans="1:27" ht="15.75" customHeight="1" x14ac:dyDescent="0.25">
      <c r="A53" s="180" t="s">
        <v>306</v>
      </c>
      <c r="B53" s="191">
        <f>'PhaseII_2ndGrade '!C30</f>
        <v>15</v>
      </c>
      <c r="C53" s="172" t="s">
        <v>307</v>
      </c>
      <c r="D53" s="77" t="s">
        <v>308</v>
      </c>
      <c r="E53" s="188" t="str">
        <f>IF($B53&lt;7, "Does Not Meet Expectations", IF($B53&gt;11,"Meets Expectations", "Partially Meets Expectations"))</f>
        <v>Meets Expectations</v>
      </c>
      <c r="F53" s="97"/>
      <c r="G53" s="97"/>
      <c r="H53" s="97"/>
      <c r="I53" s="97"/>
      <c r="J53" s="97"/>
      <c r="K53" s="97"/>
      <c r="L53" s="97"/>
      <c r="M53" s="97"/>
      <c r="N53" s="97"/>
      <c r="O53" s="97"/>
      <c r="P53" s="97"/>
      <c r="Q53" s="97"/>
      <c r="R53" s="97"/>
      <c r="S53" s="97"/>
      <c r="T53" s="97"/>
      <c r="U53" s="97"/>
      <c r="V53" s="97"/>
      <c r="W53" s="97"/>
      <c r="X53" s="97"/>
      <c r="Y53" s="97"/>
      <c r="Z53" s="97"/>
      <c r="AA53" s="97"/>
    </row>
    <row r="54" spans="1:27" ht="15.75" customHeight="1" x14ac:dyDescent="0.25">
      <c r="A54" s="181"/>
      <c r="B54" s="173"/>
      <c r="C54" s="173"/>
      <c r="D54" s="78" t="s">
        <v>309</v>
      </c>
      <c r="E54" s="189"/>
      <c r="F54" s="97"/>
      <c r="G54" s="97"/>
      <c r="H54" s="97"/>
      <c r="I54" s="97"/>
      <c r="J54" s="97"/>
      <c r="K54" s="97"/>
      <c r="L54" s="97"/>
      <c r="M54" s="97"/>
      <c r="N54" s="97"/>
      <c r="O54" s="97"/>
      <c r="P54" s="97"/>
      <c r="Q54" s="97"/>
      <c r="R54" s="97"/>
      <c r="S54" s="97"/>
      <c r="T54" s="97"/>
      <c r="U54" s="97"/>
      <c r="V54" s="97"/>
      <c r="W54" s="97"/>
      <c r="X54" s="97"/>
      <c r="Y54" s="97"/>
      <c r="Z54" s="97"/>
      <c r="AA54" s="97"/>
    </row>
    <row r="55" spans="1:27" ht="15.75" customHeight="1" x14ac:dyDescent="0.25">
      <c r="A55" s="182"/>
      <c r="B55" s="174"/>
      <c r="C55" s="174"/>
      <c r="D55" s="79" t="s">
        <v>281</v>
      </c>
      <c r="E55" s="190"/>
      <c r="F55" s="97"/>
      <c r="G55" s="97"/>
      <c r="H55" s="97"/>
      <c r="I55" s="97"/>
      <c r="J55" s="97"/>
      <c r="K55" s="97"/>
      <c r="L55" s="97"/>
      <c r="M55" s="97"/>
      <c r="N55" s="97"/>
      <c r="O55" s="97"/>
      <c r="P55" s="97"/>
      <c r="Q55" s="97"/>
      <c r="R55" s="97"/>
      <c r="S55" s="97"/>
      <c r="T55" s="97"/>
      <c r="U55" s="97"/>
      <c r="V55" s="97"/>
      <c r="W55" s="97"/>
      <c r="X55" s="97"/>
      <c r="Y55" s="97"/>
      <c r="Z55" s="97"/>
      <c r="AA55" s="97"/>
    </row>
    <row r="56" spans="1:27" ht="15" customHeight="1" x14ac:dyDescent="0.25">
      <c r="A56" s="160" t="s">
        <v>310</v>
      </c>
      <c r="B56" s="183">
        <f>'PhaseII_2ndGrade '!C44</f>
        <v>11</v>
      </c>
      <c r="C56" s="145" t="s">
        <v>263</v>
      </c>
      <c r="D56" s="116" t="s">
        <v>264</v>
      </c>
      <c r="E56" s="151" t="str">
        <f>IF($B56&lt;6, "Does Not Meet Expectations", IF($B56&gt;8,"Meets Expectations", "Partially Meets Expectations"))</f>
        <v>Meets Expectations</v>
      </c>
      <c r="F56" s="97"/>
      <c r="G56" s="97"/>
      <c r="H56" s="97"/>
      <c r="I56" s="97"/>
      <c r="J56" s="97"/>
      <c r="K56" s="97"/>
      <c r="L56" s="97"/>
      <c r="M56" s="97"/>
      <c r="N56" s="97"/>
      <c r="O56" s="97"/>
      <c r="P56" s="97"/>
      <c r="Q56" s="97"/>
      <c r="R56" s="97"/>
      <c r="S56" s="97"/>
      <c r="T56" s="97"/>
      <c r="U56" s="97"/>
      <c r="V56" s="97"/>
      <c r="W56" s="97"/>
      <c r="X56" s="97"/>
      <c r="Y56" s="97"/>
      <c r="Z56" s="97"/>
      <c r="AA56" s="97"/>
    </row>
    <row r="57" spans="1:27" ht="15.75" customHeight="1" x14ac:dyDescent="0.25">
      <c r="A57" s="161"/>
      <c r="B57" s="146"/>
      <c r="C57" s="146"/>
      <c r="D57" s="62" t="s">
        <v>311</v>
      </c>
      <c r="E57" s="149"/>
      <c r="F57" s="97"/>
      <c r="G57" s="97"/>
      <c r="H57" s="97"/>
      <c r="I57" s="97"/>
      <c r="J57" s="97"/>
      <c r="K57" s="97"/>
      <c r="L57" s="97"/>
      <c r="M57" s="97"/>
      <c r="N57" s="97"/>
      <c r="O57" s="97"/>
      <c r="P57" s="97"/>
      <c r="Q57" s="97"/>
      <c r="R57" s="97"/>
      <c r="S57" s="97"/>
      <c r="T57" s="97"/>
      <c r="U57" s="97"/>
      <c r="V57" s="97"/>
      <c r="W57" s="97"/>
      <c r="X57" s="97"/>
      <c r="Y57" s="97"/>
      <c r="Z57" s="97"/>
      <c r="AA57" s="97"/>
    </row>
    <row r="58" spans="1:27" ht="15.75" customHeight="1" x14ac:dyDescent="0.25">
      <c r="A58" s="162"/>
      <c r="B58" s="147"/>
      <c r="C58" s="147"/>
      <c r="D58" s="63" t="s">
        <v>297</v>
      </c>
      <c r="E58" s="150"/>
      <c r="F58" s="97"/>
      <c r="G58" s="97"/>
      <c r="H58" s="97"/>
      <c r="I58" s="97"/>
      <c r="J58" s="97"/>
      <c r="K58" s="97"/>
      <c r="L58" s="97"/>
      <c r="M58" s="97"/>
      <c r="N58" s="97"/>
      <c r="O58" s="97"/>
      <c r="P58" s="97"/>
      <c r="Q58" s="97"/>
      <c r="R58" s="97"/>
      <c r="S58" s="97"/>
      <c r="T58" s="97"/>
      <c r="U58" s="97"/>
      <c r="V58" s="97"/>
      <c r="W58" s="97"/>
      <c r="X58" s="97"/>
      <c r="Y58" s="97"/>
      <c r="Z58" s="97"/>
      <c r="AA58" s="97"/>
    </row>
    <row r="59" spans="1:27" ht="15.75" customHeight="1" x14ac:dyDescent="0.25">
      <c r="A59" s="160" t="s">
        <v>312</v>
      </c>
      <c r="B59" s="183">
        <f>'PhaseII_2ndGrade '!C52</f>
        <v>5</v>
      </c>
      <c r="C59" s="145" t="s">
        <v>313</v>
      </c>
      <c r="D59" s="70" t="s">
        <v>314</v>
      </c>
      <c r="E59" s="151" t="str">
        <f>IF($B59&lt;2, "Does Not Meet Expectations", IF($B59&gt;3,"Meets Expectations", "Partially Meets Expectations"))</f>
        <v>Meets Expectations</v>
      </c>
      <c r="F59" s="97"/>
      <c r="G59" s="97"/>
      <c r="H59" s="97"/>
      <c r="I59" s="97"/>
      <c r="J59" s="97"/>
      <c r="K59" s="97"/>
      <c r="L59" s="97"/>
      <c r="M59" s="97"/>
      <c r="N59" s="97"/>
      <c r="O59" s="97"/>
      <c r="P59" s="97"/>
      <c r="Q59" s="97"/>
      <c r="R59" s="97"/>
      <c r="S59" s="97"/>
      <c r="T59" s="97"/>
      <c r="U59" s="97"/>
      <c r="V59" s="97"/>
      <c r="W59" s="97"/>
      <c r="X59" s="97"/>
      <c r="Y59" s="97"/>
      <c r="Z59" s="97"/>
      <c r="AA59" s="97"/>
    </row>
    <row r="60" spans="1:27" ht="15.75" customHeight="1" x14ac:dyDescent="0.25">
      <c r="A60" s="161"/>
      <c r="B60" s="146"/>
      <c r="C60" s="146"/>
      <c r="D60" s="71" t="s">
        <v>315</v>
      </c>
      <c r="E60" s="149"/>
      <c r="F60" s="97"/>
      <c r="G60" s="97"/>
      <c r="H60" s="97"/>
      <c r="I60" s="97"/>
      <c r="J60" s="97"/>
      <c r="K60" s="97"/>
      <c r="L60" s="97"/>
      <c r="M60" s="97"/>
      <c r="N60" s="97"/>
      <c r="O60" s="97"/>
      <c r="P60" s="97"/>
      <c r="Q60" s="97"/>
      <c r="R60" s="97"/>
      <c r="S60" s="97"/>
      <c r="T60" s="97"/>
      <c r="U60" s="97"/>
      <c r="V60" s="97"/>
      <c r="W60" s="97"/>
      <c r="X60" s="97"/>
      <c r="Y60" s="97"/>
      <c r="Z60" s="97"/>
      <c r="AA60" s="97"/>
    </row>
    <row r="61" spans="1:27" ht="15.75" customHeight="1" x14ac:dyDescent="0.25">
      <c r="A61" s="162"/>
      <c r="B61" s="147"/>
      <c r="C61" s="147"/>
      <c r="D61" s="71" t="s">
        <v>316</v>
      </c>
      <c r="E61" s="150"/>
      <c r="F61" s="97"/>
      <c r="G61" s="97"/>
      <c r="H61" s="97"/>
      <c r="I61" s="97"/>
      <c r="J61" s="97"/>
      <c r="K61" s="97"/>
      <c r="L61" s="97"/>
      <c r="M61" s="97"/>
      <c r="N61" s="97"/>
      <c r="O61" s="97"/>
      <c r="P61" s="97"/>
      <c r="Q61" s="97"/>
      <c r="R61" s="97"/>
      <c r="S61" s="97"/>
      <c r="T61" s="97"/>
      <c r="U61" s="97"/>
      <c r="V61" s="97"/>
      <c r="W61" s="97"/>
      <c r="X61" s="97"/>
      <c r="Y61" s="97"/>
      <c r="Z61" s="97"/>
      <c r="AA61" s="97"/>
    </row>
    <row r="62" spans="1:27" ht="15.75" customHeight="1" x14ac:dyDescent="0.25">
      <c r="A62" s="160" t="s">
        <v>277</v>
      </c>
      <c r="B62" s="183">
        <f>'PhaseII_2ndGrade '!C71</f>
        <v>16</v>
      </c>
      <c r="C62" s="145" t="s">
        <v>317</v>
      </c>
      <c r="D62" s="116" t="s">
        <v>318</v>
      </c>
      <c r="E62" s="151" t="str">
        <f>IF($B62&lt;7, "Does Not Meet Expectations", IF($B62&gt;10,"Meets Expectations", "Partially Meets Expectations"))</f>
        <v>Meets Expectations</v>
      </c>
      <c r="F62" s="97"/>
      <c r="G62" s="97"/>
      <c r="H62" s="97"/>
      <c r="I62" s="97"/>
      <c r="J62" s="97"/>
      <c r="K62" s="97"/>
      <c r="L62" s="97"/>
      <c r="M62" s="97"/>
      <c r="N62" s="97"/>
      <c r="O62" s="97"/>
      <c r="P62" s="97"/>
      <c r="Q62" s="97"/>
      <c r="R62" s="97"/>
      <c r="S62" s="97"/>
      <c r="T62" s="97"/>
      <c r="U62" s="97"/>
      <c r="V62" s="97"/>
      <c r="W62" s="97"/>
      <c r="X62" s="97"/>
      <c r="Y62" s="97"/>
      <c r="Z62" s="97"/>
      <c r="AA62" s="97"/>
    </row>
    <row r="63" spans="1:27" ht="15.75" customHeight="1" x14ac:dyDescent="0.25">
      <c r="A63" s="161"/>
      <c r="B63" s="146"/>
      <c r="C63" s="146"/>
      <c r="D63" s="62" t="s">
        <v>319</v>
      </c>
      <c r="E63" s="149"/>
      <c r="F63" s="97"/>
      <c r="G63" s="97"/>
      <c r="H63" s="97"/>
      <c r="I63" s="97"/>
      <c r="J63" s="97"/>
      <c r="K63" s="97"/>
      <c r="L63" s="97"/>
      <c r="M63" s="97"/>
      <c r="N63" s="97"/>
      <c r="O63" s="97"/>
      <c r="P63" s="97"/>
      <c r="Q63" s="97"/>
      <c r="R63" s="97"/>
      <c r="S63" s="97"/>
      <c r="T63" s="97"/>
      <c r="U63" s="97"/>
      <c r="V63" s="97"/>
      <c r="W63" s="97"/>
      <c r="X63" s="97"/>
      <c r="Y63" s="97"/>
      <c r="Z63" s="97"/>
      <c r="AA63" s="97"/>
    </row>
    <row r="64" spans="1:27" ht="15.75" customHeight="1" x14ac:dyDescent="0.25">
      <c r="A64" s="162"/>
      <c r="B64" s="147"/>
      <c r="C64" s="147"/>
      <c r="D64" s="62" t="s">
        <v>266</v>
      </c>
      <c r="E64" s="150"/>
      <c r="F64" s="97"/>
      <c r="G64" s="97"/>
      <c r="H64" s="97"/>
      <c r="I64" s="97"/>
      <c r="J64" s="97"/>
      <c r="K64" s="97"/>
      <c r="L64" s="97"/>
      <c r="M64" s="97"/>
      <c r="N64" s="97"/>
      <c r="O64" s="97"/>
      <c r="P64" s="97"/>
      <c r="Q64" s="97"/>
      <c r="R64" s="97"/>
      <c r="S64" s="97"/>
      <c r="T64" s="97"/>
      <c r="U64" s="97"/>
      <c r="V64" s="97"/>
      <c r="W64" s="97"/>
      <c r="X64" s="97"/>
      <c r="Y64" s="97"/>
      <c r="Z64" s="97"/>
      <c r="AA64" s="97"/>
    </row>
    <row r="65" spans="1:27" ht="15.75" customHeight="1" x14ac:dyDescent="0.25">
      <c r="A65" s="184" t="s">
        <v>282</v>
      </c>
      <c r="B65" s="183">
        <f>'PhaseII_2ndGrade '!C79</f>
        <v>5</v>
      </c>
      <c r="C65" s="153" t="s">
        <v>313</v>
      </c>
      <c r="D65" s="116" t="s">
        <v>314</v>
      </c>
      <c r="E65" s="151" t="str">
        <f>IF($B65&lt;2, "Does Not Meet Expectations", IF($B65&gt;3,"Meets Expectations", "Partially Meets Expectations"))</f>
        <v>Meets Expectations</v>
      </c>
      <c r="F65" s="97"/>
      <c r="G65" s="97"/>
      <c r="H65" s="97"/>
      <c r="I65" s="97"/>
      <c r="J65" s="97"/>
      <c r="K65" s="97"/>
      <c r="L65" s="97"/>
      <c r="M65" s="97"/>
      <c r="N65" s="97"/>
      <c r="O65" s="97"/>
      <c r="P65" s="97"/>
      <c r="Q65" s="97"/>
      <c r="R65" s="97"/>
      <c r="S65" s="97"/>
      <c r="T65" s="97"/>
      <c r="U65" s="97"/>
      <c r="V65" s="97"/>
      <c r="W65" s="97"/>
      <c r="X65" s="97"/>
      <c r="Y65" s="97"/>
      <c r="Z65" s="97"/>
      <c r="AA65" s="97"/>
    </row>
    <row r="66" spans="1:27" ht="15.75" customHeight="1" x14ac:dyDescent="0.25">
      <c r="A66" s="185"/>
      <c r="B66" s="146"/>
      <c r="C66" s="154"/>
      <c r="D66" s="62" t="s">
        <v>315</v>
      </c>
      <c r="E66" s="149"/>
      <c r="F66" s="97"/>
      <c r="G66" s="97"/>
      <c r="H66" s="97"/>
      <c r="I66" s="97"/>
      <c r="J66" s="97"/>
      <c r="K66" s="97"/>
      <c r="L66" s="97"/>
      <c r="M66" s="97"/>
      <c r="N66" s="97"/>
      <c r="O66" s="97"/>
      <c r="P66" s="97"/>
      <c r="Q66" s="97"/>
      <c r="R66" s="97"/>
      <c r="S66" s="97"/>
      <c r="T66" s="97"/>
      <c r="U66" s="97"/>
      <c r="V66" s="97"/>
      <c r="W66" s="97"/>
      <c r="X66" s="97"/>
      <c r="Y66" s="97"/>
      <c r="Z66" s="97"/>
      <c r="AA66" s="97"/>
    </row>
    <row r="67" spans="1:27" ht="15.75" customHeight="1" x14ac:dyDescent="0.25">
      <c r="A67" s="185"/>
      <c r="B67" s="147"/>
      <c r="C67" s="155"/>
      <c r="D67" s="62" t="s">
        <v>316</v>
      </c>
      <c r="E67" s="150"/>
      <c r="F67" s="97"/>
      <c r="G67" s="97"/>
      <c r="H67" s="97"/>
      <c r="I67" s="97"/>
      <c r="J67" s="97"/>
      <c r="K67" s="97"/>
      <c r="L67" s="97"/>
      <c r="M67" s="97"/>
      <c r="N67" s="97"/>
      <c r="O67" s="97"/>
      <c r="P67" s="97"/>
      <c r="Q67" s="97"/>
      <c r="R67" s="97"/>
      <c r="S67" s="97"/>
      <c r="T67" s="97"/>
      <c r="U67" s="97"/>
      <c r="V67" s="97"/>
      <c r="W67" s="97"/>
      <c r="X67" s="97"/>
      <c r="Y67" s="97"/>
      <c r="Z67" s="97"/>
      <c r="AA67" s="97"/>
    </row>
    <row r="68" spans="1:27" ht="15.75" customHeight="1" x14ac:dyDescent="0.25">
      <c r="A68" s="186" t="s">
        <v>287</v>
      </c>
      <c r="B68" s="143">
        <f>'PhaseII_2ndGrade '!C87</f>
        <v>5</v>
      </c>
      <c r="C68" s="157" t="s">
        <v>313</v>
      </c>
      <c r="D68" s="116" t="s">
        <v>314</v>
      </c>
      <c r="E68" s="151" t="str">
        <f>IF($B68&lt;2, "Does Not Meet Expectations", IF($B68&gt;3,"Meets Expectations", "Partially Meets Expectations"))</f>
        <v>Meets Expectations</v>
      </c>
      <c r="F68" s="97"/>
      <c r="G68" s="97"/>
      <c r="H68" s="97"/>
      <c r="I68" s="97"/>
      <c r="J68" s="97"/>
      <c r="K68" s="97"/>
      <c r="L68" s="97"/>
      <c r="M68" s="97"/>
      <c r="N68" s="97"/>
      <c r="O68" s="97"/>
      <c r="P68" s="97"/>
      <c r="Q68" s="97"/>
      <c r="R68" s="97"/>
      <c r="S68" s="97"/>
      <c r="T68" s="97"/>
      <c r="U68" s="97"/>
      <c r="V68" s="97"/>
      <c r="W68" s="97"/>
      <c r="X68" s="97"/>
      <c r="Y68" s="97"/>
      <c r="Z68" s="97"/>
      <c r="AA68" s="97"/>
    </row>
    <row r="69" spans="1:27" ht="15.75" customHeight="1" x14ac:dyDescent="0.25">
      <c r="A69" s="187"/>
      <c r="B69" s="144"/>
      <c r="C69" s="158"/>
      <c r="D69" s="62" t="s">
        <v>315</v>
      </c>
      <c r="E69" s="149"/>
      <c r="F69" s="97"/>
      <c r="G69" s="97"/>
      <c r="H69" s="97"/>
      <c r="I69" s="97"/>
      <c r="J69" s="97"/>
      <c r="K69" s="97"/>
      <c r="L69" s="97"/>
      <c r="M69" s="97"/>
      <c r="N69" s="97"/>
      <c r="O69" s="97"/>
      <c r="P69" s="97"/>
      <c r="Q69" s="97"/>
      <c r="R69" s="97"/>
      <c r="S69" s="97"/>
      <c r="T69" s="97"/>
      <c r="U69" s="97"/>
      <c r="V69" s="97"/>
      <c r="W69" s="97"/>
      <c r="X69" s="97"/>
      <c r="Y69" s="97"/>
      <c r="Z69" s="97"/>
      <c r="AA69" s="97"/>
    </row>
    <row r="70" spans="1:27" ht="15.75" customHeight="1" x14ac:dyDescent="0.25">
      <c r="A70" s="187"/>
      <c r="B70" s="152"/>
      <c r="C70" s="159"/>
      <c r="D70" s="63" t="s">
        <v>316</v>
      </c>
      <c r="E70" s="150"/>
      <c r="F70" s="97"/>
      <c r="G70" s="97"/>
      <c r="H70" s="97"/>
      <c r="I70" s="97"/>
      <c r="J70" s="97"/>
      <c r="K70" s="97"/>
      <c r="L70" s="97"/>
      <c r="M70" s="97"/>
      <c r="N70" s="97"/>
      <c r="O70" s="97"/>
      <c r="P70" s="97"/>
      <c r="Q70" s="97"/>
      <c r="R70" s="97"/>
      <c r="S70" s="97"/>
      <c r="T70" s="97"/>
      <c r="U70" s="97"/>
      <c r="V70" s="97"/>
      <c r="W70" s="97"/>
      <c r="X70" s="97"/>
      <c r="Y70" s="97"/>
      <c r="Z70" s="97"/>
      <c r="AA70" s="97"/>
    </row>
    <row r="71" spans="1:27" ht="15.75" customHeight="1" x14ac:dyDescent="0.25">
      <c r="A71" s="64"/>
      <c r="B71" s="68"/>
      <c r="C71" s="68"/>
      <c r="D71" s="66" t="s">
        <v>292</v>
      </c>
      <c r="E71" s="67"/>
      <c r="F71" s="97"/>
      <c r="G71" s="97"/>
      <c r="H71" s="97"/>
      <c r="I71" s="97"/>
      <c r="J71" s="97"/>
      <c r="K71" s="97"/>
      <c r="L71" s="97"/>
      <c r="M71" s="97"/>
      <c r="N71" s="97"/>
      <c r="O71" s="97"/>
      <c r="P71" s="97"/>
      <c r="Q71" s="97"/>
      <c r="R71" s="97"/>
      <c r="S71" s="97"/>
      <c r="T71" s="97"/>
      <c r="U71" s="97"/>
      <c r="V71" s="97"/>
      <c r="W71" s="97"/>
      <c r="X71" s="97"/>
      <c r="Y71" s="97"/>
      <c r="Z71" s="97"/>
      <c r="AA71" s="97"/>
    </row>
    <row r="72" spans="1:27" ht="15.75" customHeight="1" x14ac:dyDescent="0.25">
      <c r="A72" s="24"/>
      <c r="B72" s="24"/>
      <c r="C72" s="24"/>
      <c r="D72" s="24"/>
      <c r="E72" s="24"/>
      <c r="F72" s="97"/>
      <c r="G72" s="97"/>
      <c r="H72" s="97"/>
      <c r="I72" s="97"/>
      <c r="J72" s="97"/>
      <c r="K72" s="97"/>
      <c r="L72" s="97"/>
      <c r="M72" s="97"/>
      <c r="N72" s="97"/>
      <c r="O72" s="97"/>
      <c r="P72" s="97"/>
      <c r="Q72" s="97"/>
      <c r="R72" s="97"/>
      <c r="S72" s="97"/>
      <c r="T72" s="97"/>
      <c r="U72" s="97"/>
      <c r="V72" s="97"/>
      <c r="W72" s="97"/>
      <c r="X72" s="97"/>
      <c r="Y72" s="97"/>
      <c r="Z72" s="97"/>
      <c r="AA72" s="97"/>
    </row>
    <row r="73" spans="1:27" ht="15.75" customHeight="1" x14ac:dyDescent="0.25">
      <c r="A73" s="27" t="s">
        <v>320</v>
      </c>
      <c r="B73" s="57"/>
      <c r="C73" s="57"/>
      <c r="D73" s="57"/>
      <c r="E73" s="58"/>
      <c r="F73" s="97"/>
      <c r="G73" s="97"/>
      <c r="H73" s="97"/>
      <c r="I73" s="97"/>
      <c r="J73" s="97"/>
      <c r="K73" s="97"/>
      <c r="L73" s="97"/>
      <c r="M73" s="97"/>
      <c r="N73" s="97"/>
      <c r="O73" s="97"/>
      <c r="P73" s="97"/>
      <c r="Q73" s="97"/>
      <c r="R73" s="97"/>
      <c r="S73" s="97"/>
      <c r="T73" s="97"/>
      <c r="U73" s="97"/>
      <c r="V73" s="97"/>
      <c r="W73" s="97"/>
      <c r="X73" s="97"/>
      <c r="Y73" s="97"/>
      <c r="Z73" s="97"/>
      <c r="AA73" s="97"/>
    </row>
    <row r="74" spans="1:27" ht="15.75" customHeight="1" x14ac:dyDescent="0.25">
      <c r="A74" s="59" t="s">
        <v>257</v>
      </c>
      <c r="B74" s="115" t="s">
        <v>258</v>
      </c>
      <c r="C74" s="115" t="s">
        <v>259</v>
      </c>
      <c r="D74" s="60" t="s">
        <v>260</v>
      </c>
      <c r="E74" s="61" t="s">
        <v>261</v>
      </c>
      <c r="F74" s="97"/>
      <c r="G74" s="97"/>
      <c r="H74" s="97"/>
      <c r="I74" s="97"/>
      <c r="J74" s="97"/>
      <c r="K74" s="97"/>
      <c r="L74" s="97"/>
      <c r="M74" s="97"/>
      <c r="N74" s="97"/>
      <c r="O74" s="97"/>
      <c r="P74" s="97"/>
      <c r="Q74" s="97"/>
      <c r="R74" s="97"/>
      <c r="S74" s="97"/>
      <c r="T74" s="97"/>
      <c r="U74" s="97"/>
      <c r="V74" s="97"/>
      <c r="W74" s="97"/>
      <c r="X74" s="97"/>
      <c r="Y74" s="97"/>
      <c r="Z74" s="97"/>
      <c r="AA74" s="97"/>
    </row>
    <row r="75" spans="1:27" ht="15.75" customHeight="1" x14ac:dyDescent="0.25">
      <c r="A75" s="163" t="s">
        <v>321</v>
      </c>
      <c r="B75" s="143">
        <f>PhaseII_3rdGrade!C30</f>
        <v>15</v>
      </c>
      <c r="C75" s="145" t="s">
        <v>307</v>
      </c>
      <c r="D75" s="70" t="s">
        <v>322</v>
      </c>
      <c r="E75" s="151" t="str">
        <f>IF($B75&lt;8, "Does Not Meet Expectations", IF($B75&gt;11,"Meets Expectations", "Partially Meets Expectations"))</f>
        <v>Meets Expectations</v>
      </c>
      <c r="F75" s="97"/>
      <c r="G75" s="97"/>
      <c r="H75" s="97"/>
      <c r="I75" s="97"/>
      <c r="J75" s="97"/>
      <c r="K75" s="97"/>
      <c r="L75" s="97"/>
      <c r="M75" s="97"/>
      <c r="N75" s="97"/>
      <c r="O75" s="97"/>
      <c r="P75" s="97"/>
      <c r="Q75" s="97"/>
      <c r="R75" s="97"/>
      <c r="S75" s="97"/>
      <c r="T75" s="97"/>
      <c r="U75" s="97"/>
      <c r="V75" s="97"/>
      <c r="W75" s="97"/>
      <c r="X75" s="97"/>
      <c r="Y75" s="97"/>
      <c r="Z75" s="97"/>
      <c r="AA75" s="97"/>
    </row>
    <row r="76" spans="1:27" ht="15.75" customHeight="1" x14ac:dyDescent="0.25">
      <c r="A76" s="141"/>
      <c r="B76" s="144"/>
      <c r="C76" s="146"/>
      <c r="D76" s="71" t="s">
        <v>323</v>
      </c>
      <c r="E76" s="149"/>
      <c r="F76" s="97"/>
      <c r="G76" s="97"/>
      <c r="H76" s="97"/>
      <c r="I76" s="97"/>
      <c r="J76" s="97"/>
      <c r="K76" s="97"/>
      <c r="L76" s="97"/>
      <c r="M76" s="97"/>
      <c r="N76" s="97"/>
      <c r="O76" s="97"/>
      <c r="P76" s="97"/>
      <c r="Q76" s="97"/>
      <c r="R76" s="97"/>
      <c r="S76" s="97"/>
      <c r="T76" s="97"/>
      <c r="U76" s="97"/>
      <c r="V76" s="97"/>
      <c r="W76" s="97"/>
      <c r="X76" s="97"/>
      <c r="Y76" s="97"/>
      <c r="Z76" s="97"/>
      <c r="AA76" s="97"/>
    </row>
    <row r="77" spans="1:27" ht="15.75" customHeight="1" x14ac:dyDescent="0.25">
      <c r="A77" s="142"/>
      <c r="B77" s="152"/>
      <c r="C77" s="147"/>
      <c r="D77" s="71" t="s">
        <v>281</v>
      </c>
      <c r="E77" s="150"/>
      <c r="F77" s="97"/>
      <c r="G77" s="97"/>
      <c r="H77" s="97"/>
      <c r="I77" s="97"/>
      <c r="J77" s="97"/>
      <c r="K77" s="97"/>
      <c r="L77" s="97"/>
      <c r="M77" s="97"/>
      <c r="N77" s="97"/>
      <c r="O77" s="97"/>
      <c r="P77" s="97"/>
      <c r="Q77" s="97"/>
      <c r="R77" s="97"/>
      <c r="S77" s="97"/>
      <c r="T77" s="97"/>
      <c r="U77" s="97"/>
      <c r="V77" s="97"/>
      <c r="W77" s="97"/>
      <c r="X77" s="97"/>
      <c r="Y77" s="97"/>
      <c r="Z77" s="97"/>
      <c r="AA77" s="97"/>
    </row>
    <row r="78" spans="1:27" ht="15" customHeight="1" x14ac:dyDescent="0.25">
      <c r="A78" s="140" t="s">
        <v>310</v>
      </c>
      <c r="B78" s="143">
        <f>PhaseII_3rdGrade!C45</f>
        <v>12</v>
      </c>
      <c r="C78" s="145" t="s">
        <v>324</v>
      </c>
      <c r="D78" s="116" t="s">
        <v>325</v>
      </c>
      <c r="E78" s="151" t="str">
        <f>IF($B78&lt;6, "Does Not Meet Expectations", IF($B78&gt;9,"Meets Expectations", "Partially Meets Expectations"))</f>
        <v>Meets Expectations</v>
      </c>
      <c r="F78" s="97"/>
      <c r="G78" s="97"/>
      <c r="H78" s="97"/>
      <c r="I78" s="97"/>
      <c r="J78" s="97"/>
      <c r="K78" s="97"/>
      <c r="L78" s="97"/>
      <c r="M78" s="97"/>
      <c r="N78" s="97"/>
      <c r="O78" s="97"/>
      <c r="P78" s="97"/>
      <c r="Q78" s="97"/>
      <c r="R78" s="97"/>
      <c r="S78" s="97"/>
      <c r="T78" s="97"/>
      <c r="U78" s="97"/>
      <c r="V78" s="97"/>
      <c r="W78" s="97"/>
      <c r="X78" s="97"/>
      <c r="Y78" s="97"/>
      <c r="Z78" s="97"/>
      <c r="AA78" s="97"/>
    </row>
    <row r="79" spans="1:27" ht="15.75" customHeight="1" x14ac:dyDescent="0.25">
      <c r="A79" s="141"/>
      <c r="B79" s="144"/>
      <c r="C79" s="146"/>
      <c r="D79" s="62" t="s">
        <v>326</v>
      </c>
      <c r="E79" s="149"/>
      <c r="F79" s="97"/>
      <c r="G79" s="97"/>
      <c r="H79" s="97"/>
      <c r="I79" s="97"/>
      <c r="J79" s="97"/>
      <c r="K79" s="97"/>
      <c r="L79" s="97"/>
      <c r="M79" s="97"/>
      <c r="N79" s="97"/>
      <c r="O79" s="97"/>
      <c r="P79" s="97"/>
      <c r="Q79" s="97"/>
      <c r="R79" s="97"/>
      <c r="S79" s="97"/>
      <c r="T79" s="97"/>
      <c r="U79" s="97"/>
      <c r="V79" s="97"/>
      <c r="W79" s="97"/>
      <c r="X79" s="97"/>
      <c r="Y79" s="97"/>
      <c r="Z79" s="97"/>
      <c r="AA79" s="97"/>
    </row>
    <row r="80" spans="1:27" ht="15.75" customHeight="1" x14ac:dyDescent="0.25">
      <c r="A80" s="142"/>
      <c r="B80" s="152"/>
      <c r="C80" s="147"/>
      <c r="D80" s="63" t="s">
        <v>297</v>
      </c>
      <c r="E80" s="150"/>
      <c r="F80" s="97"/>
      <c r="G80" s="97"/>
      <c r="H80" s="97"/>
      <c r="I80" s="97"/>
      <c r="J80" s="97"/>
      <c r="K80" s="97"/>
      <c r="L80" s="97"/>
      <c r="M80" s="97"/>
      <c r="N80" s="97"/>
      <c r="O80" s="97"/>
      <c r="P80" s="97"/>
      <c r="Q80" s="97"/>
      <c r="R80" s="97"/>
      <c r="S80" s="97"/>
      <c r="T80" s="97"/>
      <c r="U80" s="97"/>
      <c r="V80" s="97"/>
      <c r="W80" s="97"/>
      <c r="X80" s="97"/>
      <c r="Y80" s="97"/>
      <c r="Z80" s="97"/>
      <c r="AA80" s="97"/>
    </row>
    <row r="81" spans="1:27" ht="15.75" customHeight="1" x14ac:dyDescent="0.25">
      <c r="A81" s="140" t="s">
        <v>327</v>
      </c>
      <c r="B81" s="143">
        <f>PhaseII_3rdGrade!C53</f>
        <v>5</v>
      </c>
      <c r="C81" s="145" t="s">
        <v>313</v>
      </c>
      <c r="D81" s="70" t="s">
        <v>314</v>
      </c>
      <c r="E81" s="151" t="str">
        <f>IF($B81&lt;2, "Does Not Meet Expectations", IF($B81&gt;3,"Meets Expectations", "Partially Meets Expectations"))</f>
        <v>Meets Expectations</v>
      </c>
      <c r="F81" s="97"/>
      <c r="G81" s="97"/>
      <c r="H81" s="97"/>
      <c r="I81" s="97"/>
      <c r="J81" s="97"/>
      <c r="K81" s="97"/>
      <c r="L81" s="97"/>
      <c r="M81" s="97"/>
      <c r="N81" s="97"/>
      <c r="O81" s="97"/>
      <c r="P81" s="97"/>
      <c r="Q81" s="97"/>
      <c r="R81" s="97"/>
      <c r="S81" s="97"/>
      <c r="T81" s="97"/>
      <c r="U81" s="97"/>
      <c r="V81" s="97"/>
      <c r="W81" s="97"/>
      <c r="X81" s="97"/>
      <c r="Y81" s="97"/>
      <c r="Z81" s="97"/>
      <c r="AA81" s="97"/>
    </row>
    <row r="82" spans="1:27" ht="15.75" customHeight="1" x14ac:dyDescent="0.25">
      <c r="A82" s="141"/>
      <c r="B82" s="144"/>
      <c r="C82" s="146"/>
      <c r="D82" s="71" t="s">
        <v>315</v>
      </c>
      <c r="E82" s="149"/>
      <c r="F82" s="97"/>
      <c r="G82" s="97"/>
      <c r="H82" s="97"/>
      <c r="I82" s="97"/>
      <c r="J82" s="97"/>
      <c r="K82" s="97"/>
      <c r="L82" s="97"/>
      <c r="M82" s="97"/>
      <c r="N82" s="97"/>
      <c r="O82" s="97"/>
      <c r="P82" s="97"/>
      <c r="Q82" s="97"/>
      <c r="R82" s="97"/>
      <c r="S82" s="97"/>
      <c r="T82" s="97"/>
      <c r="U82" s="97"/>
      <c r="V82" s="97"/>
      <c r="W82" s="97"/>
      <c r="X82" s="97"/>
      <c r="Y82" s="97"/>
      <c r="Z82" s="97"/>
      <c r="AA82" s="97"/>
    </row>
    <row r="83" spans="1:27" ht="15.75" customHeight="1" x14ac:dyDescent="0.25">
      <c r="A83" s="142"/>
      <c r="B83" s="152"/>
      <c r="C83" s="147"/>
      <c r="D83" s="71" t="s">
        <v>316</v>
      </c>
      <c r="E83" s="150"/>
      <c r="F83" s="97"/>
      <c r="G83" s="97"/>
      <c r="H83" s="97"/>
      <c r="I83" s="97"/>
      <c r="J83" s="97"/>
      <c r="K83" s="97"/>
      <c r="L83" s="97"/>
      <c r="M83" s="97"/>
      <c r="N83" s="97"/>
      <c r="O83" s="97"/>
      <c r="P83" s="97"/>
      <c r="Q83" s="97"/>
      <c r="R83" s="97"/>
      <c r="S83" s="97"/>
      <c r="T83" s="97"/>
      <c r="U83" s="97"/>
      <c r="V83" s="97"/>
      <c r="W83" s="97"/>
      <c r="X83" s="97"/>
      <c r="Y83" s="97"/>
      <c r="Z83" s="97"/>
      <c r="AA83" s="97"/>
    </row>
    <row r="84" spans="1:27" ht="15.75" customHeight="1" x14ac:dyDescent="0.25">
      <c r="A84" s="140" t="s">
        <v>277</v>
      </c>
      <c r="B84" s="143">
        <f>PhaseII_3rdGrade!C72</f>
        <v>16</v>
      </c>
      <c r="C84" s="145" t="s">
        <v>317</v>
      </c>
      <c r="D84" s="116" t="s">
        <v>318</v>
      </c>
      <c r="E84" s="151" t="str">
        <f>IF($B84&lt;7, "Does Not Meet Expectations", IF($B84&gt;10,"Meets Expectations", "Partially Meets Expectations"))</f>
        <v>Meets Expectations</v>
      </c>
      <c r="F84" s="97"/>
      <c r="G84" s="97"/>
      <c r="H84" s="97"/>
      <c r="I84" s="97"/>
      <c r="J84" s="97"/>
      <c r="K84" s="97"/>
      <c r="L84" s="97"/>
      <c r="M84" s="97"/>
      <c r="N84" s="97"/>
      <c r="O84" s="97"/>
      <c r="P84" s="97"/>
      <c r="Q84" s="97"/>
      <c r="R84" s="97"/>
      <c r="S84" s="97"/>
      <c r="T84" s="97"/>
      <c r="U84" s="97"/>
      <c r="V84" s="97"/>
      <c r="W84" s="97"/>
      <c r="X84" s="97"/>
      <c r="Y84" s="97"/>
      <c r="Z84" s="97"/>
      <c r="AA84" s="97"/>
    </row>
    <row r="85" spans="1:27" ht="15.75" customHeight="1" x14ac:dyDescent="0.25">
      <c r="A85" s="141"/>
      <c r="B85" s="144"/>
      <c r="C85" s="146"/>
      <c r="D85" s="62" t="s">
        <v>319</v>
      </c>
      <c r="E85" s="149"/>
      <c r="F85" s="97"/>
      <c r="G85" s="97"/>
      <c r="H85" s="97"/>
      <c r="I85" s="97"/>
      <c r="J85" s="97"/>
      <c r="K85" s="97"/>
      <c r="L85" s="97"/>
      <c r="M85" s="97"/>
      <c r="N85" s="97"/>
      <c r="O85" s="97"/>
      <c r="P85" s="97"/>
      <c r="Q85" s="97"/>
      <c r="R85" s="97"/>
      <c r="S85" s="97"/>
      <c r="T85" s="97"/>
      <c r="U85" s="97"/>
      <c r="V85" s="97"/>
      <c r="W85" s="97"/>
      <c r="X85" s="97"/>
      <c r="Y85" s="97"/>
      <c r="Z85" s="97"/>
      <c r="AA85" s="97"/>
    </row>
    <row r="86" spans="1:27" ht="15.75" customHeight="1" x14ac:dyDescent="0.25">
      <c r="A86" s="142"/>
      <c r="B86" s="152"/>
      <c r="C86" s="147"/>
      <c r="D86" s="62" t="s">
        <v>266</v>
      </c>
      <c r="E86" s="150"/>
      <c r="F86" s="97"/>
      <c r="G86" s="97"/>
      <c r="H86" s="97"/>
      <c r="I86" s="97"/>
      <c r="J86" s="97"/>
      <c r="K86" s="97"/>
      <c r="L86" s="97"/>
      <c r="M86" s="97"/>
      <c r="N86" s="97"/>
      <c r="O86" s="97"/>
      <c r="P86" s="97"/>
      <c r="Q86" s="97"/>
      <c r="R86" s="97"/>
      <c r="S86" s="97"/>
      <c r="T86" s="97"/>
      <c r="U86" s="97"/>
      <c r="V86" s="97"/>
      <c r="W86" s="97"/>
      <c r="X86" s="97"/>
      <c r="Y86" s="97"/>
      <c r="Z86" s="97"/>
      <c r="AA86" s="97"/>
    </row>
    <row r="87" spans="1:27" ht="15.75" customHeight="1" x14ac:dyDescent="0.25">
      <c r="A87" s="140" t="s">
        <v>282</v>
      </c>
      <c r="B87" s="143">
        <f>PhaseII_3rdGrade!C80</f>
        <v>5</v>
      </c>
      <c r="C87" s="153" t="s">
        <v>313</v>
      </c>
      <c r="D87" s="116" t="s">
        <v>314</v>
      </c>
      <c r="E87" s="151" t="str">
        <f>IF($B87&lt;2, "Does Not Meet Expectations", IF($B87&gt;3,"Meets Expectations", "Partially Meets Expectations"))</f>
        <v>Meets Expectations</v>
      </c>
      <c r="F87" s="97"/>
      <c r="G87" s="97"/>
      <c r="H87" s="97"/>
      <c r="I87" s="97"/>
      <c r="J87" s="97"/>
      <c r="K87" s="97"/>
      <c r="L87" s="97"/>
      <c r="M87" s="97"/>
      <c r="N87" s="97"/>
      <c r="O87" s="97"/>
      <c r="P87" s="97"/>
      <c r="Q87" s="97"/>
      <c r="R87" s="97"/>
      <c r="S87" s="97"/>
      <c r="T87" s="97"/>
      <c r="U87" s="97"/>
      <c r="V87" s="97"/>
      <c r="W87" s="97"/>
      <c r="X87" s="97"/>
      <c r="Y87" s="97"/>
      <c r="Z87" s="97"/>
      <c r="AA87" s="97"/>
    </row>
    <row r="88" spans="1:27" ht="15.75" customHeight="1" x14ac:dyDescent="0.25">
      <c r="A88" s="141"/>
      <c r="B88" s="144"/>
      <c r="C88" s="154"/>
      <c r="D88" s="62" t="s">
        <v>315</v>
      </c>
      <c r="E88" s="149"/>
      <c r="F88" s="97"/>
      <c r="G88" s="97"/>
      <c r="H88" s="97"/>
      <c r="I88" s="97"/>
      <c r="J88" s="97"/>
      <c r="K88" s="97"/>
      <c r="L88" s="97"/>
      <c r="M88" s="97"/>
      <c r="N88" s="97"/>
      <c r="O88" s="97"/>
      <c r="P88" s="97"/>
      <c r="Q88" s="97"/>
      <c r="R88" s="97"/>
      <c r="S88" s="97"/>
      <c r="T88" s="97"/>
      <c r="U88" s="97"/>
      <c r="V88" s="97"/>
      <c r="W88" s="97"/>
      <c r="X88" s="97"/>
      <c r="Y88" s="97"/>
      <c r="Z88" s="97"/>
      <c r="AA88" s="97"/>
    </row>
    <row r="89" spans="1:27" ht="15.75" customHeight="1" x14ac:dyDescent="0.25">
      <c r="A89" s="142"/>
      <c r="B89" s="152"/>
      <c r="C89" s="155"/>
      <c r="D89" s="62" t="s">
        <v>328</v>
      </c>
      <c r="E89" s="150"/>
      <c r="F89" s="97"/>
      <c r="G89" s="97"/>
      <c r="H89" s="97"/>
      <c r="I89" s="97"/>
      <c r="J89" s="97"/>
      <c r="K89" s="97"/>
      <c r="L89" s="97"/>
      <c r="M89" s="97"/>
      <c r="N89" s="97"/>
      <c r="O89" s="97"/>
      <c r="P89" s="97"/>
      <c r="Q89" s="97"/>
      <c r="R89" s="97"/>
      <c r="S89" s="97"/>
      <c r="T89" s="97"/>
      <c r="U89" s="97"/>
      <c r="V89" s="97"/>
      <c r="W89" s="97"/>
      <c r="X89" s="97"/>
      <c r="Y89" s="97"/>
      <c r="Z89" s="97"/>
      <c r="AA89" s="97"/>
    </row>
    <row r="90" spans="1:27" ht="15.75" customHeight="1" x14ac:dyDescent="0.25">
      <c r="A90" s="140" t="s">
        <v>287</v>
      </c>
      <c r="B90" s="143">
        <f>PhaseII_3rdGrade!C88</f>
        <v>5</v>
      </c>
      <c r="C90" s="157" t="s">
        <v>313</v>
      </c>
      <c r="D90" s="116" t="s">
        <v>314</v>
      </c>
      <c r="E90" s="151" t="str">
        <f>IF($B90&lt;2, "Does Not Meet Expectations", IF($B90&gt;3,"Meets Expectations", "Partially Meets Expectations"))</f>
        <v>Meets Expectations</v>
      </c>
      <c r="F90" s="97"/>
      <c r="G90" s="97"/>
      <c r="H90" s="97"/>
      <c r="I90" s="97"/>
      <c r="J90" s="97"/>
      <c r="K90" s="97"/>
      <c r="L90" s="97"/>
      <c r="M90" s="97"/>
      <c r="N90" s="97"/>
      <c r="O90" s="97"/>
      <c r="P90" s="97"/>
      <c r="Q90" s="97"/>
      <c r="R90" s="97"/>
      <c r="S90" s="97"/>
      <c r="T90" s="97"/>
      <c r="U90" s="97"/>
      <c r="V90" s="97"/>
      <c r="W90" s="97"/>
      <c r="X90" s="97"/>
      <c r="Y90" s="97"/>
      <c r="Z90" s="97"/>
      <c r="AA90" s="97"/>
    </row>
    <row r="91" spans="1:27" ht="15.75" customHeight="1" x14ac:dyDescent="0.25">
      <c r="A91" s="141"/>
      <c r="B91" s="144"/>
      <c r="C91" s="158"/>
      <c r="D91" s="62" t="s">
        <v>315</v>
      </c>
      <c r="E91" s="149"/>
      <c r="F91" s="97"/>
      <c r="G91" s="97"/>
      <c r="H91" s="97"/>
      <c r="I91" s="97"/>
      <c r="J91" s="97"/>
      <c r="K91" s="97"/>
      <c r="L91" s="97"/>
      <c r="M91" s="97"/>
      <c r="N91" s="97"/>
      <c r="O91" s="97"/>
      <c r="P91" s="97"/>
      <c r="Q91" s="97"/>
      <c r="R91" s="97"/>
      <c r="S91" s="97"/>
      <c r="T91" s="97"/>
      <c r="U91" s="97"/>
      <c r="V91" s="97"/>
      <c r="W91" s="97"/>
      <c r="X91" s="97"/>
      <c r="Y91" s="97"/>
      <c r="Z91" s="97"/>
      <c r="AA91" s="97"/>
    </row>
    <row r="92" spans="1:27" ht="15.75" customHeight="1" x14ac:dyDescent="0.25">
      <c r="A92" s="156"/>
      <c r="B92" s="152"/>
      <c r="C92" s="159"/>
      <c r="D92" s="63" t="s">
        <v>316</v>
      </c>
      <c r="E92" s="150"/>
      <c r="F92" s="97"/>
      <c r="G92" s="97"/>
      <c r="H92" s="97"/>
      <c r="I92" s="97"/>
      <c r="J92" s="97"/>
      <c r="K92" s="97"/>
      <c r="L92" s="97"/>
      <c r="M92" s="97"/>
      <c r="N92" s="97"/>
      <c r="O92" s="97"/>
      <c r="P92" s="97"/>
      <c r="Q92" s="97"/>
      <c r="R92" s="97"/>
      <c r="S92" s="97"/>
      <c r="T92" s="97"/>
      <c r="U92" s="97"/>
      <c r="V92" s="97"/>
      <c r="W92" s="97"/>
      <c r="X92" s="97"/>
      <c r="Y92" s="97"/>
      <c r="Z92" s="97"/>
      <c r="AA92" s="97"/>
    </row>
    <row r="93" spans="1:27" ht="15.75" customHeight="1" x14ac:dyDescent="0.25">
      <c r="A93" s="64"/>
      <c r="B93" s="65"/>
      <c r="C93" s="65"/>
      <c r="D93" s="66" t="s">
        <v>292</v>
      </c>
      <c r="E93" s="67"/>
      <c r="F93" s="97"/>
      <c r="G93" s="97"/>
      <c r="H93" s="97"/>
      <c r="I93" s="97"/>
      <c r="J93" s="97"/>
      <c r="K93" s="97"/>
      <c r="L93" s="97"/>
      <c r="M93" s="97"/>
      <c r="N93" s="97"/>
      <c r="O93" s="97"/>
      <c r="P93" s="97"/>
      <c r="Q93" s="97"/>
      <c r="R93" s="97"/>
      <c r="S93" s="97"/>
      <c r="T93" s="97"/>
      <c r="U93" s="97"/>
      <c r="V93" s="97"/>
      <c r="W93" s="97"/>
      <c r="X93" s="97"/>
      <c r="Y93" s="97"/>
      <c r="Z93" s="97"/>
      <c r="AA93" s="97"/>
    </row>
    <row r="95" spans="1:27" ht="15.75" customHeight="1" x14ac:dyDescent="0.25">
      <c r="A95" s="27" t="s">
        <v>329</v>
      </c>
      <c r="B95" s="57"/>
      <c r="C95" s="57"/>
      <c r="D95" s="57"/>
      <c r="E95" s="58"/>
      <c r="F95" s="97"/>
      <c r="G95" s="97"/>
      <c r="H95" s="97"/>
      <c r="I95" s="97"/>
      <c r="J95" s="97"/>
      <c r="K95" s="97"/>
      <c r="L95" s="97"/>
      <c r="M95" s="97"/>
      <c r="N95" s="97"/>
      <c r="O95" s="97"/>
      <c r="P95" s="97"/>
      <c r="Q95" s="97"/>
      <c r="R95" s="97"/>
      <c r="S95" s="97"/>
      <c r="T95" s="97"/>
      <c r="U95" s="97"/>
      <c r="V95" s="97"/>
      <c r="W95" s="97"/>
      <c r="X95" s="97"/>
      <c r="Y95" s="97"/>
      <c r="Z95" s="97"/>
      <c r="AA95" s="97"/>
    </row>
    <row r="96" spans="1:27" ht="15.75" customHeight="1" x14ac:dyDescent="0.25">
      <c r="A96" s="59" t="s">
        <v>257</v>
      </c>
      <c r="B96" s="115" t="s">
        <v>258</v>
      </c>
      <c r="C96" s="115" t="s">
        <v>259</v>
      </c>
      <c r="D96" s="60" t="s">
        <v>260</v>
      </c>
      <c r="E96" s="61" t="s">
        <v>261</v>
      </c>
      <c r="F96" s="97"/>
      <c r="G96" s="97"/>
      <c r="H96" s="97"/>
      <c r="I96" s="97"/>
      <c r="J96" s="97"/>
      <c r="K96" s="97"/>
      <c r="L96" s="97"/>
      <c r="M96" s="97"/>
      <c r="N96" s="97"/>
      <c r="O96" s="97"/>
      <c r="P96" s="97"/>
      <c r="Q96" s="97"/>
      <c r="R96" s="97"/>
      <c r="S96" s="97"/>
      <c r="T96" s="97"/>
      <c r="U96" s="97"/>
      <c r="V96" s="97"/>
      <c r="W96" s="97"/>
      <c r="X96" s="97"/>
      <c r="Y96" s="97"/>
      <c r="Z96" s="97"/>
      <c r="AA96" s="97"/>
    </row>
    <row r="97" spans="1:27" ht="15.75" customHeight="1" x14ac:dyDescent="0.25">
      <c r="A97" s="163" t="s">
        <v>330</v>
      </c>
      <c r="B97" s="143">
        <f>PhaseII_4thGrade!C22</f>
        <v>7</v>
      </c>
      <c r="C97" s="145" t="s">
        <v>331</v>
      </c>
      <c r="D97" s="70" t="s">
        <v>332</v>
      </c>
      <c r="E97" s="151" t="str">
        <f>IF($B97&lt;3, "Does Not Meet Expectations", IF($B97&gt;4,"Meets Expectations", "Partially Meets Expectations"))</f>
        <v>Meets Expectations</v>
      </c>
      <c r="F97" s="97"/>
      <c r="G97" s="97"/>
      <c r="H97" s="97"/>
      <c r="I97" s="97"/>
      <c r="J97" s="97"/>
      <c r="K97" s="97"/>
      <c r="L97" s="97"/>
      <c r="M97" s="97"/>
      <c r="N97" s="97"/>
      <c r="O97" s="97"/>
      <c r="P97" s="97"/>
      <c r="Q97" s="97"/>
      <c r="R97" s="97"/>
      <c r="S97" s="97"/>
      <c r="T97" s="97"/>
      <c r="U97" s="97"/>
      <c r="V97" s="97"/>
      <c r="W97" s="97"/>
      <c r="X97" s="97"/>
      <c r="Y97" s="97"/>
      <c r="Z97" s="97"/>
      <c r="AA97" s="97"/>
    </row>
    <row r="98" spans="1:27" ht="15.75" customHeight="1" x14ac:dyDescent="0.25">
      <c r="A98" s="141"/>
      <c r="B98" s="144"/>
      <c r="C98" s="146"/>
      <c r="D98" s="71" t="s">
        <v>299</v>
      </c>
      <c r="E98" s="149"/>
      <c r="F98" s="97"/>
      <c r="G98" s="97"/>
      <c r="H98" s="97"/>
      <c r="I98" s="97"/>
      <c r="J98" s="97"/>
      <c r="K98" s="97"/>
      <c r="L98" s="97"/>
      <c r="M98" s="97"/>
      <c r="N98" s="97"/>
      <c r="O98" s="97"/>
      <c r="P98" s="97"/>
      <c r="Q98" s="97"/>
      <c r="R98" s="97"/>
      <c r="S98" s="97"/>
      <c r="T98" s="97"/>
      <c r="U98" s="97"/>
      <c r="V98" s="97"/>
      <c r="W98" s="97"/>
      <c r="X98" s="97"/>
      <c r="Y98" s="97"/>
      <c r="Z98" s="97"/>
      <c r="AA98" s="97"/>
    </row>
    <row r="99" spans="1:27" ht="15.75" customHeight="1" x14ac:dyDescent="0.25">
      <c r="A99" s="142"/>
      <c r="B99" s="152"/>
      <c r="C99" s="147"/>
      <c r="D99" s="71" t="s">
        <v>300</v>
      </c>
      <c r="E99" s="150"/>
      <c r="F99" s="97"/>
      <c r="G99" s="97"/>
      <c r="H99" s="97"/>
      <c r="I99" s="97"/>
      <c r="J99" s="97"/>
      <c r="K99" s="97"/>
      <c r="L99" s="97"/>
      <c r="M99" s="97"/>
      <c r="N99" s="97"/>
      <c r="O99" s="97"/>
      <c r="P99" s="97"/>
      <c r="Q99" s="97"/>
      <c r="R99" s="97"/>
      <c r="S99" s="97"/>
      <c r="T99" s="97"/>
      <c r="U99" s="97"/>
      <c r="V99" s="97"/>
      <c r="W99" s="97"/>
      <c r="X99" s="97"/>
      <c r="Y99" s="97"/>
      <c r="Z99" s="97"/>
      <c r="AA99" s="97"/>
    </row>
    <row r="100" spans="1:27" ht="15" customHeight="1" x14ac:dyDescent="0.25">
      <c r="A100" s="140" t="s">
        <v>333</v>
      </c>
      <c r="B100" s="143">
        <f>PhaseII_4thGrade!C35</f>
        <v>10</v>
      </c>
      <c r="C100" s="145" t="s">
        <v>334</v>
      </c>
      <c r="D100" s="116" t="s">
        <v>335</v>
      </c>
      <c r="E100" s="151" t="str">
        <f>IF($B100&lt;6, "Does Not Meet Expectations", IF($B100&gt;7,"Meets Expectations", "Partially Meets Expectations"))</f>
        <v>Meets Expectations</v>
      </c>
      <c r="F100" s="97"/>
      <c r="G100" s="97"/>
      <c r="H100" s="97"/>
      <c r="I100" s="97"/>
      <c r="J100" s="97"/>
      <c r="K100" s="97"/>
      <c r="L100" s="97"/>
      <c r="M100" s="97"/>
      <c r="N100" s="97"/>
      <c r="O100" s="97"/>
      <c r="P100" s="97"/>
      <c r="Q100" s="97"/>
      <c r="R100" s="97"/>
      <c r="S100" s="97"/>
      <c r="T100" s="97"/>
      <c r="U100" s="97"/>
      <c r="V100" s="97"/>
      <c r="W100" s="97"/>
      <c r="X100" s="97"/>
      <c r="Y100" s="97"/>
      <c r="Z100" s="97"/>
      <c r="AA100" s="97"/>
    </row>
    <row r="101" spans="1:27" ht="15.75" customHeight="1" x14ac:dyDescent="0.25">
      <c r="A101" s="141"/>
      <c r="B101" s="144"/>
      <c r="C101" s="146"/>
      <c r="D101" s="62" t="s">
        <v>296</v>
      </c>
      <c r="E101" s="149"/>
      <c r="F101" s="97"/>
      <c r="G101" s="97"/>
      <c r="H101" s="97"/>
      <c r="I101" s="97"/>
      <c r="J101" s="97"/>
      <c r="K101" s="97"/>
      <c r="L101" s="97"/>
      <c r="M101" s="97"/>
      <c r="N101" s="97"/>
      <c r="O101" s="97"/>
      <c r="P101" s="97"/>
      <c r="Q101" s="97"/>
      <c r="R101" s="97"/>
      <c r="S101" s="97"/>
      <c r="T101" s="97"/>
      <c r="U101" s="97"/>
      <c r="V101" s="97"/>
      <c r="W101" s="97"/>
      <c r="X101" s="97"/>
      <c r="Y101" s="97"/>
      <c r="Z101" s="97"/>
      <c r="AA101" s="97"/>
    </row>
    <row r="102" spans="1:27" ht="15.75" customHeight="1" x14ac:dyDescent="0.25">
      <c r="A102" s="142"/>
      <c r="B102" s="152"/>
      <c r="C102" s="147"/>
      <c r="D102" s="63" t="s">
        <v>297</v>
      </c>
      <c r="E102" s="150"/>
      <c r="F102" s="97"/>
      <c r="G102" s="97"/>
      <c r="H102" s="97"/>
      <c r="I102" s="97"/>
      <c r="J102" s="97"/>
      <c r="K102" s="97"/>
      <c r="L102" s="97"/>
      <c r="M102" s="97"/>
      <c r="N102" s="97"/>
      <c r="O102" s="97"/>
      <c r="P102" s="97"/>
      <c r="Q102" s="97"/>
      <c r="R102" s="97"/>
      <c r="S102" s="97"/>
      <c r="T102" s="97"/>
      <c r="U102" s="97"/>
      <c r="V102" s="97"/>
      <c r="W102" s="97"/>
      <c r="X102" s="97"/>
      <c r="Y102" s="97"/>
      <c r="Z102" s="97"/>
      <c r="AA102" s="97"/>
    </row>
    <row r="103" spans="1:27" ht="15.75" customHeight="1" x14ac:dyDescent="0.25">
      <c r="A103" s="140" t="s">
        <v>336</v>
      </c>
      <c r="B103" s="143">
        <f>PhaseII_4thGrade!C42</f>
        <v>4</v>
      </c>
      <c r="C103" s="145" t="s">
        <v>303</v>
      </c>
      <c r="D103" s="116" t="s">
        <v>284</v>
      </c>
      <c r="E103" s="151" t="str">
        <f>IF($B103&lt;1, "Does Not Meet Expectations", IF($B103&gt;2,"Meets Expectations", "Partially Meets Expectations"))</f>
        <v>Meets Expectations</v>
      </c>
      <c r="F103" s="97"/>
      <c r="G103" s="97"/>
      <c r="H103" s="97"/>
      <c r="I103" s="97"/>
      <c r="J103" s="97"/>
      <c r="K103" s="97"/>
      <c r="L103" s="97"/>
      <c r="M103" s="97"/>
      <c r="N103" s="97"/>
      <c r="O103" s="97"/>
      <c r="P103" s="97"/>
      <c r="Q103" s="97"/>
      <c r="R103" s="97"/>
      <c r="S103" s="97"/>
      <c r="T103" s="97"/>
      <c r="U103" s="97"/>
      <c r="V103" s="97"/>
      <c r="W103" s="97"/>
      <c r="X103" s="97"/>
      <c r="Y103" s="97"/>
      <c r="Z103" s="97"/>
      <c r="AA103" s="97"/>
    </row>
    <row r="104" spans="1:27" ht="15.75" customHeight="1" x14ac:dyDescent="0.25">
      <c r="A104" s="141"/>
      <c r="B104" s="144"/>
      <c r="C104" s="146"/>
      <c r="D104" s="62" t="s">
        <v>285</v>
      </c>
      <c r="E104" s="149"/>
      <c r="F104" s="97"/>
      <c r="G104" s="97"/>
      <c r="H104" s="97"/>
      <c r="I104" s="97"/>
      <c r="J104" s="97"/>
      <c r="K104" s="97"/>
      <c r="L104" s="97"/>
      <c r="M104" s="97"/>
      <c r="N104" s="97"/>
      <c r="O104" s="97"/>
      <c r="P104" s="97"/>
      <c r="Q104" s="97"/>
      <c r="R104" s="97"/>
      <c r="S104" s="97"/>
      <c r="T104" s="97"/>
      <c r="U104" s="97"/>
      <c r="V104" s="97"/>
      <c r="W104" s="97"/>
      <c r="X104" s="97"/>
      <c r="Y104" s="97"/>
      <c r="Z104" s="97"/>
      <c r="AA104" s="97"/>
    </row>
    <row r="105" spans="1:27" ht="15.75" customHeight="1" x14ac:dyDescent="0.25">
      <c r="A105" s="142"/>
      <c r="B105" s="152"/>
      <c r="C105" s="147"/>
      <c r="D105" s="62" t="s">
        <v>286</v>
      </c>
      <c r="E105" s="150"/>
      <c r="F105" s="97"/>
      <c r="G105" s="97"/>
      <c r="H105" s="97"/>
      <c r="I105" s="97"/>
      <c r="J105" s="97"/>
      <c r="K105" s="97"/>
      <c r="L105" s="97"/>
      <c r="M105" s="97"/>
      <c r="N105" s="97"/>
      <c r="O105" s="97"/>
      <c r="P105" s="97"/>
      <c r="Q105" s="97"/>
      <c r="R105" s="97"/>
      <c r="S105" s="97"/>
      <c r="T105" s="97"/>
      <c r="U105" s="97"/>
      <c r="V105" s="97"/>
      <c r="W105" s="97"/>
      <c r="X105" s="97"/>
      <c r="Y105" s="97"/>
      <c r="Z105" s="97"/>
      <c r="AA105" s="97"/>
    </row>
    <row r="106" spans="1:27" ht="15.75" customHeight="1" x14ac:dyDescent="0.25">
      <c r="A106" s="140" t="s">
        <v>277</v>
      </c>
      <c r="B106" s="143">
        <f>PhaseII_4thGrade!C58</f>
        <v>13</v>
      </c>
      <c r="C106" s="145" t="s">
        <v>278</v>
      </c>
      <c r="D106" s="116" t="s">
        <v>279</v>
      </c>
      <c r="E106" s="151" t="str">
        <f>IF($B106&lt;8, "Does Not Meet Expectations", IF($B106&gt;10,"Meets Expectations", "Partially Meets Expectations"))</f>
        <v>Meets Expectations</v>
      </c>
      <c r="F106" s="97"/>
      <c r="G106" s="97"/>
      <c r="H106" s="97"/>
      <c r="I106" s="97"/>
      <c r="J106" s="97"/>
      <c r="K106" s="97"/>
      <c r="L106" s="97"/>
      <c r="M106" s="97"/>
      <c r="N106" s="97"/>
      <c r="O106" s="97"/>
      <c r="P106" s="97"/>
      <c r="Q106" s="97"/>
      <c r="R106" s="97"/>
      <c r="S106" s="97"/>
      <c r="T106" s="97"/>
      <c r="U106" s="97"/>
      <c r="V106" s="97"/>
      <c r="W106" s="97"/>
      <c r="X106" s="97"/>
      <c r="Y106" s="97"/>
      <c r="Z106" s="97"/>
      <c r="AA106" s="97"/>
    </row>
    <row r="107" spans="1:27" ht="15.75" customHeight="1" x14ac:dyDescent="0.25">
      <c r="A107" s="141"/>
      <c r="B107" s="144"/>
      <c r="C107" s="146"/>
      <c r="D107" s="62" t="s">
        <v>280</v>
      </c>
      <c r="E107" s="149"/>
      <c r="F107" s="97"/>
      <c r="G107" s="97"/>
      <c r="H107" s="97"/>
      <c r="I107" s="97"/>
      <c r="J107" s="97"/>
      <c r="K107" s="97"/>
      <c r="L107" s="97"/>
      <c r="M107" s="97"/>
      <c r="N107" s="97"/>
      <c r="O107" s="97"/>
      <c r="P107" s="97"/>
      <c r="Q107" s="97"/>
      <c r="R107" s="97"/>
      <c r="S107" s="97"/>
      <c r="T107" s="97"/>
      <c r="U107" s="97"/>
      <c r="V107" s="97"/>
      <c r="W107" s="97"/>
      <c r="X107" s="97"/>
      <c r="Y107" s="97"/>
      <c r="Z107" s="97"/>
      <c r="AA107" s="97"/>
    </row>
    <row r="108" spans="1:27" ht="15.75" customHeight="1" x14ac:dyDescent="0.25">
      <c r="A108" s="142"/>
      <c r="B108" s="152"/>
      <c r="C108" s="147"/>
      <c r="D108" s="62" t="s">
        <v>281</v>
      </c>
      <c r="E108" s="150"/>
      <c r="F108" s="97"/>
      <c r="G108" s="97"/>
      <c r="H108" s="97"/>
      <c r="I108" s="97"/>
      <c r="J108" s="97"/>
      <c r="K108" s="97"/>
      <c r="L108" s="97"/>
      <c r="M108" s="97"/>
      <c r="N108" s="97"/>
      <c r="O108" s="97"/>
      <c r="P108" s="97"/>
      <c r="Q108" s="97"/>
      <c r="R108" s="97"/>
      <c r="S108" s="97"/>
      <c r="T108" s="97"/>
      <c r="U108" s="97"/>
      <c r="V108" s="97"/>
      <c r="W108" s="97"/>
      <c r="X108" s="97"/>
      <c r="Y108" s="97"/>
      <c r="Z108" s="97"/>
      <c r="AA108" s="97"/>
    </row>
    <row r="109" spans="1:27" ht="15.75" customHeight="1" x14ac:dyDescent="0.25">
      <c r="A109" s="140" t="s">
        <v>337</v>
      </c>
      <c r="B109" s="143">
        <f>PhaseII_4thGrade!C70</f>
        <v>9</v>
      </c>
      <c r="C109" s="153" t="s">
        <v>338</v>
      </c>
      <c r="D109" s="116" t="s">
        <v>295</v>
      </c>
      <c r="E109" s="151" t="str">
        <f>IF($B109&lt;6, "Does Not Meet Expectations", IF($B109&gt;7,"Meets Expectations", "Partially Meets Expectations"))</f>
        <v>Meets Expectations</v>
      </c>
      <c r="F109" s="97"/>
      <c r="G109" s="97"/>
      <c r="H109" s="97"/>
      <c r="I109" s="97"/>
      <c r="J109" s="97"/>
      <c r="K109" s="97"/>
      <c r="L109" s="97"/>
      <c r="M109" s="97"/>
      <c r="N109" s="97"/>
      <c r="O109" s="97"/>
      <c r="P109" s="97"/>
      <c r="Q109" s="97"/>
      <c r="R109" s="97"/>
      <c r="S109" s="97"/>
      <c r="T109" s="97"/>
      <c r="U109" s="97"/>
      <c r="V109" s="97"/>
      <c r="W109" s="97"/>
      <c r="X109" s="97"/>
      <c r="Y109" s="97"/>
      <c r="Z109" s="97"/>
      <c r="AA109" s="97"/>
    </row>
    <row r="110" spans="1:27" ht="15.75" customHeight="1" x14ac:dyDescent="0.25">
      <c r="A110" s="141"/>
      <c r="B110" s="144"/>
      <c r="C110" s="154"/>
      <c r="D110" s="62" t="s">
        <v>296</v>
      </c>
      <c r="E110" s="149"/>
      <c r="F110" s="97"/>
      <c r="G110" s="97"/>
      <c r="H110" s="97"/>
      <c r="I110" s="97"/>
      <c r="J110" s="97"/>
      <c r="K110" s="97"/>
      <c r="L110" s="97"/>
      <c r="M110" s="97"/>
      <c r="N110" s="97"/>
      <c r="O110" s="97"/>
      <c r="P110" s="97"/>
      <c r="Q110" s="97"/>
      <c r="R110" s="97"/>
      <c r="S110" s="97"/>
      <c r="T110" s="97"/>
      <c r="U110" s="97"/>
      <c r="V110" s="97"/>
      <c r="W110" s="97"/>
      <c r="X110" s="97"/>
      <c r="Y110" s="97"/>
      <c r="Z110" s="97"/>
      <c r="AA110" s="97"/>
    </row>
    <row r="111" spans="1:27" ht="15.75" customHeight="1" x14ac:dyDescent="0.25">
      <c r="A111" s="142"/>
      <c r="B111" s="152"/>
      <c r="C111" s="155"/>
      <c r="D111" s="88" t="s">
        <v>297</v>
      </c>
      <c r="E111" s="150"/>
      <c r="F111" s="97"/>
      <c r="G111" s="97"/>
      <c r="H111" s="97"/>
      <c r="I111" s="97"/>
      <c r="J111" s="97"/>
      <c r="K111" s="97"/>
      <c r="L111" s="97"/>
      <c r="M111" s="97"/>
      <c r="N111" s="97"/>
      <c r="O111" s="97"/>
      <c r="P111" s="97"/>
      <c r="Q111" s="97"/>
      <c r="R111" s="97"/>
      <c r="S111" s="97"/>
      <c r="T111" s="97"/>
      <c r="U111" s="97"/>
      <c r="V111" s="97"/>
      <c r="W111" s="97"/>
      <c r="X111" s="97"/>
      <c r="Y111" s="97"/>
      <c r="Z111" s="97"/>
      <c r="AA111" s="97"/>
    </row>
    <row r="112" spans="1:27" ht="15.75" customHeight="1" x14ac:dyDescent="0.25">
      <c r="A112" s="64"/>
      <c r="B112" s="65"/>
      <c r="C112" s="65"/>
      <c r="D112" s="66" t="s">
        <v>292</v>
      </c>
      <c r="E112" s="67"/>
      <c r="F112" s="97"/>
      <c r="G112" s="97"/>
      <c r="H112" s="97"/>
      <c r="I112" s="97"/>
      <c r="J112" s="97"/>
      <c r="K112" s="97"/>
      <c r="L112" s="97"/>
      <c r="M112" s="97"/>
      <c r="N112" s="97"/>
      <c r="O112" s="97"/>
      <c r="P112" s="97"/>
      <c r="Q112" s="97"/>
      <c r="R112" s="97"/>
      <c r="S112" s="97"/>
      <c r="T112" s="97"/>
      <c r="U112" s="97"/>
      <c r="V112" s="97"/>
      <c r="W112" s="97"/>
      <c r="X112" s="97"/>
      <c r="Y112" s="97"/>
      <c r="Z112" s="97"/>
      <c r="AA112" s="97"/>
    </row>
    <row r="113" spans="1:27" ht="15" customHeight="1"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row>
    <row r="114" spans="1:27" ht="15.75" customHeight="1" x14ac:dyDescent="0.25">
      <c r="A114" s="27" t="s">
        <v>339</v>
      </c>
      <c r="B114" s="57"/>
      <c r="C114" s="57"/>
      <c r="D114" s="57"/>
      <c r="E114" s="58"/>
      <c r="F114" s="97"/>
      <c r="G114" s="97"/>
      <c r="H114" s="97"/>
      <c r="I114" s="97"/>
      <c r="J114" s="97"/>
      <c r="K114" s="97"/>
      <c r="L114" s="97"/>
      <c r="M114" s="97"/>
      <c r="N114" s="97"/>
      <c r="O114" s="97"/>
      <c r="P114" s="97"/>
      <c r="Q114" s="97"/>
      <c r="R114" s="97"/>
      <c r="S114" s="97"/>
      <c r="T114" s="97"/>
      <c r="U114" s="97"/>
      <c r="V114" s="97"/>
      <c r="W114" s="97"/>
      <c r="X114" s="97"/>
      <c r="Y114" s="97"/>
      <c r="Z114" s="97"/>
      <c r="AA114" s="97"/>
    </row>
    <row r="115" spans="1:27" ht="15.75" customHeight="1" x14ac:dyDescent="0.25">
      <c r="A115" s="59" t="s">
        <v>257</v>
      </c>
      <c r="B115" s="115" t="s">
        <v>258</v>
      </c>
      <c r="C115" s="115" t="s">
        <v>259</v>
      </c>
      <c r="D115" s="60" t="s">
        <v>260</v>
      </c>
      <c r="E115" s="61" t="s">
        <v>261</v>
      </c>
      <c r="F115" s="97"/>
      <c r="G115" s="97"/>
      <c r="H115" s="97"/>
      <c r="I115" s="97"/>
      <c r="J115" s="97"/>
      <c r="K115" s="97"/>
      <c r="L115" s="97"/>
      <c r="M115" s="97"/>
      <c r="N115" s="97"/>
      <c r="O115" s="97"/>
      <c r="P115" s="97"/>
      <c r="Q115" s="97"/>
      <c r="R115" s="97"/>
      <c r="S115" s="97"/>
      <c r="T115" s="97"/>
      <c r="U115" s="97"/>
      <c r="V115" s="97"/>
      <c r="W115" s="97"/>
      <c r="X115" s="97"/>
      <c r="Y115" s="97"/>
      <c r="Z115" s="97"/>
      <c r="AA115" s="97"/>
    </row>
    <row r="116" spans="1:27" ht="15.75" customHeight="1" x14ac:dyDescent="0.25">
      <c r="A116" s="163" t="s">
        <v>330</v>
      </c>
      <c r="B116" s="143">
        <f>PhaseII_5thGrade!C22</f>
        <v>7</v>
      </c>
      <c r="C116" s="145" t="s">
        <v>331</v>
      </c>
      <c r="D116" s="70" t="s">
        <v>332</v>
      </c>
      <c r="E116" s="151" t="str">
        <f>IF($B116&lt;3, "Does Not Meet Expectations", IF($B116&gt;4,"Meets Expectations", "Partially Meets Expectations"))</f>
        <v>Meets Expectations</v>
      </c>
      <c r="F116" s="97"/>
      <c r="G116" s="97"/>
      <c r="H116" s="97"/>
      <c r="I116" s="97"/>
      <c r="J116" s="97"/>
      <c r="K116" s="97"/>
      <c r="L116" s="97"/>
      <c r="M116" s="97"/>
      <c r="N116" s="97"/>
      <c r="O116" s="97"/>
      <c r="P116" s="97"/>
      <c r="Q116" s="97"/>
      <c r="R116" s="97"/>
      <c r="S116" s="97"/>
      <c r="T116" s="97"/>
      <c r="U116" s="97"/>
      <c r="V116" s="97"/>
      <c r="W116" s="97"/>
      <c r="X116" s="97"/>
      <c r="Y116" s="97"/>
      <c r="Z116" s="97"/>
      <c r="AA116" s="97"/>
    </row>
    <row r="117" spans="1:27" ht="15.75" customHeight="1" x14ac:dyDescent="0.25">
      <c r="A117" s="141"/>
      <c r="B117" s="144"/>
      <c r="C117" s="146"/>
      <c r="D117" s="71" t="s">
        <v>299</v>
      </c>
      <c r="E117" s="149"/>
      <c r="F117" s="97"/>
      <c r="G117" s="97"/>
      <c r="H117" s="97"/>
      <c r="I117" s="97"/>
      <c r="J117" s="97"/>
      <c r="K117" s="97"/>
      <c r="L117" s="97"/>
      <c r="M117" s="97"/>
      <c r="N117" s="97"/>
      <c r="O117" s="97"/>
      <c r="P117" s="97"/>
      <c r="Q117" s="97"/>
      <c r="R117" s="97"/>
      <c r="S117" s="97"/>
      <c r="T117" s="97"/>
      <c r="U117" s="97"/>
      <c r="V117" s="97"/>
      <c r="W117" s="97"/>
      <c r="X117" s="97"/>
      <c r="Y117" s="97"/>
      <c r="Z117" s="97"/>
      <c r="AA117" s="97"/>
    </row>
    <row r="118" spans="1:27" ht="15.75" customHeight="1" x14ac:dyDescent="0.25">
      <c r="A118" s="142"/>
      <c r="B118" s="152"/>
      <c r="C118" s="147"/>
      <c r="D118" s="71" t="s">
        <v>300</v>
      </c>
      <c r="E118" s="150"/>
      <c r="F118" s="97"/>
      <c r="G118" s="97"/>
      <c r="H118" s="97"/>
      <c r="I118" s="97"/>
      <c r="J118" s="97"/>
      <c r="K118" s="97"/>
      <c r="L118" s="97"/>
      <c r="M118" s="97"/>
      <c r="N118" s="97"/>
      <c r="O118" s="97"/>
      <c r="P118" s="97"/>
      <c r="Q118" s="97"/>
      <c r="R118" s="97"/>
      <c r="S118" s="97"/>
      <c r="T118" s="97"/>
      <c r="U118" s="97"/>
      <c r="V118" s="97"/>
      <c r="W118" s="97"/>
      <c r="X118" s="97"/>
      <c r="Y118" s="97"/>
      <c r="Z118" s="97"/>
      <c r="AA118" s="97"/>
    </row>
    <row r="119" spans="1:27" ht="15" customHeight="1" x14ac:dyDescent="0.25">
      <c r="A119" s="140" t="s">
        <v>333</v>
      </c>
      <c r="B119" s="143">
        <f>PhaseII_5thGrade!C35</f>
        <v>10</v>
      </c>
      <c r="C119" s="145" t="s">
        <v>334</v>
      </c>
      <c r="D119" s="116" t="s">
        <v>335</v>
      </c>
      <c r="E119" s="151" t="str">
        <f>IF($B119&lt;6, "Does Not Meet Expectations", IF($B119&gt;7,"Meets Expectations", "Partially Meets Expectations"))</f>
        <v>Meets Expectations</v>
      </c>
      <c r="F119" s="97"/>
      <c r="G119" s="97"/>
      <c r="H119" s="97"/>
      <c r="I119" s="97"/>
      <c r="J119" s="97"/>
      <c r="K119" s="97"/>
      <c r="L119" s="97"/>
      <c r="M119" s="97"/>
      <c r="N119" s="97"/>
      <c r="O119" s="97"/>
      <c r="P119" s="97"/>
      <c r="Q119" s="97"/>
      <c r="R119" s="97"/>
      <c r="S119" s="97"/>
      <c r="T119" s="97"/>
      <c r="U119" s="97"/>
      <c r="V119" s="97"/>
      <c r="W119" s="97"/>
      <c r="X119" s="97"/>
      <c r="Y119" s="97"/>
      <c r="Z119" s="97"/>
      <c r="AA119" s="97"/>
    </row>
    <row r="120" spans="1:27" ht="15.75" customHeight="1" x14ac:dyDescent="0.25">
      <c r="A120" s="141"/>
      <c r="B120" s="144"/>
      <c r="C120" s="146"/>
      <c r="D120" s="62" t="s">
        <v>296</v>
      </c>
      <c r="E120" s="149"/>
      <c r="F120" s="97"/>
      <c r="G120" s="97"/>
      <c r="H120" s="97"/>
      <c r="I120" s="97"/>
      <c r="J120" s="97"/>
      <c r="K120" s="97"/>
      <c r="L120" s="97"/>
      <c r="M120" s="97"/>
      <c r="N120" s="97"/>
      <c r="O120" s="97"/>
      <c r="P120" s="97"/>
      <c r="Q120" s="97"/>
      <c r="R120" s="97"/>
      <c r="S120" s="97"/>
      <c r="T120" s="97"/>
      <c r="U120" s="97"/>
      <c r="V120" s="97"/>
      <c r="W120" s="97"/>
      <c r="X120" s="97"/>
      <c r="Y120" s="97"/>
      <c r="Z120" s="97"/>
      <c r="AA120" s="97"/>
    </row>
    <row r="121" spans="1:27" ht="15.75" customHeight="1" x14ac:dyDescent="0.25">
      <c r="A121" s="142"/>
      <c r="B121" s="152"/>
      <c r="C121" s="147"/>
      <c r="D121" s="63" t="s">
        <v>297</v>
      </c>
      <c r="E121" s="150"/>
      <c r="F121" s="97"/>
      <c r="G121" s="97"/>
      <c r="H121" s="97"/>
      <c r="I121" s="97"/>
      <c r="J121" s="97"/>
      <c r="K121" s="97"/>
      <c r="L121" s="97"/>
      <c r="M121" s="97"/>
      <c r="N121" s="97"/>
      <c r="O121" s="97"/>
      <c r="P121" s="97"/>
      <c r="Q121" s="97"/>
      <c r="R121" s="97"/>
      <c r="S121" s="97"/>
      <c r="T121" s="97"/>
      <c r="U121" s="97"/>
      <c r="V121" s="97"/>
      <c r="W121" s="97"/>
      <c r="X121" s="97"/>
      <c r="Y121" s="97"/>
      <c r="Z121" s="97"/>
      <c r="AA121" s="97"/>
    </row>
    <row r="122" spans="1:27" ht="15.75" customHeight="1" x14ac:dyDescent="0.25">
      <c r="A122" s="140" t="s">
        <v>336</v>
      </c>
      <c r="B122" s="143">
        <f>PhaseII_5thGrade!C42</f>
        <v>4</v>
      </c>
      <c r="C122" s="145" t="s">
        <v>303</v>
      </c>
      <c r="D122" s="116" t="s">
        <v>284</v>
      </c>
      <c r="E122" s="151" t="str">
        <f>IF($B122&lt;1, "Does Not Meet Expectations", IF($B122&gt;2,"Meets Expectations", "Partially Meets Expectations"))</f>
        <v>Meets Expectations</v>
      </c>
      <c r="F122" s="97"/>
      <c r="G122" s="97"/>
      <c r="H122" s="97"/>
      <c r="I122" s="97"/>
      <c r="J122" s="97"/>
      <c r="K122" s="97"/>
      <c r="L122" s="97"/>
      <c r="M122" s="97"/>
      <c r="N122" s="97"/>
      <c r="O122" s="97"/>
      <c r="P122" s="97"/>
      <c r="Q122" s="97"/>
      <c r="R122" s="97"/>
      <c r="S122" s="97"/>
      <c r="T122" s="97"/>
      <c r="U122" s="97"/>
      <c r="V122" s="97"/>
      <c r="W122" s="97"/>
      <c r="X122" s="97"/>
      <c r="Y122" s="97"/>
      <c r="Z122" s="97"/>
      <c r="AA122" s="97"/>
    </row>
    <row r="123" spans="1:27" ht="15.75" customHeight="1" x14ac:dyDescent="0.25">
      <c r="A123" s="141"/>
      <c r="B123" s="144"/>
      <c r="C123" s="146"/>
      <c r="D123" s="62" t="s">
        <v>285</v>
      </c>
      <c r="E123" s="149"/>
      <c r="F123" s="97"/>
      <c r="G123" s="97"/>
      <c r="H123" s="97"/>
      <c r="I123" s="97"/>
      <c r="J123" s="97"/>
      <c r="K123" s="97"/>
      <c r="L123" s="97"/>
      <c r="M123" s="97"/>
      <c r="N123" s="97"/>
      <c r="O123" s="97"/>
      <c r="P123" s="97"/>
      <c r="Q123" s="97"/>
      <c r="R123" s="97"/>
      <c r="S123" s="97"/>
      <c r="T123" s="97"/>
      <c r="U123" s="97"/>
      <c r="V123" s="97"/>
      <c r="W123" s="97"/>
      <c r="X123" s="97"/>
      <c r="Y123" s="97"/>
      <c r="Z123" s="97"/>
      <c r="AA123" s="97"/>
    </row>
    <row r="124" spans="1:27" ht="15.75" customHeight="1" x14ac:dyDescent="0.25">
      <c r="A124" s="142"/>
      <c r="B124" s="152"/>
      <c r="C124" s="147"/>
      <c r="D124" s="62" t="s">
        <v>286</v>
      </c>
      <c r="E124" s="150"/>
      <c r="F124" s="97"/>
      <c r="G124" s="97"/>
      <c r="H124" s="97"/>
      <c r="I124" s="97"/>
      <c r="J124" s="97"/>
      <c r="K124" s="97"/>
      <c r="L124" s="97"/>
      <c r="M124" s="97"/>
      <c r="N124" s="97"/>
      <c r="O124" s="97"/>
      <c r="P124" s="97"/>
      <c r="Q124" s="97"/>
      <c r="R124" s="97"/>
      <c r="S124" s="97"/>
      <c r="T124" s="97"/>
      <c r="U124" s="97"/>
      <c r="V124" s="97"/>
      <c r="W124" s="97"/>
      <c r="X124" s="97"/>
      <c r="Y124" s="97"/>
      <c r="Z124" s="97"/>
      <c r="AA124" s="97"/>
    </row>
    <row r="125" spans="1:27" ht="15.75" customHeight="1" x14ac:dyDescent="0.25">
      <c r="A125" s="140" t="s">
        <v>277</v>
      </c>
      <c r="B125" s="143">
        <f>PhaseII_5thGrade!C58</f>
        <v>13</v>
      </c>
      <c r="C125" s="145" t="s">
        <v>278</v>
      </c>
      <c r="D125" s="116" t="s">
        <v>279</v>
      </c>
      <c r="E125" s="151" t="str">
        <f>IF($B125&lt;8, "Does Not Meet Expectations", IF($B125&gt;10,"Meets Expectations", "Partially Meets Expectations"))</f>
        <v>Meets Expectations</v>
      </c>
      <c r="F125" s="97"/>
      <c r="G125" s="97"/>
      <c r="H125" s="97"/>
      <c r="I125" s="97"/>
      <c r="J125" s="97"/>
      <c r="K125" s="97"/>
      <c r="L125" s="97"/>
      <c r="M125" s="97"/>
      <c r="N125" s="97"/>
      <c r="O125" s="97"/>
      <c r="P125" s="97"/>
      <c r="Q125" s="97"/>
      <c r="R125" s="97"/>
      <c r="S125" s="97"/>
      <c r="T125" s="97"/>
      <c r="U125" s="97"/>
      <c r="V125" s="97"/>
      <c r="W125" s="97"/>
      <c r="X125" s="97"/>
      <c r="Y125" s="97"/>
      <c r="Z125" s="97"/>
      <c r="AA125" s="97"/>
    </row>
    <row r="126" spans="1:27" ht="15.75" customHeight="1" x14ac:dyDescent="0.25">
      <c r="A126" s="141"/>
      <c r="B126" s="144"/>
      <c r="C126" s="146"/>
      <c r="D126" s="62" t="s">
        <v>280</v>
      </c>
      <c r="E126" s="149"/>
      <c r="F126" s="97"/>
      <c r="G126" s="97"/>
      <c r="H126" s="97"/>
      <c r="I126" s="97"/>
      <c r="J126" s="97"/>
      <c r="K126" s="97"/>
      <c r="L126" s="97"/>
      <c r="M126" s="97"/>
      <c r="N126" s="97"/>
      <c r="O126" s="97"/>
      <c r="P126" s="97"/>
      <c r="Q126" s="97"/>
      <c r="R126" s="97"/>
      <c r="S126" s="97"/>
      <c r="T126" s="97"/>
      <c r="U126" s="97"/>
      <c r="V126" s="97"/>
      <c r="W126" s="97"/>
      <c r="X126" s="97"/>
      <c r="Y126" s="97"/>
      <c r="Z126" s="97"/>
      <c r="AA126" s="97"/>
    </row>
    <row r="127" spans="1:27" ht="15.75" customHeight="1" x14ac:dyDescent="0.25">
      <c r="A127" s="142"/>
      <c r="B127" s="152"/>
      <c r="C127" s="147"/>
      <c r="D127" s="62" t="s">
        <v>281</v>
      </c>
      <c r="E127" s="150"/>
      <c r="F127" s="97"/>
      <c r="G127" s="97"/>
      <c r="H127" s="97"/>
      <c r="I127" s="97"/>
      <c r="J127" s="97"/>
      <c r="K127" s="97"/>
      <c r="L127" s="97"/>
      <c r="M127" s="97"/>
      <c r="N127" s="97"/>
      <c r="O127" s="97"/>
      <c r="P127" s="97"/>
      <c r="Q127" s="97"/>
      <c r="R127" s="97"/>
      <c r="S127" s="97"/>
      <c r="T127" s="97"/>
      <c r="U127" s="97"/>
      <c r="V127" s="97"/>
      <c r="W127" s="97"/>
      <c r="X127" s="97"/>
      <c r="Y127" s="97"/>
      <c r="Z127" s="97"/>
      <c r="AA127" s="97"/>
    </row>
    <row r="128" spans="1:27" ht="15.75" customHeight="1" x14ac:dyDescent="0.25">
      <c r="A128" s="140" t="s">
        <v>337</v>
      </c>
      <c r="B128" s="143">
        <f>PhaseII_5thGrade!C70</f>
        <v>9</v>
      </c>
      <c r="C128" s="153" t="s">
        <v>338</v>
      </c>
      <c r="D128" s="116" t="s">
        <v>295</v>
      </c>
      <c r="E128" s="151" t="str">
        <f>IF($B128&lt;6, "Does Not Meet Expectations", IF($B128&gt;7,"Meets Expectations", "Partially Meets Expectations"))</f>
        <v>Meets Expectations</v>
      </c>
      <c r="F128" s="97"/>
      <c r="G128" s="97"/>
      <c r="H128" s="97"/>
      <c r="I128" s="97"/>
      <c r="J128" s="97"/>
      <c r="K128" s="97"/>
      <c r="L128" s="97"/>
      <c r="M128" s="97"/>
      <c r="N128" s="97"/>
      <c r="O128" s="97"/>
      <c r="P128" s="97"/>
      <c r="Q128" s="97"/>
      <c r="R128" s="97"/>
      <c r="S128" s="97"/>
      <c r="T128" s="97"/>
      <c r="U128" s="97"/>
      <c r="V128" s="97"/>
      <c r="W128" s="97"/>
      <c r="X128" s="97"/>
      <c r="Y128" s="97"/>
      <c r="Z128" s="97"/>
      <c r="AA128" s="97"/>
    </row>
    <row r="129" spans="1:27" ht="15.75" customHeight="1" x14ac:dyDescent="0.25">
      <c r="A129" s="141"/>
      <c r="B129" s="144"/>
      <c r="C129" s="154"/>
      <c r="D129" s="62" t="s">
        <v>296</v>
      </c>
      <c r="E129" s="149"/>
      <c r="F129" s="97"/>
      <c r="G129" s="97"/>
      <c r="H129" s="97"/>
      <c r="I129" s="97"/>
      <c r="J129" s="97"/>
      <c r="K129" s="97"/>
      <c r="L129" s="97"/>
      <c r="M129" s="97"/>
      <c r="N129" s="97"/>
      <c r="O129" s="97"/>
      <c r="P129" s="97"/>
      <c r="Q129" s="97"/>
      <c r="R129" s="97"/>
      <c r="S129" s="97"/>
      <c r="T129" s="97"/>
      <c r="U129" s="97"/>
      <c r="V129" s="97"/>
      <c r="W129" s="97"/>
      <c r="X129" s="97"/>
      <c r="Y129" s="97"/>
      <c r="Z129" s="97"/>
      <c r="AA129" s="97"/>
    </row>
    <row r="130" spans="1:27" ht="15.75" customHeight="1" x14ac:dyDescent="0.25">
      <c r="A130" s="142"/>
      <c r="B130" s="152"/>
      <c r="C130" s="155"/>
      <c r="D130" s="88" t="s">
        <v>297</v>
      </c>
      <c r="E130" s="150"/>
      <c r="F130" s="97"/>
      <c r="G130" s="97"/>
      <c r="H130" s="97"/>
      <c r="I130" s="97"/>
      <c r="J130" s="97"/>
      <c r="K130" s="97"/>
      <c r="L130" s="97"/>
      <c r="M130" s="97"/>
      <c r="N130" s="97"/>
      <c r="O130" s="97"/>
      <c r="P130" s="97"/>
      <c r="Q130" s="97"/>
      <c r="R130" s="97"/>
      <c r="S130" s="97"/>
      <c r="T130" s="97"/>
      <c r="U130" s="97"/>
      <c r="V130" s="97"/>
      <c r="W130" s="97"/>
      <c r="X130" s="97"/>
      <c r="Y130" s="97"/>
      <c r="Z130" s="97"/>
      <c r="AA130" s="97"/>
    </row>
    <row r="131" spans="1:27" ht="15.75" customHeight="1" x14ac:dyDescent="0.25">
      <c r="A131" s="64"/>
      <c r="B131" s="65"/>
      <c r="C131" s="65"/>
      <c r="D131" s="66" t="s">
        <v>292</v>
      </c>
      <c r="E131" s="67"/>
      <c r="F131" s="97"/>
      <c r="G131" s="97"/>
      <c r="H131" s="97"/>
      <c r="I131" s="97"/>
      <c r="J131" s="97"/>
      <c r="K131" s="97"/>
      <c r="L131" s="97"/>
      <c r="M131" s="97"/>
      <c r="N131" s="97"/>
      <c r="O131" s="97"/>
      <c r="P131" s="97"/>
      <c r="Q131" s="97"/>
      <c r="R131" s="97"/>
      <c r="S131" s="97"/>
      <c r="T131" s="97"/>
      <c r="U131" s="97"/>
      <c r="V131" s="97"/>
      <c r="W131" s="97"/>
      <c r="X131" s="97"/>
      <c r="Y131" s="97"/>
      <c r="Z131" s="97"/>
      <c r="AA131" s="97"/>
    </row>
    <row r="132" spans="1:27" ht="15" customHeight="1" x14ac:dyDescent="0.25">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row>
    <row r="133" spans="1:27" ht="15" customHeight="1" x14ac:dyDescent="0.25">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row>
  </sheetData>
  <mergeCells count="143">
    <mergeCell ref="A125:A127"/>
    <mergeCell ref="B125:B127"/>
    <mergeCell ref="C125:C127"/>
    <mergeCell ref="E125:E127"/>
    <mergeCell ref="A128:A130"/>
    <mergeCell ref="B128:B130"/>
    <mergeCell ref="C128:C130"/>
    <mergeCell ref="E128:E130"/>
    <mergeCell ref="A116:A118"/>
    <mergeCell ref="B116:B118"/>
    <mergeCell ref="C116:C118"/>
    <mergeCell ref="E116:E118"/>
    <mergeCell ref="A119:A121"/>
    <mergeCell ref="B119:B121"/>
    <mergeCell ref="C119:C121"/>
    <mergeCell ref="E119:E121"/>
    <mergeCell ref="A122:A124"/>
    <mergeCell ref="B122:B124"/>
    <mergeCell ref="C122:C124"/>
    <mergeCell ref="E122:E124"/>
    <mergeCell ref="A106:A108"/>
    <mergeCell ref="B106:B108"/>
    <mergeCell ref="C106:C108"/>
    <mergeCell ref="E106:E108"/>
    <mergeCell ref="A109:A111"/>
    <mergeCell ref="B109:B111"/>
    <mergeCell ref="C109:C111"/>
    <mergeCell ref="E109:E111"/>
    <mergeCell ref="A97:A99"/>
    <mergeCell ref="B97:B99"/>
    <mergeCell ref="C97:C99"/>
    <mergeCell ref="E97:E99"/>
    <mergeCell ref="A100:A102"/>
    <mergeCell ref="B100:B102"/>
    <mergeCell ref="C100:C102"/>
    <mergeCell ref="E100:E102"/>
    <mergeCell ref="A103:A105"/>
    <mergeCell ref="B103:B105"/>
    <mergeCell ref="C103:C105"/>
    <mergeCell ref="E103:E105"/>
    <mergeCell ref="B37:B39"/>
    <mergeCell ref="C37:C39"/>
    <mergeCell ref="A40:A42"/>
    <mergeCell ref="B40:B42"/>
    <mergeCell ref="C40:C42"/>
    <mergeCell ref="E40:E42"/>
    <mergeCell ref="A43:A45"/>
    <mergeCell ref="E43:E45"/>
    <mergeCell ref="B43:B45"/>
    <mergeCell ref="C43:C45"/>
    <mergeCell ref="A46:A48"/>
    <mergeCell ref="B46:B48"/>
    <mergeCell ref="C46:C48"/>
    <mergeCell ref="E46:E48"/>
    <mergeCell ref="A53:A55"/>
    <mergeCell ref="E53:E55"/>
    <mergeCell ref="B53:B55"/>
    <mergeCell ref="C53:C55"/>
    <mergeCell ref="A56:A58"/>
    <mergeCell ref="B56:B58"/>
    <mergeCell ref="C56:C58"/>
    <mergeCell ref="E56:E58"/>
    <mergeCell ref="A78:A80"/>
    <mergeCell ref="E78:E80"/>
    <mergeCell ref="B78:B80"/>
    <mergeCell ref="C78:C80"/>
    <mergeCell ref="A59:A61"/>
    <mergeCell ref="E59:E61"/>
    <mergeCell ref="B59:B61"/>
    <mergeCell ref="C59:C61"/>
    <mergeCell ref="A62:A64"/>
    <mergeCell ref="B62:B64"/>
    <mergeCell ref="C62:C64"/>
    <mergeCell ref="E62:E64"/>
    <mergeCell ref="A65:A67"/>
    <mergeCell ref="B65:B67"/>
    <mergeCell ref="C65:C67"/>
    <mergeCell ref="E65:E67"/>
    <mergeCell ref="A68:A70"/>
    <mergeCell ref="E68:E70"/>
    <mergeCell ref="B68:B70"/>
    <mergeCell ref="C68:C70"/>
    <mergeCell ref="A75:A77"/>
    <mergeCell ref="B75:B77"/>
    <mergeCell ref="A15:A17"/>
    <mergeCell ref="B15:B17"/>
    <mergeCell ref="C15:C17"/>
    <mergeCell ref="E15:E17"/>
    <mergeCell ref="A18:A20"/>
    <mergeCell ref="B18:B20"/>
    <mergeCell ref="C18:C20"/>
    <mergeCell ref="E18:E20"/>
    <mergeCell ref="A1:E1"/>
    <mergeCell ref="A2:E2"/>
    <mergeCell ref="A3:E3"/>
    <mergeCell ref="A6:A8"/>
    <mergeCell ref="E6:E8"/>
    <mergeCell ref="B6:B8"/>
    <mergeCell ref="C6:C8"/>
    <mergeCell ref="A9:A11"/>
    <mergeCell ref="B9:B11"/>
    <mergeCell ref="C9:C11"/>
    <mergeCell ref="E9:E11"/>
    <mergeCell ref="A12:A14"/>
    <mergeCell ref="E12:E14"/>
    <mergeCell ref="B12:B14"/>
    <mergeCell ref="C12:C14"/>
    <mergeCell ref="A21:A23"/>
    <mergeCell ref="E21:E23"/>
    <mergeCell ref="B21:B23"/>
    <mergeCell ref="C21:C23"/>
    <mergeCell ref="A28:A30"/>
    <mergeCell ref="B28:B30"/>
    <mergeCell ref="C28:C30"/>
    <mergeCell ref="E28:E30"/>
    <mergeCell ref="A31:A33"/>
    <mergeCell ref="E31:E33"/>
    <mergeCell ref="B31:B33"/>
    <mergeCell ref="C31:C33"/>
    <mergeCell ref="A34:A36"/>
    <mergeCell ref="B34:B36"/>
    <mergeCell ref="C34:C36"/>
    <mergeCell ref="E34:E36"/>
    <mergeCell ref="A37:A39"/>
    <mergeCell ref="E37:E39"/>
    <mergeCell ref="B87:B89"/>
    <mergeCell ref="C87:C89"/>
    <mergeCell ref="A90:A92"/>
    <mergeCell ref="B90:B92"/>
    <mergeCell ref="C90:C92"/>
    <mergeCell ref="E90:E92"/>
    <mergeCell ref="A87:A89"/>
    <mergeCell ref="E87:E89"/>
    <mergeCell ref="A81:A83"/>
    <mergeCell ref="B81:B83"/>
    <mergeCell ref="C81:C83"/>
    <mergeCell ref="E81:E83"/>
    <mergeCell ref="A84:A86"/>
    <mergeCell ref="E84:E86"/>
    <mergeCell ref="B84:B86"/>
    <mergeCell ref="C84:C86"/>
    <mergeCell ref="C75:C77"/>
    <mergeCell ref="E75:E77"/>
  </mergeCells>
  <dataValidations count="1">
    <dataValidation type="list" allowBlank="1" showInputMessage="1" showErrorMessage="1" sqref="E24 E49 E71 E93 E112 E131" xr:uid="{D032CE1A-D06E-4A9D-9F68-2FD47036F3F8}">
      <formula1>"Meets Expectations, Does Not Meet Expectations"</formula1>
    </dataValidation>
  </dataValidations>
  <pageMargins left="0.7" right="0.7" top="0.75" bottom="0.75" header="0" footer="0"/>
  <pageSetup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2"/>
  <sheetViews>
    <sheetView workbookViewId="0">
      <selection activeCell="A11" sqref="A11"/>
    </sheetView>
  </sheetViews>
  <sheetFormatPr defaultColWidth="14.42578125" defaultRowHeight="15" customHeight="1" x14ac:dyDescent="0.25"/>
  <cols>
    <col min="1" max="1" width="37.42578125" style="23" customWidth="1"/>
    <col min="2" max="2" width="45" style="23" customWidth="1"/>
    <col min="3" max="26" width="8.5703125" style="23" customWidth="1"/>
    <col min="27" max="16384" width="14.42578125" style="23"/>
  </cols>
  <sheetData>
    <row r="1" spans="1:26" ht="18.75" x14ac:dyDescent="0.25">
      <c r="A1" s="72" t="s">
        <v>340</v>
      </c>
      <c r="B1" s="72"/>
      <c r="C1" s="97"/>
      <c r="D1" s="97"/>
      <c r="E1" s="97"/>
      <c r="F1" s="97"/>
      <c r="G1" s="97"/>
      <c r="H1" s="97"/>
      <c r="I1" s="97"/>
      <c r="J1" s="97"/>
      <c r="K1" s="97"/>
      <c r="L1" s="97"/>
      <c r="M1" s="97"/>
      <c r="N1" s="97"/>
      <c r="O1" s="97"/>
      <c r="P1" s="97"/>
      <c r="Q1" s="97"/>
      <c r="R1" s="97"/>
      <c r="S1" s="97"/>
      <c r="T1" s="97"/>
      <c r="U1" s="97"/>
      <c r="V1" s="97"/>
      <c r="W1" s="97"/>
      <c r="X1" s="97"/>
      <c r="Y1" s="97"/>
      <c r="Z1" s="97"/>
    </row>
    <row r="2" spans="1:26" ht="15" customHeight="1" x14ac:dyDescent="0.25">
      <c r="A2" s="24"/>
      <c r="B2" s="24"/>
      <c r="C2" s="97"/>
      <c r="D2" s="97"/>
      <c r="E2" s="97"/>
      <c r="F2" s="97"/>
      <c r="G2" s="97"/>
      <c r="H2" s="97"/>
      <c r="I2" s="97"/>
      <c r="J2" s="97"/>
      <c r="K2" s="97"/>
      <c r="L2" s="97"/>
      <c r="M2" s="97"/>
      <c r="N2" s="97"/>
      <c r="O2" s="97"/>
      <c r="P2" s="97"/>
      <c r="Q2" s="97"/>
      <c r="R2" s="97"/>
      <c r="S2" s="97"/>
      <c r="T2" s="97"/>
      <c r="U2" s="97"/>
      <c r="V2" s="97"/>
      <c r="W2" s="97"/>
      <c r="X2" s="97"/>
      <c r="Y2" s="97"/>
      <c r="Z2" s="97"/>
    </row>
    <row r="3" spans="1:26" ht="15.75" x14ac:dyDescent="0.25">
      <c r="A3" s="73"/>
      <c r="B3" s="74"/>
      <c r="C3" s="97"/>
      <c r="D3" s="97"/>
      <c r="E3" s="97"/>
      <c r="F3" s="97"/>
      <c r="G3" s="97"/>
      <c r="H3" s="97"/>
      <c r="I3" s="97"/>
      <c r="J3" s="97"/>
      <c r="K3" s="97"/>
      <c r="L3" s="97"/>
      <c r="M3" s="97"/>
      <c r="N3" s="97"/>
      <c r="O3" s="97"/>
      <c r="P3" s="97"/>
      <c r="Q3" s="97"/>
      <c r="R3" s="97"/>
      <c r="S3" s="97"/>
      <c r="T3" s="97"/>
      <c r="U3" s="97"/>
      <c r="V3" s="97"/>
      <c r="W3" s="97"/>
      <c r="X3" s="97"/>
      <c r="Y3" s="97"/>
      <c r="Z3" s="97"/>
    </row>
    <row r="4" spans="1:26" ht="15" customHeight="1" x14ac:dyDescent="0.25">
      <c r="A4" s="80" t="s">
        <v>341</v>
      </c>
      <c r="B4" s="81" t="s">
        <v>342</v>
      </c>
      <c r="C4" s="97"/>
      <c r="D4" s="97"/>
      <c r="E4" s="97"/>
      <c r="F4" s="97"/>
      <c r="G4" s="97"/>
      <c r="H4" s="97"/>
      <c r="I4" s="97"/>
      <c r="J4" s="97"/>
      <c r="K4" s="97"/>
      <c r="L4" s="97"/>
      <c r="M4" s="97"/>
      <c r="N4" s="97"/>
      <c r="O4" s="97"/>
      <c r="P4" s="97"/>
      <c r="Q4" s="97"/>
      <c r="R4" s="97"/>
      <c r="S4" s="97"/>
      <c r="T4" s="97"/>
      <c r="U4" s="97"/>
      <c r="V4" s="97"/>
      <c r="W4" s="97"/>
      <c r="X4" s="97"/>
      <c r="Y4" s="97"/>
      <c r="Z4" s="97"/>
    </row>
    <row r="5" spans="1:26" ht="15.75" x14ac:dyDescent="0.25">
      <c r="A5" s="69" t="s">
        <v>256</v>
      </c>
      <c r="B5" s="61"/>
      <c r="C5" s="97"/>
      <c r="D5" s="97"/>
      <c r="E5" s="97"/>
      <c r="F5" s="97"/>
      <c r="G5" s="97"/>
      <c r="H5" s="97"/>
      <c r="I5" s="97"/>
      <c r="J5" s="97"/>
      <c r="K5" s="97"/>
      <c r="L5" s="97"/>
      <c r="M5" s="97"/>
      <c r="N5" s="97"/>
      <c r="O5" s="97"/>
      <c r="P5" s="97"/>
      <c r="Q5" s="97"/>
      <c r="R5" s="97"/>
      <c r="S5" s="97"/>
      <c r="T5" s="97"/>
      <c r="U5" s="97"/>
      <c r="V5" s="97"/>
      <c r="W5" s="97"/>
      <c r="X5" s="97"/>
      <c r="Y5" s="97"/>
      <c r="Z5" s="97"/>
    </row>
    <row r="6" spans="1:26" ht="15.75" x14ac:dyDescent="0.25">
      <c r="A6" s="69" t="s">
        <v>293</v>
      </c>
      <c r="B6" s="61"/>
      <c r="C6" s="97"/>
      <c r="D6" s="97"/>
      <c r="E6" s="97"/>
      <c r="F6" s="97"/>
      <c r="G6" s="97"/>
      <c r="H6" s="97"/>
      <c r="I6" s="97"/>
      <c r="J6" s="97"/>
      <c r="K6" s="97"/>
      <c r="L6" s="97"/>
      <c r="M6" s="97"/>
      <c r="N6" s="97"/>
      <c r="O6" s="97"/>
      <c r="P6" s="97"/>
      <c r="Q6" s="97"/>
      <c r="R6" s="97"/>
      <c r="S6" s="97"/>
      <c r="T6" s="97"/>
      <c r="U6" s="97"/>
      <c r="V6" s="97"/>
      <c r="W6" s="97"/>
      <c r="X6" s="97"/>
      <c r="Y6" s="97"/>
      <c r="Z6" s="97"/>
    </row>
    <row r="7" spans="1:26" ht="15" customHeight="1" x14ac:dyDescent="0.25">
      <c r="A7" s="69" t="s">
        <v>305</v>
      </c>
      <c r="B7" s="61"/>
      <c r="C7" s="97"/>
      <c r="D7" s="97"/>
      <c r="E7" s="97"/>
      <c r="F7" s="97"/>
      <c r="G7" s="97"/>
      <c r="H7" s="97"/>
      <c r="I7" s="97"/>
      <c r="J7" s="97"/>
      <c r="K7" s="97"/>
      <c r="L7" s="97"/>
      <c r="M7" s="97"/>
      <c r="N7" s="97"/>
      <c r="O7" s="97"/>
      <c r="P7" s="97"/>
      <c r="Q7" s="97"/>
      <c r="R7" s="97"/>
      <c r="S7" s="97"/>
      <c r="T7" s="97"/>
      <c r="U7" s="97"/>
      <c r="V7" s="97"/>
      <c r="W7" s="97"/>
      <c r="X7" s="97"/>
      <c r="Y7" s="97"/>
      <c r="Z7" s="97"/>
    </row>
    <row r="8" spans="1:26" ht="15" customHeight="1" x14ac:dyDescent="0.25">
      <c r="A8" s="69" t="s">
        <v>320</v>
      </c>
      <c r="B8" s="61"/>
      <c r="C8" s="97"/>
      <c r="D8" s="97"/>
      <c r="E8" s="97"/>
      <c r="F8" s="97"/>
      <c r="G8" s="97"/>
      <c r="H8" s="97"/>
      <c r="I8" s="97"/>
      <c r="J8" s="97"/>
      <c r="K8" s="97"/>
      <c r="L8" s="97"/>
      <c r="M8" s="97"/>
      <c r="N8" s="97"/>
      <c r="O8" s="97"/>
      <c r="P8" s="97"/>
      <c r="Q8" s="97"/>
      <c r="R8" s="97"/>
      <c r="S8" s="97"/>
      <c r="T8" s="97"/>
      <c r="U8" s="97"/>
      <c r="V8" s="97"/>
      <c r="W8" s="97"/>
      <c r="X8" s="97"/>
      <c r="Y8" s="97"/>
      <c r="Z8" s="97"/>
    </row>
    <row r="9" spans="1:26" ht="15" customHeight="1" x14ac:dyDescent="0.25">
      <c r="A9" s="69" t="s">
        <v>329</v>
      </c>
      <c r="B9" s="61"/>
      <c r="C9" s="97"/>
      <c r="D9" s="97"/>
      <c r="E9" s="97"/>
      <c r="F9" s="97"/>
      <c r="G9" s="97"/>
      <c r="H9" s="97"/>
      <c r="I9" s="97"/>
      <c r="J9" s="97"/>
      <c r="K9" s="97"/>
      <c r="L9" s="97"/>
      <c r="M9" s="97"/>
      <c r="N9" s="97"/>
      <c r="O9" s="97"/>
      <c r="P9" s="97"/>
      <c r="Q9" s="97"/>
      <c r="R9" s="97"/>
      <c r="S9" s="97"/>
      <c r="T9" s="97"/>
      <c r="U9" s="97"/>
      <c r="V9" s="97"/>
      <c r="W9" s="97"/>
      <c r="X9" s="97"/>
      <c r="Y9" s="97"/>
      <c r="Z9" s="97"/>
    </row>
    <row r="10" spans="1:26" ht="15" customHeight="1" x14ac:dyDescent="0.25">
      <c r="A10" s="69" t="s">
        <v>339</v>
      </c>
      <c r="B10" s="61"/>
      <c r="C10" s="97"/>
      <c r="D10" s="97"/>
      <c r="E10" s="97"/>
      <c r="F10" s="97"/>
      <c r="G10" s="97"/>
      <c r="H10" s="97"/>
      <c r="I10" s="97"/>
      <c r="J10" s="97"/>
      <c r="K10" s="97"/>
      <c r="L10" s="97"/>
      <c r="M10" s="97"/>
      <c r="N10" s="97"/>
      <c r="O10" s="97"/>
      <c r="P10" s="97"/>
      <c r="Q10" s="97"/>
      <c r="R10" s="97"/>
      <c r="S10" s="97"/>
      <c r="T10" s="97"/>
      <c r="U10" s="97"/>
      <c r="V10" s="97"/>
      <c r="W10" s="97"/>
      <c r="X10" s="97"/>
      <c r="Y10" s="97"/>
      <c r="Z10" s="97"/>
    </row>
    <row r="11" spans="1:26" ht="15" customHeight="1" x14ac:dyDescent="0.25">
      <c r="A11" s="75" t="s">
        <v>343</v>
      </c>
      <c r="B11" s="76" t="s">
        <v>344</v>
      </c>
      <c r="C11" s="97"/>
      <c r="D11" s="97"/>
      <c r="E11" s="97"/>
      <c r="F11" s="97"/>
      <c r="G11" s="97"/>
      <c r="H11" s="97"/>
      <c r="I11" s="97"/>
      <c r="J11" s="97"/>
      <c r="K11" s="97"/>
      <c r="L11" s="97"/>
      <c r="M11" s="97"/>
      <c r="N11" s="97"/>
      <c r="O11" s="97"/>
      <c r="P11" s="97"/>
      <c r="Q11" s="97"/>
      <c r="R11" s="97"/>
      <c r="S11" s="97"/>
      <c r="T11" s="97"/>
      <c r="U11" s="97"/>
      <c r="V11" s="97"/>
      <c r="W11" s="97"/>
      <c r="X11" s="97"/>
      <c r="Y11" s="97"/>
      <c r="Z11" s="97"/>
    </row>
    <row r="12" spans="1:26" ht="15" customHeight="1" x14ac:dyDescent="0.2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row>
  </sheetData>
  <dataValidations count="1">
    <dataValidation type="list" allowBlank="1" sqref="B5:B10"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2315E-8D17-407E-AA90-ADF4DBE50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 ds:uri="3dd7b194-210d-41c7-b91e-ed48f342bc63"/>
  </ds:schemaRefs>
</ds:datastoreItem>
</file>

<file path=customXml/itemProps3.xml><?xml version="1.0" encoding="utf-8"?>
<ds:datastoreItem xmlns:ds="http://schemas.openxmlformats.org/officeDocument/2006/customXml" ds:itemID="{77CEF685-EF6E-40F3-B63A-C3DB2073F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PhaseII_Kindergarten</vt:lpstr>
      <vt:lpstr>PhaseII_1stGrade</vt:lpstr>
      <vt:lpstr>PhaseII_2ndGrade </vt:lpstr>
      <vt:lpstr>PhaseII_3rdGrade</vt:lpstr>
      <vt:lpstr>PhaseII_4thGrade</vt:lpstr>
      <vt:lpstr>PhaseII_5thGrade</vt:lpstr>
      <vt:lpstr>CoreProgramsRatingSummary</vt:lpstr>
      <vt:lpstr>FinalSummary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Cassada, Colleen (DOE)</cp:lastModifiedBy>
  <cp:revision/>
  <dcterms:created xsi:type="dcterms:W3CDTF">2022-03-29T01:06:58Z</dcterms:created>
  <dcterms:modified xsi:type="dcterms:W3CDTF">2024-01-03T16:54:19Z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