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https://myuva-my.sharepoint.com/personal/pry2jj_virginia_edu/Documents/"/>
    </mc:Choice>
  </mc:AlternateContent>
  <xr:revisionPtr revIDLastSave="311" documentId="8_{D0599DA8-331E-4C64-BADB-9E466631B197}" xr6:coauthVersionLast="47" xr6:coauthVersionMax="47" xr10:uidLastSave="{2058BCB0-F682-4EA7-A65C-40DEBAFBA831}"/>
  <bookViews>
    <workbookView xWindow="0" yWindow="820" windowWidth="24500" windowHeight="15940" activeTab="2" xr2:uid="{00000000-000D-0000-FFFF-FFFF00000000}"/>
  </bookViews>
  <sheets>
    <sheet name="PhaseII_Kindergarten" sheetId="3" r:id="rId1"/>
    <sheet name="PhaseII_1stGrade" sheetId="4" r:id="rId2"/>
    <sheet name="PhaseII_2ndGrade " sheetId="5" r:id="rId3"/>
    <sheet name="CoreProgramsRatingSummary" sheetId="7" r:id="rId4"/>
    <sheet name="FinalSummary" sheetId="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4" i="5" l="1"/>
  <c r="A3" i="5"/>
  <c r="C87" i="5"/>
  <c r="B68" i="7" s="1"/>
  <c r="E68" i="7" s="1"/>
  <c r="C79" i="5"/>
  <c r="B65" i="7" s="1"/>
  <c r="E65" i="7" s="1"/>
  <c r="C71" i="5"/>
  <c r="B62" i="7" s="1"/>
  <c r="E62" i="7" s="1"/>
  <c r="C52" i="5"/>
  <c r="B59" i="7" s="1"/>
  <c r="E59" i="7" s="1"/>
  <c r="C44" i="5"/>
  <c r="B56" i="7" s="1"/>
  <c r="E56" i="7" s="1"/>
  <c r="C102" i="4"/>
  <c r="B46" i="7" s="1"/>
  <c r="E46" i="7" s="1"/>
  <c r="C30" i="5"/>
  <c r="B53" i="7" s="1"/>
  <c r="E53" i="7" s="1"/>
  <c r="C70" i="4" l="1"/>
  <c r="B37" i="7" s="1"/>
  <c r="E37" i="7" s="1"/>
  <c r="C49" i="3"/>
  <c r="B9" i="7" s="1"/>
  <c r="E9" i="7" s="1"/>
  <c r="C26" i="3"/>
  <c r="B6" i="7" s="1"/>
  <c r="E6" i="7" s="1"/>
  <c r="C83" i="3"/>
  <c r="B18" i="7" s="1"/>
  <c r="E18" i="7" s="1"/>
  <c r="C92" i="3"/>
  <c r="B21" i="7" s="1"/>
  <c r="E21" i="7" s="1"/>
  <c r="C86" i="4"/>
  <c r="B40" i="7" s="1"/>
  <c r="E40" i="7" s="1"/>
  <c r="C60" i="3"/>
  <c r="B12" i="7" s="1"/>
  <c r="E12" i="7" s="1"/>
  <c r="C26" i="4"/>
  <c r="B28" i="7" s="1"/>
  <c r="E28" i="7" s="1"/>
  <c r="C76" i="3"/>
  <c r="B15" i="7" s="1"/>
  <c r="E15" i="7" s="1"/>
  <c r="C61" i="4"/>
  <c r="B34" i="7" s="1"/>
  <c r="E34" i="7" s="1"/>
  <c r="C49" i="4"/>
  <c r="B31" i="7" s="1"/>
  <c r="E31" i="7" s="1"/>
  <c r="C93" i="4"/>
  <c r="B43" i="7" s="1"/>
  <c r="E43" i="7" s="1"/>
</calcChain>
</file>

<file path=xl/sharedStrings.xml><?xml version="1.0" encoding="utf-8"?>
<sst xmlns="http://schemas.openxmlformats.org/spreadsheetml/2006/main" count="676" uniqueCount="239">
  <si>
    <t xml:space="preserve">Core Instructional Program Review 
Phase II: In-Depth Review 
Submission Information </t>
  </si>
  <si>
    <t>Date: 10/02/23</t>
  </si>
  <si>
    <t>Zaner-Bloser, Inc.</t>
  </si>
  <si>
    <t>Superkids Reading Program</t>
  </si>
  <si>
    <t>Target Audience: Kindergarten</t>
  </si>
  <si>
    <t>Phase II: In-Depth Review Decision:</t>
  </si>
  <si>
    <t>Meets Expectations</t>
  </si>
  <si>
    <t>Phase II: In-Depth Core Instructional Program Review Rubric for Kindergarten</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</si>
  <si>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</si>
  <si>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</si>
  <si>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</si>
  <si>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</si>
  <si>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</si>
  <si>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</si>
  <si>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</si>
  <si>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r>
      <t>A detailed</t>
    </r>
    <r>
      <rPr>
        <b/>
        <sz val="12"/>
        <color rgb="FF000000"/>
        <rFont val="Calibri"/>
        <family val="2"/>
      </rPr>
      <t xml:space="preserve"> scope and sequence</t>
    </r>
    <r>
      <rPr>
        <sz val="12"/>
        <color rgb="FF000000"/>
        <rFont val="Calibri"/>
        <family val="2"/>
      </rPr>
      <t xml:space="preserv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</si>
  <si>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t>Meets Expectations - 1 point</t>
  </si>
  <si>
    <r>
      <rPr>
        <b/>
        <sz val="12"/>
        <color rgb="FF000000"/>
        <rFont val="Calibri"/>
        <family val="2"/>
      </rPr>
      <t>New skills are explicitly taught</t>
    </r>
    <r>
      <rPr>
        <sz val="12"/>
        <color rgb="FF000000"/>
        <rFont val="Calibri"/>
        <family val="2"/>
      </rPr>
      <t xml:space="preserve"> using multiple examples, where the new skill is introduced, defined and/or explained, a model or demonstration is provided, students are given opportunity to practice.</t>
    </r>
  </si>
  <si>
    <t>Does Not Meet Expectations - 0 points</t>
  </si>
  <si>
    <r>
      <t xml:space="preserve">Lessons include specific and precise </t>
    </r>
    <r>
      <rPr>
        <b/>
        <sz val="12"/>
        <color rgb="FF000000"/>
        <rFont val="Calibri"/>
        <family val="2"/>
      </rPr>
      <t>teacher language</t>
    </r>
    <r>
      <rPr>
        <sz val="12"/>
        <color rgb="FF000000"/>
        <rFont val="Calibri"/>
        <family val="2"/>
      </rPr>
      <t xml:space="preserve"> for immediate and corrective </t>
    </r>
    <r>
      <rPr>
        <b/>
        <sz val="12"/>
        <color rgb="FF000000"/>
        <rFont val="Calibri"/>
        <family val="2"/>
      </rPr>
      <t>feedback</t>
    </r>
    <r>
      <rPr>
        <sz val="12"/>
        <color rgb="FF000000"/>
        <rFont val="Calibri"/>
        <family val="2"/>
      </rPr>
      <t>.</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</si>
  <si>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t>
    </r>
    <r>
      <rPr>
        <sz val="12"/>
        <color rgb="FF000000"/>
        <rFont val="Calibri"/>
        <family val="2"/>
      </rPr>
      <t xml:space="preserve"> (e.g. phoneme-grapheme mapping, working toward understanding of the alphabetic principle).</t>
    </r>
  </si>
  <si>
    <r>
      <t xml:space="preserve">Students </t>
    </r>
    <r>
      <rPr>
        <b/>
        <sz val="12"/>
        <color rgb="FF000000"/>
        <rFont val="Calibri"/>
        <family val="2"/>
      </rPr>
      <t>analyze spoken words at the phoneme level</t>
    </r>
    <r>
      <rPr>
        <sz val="12"/>
        <color rgb="FF000000"/>
        <rFont val="Calibri"/>
        <family val="2"/>
      </rPr>
      <t>, including segmenting individual phonemes.</t>
    </r>
  </si>
  <si>
    <r>
      <rPr>
        <b/>
        <sz val="12"/>
        <color rgb="FF000000"/>
        <rFont val="Calibri"/>
        <family val="2"/>
      </rPr>
      <t>Movement</t>
    </r>
    <r>
      <rPr>
        <sz val="12"/>
        <color rgb="FF000000"/>
        <rFont val="Calibri"/>
        <family val="2"/>
      </rPr>
      <t xml:space="preserve"> and/or </t>
    </r>
    <r>
      <rPr>
        <b/>
        <sz val="12"/>
        <color rgb="FF000000"/>
        <rFont val="Calibri"/>
        <family val="2"/>
      </rPr>
      <t>manipulatives</t>
    </r>
    <r>
      <rPr>
        <sz val="12"/>
        <color rgb="FF000000"/>
        <rFont val="Calibri"/>
        <family val="2"/>
      </rPr>
      <t xml:space="preserve"> are used to make sounds in words concrete.</t>
    </r>
  </si>
  <si>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</si>
  <si>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pull apart the two phonemes in consonant blends when </t>
    </r>
    <r>
      <rPr>
        <b/>
        <sz val="12"/>
        <color rgb="FF000000"/>
        <rFont val="Calibri"/>
        <family val="2"/>
      </rPr>
      <t>segmenting</t>
    </r>
    <r>
      <rPr>
        <sz val="12"/>
        <color rgb="FF000000"/>
        <rFont val="Calibri"/>
        <family val="2"/>
      </rPr>
      <t>.</t>
    </r>
  </si>
  <si>
    <r>
      <t xml:space="preserve">Students spend time practicing to </t>
    </r>
    <r>
      <rPr>
        <b/>
        <sz val="12"/>
        <color rgb="FF000000"/>
        <rFont val="Calibri"/>
        <family val="2"/>
      </rPr>
      <t>listen, identify, and produce sounds at the phoneme level</t>
    </r>
    <r>
      <rPr>
        <sz val="12"/>
        <color rgb="FF000000"/>
        <rFont val="Calibri"/>
        <family val="2"/>
      </rPr>
      <t>.</t>
    </r>
  </si>
  <si>
    <r>
      <t xml:space="preserve">The activities and materials are designed to elicit high levels of responding and </t>
    </r>
    <r>
      <rPr>
        <b/>
        <sz val="12"/>
        <color rgb="FF000000"/>
        <rFont val="Calibri"/>
        <family val="2"/>
      </rPr>
      <t>engagement</t>
    </r>
  </si>
  <si>
    <r>
      <t xml:space="preserve">Program provides guidance on how to use </t>
    </r>
    <r>
      <rPr>
        <b/>
        <sz val="12"/>
        <color rgb="FF000000"/>
        <rFont val="Calibri"/>
        <family val="2"/>
      </rPr>
      <t>assessment data</t>
    </r>
    <r>
      <rPr>
        <sz val="12"/>
        <color rgb="FF000000"/>
        <rFont val="Calibri"/>
        <family val="2"/>
      </rPr>
      <t xml:space="preserve"> (curriculum embedded and/or alternatives) to determine differentiated, flexible groups, based on students' needs and progress. </t>
    </r>
  </si>
  <si>
    <t>Summary</t>
  </si>
  <si>
    <t>This program partially meets expectations for Phonological and Phonemic Awareness and received a score of 8 out of 11 total points for Phonological and Phonemic Awareness. Within the Instructional Guide of the Foundations Skills Kit, Kindergarten lessons and skills are displayed in a logical, detailed manner. Many skills spiral to provide opportunities for review. Each unit has six to eight lessons that link the letter to their sound and provides exposure and practice with the grapheme for the sound. Students learn to analyze spoken words by isolating, identifying, and segmenting phonemes in spoken words. Elkonin boxes are used as a strategy for sound-to letter strategy for instruction. A variety of resources which utilize movement, sound, and tactile materials provide reinforcement for instruction on the segmentation of phonemes. In Unit 7, students pretend to bounce a ball when they hear final /l/. Each unit introduces the phoneme alongside a motion and letter card to help make sounds in words concrete. Students are provided opportunities to work with phonemes, through isolating, blending, and segmenting. While opportunities are given provided for students to segment words with blends into individual phonemes. This program does not teach consonant blends. The Program Guide states, "It would be wasted effort to teach consonant blends, such as sl or gr, as units, rather than simply two letter sounds to blend together." The program teaches blending all sounds in words as they decode them. Units teach students to identify and practice sounds at the phoneme level within at different places positions inof a word. Students respond chorally for the Daily Routine and Informal Assessment of Phonological Awareness. Children chorally repeat the first sound and then the word chorally when learning a new sound. In Unit 7, students pretend to bounce a ball when they hear final /l/. 
The program did notPoints were not received in the following areas points for: explicitly teaching of new skills, specific and precise teacher language for immediate and corrective feedback, and guidance on the use of assessment data. New skills are explicitly taught, but there is little evidence of gradual release of responsibility. For example, within Unit 9, Lesson 1, Unit 9, the teacher provides direct instruction of the phoneme /t/. The teacher has students look at pictures and circle the pictures that begin with /t/. There However, there is no prompt to check for understanding, and students are not given feedback. A Differentiation for Below-Level tab provides a strategy or references additional practice, but precise teacher language is not included within the corrective feedback. No feedback is explicitly provided, nor is time allotted for teacher feedback. Formal assessments are provided with a scoring instructions, along with  and a student record form and a class summary record form. General information is also provided for informally assessing students. Although; however, , a class summary record form is provided, the program does not provide guidance on using the data to form flexible groups for differentiated instruction.</t>
  </si>
  <si>
    <t>N/A</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</si>
  <si>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</si>
  <si>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</si>
  <si>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r>
      <t>There is a detailed</t>
    </r>
    <r>
      <rPr>
        <b/>
        <sz val="12"/>
        <color rgb="FF000000"/>
        <rFont val="Calibri"/>
        <family val="2"/>
      </rPr>
      <t xml:space="preserve"> scope and sequence</t>
    </r>
    <r>
      <rPr>
        <sz val="12"/>
        <color rgb="FF000000"/>
        <rFont val="Calibri"/>
        <family val="2"/>
      </rPr>
      <t xml:space="preserve"> of phonics skills that </t>
    </r>
    <r>
      <rPr>
        <b/>
        <sz val="12"/>
        <color rgb="FF000000"/>
        <rFont val="Calibri"/>
        <family val="2"/>
      </rPr>
      <t>progresses from simple</t>
    </r>
    <r>
      <rPr>
        <sz val="12"/>
        <color rgb="FF000000"/>
        <rFont val="Calibri"/>
        <family val="2"/>
      </rPr>
      <t xml:space="preserve"> letter-sounds </t>
    </r>
    <r>
      <rPr>
        <b/>
        <sz val="12"/>
        <color rgb="FF000000"/>
        <rFont val="Calibri"/>
        <family val="2"/>
      </rPr>
      <t>to more complex</t>
    </r>
    <r>
      <rPr>
        <sz val="12"/>
        <color rgb="FF000000"/>
        <rFont val="Calibri"/>
        <family val="2"/>
      </rPr>
      <t xml:space="preserve"> patterns.</t>
    </r>
  </si>
  <si>
    <r>
      <t xml:space="preserve">There is a </t>
    </r>
    <r>
      <rPr>
        <b/>
        <sz val="12"/>
        <color rgb="FF000000"/>
        <rFont val="Calibri"/>
        <family val="2"/>
      </rPr>
      <t>predictable phonics routine</t>
    </r>
    <r>
      <rPr>
        <sz val="12"/>
        <color rgb="FF000000"/>
        <rFont val="Calibri"/>
        <family val="2"/>
      </rPr>
      <t xml:space="preserve"> that emphasizes the </t>
    </r>
    <r>
      <rPr>
        <b/>
        <sz val="12"/>
        <color rgb="FF000000"/>
        <rFont val="Calibri"/>
        <family val="2"/>
      </rPr>
      <t>connection between graphemes and phonemes</t>
    </r>
    <r>
      <rPr>
        <sz val="12"/>
        <color rgb="FF000000"/>
        <rFont val="Calibri"/>
        <family val="2"/>
      </rPr>
      <t xml:space="preserve">. </t>
    </r>
  </si>
  <si>
    <r>
      <rPr>
        <b/>
        <sz val="12"/>
        <color rgb="FF000000"/>
        <rFont val="Calibri"/>
        <family val="2"/>
      </rPr>
      <t>New skills are explicitly taught</t>
    </r>
    <r>
      <rPr>
        <sz val="12"/>
        <color rgb="FF000000"/>
        <rFont val="Calibri"/>
        <family val="2"/>
      </rPr>
      <t xml:space="preserve"> using multiple examples, where the new skill is introduced, defined and/or explained, a model or demonstration is provided, and students are given opportunities to practice and apply the new skill with teacher feedback.</t>
    </r>
  </si>
  <si>
    <r>
      <t xml:space="preserve">Letter-sound instruction </t>
    </r>
    <r>
      <rPr>
        <b/>
        <sz val="12"/>
        <color rgb="FF000000"/>
        <rFont val="Calibri"/>
        <family val="2"/>
      </rPr>
      <t>starts with high-utility letters</t>
    </r>
    <r>
      <rPr>
        <sz val="12"/>
        <color rgb="FF000000"/>
        <rFont val="Calibri"/>
        <family val="2"/>
      </rPr>
      <t xml:space="preserve"> (i.e., m, s, a, r, t).</t>
    </r>
  </si>
  <si>
    <r>
      <t xml:space="preserve">Letter-sound instruction </t>
    </r>
    <r>
      <rPr>
        <b/>
        <sz val="12"/>
        <color rgb="FF000000"/>
        <rFont val="Calibri"/>
        <family val="2"/>
      </rPr>
      <t>integrates</t>
    </r>
    <r>
      <rPr>
        <sz val="12"/>
        <color rgb="FF000000"/>
        <rFont val="Calibri"/>
        <family val="2"/>
      </rPr>
      <t xml:space="preserve"> the </t>
    </r>
    <r>
      <rPr>
        <b/>
        <sz val="12"/>
        <color rgb="FF000000"/>
        <rFont val="Calibri"/>
        <family val="2"/>
      </rPr>
      <t>letter name</t>
    </r>
    <r>
      <rPr>
        <sz val="12"/>
        <color rgb="FF000000"/>
        <rFont val="Calibri"/>
        <family val="2"/>
      </rPr>
      <t xml:space="preserve">, </t>
    </r>
    <r>
      <rPr>
        <b/>
        <sz val="12"/>
        <color rgb="FF000000"/>
        <rFont val="Calibri"/>
        <family val="2"/>
      </rPr>
      <t>sound</t>
    </r>
    <r>
      <rPr>
        <sz val="12"/>
        <color rgb="FF000000"/>
        <rFont val="Calibri"/>
        <family val="2"/>
      </rPr>
      <t xml:space="preserve">, and explicitly and systematically how to write the </t>
    </r>
    <r>
      <rPr>
        <b/>
        <sz val="12"/>
        <color rgb="FF000000"/>
        <rFont val="Calibri"/>
        <family val="2"/>
      </rPr>
      <t>symbol</t>
    </r>
    <r>
      <rPr>
        <sz val="12"/>
        <color rgb="FF000000"/>
        <rFont val="Calibri"/>
        <family val="2"/>
      </rPr>
      <t>.</t>
    </r>
  </si>
  <si>
    <r>
      <rPr>
        <b/>
        <sz val="12"/>
        <color rgb="FF000000"/>
        <rFont val="Calibri"/>
        <family val="2"/>
      </rPr>
      <t>Easily confused letters, letter-sounds and words</t>
    </r>
    <r>
      <rPr>
        <sz val="12"/>
        <color rgb="FF000000"/>
        <rFont val="Calibri"/>
        <family val="2"/>
      </rPr>
      <t xml:space="preserve"> (those that look or sound similar) are </t>
    </r>
    <r>
      <rPr>
        <b/>
        <i/>
        <sz val="12"/>
        <color rgb="FF000000"/>
        <rFont val="Calibri"/>
        <family val="2"/>
      </rPr>
      <t>not</t>
    </r>
    <r>
      <rPr>
        <b/>
        <sz val="12"/>
        <color rgb="FF000000"/>
        <rFont val="Calibri"/>
        <family val="2"/>
      </rPr>
      <t xml:space="preserve"> taught in close sequence</t>
    </r>
    <r>
      <rPr>
        <sz val="12"/>
        <color rgb="FF000000"/>
        <rFont val="Calibri"/>
        <family val="2"/>
      </rPr>
      <t>.</t>
    </r>
  </si>
  <si>
    <r>
      <t xml:space="preserve">A few </t>
    </r>
    <r>
      <rPr>
        <b/>
        <sz val="12"/>
        <color rgb="FF000000"/>
        <rFont val="Calibri"/>
        <family val="2"/>
      </rPr>
      <t xml:space="preserve">short vowel letter-sounds </t>
    </r>
    <r>
      <rPr>
        <sz val="12"/>
        <color rgb="FF000000"/>
        <rFont val="Calibri"/>
        <family val="2"/>
      </rPr>
      <t xml:space="preserve">are </t>
    </r>
    <r>
      <rPr>
        <b/>
        <sz val="12"/>
        <color rgb="FF000000"/>
        <rFont val="Calibri"/>
        <family val="2"/>
      </rPr>
      <t xml:space="preserve">taught early </t>
    </r>
    <r>
      <rPr>
        <sz val="12"/>
        <color rgb="FF000000"/>
        <rFont val="Calibri"/>
        <family val="2"/>
      </rPr>
      <t>so students can blend VC and CVC patterns to read and write words.</t>
    </r>
  </si>
  <si>
    <r>
      <t xml:space="preserve">There is an explicit strategy for </t>
    </r>
    <r>
      <rPr>
        <b/>
        <sz val="12"/>
        <color rgb="FF000000"/>
        <rFont val="Calibri"/>
        <family val="2"/>
      </rPr>
      <t>blending letter sounds into words</t>
    </r>
    <r>
      <rPr>
        <sz val="12"/>
        <color rgb="FF000000"/>
        <rFont val="Calibri"/>
        <family val="2"/>
      </rPr>
      <t>.</t>
    </r>
  </si>
  <si>
    <r>
      <t xml:space="preserve">There are multiple opportunities to </t>
    </r>
    <r>
      <rPr>
        <b/>
        <sz val="12"/>
        <color rgb="FF000000"/>
        <rFont val="Calibri"/>
        <family val="2"/>
      </rPr>
      <t>practice</t>
    </r>
    <r>
      <rPr>
        <sz val="12"/>
        <color rgb="FF000000"/>
        <rFont val="Calibri"/>
        <family val="2"/>
      </rPr>
      <t xml:space="preserve"> </t>
    </r>
    <r>
      <rPr>
        <b/>
        <sz val="12"/>
        <color rgb="FF000000"/>
        <rFont val="Calibri"/>
        <family val="2"/>
      </rPr>
      <t>blending letter sounds</t>
    </r>
    <r>
      <rPr>
        <sz val="12"/>
        <color rgb="FF000000"/>
        <rFont val="Calibri"/>
        <family val="2"/>
      </rPr>
      <t xml:space="preserve"> for the purpose of reading and writing words.</t>
    </r>
  </si>
  <si>
    <r>
      <t xml:space="preserve">Students are taught and practice how to </t>
    </r>
    <r>
      <rPr>
        <b/>
        <sz val="12"/>
        <color rgb="FF000000"/>
        <rFont val="Calibri"/>
        <family val="2"/>
      </rPr>
      <t>encode regular words</t>
    </r>
    <r>
      <rPr>
        <sz val="12"/>
        <color rgb="FF000000"/>
        <rFont val="Calibri"/>
        <family val="2"/>
      </rPr>
      <t xml:space="preserve"> for which they know all letter sounds.</t>
    </r>
  </si>
  <si>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</si>
  <si>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rPr>
        <b/>
        <sz val="12"/>
        <color rgb="FF000000"/>
        <rFont val="Calibri"/>
        <family val="2"/>
      </rPr>
      <t>Regular word types are introduced first</t>
    </r>
    <r>
      <rPr>
        <sz val="12"/>
        <color rgb="FF000000"/>
        <rFont val="Calibri"/>
        <family val="2"/>
      </rPr>
      <t xml:space="preserve"> (e.g., VC, CVC, CV).</t>
    </r>
  </si>
  <si>
    <r>
      <rPr>
        <b/>
        <sz val="12"/>
        <color rgb="FF000000"/>
        <rFont val="Calibri"/>
        <family val="2"/>
      </rPr>
      <t>Irregularities</t>
    </r>
    <r>
      <rPr>
        <sz val="12"/>
        <color rgb="FF000000"/>
        <rFont val="Calibri"/>
        <family val="2"/>
      </rPr>
      <t xml:space="preserve"> are pointed out in high-utility words (i.e., have, I, said) while still focusing attention on the predictable letter-sound combinations.</t>
    </r>
  </si>
  <si>
    <r>
      <rPr>
        <b/>
        <sz val="12"/>
        <color rgb="FF000000"/>
        <rFont val="Calibri"/>
        <family val="2"/>
      </rPr>
      <t>Irregular, high-utility words</t>
    </r>
    <r>
      <rPr>
        <sz val="12"/>
        <color rgb="FF000000"/>
        <rFont val="Calibri"/>
        <family val="2"/>
      </rPr>
      <t xml:space="preserve"> are introduced and</t>
    </r>
    <r>
      <rPr>
        <b/>
        <sz val="12"/>
        <color rgb="FF000000"/>
        <rFont val="Calibri"/>
        <family val="2"/>
      </rPr>
      <t xml:space="preserve"> </t>
    </r>
    <r>
      <rPr>
        <sz val="12"/>
        <color rgb="FF000000"/>
        <rFont val="Calibri"/>
        <family val="2"/>
      </rPr>
      <t>practiced to automaticity.</t>
    </r>
  </si>
  <si>
    <r>
      <rPr>
        <b/>
        <sz val="12"/>
        <color rgb="FF000000"/>
        <rFont val="Calibri"/>
        <family val="2"/>
      </rPr>
      <t xml:space="preserve">Words are taught and learned in isolation </t>
    </r>
    <r>
      <rPr>
        <b/>
        <i/>
        <sz val="12"/>
        <color rgb="FF000000"/>
        <rFont val="Calibri"/>
        <family val="2"/>
      </rPr>
      <t>before</t>
    </r>
    <r>
      <rPr>
        <b/>
        <sz val="12"/>
        <color rgb="FF000000"/>
        <rFont val="Calibri"/>
        <family val="2"/>
      </rPr>
      <t xml:space="preserve"> practiced in text</t>
    </r>
    <r>
      <rPr>
        <sz val="12"/>
        <color rgb="FF000000"/>
        <rFont val="Calibri"/>
        <family val="2"/>
      </rPr>
      <t>; words in texts used for independent reading are the ones that have been taught in prior phonics lessons.</t>
    </r>
  </si>
  <si>
    <r>
      <t xml:space="preserve">There is </t>
    </r>
    <r>
      <rPr>
        <b/>
        <sz val="12"/>
        <color rgb="FF000000"/>
        <rFont val="Calibri"/>
        <family val="2"/>
      </rPr>
      <t>cumulative review</t>
    </r>
    <r>
      <rPr>
        <sz val="12"/>
        <color rgb="FF000000"/>
        <rFont val="Calibri"/>
        <family val="2"/>
      </rPr>
      <t xml:space="preserve"> to build automaticity of known letter-sound combinations and words.</t>
    </r>
  </si>
  <si>
    <r>
      <t xml:space="preserve">There are repeated opportunities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</si>
  <si>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high levels of student response and </t>
    </r>
    <r>
      <rPr>
        <b/>
        <sz val="12"/>
        <color rgb="FF000000"/>
        <rFont val="Calibri"/>
        <family val="2"/>
      </rPr>
      <t>engagement</t>
    </r>
    <r>
      <rPr>
        <sz val="12"/>
        <color rgb="FF000000"/>
        <rFont val="Calibri"/>
        <family val="2"/>
      </rPr>
      <t>.</t>
    </r>
  </si>
  <si>
    <t xml:space="preserve">This program meets expectations for Phonics and Word Study and received a score of 16 out of 20 total points for Phonics and Word Study. The scope and sequence of all grade-level skills are is displayed in a logical progression within the Skills Overview. The Super Kids Foundational Skills Kit indicates the following daily lesson sequence: the teacher introduces a sound, the letter associated with the sound, how to decode and encode sound, and the handwriting skills to communicate the sound. Phonics routines are utilized with consistent teacher language for introduction of new letters, sounds, and concepts. High-utility letters and sounds are introduced first, and students are taught the formation ofhow to form the corresponding grapheme. Two vowels are taught within the first six instructional units. Easily confused letters are not taught in close sequence, with the exception of m and n. Students are taught explicitly how to blend words through daily routines. A Big Book of Blending includes sequential steps and word lists for additional blending practice. The students are given instructions to encode each sound heard to form a word. Word lists, phrases, and decodable texts are provided to practice and to build automaticity. Regular word types are introduced, and students decode words in isolation prior to reading them in context. The sequence of instruction and unit lessons indicate evidence a cumulative review of skills. Students practice decoding and writing words throughout the week prior to seeing words in the decodable text. Students respond chorally to decodeing in the daily routines. Materials and activities elicit engagement, as students. They listen to audio, engage in whole group phonics, and utilize the Skills Book throughout the lessons. 
Points were not earned received in the following areas: specific and precise teacher language for immediate and corrective feedback; irregularities are pointed out inapproach to instruction of high-utility words, practice of irregular, high-utility words are introduced and practiced to automaticity; and the use of assessment data. SThe students are given opportunities to complete activities either in the whole group or independently. However, there is no space provided for teachers to give immediate constructive feedback. Examples listed by program are somewhat vague without any corrective dialogue between the teacher and student. While the program provides ample opportunities for exposure to high-utility words, irregularities are not discussed. Examples provided are mostly anchored to decodable words. Unit 23, --Lesson 3 (--p.age 85) introduces the "Memory Word" you. The students are given a definition for the word and how it is used in the text. However, attention is not brought to they are not given any predictable and known phonemes to anchor to such as /y/ to anchor students’ reading of the word. Various informal and formal assessments are provided. In addition,, and the program includes scoring instructions, a student record form, and a class record form. These resources may support grouping, but the program lacks clear guidance on how to use assessments for grouping. It does Materials do not provide next steps to make instructional decisions. </t>
  </si>
  <si>
    <t>Subtotal (20 points max)</t>
  </si>
  <si>
    <t xml:space="preserve">Criterion 3: Vocabulary </t>
  </si>
  <si>
    <r>
      <t>There is a detailed</t>
    </r>
    <r>
      <rPr>
        <b/>
        <sz val="12"/>
        <color rgb="FF000000"/>
        <rFont val="Calibri"/>
        <family val="2"/>
      </rPr>
      <t xml:space="preserve"> scope and sequence </t>
    </r>
    <r>
      <rPr>
        <sz val="12"/>
        <color rgb="FF000000"/>
        <rFont val="Calibri"/>
        <family val="2"/>
      </rPr>
      <t xml:space="preserve">of vocabulary skills. </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</si>
  <si>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words that must be learned to understand a concept or text, and words from content area instruction.</t>
    </r>
  </si>
  <si>
    <r>
      <rPr>
        <b/>
        <sz val="12"/>
        <color rgb="FF000000"/>
        <rFont val="Calibri"/>
        <family val="2"/>
      </rPr>
      <t>New words are explicitly modeled</t>
    </r>
    <r>
      <rPr>
        <sz val="12"/>
        <color rgb="FF000000"/>
        <rFont val="Calibri"/>
        <family val="2"/>
      </rPr>
      <t xml:space="preserve"> using student-friendly definitions, multiple examples and non-examples, and students are given opportunity to practice using the words.</t>
    </r>
  </si>
  <si>
    <r>
      <t>Words that have been taught are repeated</t>
    </r>
    <r>
      <rPr>
        <b/>
        <sz val="12"/>
        <color rgb="FF000000"/>
        <rFont val="Calibri"/>
        <family val="2"/>
      </rPr>
      <t xml:space="preserve"> multiple times </t>
    </r>
    <r>
      <rPr>
        <sz val="12"/>
        <color rgb="FF000000"/>
        <rFont val="Calibri"/>
        <family val="2"/>
      </rPr>
      <t xml:space="preserve">in a </t>
    </r>
    <r>
      <rPr>
        <b/>
        <sz val="12"/>
        <color rgb="FF000000"/>
        <rFont val="Calibri"/>
        <family val="2"/>
      </rPr>
      <t>variety of contexts</t>
    </r>
    <r>
      <rPr>
        <sz val="12"/>
        <color rgb="FF000000"/>
        <rFont val="Calibri"/>
        <family val="2"/>
      </rPr>
      <t>.</t>
    </r>
  </si>
  <si>
    <r>
      <t xml:space="preserve">New words are </t>
    </r>
    <r>
      <rPr>
        <b/>
        <sz val="12"/>
        <color rgb="FF000000"/>
        <rFont val="Calibri"/>
        <family val="2"/>
      </rPr>
      <t xml:space="preserve">integrated into example sentences </t>
    </r>
    <r>
      <rPr>
        <sz val="12"/>
        <color rgb="FF000000"/>
        <rFont val="Calibri"/>
        <family val="2"/>
      </rPr>
      <t xml:space="preserve">and students are prompted to use the new words in sentences in </t>
    </r>
    <r>
      <rPr>
        <b/>
        <sz val="12"/>
        <color rgb="FF000000"/>
        <rFont val="Calibri"/>
        <family val="2"/>
      </rPr>
      <t>oral and written responses</t>
    </r>
    <r>
      <rPr>
        <sz val="12"/>
        <color rgb="FF000000"/>
        <rFont val="Calibri"/>
        <family val="2"/>
      </rPr>
      <t>.</t>
    </r>
  </si>
  <si>
    <r>
      <t xml:space="preserve">There is </t>
    </r>
    <r>
      <rPr>
        <b/>
        <sz val="12"/>
        <color rgb="FF000000"/>
        <rFont val="Calibri"/>
        <family val="2"/>
      </rPr>
      <t xml:space="preserve">cumulative review </t>
    </r>
    <r>
      <rPr>
        <sz val="12"/>
        <color rgb="FF000000"/>
        <rFont val="Calibri"/>
        <family val="2"/>
      </rPr>
      <t>and practice of previously learned words.</t>
    </r>
  </si>
  <si>
    <r>
      <t xml:space="preserve">Students are exposed to a </t>
    </r>
    <r>
      <rPr>
        <b/>
        <sz val="12"/>
        <color rgb="FF000000"/>
        <rFont val="Calibri"/>
        <family val="2"/>
      </rPr>
      <t>breadth of vocabulary</t>
    </r>
    <r>
      <rPr>
        <sz val="12"/>
        <color rgb="FF000000"/>
        <rFont val="Calibri"/>
        <family val="2"/>
      </rPr>
      <t xml:space="preserve"> words through</t>
    </r>
    <r>
      <rPr>
        <b/>
        <sz val="12"/>
        <color rgb="FF000000"/>
        <rFont val="Calibri"/>
        <family val="2"/>
      </rPr>
      <t xml:space="preserve"> high-quality text</t>
    </r>
    <r>
      <rPr>
        <sz val="12"/>
        <color rgb="FF000000"/>
        <rFont val="Calibri"/>
        <family val="2"/>
      </rPr>
      <t>.</t>
    </r>
  </si>
  <si>
    <r>
      <t xml:space="preserve">Activities and materials are designed to elicit high levels of response and </t>
    </r>
    <r>
      <rPr>
        <b/>
        <sz val="12"/>
        <color rgb="FF000000"/>
        <rFont val="Calibri"/>
        <family val="2"/>
      </rPr>
      <t>engagement</t>
    </r>
    <r>
      <rPr>
        <sz val="12"/>
        <color rgb="FF000000"/>
        <rFont val="Calibri"/>
        <family val="2"/>
      </rPr>
      <t>.</t>
    </r>
  </si>
  <si>
    <t xml:space="preserve">This program meets expectations for Vocabulary and received a score of 8 out of 8 total points for Vocabulary. 
The Program Guide outlines a detailed vocabulary plan, attaching to the objective to the unit content. Explicit vocabulary instruction is provided, and includes a song, illustrations, and a student- friendly definitions. Students also listen to sentences that describe the word. Words are taught, by exposing students to vocabulary over multiple days and lessons. Vocabulary includes content related words, parts of speech, and relationship words such as synonyms, antonyms, and compound words. 
New words are integrated into sentences, and students are expected to utilize words within oral and written responses. The Foundational Skills Kit provides vocabulary that is consistent throughout the unit. The vocabulary words  provide depth and meaning to each lesson. Student Book stories, Super Smart Read Alouds, and the Superkids Library Books allow students to practice vocabulary in text. Superkids characters, songs, and activities are designed to elicit high levels of response and engagement. </t>
  </si>
  <si>
    <t>Subtotal (8 points max)</t>
  </si>
  <si>
    <t xml:space="preserve">Criterion 4: Developing Comprehension and Background Knowledge </t>
  </si>
  <si>
    <r>
      <t xml:space="preserve">There is a clear </t>
    </r>
    <r>
      <rPr>
        <b/>
        <sz val="12"/>
        <color rgb="FF000000"/>
        <rFont val="Calibri"/>
        <family val="2"/>
      </rPr>
      <t>scope and sequence</t>
    </r>
    <r>
      <rPr>
        <sz val="12"/>
        <color rgb="FF000000"/>
        <rFont val="Calibri"/>
        <family val="2"/>
      </rPr>
      <t xml:space="preserve"> that guides listening comprehension instruction, in which the </t>
    </r>
    <r>
      <rPr>
        <b/>
        <sz val="12"/>
        <color rgb="FF000000"/>
        <rFont val="Calibri"/>
        <family val="2"/>
      </rPr>
      <t xml:space="preserve">goals are explicitly stated </t>
    </r>
    <r>
      <rPr>
        <sz val="12"/>
        <color rgb="FF000000"/>
        <rFont val="Calibri"/>
        <family val="2"/>
      </rPr>
      <t xml:space="preserve">and in which the ideas follow a </t>
    </r>
    <r>
      <rPr>
        <b/>
        <sz val="12"/>
        <color rgb="FF000000"/>
        <rFont val="Calibri"/>
        <family val="2"/>
      </rPr>
      <t>logical order</t>
    </r>
    <r>
      <rPr>
        <sz val="12"/>
        <color rgb="FF000000"/>
        <rFont val="Calibri"/>
        <family val="2"/>
      </rPr>
      <t>.</t>
    </r>
  </si>
  <si>
    <r>
      <t xml:space="preserve">Students are explicitly taught to do an </t>
    </r>
    <r>
      <rPr>
        <b/>
        <sz val="12"/>
        <color rgb="FF000000"/>
        <rFont val="Calibri"/>
        <family val="2"/>
      </rPr>
      <t>oral retelling</t>
    </r>
    <r>
      <rPr>
        <sz val="12"/>
        <color rgb="FF000000"/>
        <rFont val="Calibri"/>
        <family val="2"/>
      </rPr>
      <t xml:space="preserve"> of events or stories that were read to them.</t>
    </r>
  </si>
  <si>
    <r>
      <rPr>
        <b/>
        <sz val="12"/>
        <color rgb="FF000000"/>
        <rFont val="Calibri"/>
        <family val="2"/>
      </rPr>
      <t>Narrative story structure</t>
    </r>
    <r>
      <rPr>
        <sz val="12"/>
        <color rgb="FF000000"/>
        <rFont val="Calibri"/>
        <family val="2"/>
      </rPr>
      <t xml:space="preserve"> (e.g., beginning, middle, end) is modeled with multiple examples.</t>
    </r>
  </si>
  <si>
    <r>
      <t>The use of i</t>
    </r>
    <r>
      <rPr>
        <b/>
        <sz val="12"/>
        <color rgb="FF000000"/>
        <rFont val="Calibri"/>
        <family val="2"/>
      </rPr>
      <t>nformational text structure</t>
    </r>
    <r>
      <rPr>
        <sz val="12"/>
        <color rgb="FF000000"/>
        <rFont val="Calibri"/>
        <family val="2"/>
      </rPr>
      <t xml:space="preserve"> is modeled with multiple examples. </t>
    </r>
  </si>
  <si>
    <r>
      <rPr>
        <b/>
        <sz val="12"/>
        <color rgb="FF000000"/>
        <rFont val="Calibri"/>
        <family val="2"/>
      </rPr>
      <t>High-utility words</t>
    </r>
    <r>
      <rPr>
        <sz val="12"/>
        <color rgb="FF000000"/>
        <rFont val="Calibri"/>
        <family val="2"/>
      </rPr>
      <t xml:space="preserve"> are pre-selected and explicitly taught (before, during or after) a read aloud.</t>
    </r>
  </si>
  <si>
    <r>
      <rPr>
        <b/>
        <sz val="12"/>
        <color rgb="FF000000"/>
        <rFont val="Calibri"/>
        <family val="2"/>
      </rPr>
      <t>Comprehension strategies</t>
    </r>
    <r>
      <rPr>
        <sz val="12"/>
        <color rgb="FF000000"/>
        <rFont val="Calibri"/>
        <family val="2"/>
      </rPr>
      <t xml:space="preserve"> (e.g., questioning, summarizing, creating mental images) are modeled by the teacher through interactive read aloud of high-quality literature and text.</t>
    </r>
  </si>
  <si>
    <r>
      <t xml:space="preserve">The text selections include </t>
    </r>
    <r>
      <rPr>
        <b/>
        <sz val="12"/>
        <color rgb="FF000000"/>
        <rFont val="Calibri"/>
        <family val="2"/>
      </rPr>
      <t>guiding questions</t>
    </r>
    <r>
      <rPr>
        <sz val="12"/>
        <color rgb="FF000000"/>
        <rFont val="Calibri"/>
        <family val="2"/>
      </rPr>
      <t xml:space="preserve"> to ask while reading aloud.</t>
    </r>
  </si>
  <si>
    <r>
      <t xml:space="preserve">When students and teachers engage in a read-aloud, the program established a </t>
    </r>
    <r>
      <rPr>
        <b/>
        <sz val="12"/>
        <color rgb="FF000000"/>
        <rFont val="Calibri"/>
        <family val="2"/>
      </rPr>
      <t>purpose for reading</t>
    </r>
    <r>
      <rPr>
        <sz val="12"/>
        <color rgb="FF000000"/>
        <rFont val="Calibri"/>
        <family val="2"/>
      </rPr>
      <t>.</t>
    </r>
  </si>
  <si>
    <r>
      <t xml:space="preserve">The program includes a wide </t>
    </r>
    <r>
      <rPr>
        <b/>
        <sz val="12"/>
        <color rgb="FF000000"/>
        <rFont val="Calibri"/>
        <family val="2"/>
      </rPr>
      <t>variety of fiction and nonfiction high-quality text</t>
    </r>
    <r>
      <rPr>
        <sz val="12"/>
        <color rgb="FF000000"/>
        <rFont val="Calibri"/>
        <family val="2"/>
      </rPr>
      <t xml:space="preserve"> with relatable experiences that are developmentally appropriate</t>
    </r>
    <r>
      <rPr>
        <b/>
        <sz val="12"/>
        <color rgb="FF000000"/>
        <rFont val="Calibri"/>
        <family val="2"/>
      </rPr>
      <t xml:space="preserve"> </t>
    </r>
    <r>
      <rPr>
        <sz val="12"/>
        <color rgb="FF000000"/>
        <rFont val="Calibri"/>
        <family val="2"/>
      </rPr>
      <t>for the grade level for all students.</t>
    </r>
  </si>
  <si>
    <r>
      <t xml:space="preserve">The materials provide a </t>
    </r>
    <r>
      <rPr>
        <b/>
        <sz val="12"/>
        <color rgb="FF000000"/>
        <rFont val="Calibri"/>
        <family val="2"/>
      </rPr>
      <t xml:space="preserve">coherent sequence or collection of connected texts </t>
    </r>
    <r>
      <rPr>
        <sz val="12"/>
        <color rgb="FF000000"/>
        <rFont val="Calibri"/>
        <family val="2"/>
      </rPr>
      <t xml:space="preserve">that consistently build vocabulary knowledge and knowledge about themes with connected topics and ideas. </t>
    </r>
  </si>
  <si>
    <r>
      <rPr>
        <b/>
        <sz val="12"/>
        <color rgb="FF000000"/>
        <rFont val="Calibri"/>
        <family val="2"/>
      </rPr>
      <t>Complex topics</t>
    </r>
    <r>
      <rPr>
        <sz val="12"/>
        <color rgb="FF000000"/>
        <rFont val="Calibri"/>
        <family val="2"/>
      </rPr>
      <t xml:space="preserve"> are introduced in a carefully planned sequence through teachers reading aloud, discussions, and projects, starting with a basic introduction and building towards a deeper understanding.</t>
    </r>
  </si>
  <si>
    <r>
      <t xml:space="preserve">The materials support </t>
    </r>
    <r>
      <rPr>
        <b/>
        <sz val="12"/>
        <color rgb="FF000000"/>
        <rFont val="Calibri"/>
        <family val="2"/>
      </rPr>
      <t>interactive discussion</t>
    </r>
    <r>
      <rPr>
        <sz val="12"/>
        <color rgb="FF000000"/>
        <rFont val="Calibri"/>
        <family val="2"/>
      </rPr>
      <t xml:space="preserve"> on a wide variety of topics to expand and deepen background knowledge.</t>
    </r>
  </si>
  <si>
    <t xml:space="preserve"> This program meets expectations for Developing Comprehension and Background Knowledge and received a score of 13 out of 13 total points for Developing Comprehension and Background Knowledge. The Program Guide shows that comprehension objectives and skills increase in depth as the year progresses. The program provides practice for oral retelling of the story throughout units and within the skills book. Narrative text instruction begins by identifying the title and the author and gradually adds story elements. Some examples include, such as, identifying the problem and solution of a story. Read- alouds and decodable texts are included within each unit and aid in student understanding of story structure. Super Smart Digital Read- alouds provide wenty-four units of nonfiction text with various text features for students to use to gather information about the subjects. “Memory words” and decodable words are introduced before the story, and student- friendly definitions are offered, as well as vocabulary extension activities. The program provides comprehension strategies during read- alouds. A think- aloud is also utilized with various comprehension strategies, such as visualizing and recognizing text structure. Examples of guiding questions for determining important ideas, understanding multiple meaning words, and determining cause and effect are included. The teacher selects questions based on student's’ abilities and needs. The Digital Read-alouds and the Super Kids Reading Program both provide a purpose for reading the text. Materials provide a sequenced collection of texts which build vocabulary knowledge about themes. Strategies are interwoven within cross curricular content and narrative stories. Each unit focuses on a topic which is reinforced through reading, writing, and an occasional Ten-Minute Tuck-Ins. The Lasting Lesson occurs in the last unit of the lesson to ensure student understanding. The Project Ccorner at the end of the unit offers activities to extend. Discussion about texts is provided supported and structured throughout the texts within the program. Activities and materials are intended designed for high levels of response and engagement. Students are given opportunities to listen, speak, and write, as well as complete hands-on projects.</t>
  </si>
  <si>
    <t>Subtotal (13 points max)</t>
  </si>
  <si>
    <t xml:space="preserve">Criterion 5: Small Group Instruction and Independent Practice </t>
  </si>
  <si>
    <r>
      <t xml:space="preserve">Program provides small group </t>
    </r>
    <r>
      <rPr>
        <b/>
        <sz val="12"/>
        <color rgb="FF000000"/>
        <rFont val="Calibri"/>
        <family val="2"/>
      </rPr>
      <t>explicit, systematic, and cumulative lessons</t>
    </r>
    <r>
      <rPr>
        <sz val="12"/>
        <color rgb="FF000000"/>
        <rFont val="Calibri"/>
        <family val="2"/>
      </rPr>
      <t xml:space="preserve"> that instruct on foundational skills.</t>
    </r>
  </si>
  <si>
    <r>
      <t xml:space="preserve">Program provides </t>
    </r>
    <r>
      <rPr>
        <b/>
        <sz val="12"/>
        <color rgb="FF000000"/>
        <rFont val="Calibri"/>
        <family val="2"/>
      </rPr>
      <t>extension ideas</t>
    </r>
    <r>
      <rPr>
        <sz val="12"/>
        <color rgb="FF000000"/>
        <rFont val="Calibri"/>
        <family val="2"/>
      </rPr>
      <t xml:space="preserve"> to be used for independent practice.</t>
    </r>
  </si>
  <si>
    <r>
      <t xml:space="preserve">Program provides teacher guidance regarding </t>
    </r>
    <r>
      <rPr>
        <b/>
        <sz val="12"/>
        <color theme="1"/>
        <rFont val="Calibri"/>
        <family val="2"/>
      </rPr>
      <t>independent student practice activities</t>
    </r>
    <r>
      <rPr>
        <sz val="12"/>
        <color theme="1"/>
        <rFont val="Calibri"/>
        <family val="2"/>
      </rPr>
      <t xml:space="preserve"> to be implemented when teacher is engaged in small group instruction. </t>
    </r>
  </si>
  <si>
    <r>
      <t xml:space="preserve">Program provides guidance on the </t>
    </r>
    <r>
      <rPr>
        <b/>
        <sz val="12"/>
        <color rgb="FF000000"/>
        <rFont val="Calibri"/>
        <family val="2"/>
      </rPr>
      <t>composition of flexible small groups</t>
    </r>
    <r>
      <rPr>
        <sz val="12"/>
        <color rgb="FF000000"/>
        <rFont val="Calibri"/>
        <family val="2"/>
      </rPr>
      <t xml:space="preserve"> based on data.</t>
    </r>
  </si>
  <si>
    <t>This program received partially meets expectations for Small Group Instruction and Independent Practice and received a score of 2 out of 4 total points for Small Group Instruction and Independent Practice. Within the program, decodable texts are provided for below, on level, and above level texts readers to scaffold decoding skills for all learners. Ten-Minute Tuck-Ins allow for differentiated instruction. They are used to reinforce and extend skills knowledge as evidenced by the Project Corner. Teaching routines are explicit and aligned with the foundational skills.
Points were not earned received in for the following areas: small group explicit, systematic, and cumulative lessons that instruct on foundational skills and guidance on the composition of flexible small groups based on data. Unit 10 Ten-Minute Tuck-Ins provide hands on activities to reinforce lesson concepts. Classroom library set has books for below, on, and above level to meet decoding needs. There is little to no evidence of explicit instruction and or spiraling back to foundational skills from previously taught lessons. In Unit 6, Lesson 5 (p. 22), program materials state, "Grouping children with like abilities allows you to focus on specific needs and customize your instruction accordingly." However, there is no guidance is found on how to form groups based on data. Forms are included in the assessment book to document test results, but guidance is not given for grouping beyond a general statement to use the form for grouping. Unit 6, Lesson 5, p. 22 Guidance provided states, "Grouping children with like abilities allows you to focus on specific needs and customize your instruction accordingly."</t>
  </si>
  <si>
    <t>Subtotal (4 points max)</t>
  </si>
  <si>
    <t>Criterion 6: Writing</t>
  </si>
  <si>
    <r>
      <t xml:space="preserve">Program includes a wide range of </t>
    </r>
    <r>
      <rPr>
        <b/>
        <sz val="12"/>
        <color rgb="FF000000"/>
        <rFont val="Calibri"/>
        <family val="2"/>
      </rPr>
      <t>authentic writing opportunities</t>
    </r>
    <r>
      <rPr>
        <sz val="12"/>
        <color rgb="FF000000"/>
        <rFont val="Calibri"/>
        <family val="2"/>
      </rPr>
      <t xml:space="preserve">. </t>
    </r>
  </si>
  <si>
    <r>
      <t xml:space="preserve">Program includes </t>
    </r>
    <r>
      <rPr>
        <b/>
        <sz val="12"/>
        <color theme="1"/>
        <rFont val="Calibri"/>
        <family val="2"/>
      </rPr>
      <t>text-based tasks</t>
    </r>
    <r>
      <rPr>
        <sz val="12"/>
        <color theme="1"/>
        <rFont val="Calibri"/>
        <family val="2"/>
      </rPr>
      <t xml:space="preserve"> that require students to write about the topic and use the vocabulary and language appropriate for their grade-level. </t>
    </r>
  </si>
  <si>
    <r>
      <t>Program includes explicit</t>
    </r>
    <r>
      <rPr>
        <b/>
        <sz val="12"/>
        <color theme="1"/>
        <rFont val="Calibri"/>
        <family val="2"/>
      </rPr>
      <t xml:space="preserve"> handwriting instruction</t>
    </r>
    <r>
      <rPr>
        <sz val="12"/>
        <color theme="1"/>
        <rFont val="Calibri"/>
        <family val="2"/>
      </rPr>
      <t xml:space="preserve"> in letter formation. </t>
    </r>
  </si>
  <si>
    <r>
      <t xml:space="preserve">Program includes explicit instruction in </t>
    </r>
    <r>
      <rPr>
        <b/>
        <sz val="12"/>
        <color theme="1"/>
        <rFont val="Calibri"/>
        <family val="2"/>
      </rPr>
      <t>idea generation and oral storytelling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</si>
  <si>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sentence construction, basic punctuation, etc.)</t>
    </r>
  </si>
  <si>
    <r>
      <t xml:space="preserve">Program includes opportunities to write in </t>
    </r>
    <r>
      <rPr>
        <b/>
        <sz val="12"/>
        <color theme="1"/>
        <rFont val="Calibri"/>
        <family val="2"/>
      </rPr>
      <t>multiple genres</t>
    </r>
    <r>
      <rPr>
        <sz val="12"/>
        <color theme="1"/>
        <rFont val="Calibri"/>
        <family val="2"/>
      </rPr>
      <t xml:space="preserve"> for different purposes. </t>
    </r>
  </si>
  <si>
    <t>This program meets expectations for Writing and received a score of 6 out of 6 total points. The program provides opportunities for students to write for a variety of purposes. Students focus on the mechanics of writing as well as different writing styles. Students write about a variety of experiences, such as writing to give an opinion and writing about a class experience. Opportunities are provided to illustrate and write. For example, students illustrate and write about playing a game with a ball to connect to the text about baseball. Writing opportunities are grade-level appropriate and allow students to tie text and memory words together to build vocabulary and background knowledge. Handwriting instruction is a component of each lesson, and students are taught letter formation using explicit language from the teacher through a gradual release model. Paper is provided with different colored lines (ice cream paper) to support instruction in forming letters. The program provides ten units centered around oral idea generation, picture planning, and composition. The program includes instruction on conventions that are appropriate for the grade level, such as making complete sentences with a naming and telling part. Capitalization and punctuation are also integrated into writing instruction.</t>
  </si>
  <si>
    <t>Subtotal (6 points max)</t>
  </si>
  <si>
    <t xml:space="preserve">Core Instructional Program Review 
Phase II: In - Depth Review 
Submission Information </t>
  </si>
  <si>
    <t>Zaner-Bloser, Inc</t>
  </si>
  <si>
    <t>Target Audience: First Grade</t>
  </si>
  <si>
    <t>Phase II: In-Depth Core Instructional Program Review Rubric for 1st Grade</t>
  </si>
  <si>
    <r>
      <rPr>
        <b/>
        <u/>
        <sz val="12"/>
        <color rgb="FF000000"/>
        <rFont val="Calibri"/>
        <family val="2"/>
      </rPr>
      <t>Core Instructional Program:</t>
    </r>
    <r>
      <rPr>
        <sz val="12"/>
        <color rgb="FF000000"/>
        <rFont val="Calibri"/>
        <family val="2"/>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</si>
  <si>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Calibri"/>
        <family val="2"/>
      </rPr>
      <t>Does Not Meet Expectations</t>
    </r>
    <r>
      <rPr>
        <u/>
        <sz val="12"/>
        <color rgb="FF000000"/>
        <rFont val="Calibri"/>
        <family val="2"/>
      </rPr>
      <t xml:space="preserve"> </t>
    </r>
    <r>
      <rPr>
        <sz val="12"/>
        <color rgb="FF000000"/>
        <rFont val="Calibri"/>
        <family val="2"/>
      </rPr>
      <t xml:space="preserve">-  Indicates the program does not meet the standard for the indicator (limited or no evidence) based on instructional materials and other evidence submitted by the provider. </t>
    </r>
  </si>
  <si>
    <t xml:space="preserve">This program meets expectations for Phonological and Phonemic Awareness and received a score of 9 out of 11 total points for Phonological and Phonemic Awareness. The Super Kkids Phonemic Awareness Skills Overview shows a progression of skills from easier to more difficult. Phonemic awareness and phonics instruction is included within each unit and lesson. For example, sStudents are given explicit phonics instruction introducing the vowel sounds of /y/, and . sThe students are to repeat orally. Concepts are taught explicitly, with multiple opportunities for practice; , but a gradual release model is evident but inconsistent. Lessons link the letter to their sound and provides exposure and /practice with the grapheme for the sound. Elkonin boxes are used to identify the phonemes within a word, and hand motions are also used to indicate phonemes within a word during instruction and assessment. Each unit gives provides multiple chances opportunities to focus on isolating, blending, and segmenting phonemes in words. Instruction emphasizes includes segmenting each sound in a blend and does not teach that the blends as one unit. This program intends to engage students with a variety of materials and , verbal and nonverbal responses.
Points were not earned received in for the following areas: specific and precise teacher language for immediate and corrective feedback, and guidance on how to use assessment data. Although the program provides vague verbiage, guidance for teacher feedback is not specific, immediate, or corrective. For example, Unit 16, Lesson 6 includes a lesson on articulating the phoneme /ar/, and the directions state, " Provide corrective feedback as needed." No further guidance or language is found. In an effort to provide support to students, the teacher is directed to intervention lessons, should for students require have experiencing difficulty. Formal and informal assessments information isare provided in the program, including the The Beginning of the Year Assessment that assesses all components of reading; however,  subsequent assessments do not assess phonemic awareness and phonological and phonemic awareness. The program offers guidance on informally assessing students, but it is lacks details and clarity. Scoring instructions, a student record form, and a class record form is are provided, but the program lacks clear guidance is not found on how to use the resources to group students. It does not provide, nor next steps to make instructional decisions. </t>
  </si>
  <si>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</si>
  <si>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t xml:space="preserve">This program meets expectations for Phonics and Word Study and received a score of 16 out of 20 total points for Phonics and Word Study. The Instructional Overview includes a logically sequenced scope and sequence. Phonics routines are utilized with consistent teacher language, teaching new letters, and and phonetic concepts in a predictable way. New skills are explicitly taught by the teacher, and as a new skill is introduced, students practice alongside the teacher. Students are taught the phonics pattern prior to practicing decoding and encoding with the pattern. First grade 1 lessons review Kindergarten concepts, including letters, before instruction transitions into more complex sound- symbol relationships such as digraphs and trigraphs. Short vowel sounds and blending strategies are also included in review units. There are multiple opportunities to practice blending and decoding are provided with the Big Book of Decoding and Daily Routines. Students read decodable texts in small group and, for independent practice at school and home with Backpack Pages. The phonics feature is highlighted and reinforced in these texts. Regular word types are introduced and practiced. Cumulative review is apparent throughout the week of lessons, though not explicitly stated. Materials are designed to elicit high levels of response and include variety for multimodal learners. Students participate chorally in daily routines for decoding and utilizeing the Sskills Wworkbook throughout the lesson. 
Points were not earned received in the following areas: specific and precise teacher language, irregularities are pointed out in high-utility words, irregular, high-utility words are introduced and practiced to automaticity, and the use of assessment data, specific and precise teacher language for immediate and corrective feedback; approach to instruction of high-utility words; practice of irregular, high-utility words; and use of assessment data. Students are taught with precise teacher language supplied by the program, and tools are given provided for self-check. However, students are not given immediate corrective feedback from the teacher with the self-check approach. The program provides ample opportunities for exposure to high-utility words, and “Memory Words” are reviewed; however, but these words are not taught by drawing attention to known phonemes. There is no mention of letter-sound combinations in these high-utility words, including any irregularities. Various informal and informal assessments are used to guide instruction and differentiate instruction where needed, and r. Resources are offered to support grouping such as the Class Record Form in Assessments;. hHowever, the program lacks clear guidance on how to use assessments and forms for grouping students for instruction. </t>
  </si>
  <si>
    <r>
      <t xml:space="preserve">Basic </t>
    </r>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base words, simple prefixes and suffixes (e.g. plural s, ing).</t>
    </r>
  </si>
  <si>
    <t xml:space="preserve">This program meets expectations for Vocabulary and received a score of 9 out of 9 total points. A vocabulary plan is included in the program’s guide and is anchored in the unit content or big idea. The teacher introduces story words and clarifies the meanings before reading the text. The entire unit has four vocabulary words known as Words to Know that are explicitly taught and used throughout the unit. Students review the story words and interact with them in a variety of ways, such as drawing pictures, writing sentences, and identifying examples within a magazine. Students also identify antonyms. Vocabulary is woven through both reading and writing instruction located within the Word Work and Skill Building Kit. The meanings of words are discussed before and during reading of whole group and small group texts. Basic morphemic analysis is taught explicitly and systematically. The variety of ways to teach and apply vocabulary words elicit student engagement. </t>
  </si>
  <si>
    <t>Subtotal (9 points max)</t>
  </si>
  <si>
    <t xml:space="preserve">Criterion 4: Text Reading and Fluency </t>
  </si>
  <si>
    <r>
      <rPr>
        <b/>
        <sz val="12"/>
        <color theme="1"/>
        <rFont val="Calibri"/>
        <family val="2"/>
      </rPr>
      <t>Sentence and passage reading</t>
    </r>
    <r>
      <rPr>
        <sz val="12"/>
        <color theme="1"/>
        <rFont val="Calibri"/>
        <family val="2"/>
      </rPr>
      <t xml:space="preserve"> is introduced </t>
    </r>
    <r>
      <rPr>
        <i/>
        <sz val="12"/>
        <color theme="1"/>
        <rFont val="Calibri"/>
        <family val="2"/>
      </rPr>
      <t>after</t>
    </r>
    <r>
      <rPr>
        <sz val="12"/>
        <color theme="1"/>
        <rFont val="Calibri"/>
        <family val="2"/>
      </rPr>
      <t xml:space="preserve"> students can accurately and automatically read a sufficient number of regular and irregular words.</t>
    </r>
  </si>
  <si>
    <r>
      <t xml:space="preserve">The texts students are asked to read independently include both </t>
    </r>
    <r>
      <rPr>
        <b/>
        <sz val="12"/>
        <color rgb="FF000000"/>
        <rFont val="Calibri"/>
        <family val="2"/>
      </rPr>
      <t>controlled text</t>
    </r>
    <r>
      <rPr>
        <sz val="12"/>
        <color rgb="FF000000"/>
        <rFont val="Calibri"/>
        <family val="2"/>
      </rPr>
      <t xml:space="preserve"> that contains previously taught phonic elements </t>
    </r>
    <r>
      <rPr>
        <i/>
        <sz val="12"/>
        <color rgb="FF000000"/>
        <rFont val="Calibri"/>
        <family val="2"/>
      </rPr>
      <t>and</t>
    </r>
    <r>
      <rPr>
        <sz val="12"/>
        <color rgb="FF000000"/>
        <rFont val="Calibri"/>
        <family val="2"/>
      </rPr>
      <t xml:space="preserve"> other </t>
    </r>
    <r>
      <rPr>
        <b/>
        <sz val="12"/>
        <color rgb="FF000000"/>
        <rFont val="Calibri"/>
        <family val="2"/>
      </rPr>
      <t>rich, complex text</t>
    </r>
    <r>
      <rPr>
        <sz val="12"/>
        <color rgb="FF000000"/>
        <rFont val="Calibri"/>
        <family val="2"/>
      </rPr>
      <t xml:space="preserve"> accessible to the student. </t>
    </r>
  </si>
  <si>
    <r>
      <rPr>
        <b/>
        <sz val="12"/>
        <color rgb="FF000000"/>
        <rFont val="Calibri"/>
        <family val="2"/>
      </rPr>
      <t>Fluency building in connected text</t>
    </r>
    <r>
      <rPr>
        <sz val="12"/>
        <color rgb="FF000000"/>
        <rFont val="Calibri"/>
        <family val="2"/>
      </rPr>
      <t xml:space="preserve"> is done only with passages the student can decode accurately (without hesitation or guessing).</t>
    </r>
  </si>
  <si>
    <r>
      <t xml:space="preserve">There are sufficient numbers of </t>
    </r>
    <r>
      <rPr>
        <b/>
        <sz val="12"/>
        <color rgb="FF000000"/>
        <rFont val="Calibri"/>
        <family val="2"/>
      </rPr>
      <t>controlled decodable text</t>
    </r>
    <r>
      <rPr>
        <sz val="12"/>
        <color rgb="FF000000"/>
        <rFont val="Calibri"/>
        <family val="2"/>
      </rPr>
      <t xml:space="preserve"> that aligns to the phonics scope and sequence and are available to allow students to practice to automaticity.</t>
    </r>
  </si>
  <si>
    <r>
      <rPr>
        <b/>
        <sz val="12"/>
        <color rgb="FF000000"/>
        <rFont val="Calibri"/>
        <family val="2"/>
      </rPr>
      <t>Materials</t>
    </r>
    <r>
      <rPr>
        <sz val="12"/>
        <color rgb="FF000000"/>
        <rFont val="Calibri"/>
        <family val="2"/>
      </rPr>
      <t xml:space="preserve"> are available for teachers </t>
    </r>
    <r>
      <rPr>
        <b/>
        <sz val="12"/>
        <color rgb="FF000000"/>
        <rFont val="Calibri"/>
        <family val="2"/>
      </rPr>
      <t>to read aloud for</t>
    </r>
    <r>
      <rPr>
        <sz val="12"/>
        <color rgb="FF000000"/>
        <rFont val="Calibri"/>
        <family val="2"/>
      </rPr>
      <t xml:space="preserve"> the purpose of </t>
    </r>
    <r>
      <rPr>
        <b/>
        <sz val="12"/>
        <color rgb="FF000000"/>
        <rFont val="Calibri"/>
        <family val="2"/>
      </rPr>
      <t>modeling fluent reading</t>
    </r>
    <r>
      <rPr>
        <sz val="12"/>
        <color rgb="FF000000"/>
        <rFont val="Calibri"/>
        <family val="2"/>
      </rPr>
      <t xml:space="preserve">, </t>
    </r>
    <r>
      <rPr>
        <b/>
        <sz val="12"/>
        <color rgb="FF000000"/>
        <rFont val="Calibri"/>
        <family val="2"/>
      </rPr>
      <t xml:space="preserve">building vocabulary </t>
    </r>
    <r>
      <rPr>
        <sz val="12"/>
        <color rgb="FF000000"/>
        <rFont val="Calibri"/>
        <family val="2"/>
      </rPr>
      <t xml:space="preserve">and </t>
    </r>
    <r>
      <rPr>
        <b/>
        <sz val="12"/>
        <color rgb="FF000000"/>
        <rFont val="Calibri"/>
        <family val="2"/>
      </rPr>
      <t>background knowledge</t>
    </r>
    <r>
      <rPr>
        <sz val="12"/>
        <color rgb="FF000000"/>
        <rFont val="Calibri"/>
        <family val="2"/>
      </rPr>
      <t>, and exposing students to text more complex than students could read on their own.</t>
    </r>
  </si>
  <si>
    <r>
      <t xml:space="preserve">Program provides guidance on how to use </t>
    </r>
    <r>
      <rPr>
        <b/>
        <sz val="12"/>
        <color rgb="FF000000"/>
        <rFont val="Calibri"/>
        <family val="2"/>
      </rPr>
      <t>assessment data</t>
    </r>
    <r>
      <rPr>
        <sz val="12"/>
        <color rgb="FF000000"/>
        <rFont val="Calibri"/>
        <family val="2"/>
      </rPr>
      <t xml:space="preserve"> (curriculum embedded and/or alternatives) to </t>
    </r>
    <r>
      <rPr>
        <b/>
        <sz val="12"/>
        <color rgb="FF000000"/>
        <rFont val="Calibri"/>
        <family val="2"/>
      </rPr>
      <t>differentiate oral reading fluency instruction</t>
    </r>
    <r>
      <rPr>
        <sz val="12"/>
        <color rgb="FF000000"/>
        <rFont val="Calibri"/>
        <family val="2"/>
      </rPr>
      <t xml:space="preserve"> based on students' needs and progress. </t>
    </r>
  </si>
  <si>
    <t xml:space="preserve">This program meets expectations for Text Reading and Fluency and received a score of 5 out of 6 total points for Text Reading and Fluency. The students receive explicit instruction regarding the CV spelling pattern and are asked to practice with it the pattern before choral reading a story with thea teacher and chorally. Passages include sound-out words (with  features previously taught), “Memory Wwords,” story words. and vocabulary words. Readers include Super Smart Digital Read-Alouds, and Super Duper Mini Magazines. Texts contains include both controlled text (decodable and Mmemory Words), as well as rich complex text within stories. Students are given exposure to new decodable text each day through shared reading, small group instruction, or a scaffolded experience with simple sentences. Read- alouds are also used for small group instruction for the purpose of modeling. Fluent reading is addressed but the building of vocabulary and background knowledge are is not always addressed. 
A points were was not earned received in the following areas: guidance on how to use assessment data. Fluency assessment for words and sentences is provided within the assessment materials, and . ORF norms and repeated reading passages are also enclosedincluded; however, there is no evidence guidance is found on how to use assessments to differentiate instruction. Data is limited and not much explanation is provided for how to use the data effectively is lacking. </t>
  </si>
  <si>
    <t>Criterion 5: Developing Comprehension and Background Knowledge</t>
  </si>
  <si>
    <t xml:space="preserve"> This program meets expectations for Developing Comprehension and Background Knowledge and received a score of 13 out of 13 total points for Developing Comprehension and Background Knowledge. The Program Guide shows an increase of depth in comprehension skills throughout the program. Opportunities are provided for students to do oral retellings,  but there is no evidence of organizers to support retelling. The Ten-Minute Tuck-In reinforces the procedure for retelling a story, but there is no evidence of organizers used to support retelling. The program provides narrative text with story elements woven in. Also, provided within the program are decodable texts, as well as, additional practice within the skills building books to reinforce story structure. This program includes two libraries of informational text included in each unit, intended for cross-curricular integration. The meanings of words are discussed before and during reading in whole group and small group texts. Student-friendly definitions and pictures of vocabulary are provided either before and and/or during reading. Words are reinforced in different contexts throughout each unit, and verbiage to teach comprehension strategies is provided to for the teacher. A variety of questions are provided for each book used in small group instruction to support understanding of informational text. The Digital Read-alouds and the Super Kids Reading Program provide a variety of nonfiction and fiction texts including plays, poems, and informational text. The A purpose for reading is established when reading text. Strategies are modeled within the program, but they are not the guiding purpose for the texts chosen. Each unit contains a variety of text used to support each topic, with concepts progressing from simple to more difficult. Discussion of texts is provided supported and structured throughout the texts within the program. Materials are developed to cultivate high levels of engagement with ample time for discussion and interaction. </t>
  </si>
  <si>
    <t xml:space="preserve">Criterion 6: Small Group Instruction and Independent Practice </t>
  </si>
  <si>
    <r>
      <t xml:space="preserve">Program provides </t>
    </r>
    <r>
      <rPr>
        <b/>
        <sz val="12"/>
        <color rgb="FF000000"/>
        <rFont val="Calibri"/>
        <family val="2"/>
      </rPr>
      <t>small group explicit, systematic, and cumulative lessons</t>
    </r>
    <r>
      <rPr>
        <sz val="12"/>
        <color rgb="FF000000"/>
        <rFont val="Calibri"/>
        <family val="2"/>
      </rPr>
      <t xml:space="preserve"> that instruct on foundational skills.</t>
    </r>
  </si>
  <si>
    <t>This program partially meets expectations for Small Group Instruction and Independent Practice received a score of 2 out of 4 total points points for Small Group Instruction and Independent Practice. The library set includes decodable texts for below, on level, and above level texts readers to scaffold decoding skills. Ten-Minute Tuck-Ins provide extension activities based on the phonics concept for each lesson. Activities to extend lessons to higher level concepts are noted in the program’s guide. Independent activities are organized outlined for handwriting, encoding, decoding, rereading familiar texts, library books, and online resources for reading and spelling. These activities align with what was is taught in the whole group. 
The program did not receive points in the following areas for: small group explicit, systematic, and cumulative lessons that instruct on foundational skills, and guidance on the composition of flexible small groups based on data. The Skills Building Book reinforces instruction about sounds, vocabulary, and comprehension with content activities that are is loosely recommended for small group instruction. However, the program does not offer explicit lessons for use with small groups. Data based grouping is also not evident. Forms are included in the assessment book to document test results, but no guidance is given found for grouping students, beyond a general statement to use the form for grouping.</t>
  </si>
  <si>
    <t>Criterion 7: Writing</t>
  </si>
  <si>
    <t>This program meets expectations for Writing and received a score of 6 out of 6 total points. The program includes a wide range of authentic writing opportunities for students, and a purpose is set for each writing task. Descriptive writing and creating memory books about first grade experiences are examples of writing prompts included in the program. Text-based tasks are provided, such as discussing opinions from the text prior to writing about opinions. A mentor text is used to discuss the content of personal writing, and then students practice independently by writing their piece. Writing resources like letter formation guides and ice cream paper are used to support students. Each unit gives the student daily practice with grade-level appropriate skills throughout the writing process. Multiple genres and writing for different purposes are explored</t>
  </si>
  <si>
    <t>Date: 10/2/2023</t>
  </si>
  <si>
    <t>Target Audience: Second Grade</t>
  </si>
  <si>
    <t>Phase II: In-Depth Core Instructional Program Review Rubric for 2nd Grade</t>
  </si>
  <si>
    <r>
      <rPr>
        <b/>
        <u/>
        <sz val="12"/>
        <color rgb="FF000000"/>
        <rFont val="Calibri"/>
        <family val="2"/>
      </rPr>
      <t>Core Instructional Program</t>
    </r>
    <r>
      <rPr>
        <b/>
        <sz val="12"/>
        <color rgb="FF000000"/>
        <rFont val="Calibri"/>
        <family val="2"/>
      </rPr>
      <t>:</t>
    </r>
    <r>
      <rPr>
        <sz val="12"/>
        <color rgb="FF000000"/>
        <rFont val="Calibri"/>
        <family val="2"/>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</si>
  <si>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</si>
  <si>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r>
      <t xml:space="preserve">There is a detailed </t>
    </r>
    <r>
      <rPr>
        <b/>
        <sz val="12"/>
        <color rgb="FF000000"/>
        <rFont val="Calibri"/>
        <family val="2"/>
      </rPr>
      <t>scope and sequence</t>
    </r>
    <r>
      <rPr>
        <sz val="12"/>
        <color rgb="FF000000"/>
        <rFont val="Calibri"/>
        <family val="2"/>
      </rPr>
      <t xml:space="preserve"> of phonics patterns </t>
    </r>
    <r>
      <rPr>
        <b/>
        <sz val="12"/>
        <color rgb="FF000000"/>
        <rFont val="Calibri"/>
        <family val="2"/>
      </rPr>
      <t xml:space="preserve">moves from simple </t>
    </r>
    <r>
      <rPr>
        <sz val="12"/>
        <color rgb="FF000000"/>
        <rFont val="Calibri"/>
        <family val="2"/>
      </rPr>
      <t xml:space="preserve">word types, lengths, and complexities </t>
    </r>
    <r>
      <rPr>
        <b/>
        <sz val="12"/>
        <color rgb="FF000000"/>
        <rFont val="Calibri"/>
        <family val="2"/>
      </rPr>
      <t xml:space="preserve">to more complex </t>
    </r>
    <r>
      <rPr>
        <sz val="12"/>
        <color rgb="FF000000"/>
        <rFont val="Calibri"/>
        <family val="2"/>
      </rPr>
      <t>words, syllable types, and multisyllabic words.</t>
    </r>
  </si>
  <si>
    <r>
      <rPr>
        <b/>
        <sz val="12"/>
        <color rgb="FF000000"/>
        <rFont val="Calibri"/>
        <family val="2"/>
      </rPr>
      <t xml:space="preserve">Multisyllabic words </t>
    </r>
    <r>
      <rPr>
        <sz val="12"/>
        <color rgb="FF000000"/>
        <rFont val="Calibri"/>
        <family val="2"/>
      </rPr>
      <t>are explicitly taught using prefixes, suffixes, syllable types and morphological word parts to aid in word recognition.</t>
    </r>
  </si>
  <si>
    <r>
      <t xml:space="preserve">Larger, </t>
    </r>
    <r>
      <rPr>
        <b/>
        <sz val="12"/>
        <color rgb="FF000000"/>
        <rFont val="Calibri"/>
        <family val="2"/>
      </rPr>
      <t>high-utility patterns</t>
    </r>
    <r>
      <rPr>
        <sz val="12"/>
        <color rgb="FF000000"/>
        <rFont val="Calibri"/>
        <family val="2"/>
      </rPr>
      <t xml:space="preserve"> (e.g., -ight, -ing) are taught explicitly and practiced to automaticity to increase fluency of word recognition.</t>
    </r>
  </si>
  <si>
    <r>
      <t xml:space="preserve">Instruction of similar, </t>
    </r>
    <r>
      <rPr>
        <b/>
        <sz val="12"/>
        <color rgb="FF000000"/>
        <rFont val="Calibri"/>
        <family val="2"/>
      </rPr>
      <t>easily confused letter patterns</t>
    </r>
    <r>
      <rPr>
        <sz val="12"/>
        <color rgb="FF000000"/>
        <rFont val="Calibri"/>
        <family val="2"/>
      </rPr>
      <t xml:space="preserve"> are separated in time.</t>
    </r>
  </si>
  <si>
    <r>
      <t xml:space="preserve">There is an explicit strategy for </t>
    </r>
    <r>
      <rPr>
        <b/>
        <sz val="12"/>
        <color rgb="FF000000"/>
        <rFont val="Calibri"/>
        <family val="2"/>
      </rPr>
      <t>reading multisyllabic words</t>
    </r>
    <r>
      <rPr>
        <sz val="12"/>
        <color rgb="FF000000"/>
        <rFont val="Calibri"/>
        <family val="2"/>
      </rPr>
      <t>.</t>
    </r>
  </si>
  <si>
    <r>
      <rPr>
        <b/>
        <sz val="12"/>
        <color rgb="FF000000"/>
        <rFont val="Calibri"/>
      </rPr>
      <t>Spelling</t>
    </r>
    <r>
      <rPr>
        <sz val="12"/>
        <color rgb="FF000000"/>
        <rFont val="Calibri"/>
      </rPr>
      <t xml:space="preserve"> is integrated with phonics instruction.</t>
    </r>
  </si>
  <si>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</si>
  <si>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rPr>
        <b/>
        <sz val="12"/>
        <color rgb="FF000000"/>
        <rFont val="Calibri"/>
        <family val="2"/>
      </rPr>
      <t>Irregular, high-utility words</t>
    </r>
    <r>
      <rPr>
        <sz val="12"/>
        <color rgb="FF000000"/>
        <rFont val="Calibri"/>
        <family val="2"/>
      </rPr>
      <t xml:space="preserve"> are introduced (focusing attention on predictable letter-sound combinations) and practiced to automaticity.</t>
    </r>
  </si>
  <si>
    <r>
      <t xml:space="preserve">There are repeated opportunities to read words in </t>
    </r>
    <r>
      <rPr>
        <b/>
        <sz val="12"/>
        <color rgb="FF000000"/>
        <rFont val="Calibri"/>
        <family val="2"/>
      </rPr>
      <t>controlled decodable text</t>
    </r>
    <r>
      <rPr>
        <sz val="12"/>
        <color rgb="FF000000"/>
        <rFont val="Calibri"/>
        <family val="2"/>
      </rPr>
      <t xml:space="preserve"> that contain the phonic elements and irregular words students have learned previously.</t>
    </r>
  </si>
  <si>
    <t xml:space="preserve">This program meets expectations for Phonics and Word Study and received a score of 12 out of 15 total points. for Phonics and Word Study. The Skills Overview Chart within the program’s guide, displays a detailed and logically sequenced Scope and sequence of skills. 
Lessons are structured and predictable, focusing on the relationship between phonemes and graphemes. Letter sound correspondences are explicitly taught, and students have multiple opportunities for practice. Some elements of the Gradual Release model are utilized. The Word Work Book contains a "we do" and "I do." components. The activity is followed by a Check and Correct where students can correct their mistakes. Letter sound correspondences are explicitly taught, students have multiple opportunities for practice. With word analysis, teachers teach syllable types as a strategy to decode longer words. The pProgram gives provides direct instruction on high-utility patterns, and easily confused patterns are taught in an a systematic routine sequence. Unit 3 provides explicit instruction of multisyllabic words. Daily Routines offer practice of taught patterns through the editing of words in sentences. Students encode sounds for sound- spelling correspondences they have learned. There are Ssufficient opportunities are provided to practice reading lists and decodable texts. The Big Book of Decoding provides additional word lists for practice. The Daily Routines embeds practice into lessons. The program provides multiple opportunities to read controlled decodable text with phonics and irregular words. Prior to reading, vocabulary words are introduced to students. Students read decodable text during independent activities and as well as in the whole group reading of text. The program provides activities to elicit student response. It by encouraginges choral answers instead of round robin response. 
Points were not earned received in the following areas: specific and precise teacher language for corrective feedback, irregularities are pointed outapproach to instruction in of high-utility words, and the use of assessment data. The program does not have include evidence of specific and precise teacher language for immediate and corrective feedbackexplicit corrective feedback. Check and Ccorrect is the feedback offered, in which t. The teacher prompts children fix their spelling mistakes and then read the sentences together. Irregular high- utility words are introduced and practiced in isolation and within text. However, words are not taught using known phonemes, and irregularities are not identified. Various informal and informal assessments such as the Student Record Form and Class Record Forms are used to guide instruction and differentiate where needed, and r. Resources are offered to support grouping such as the the Student Record Form and Class Record Form in Assessments.However, guidance is not found on how to use assessment data to form groups is not evident. </t>
  </si>
  <si>
    <t>Subtotal (15 points max)</t>
  </si>
  <si>
    <t xml:space="preserve">Criterion 2: Vocabulary </t>
  </si>
  <si>
    <r>
      <t xml:space="preserve">Students are taught simple </t>
    </r>
    <r>
      <rPr>
        <b/>
        <sz val="12"/>
        <color rgb="FF000000"/>
        <rFont val="Calibri"/>
        <family val="2"/>
      </rPr>
      <t>multiple meaning words</t>
    </r>
    <r>
      <rPr>
        <sz val="12"/>
        <color rgb="FF000000"/>
        <rFont val="Calibri"/>
        <family val="2"/>
      </rPr>
      <t>.</t>
    </r>
  </si>
  <si>
    <r>
      <t xml:space="preserve">Students are asked to </t>
    </r>
    <r>
      <rPr>
        <b/>
        <sz val="12"/>
        <color rgb="FF000000"/>
        <rFont val="Calibri"/>
        <family val="2"/>
      </rPr>
      <t>demonstrate understanding</t>
    </r>
    <r>
      <rPr>
        <sz val="12"/>
        <color rgb="FF000000"/>
        <rFont val="Calibri"/>
        <family val="2"/>
      </rPr>
      <t xml:space="preserve"> word meaning by using words in oral and written sentences.</t>
    </r>
  </si>
  <si>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base words, prefixes and suffixes.</t>
    </r>
  </si>
  <si>
    <t>This program meets expectations for Vocabulary and received a score of 11 out of 11 total points for Vocabulary. The Program guide includes plans for vocabulary instruction, with words anchored in unit content. Explicit instruction of high utility- words, appearing across content areas, is embedded in the program. Student- friendly definitions and pictures of vocabulary are provided either before and and/or during reading. Words are reinforced in different contexts throughout each unit. During the Ten-Minute Tuck-Iin, students orally complete sentences with the correct vocabulary words after reviewing the meanings. Vocabulary words are reviewed with examples and nonexamples. Students are exposed to variety of read-alouds and other high-quality texts. The program provides instruction for words that have multiple meanings during word work and book clubs. Vocabulary words are applied in through writing sentences, writing, and through illustrations. Morphemic analysis is taught explicitly, as indicated in Unit 7 of the Teacher’s Guide. Students engage with words throughout the units in a variety of ways. Activities and materials are designed to elicit high levels of response and engagement.</t>
  </si>
  <si>
    <t xml:space="preserve">Criterion 3: Text Reading and Fluency </t>
  </si>
  <si>
    <t xml:space="preserve">This program meets expectations for Text Reading and Fluency and received a score of 4 out of 5 total points. Students engage in independently reading controlled decodable text and other high-quality complex text. Fluency is modeled in a variety of ways, such as reading with expression. Students discuss characters and vocabulary and reread stories from the Reader on Backpack Pages which can be taken home for practice. During small group, students read literary text in the Super Magazine. The students receive explicit fluency instruction and practice skills before reading the connected text. Fluency building is supported through school-home connection texts which contain only decodable words. Daily reading of decodable text that follows the scope and sequence is available, as well as supporting passages for reteaching the targeted skill. Many materials including books and magazines are available for modeling reading for students.
A point was not received in the following area: guidance on how to use assessment data to differentiate oral reading fluency instruction. Assessment materials and directions are provided for formally assessing fluency at different times of the year, and the program also provides an Oral Reading Fluency norms chart; however, there is no evidence of the use of assessment data to group students for fluency instruction. The Assessment document refers teachers to the Super Kids Skills book to differentiate, but the book is not accessible within the program’s materials. </t>
  </si>
  <si>
    <t>Subtotal (5 points max)</t>
  </si>
  <si>
    <t>Criterion 4: Developing Comprehension and Background Knowledge</t>
  </si>
  <si>
    <r>
      <rPr>
        <b/>
        <sz val="12"/>
        <color rgb="FF000000"/>
        <rFont val="Calibri"/>
        <family val="2"/>
      </rPr>
      <t>Modeling</t>
    </r>
    <r>
      <rPr>
        <sz val="12"/>
        <color rgb="FF000000"/>
        <rFont val="Calibri"/>
        <family val="2"/>
      </rPr>
      <t xml:space="preserve"> and </t>
    </r>
    <r>
      <rPr>
        <b/>
        <sz val="12"/>
        <color rgb="FF000000"/>
        <rFont val="Calibri"/>
        <family val="2"/>
      </rPr>
      <t>thinking aloud</t>
    </r>
    <r>
      <rPr>
        <sz val="12"/>
        <color rgb="FF000000"/>
        <rFont val="Calibri"/>
        <family val="2"/>
      </rPr>
      <t xml:space="preserve"> are used to </t>
    </r>
    <r>
      <rPr>
        <b/>
        <sz val="12"/>
        <color rgb="FF000000"/>
        <rFont val="Calibri"/>
        <family val="2"/>
      </rPr>
      <t>identify components of text structure</t>
    </r>
    <r>
      <rPr>
        <sz val="12"/>
        <color rgb="FF000000"/>
        <rFont val="Calibri"/>
        <family val="2"/>
      </rPr>
      <t>, using text structure as a tool for prompting information to compare and contrast, organize information, and group related ideas to maintain a consistent focus.</t>
    </r>
  </si>
  <si>
    <r>
      <t xml:space="preserve">There are multiple opportunities to listen to and read </t>
    </r>
    <r>
      <rPr>
        <b/>
        <sz val="12"/>
        <color rgb="FF000000"/>
        <rFont val="Calibri"/>
        <family val="2"/>
      </rPr>
      <t>narrative and expository text forms</t>
    </r>
    <r>
      <rPr>
        <sz val="12"/>
        <color rgb="FF000000"/>
        <rFont val="Calibri"/>
        <family val="2"/>
      </rPr>
      <t xml:space="preserve"> and engage in interactive discussion of the meanings of text.</t>
    </r>
  </si>
  <si>
    <r>
      <rPr>
        <b/>
        <sz val="12"/>
        <color rgb="FF000000"/>
        <rFont val="Calibri"/>
        <family val="2"/>
      </rPr>
      <t>Differentiation</t>
    </r>
    <r>
      <rPr>
        <sz val="12"/>
        <color rgb="FF000000"/>
        <rFont val="Calibri"/>
        <family val="2"/>
      </rPr>
      <t xml:space="preserve"> of reading comprehension instruction is linked to </t>
    </r>
    <r>
      <rPr>
        <b/>
        <sz val="12"/>
        <color rgb="FF000000"/>
        <rFont val="Calibri"/>
        <family val="2"/>
      </rPr>
      <t>assessment data</t>
    </r>
    <r>
      <rPr>
        <sz val="12"/>
        <color rgb="FF000000"/>
        <rFont val="Calibri"/>
        <family val="2"/>
      </rPr>
      <t xml:space="preserve">, with </t>
    </r>
    <r>
      <rPr>
        <b/>
        <sz val="12"/>
        <color rgb="FF000000"/>
        <rFont val="Calibri"/>
        <family val="2"/>
      </rPr>
      <t>flexible grouping</t>
    </r>
    <r>
      <rPr>
        <sz val="12"/>
        <color rgb="FF000000"/>
        <rFont val="Calibri"/>
        <family val="2"/>
      </rPr>
      <t xml:space="preserve"> based on students’ needs and progress.</t>
    </r>
  </si>
  <si>
    <r>
      <t xml:space="preserve">The program includes a wide </t>
    </r>
    <r>
      <rPr>
        <b/>
        <sz val="12"/>
        <color rgb="FF000000"/>
        <rFont val="Calibri"/>
        <family val="2"/>
      </rPr>
      <t>variety of text</t>
    </r>
    <r>
      <rPr>
        <sz val="12"/>
        <color rgb="FF000000"/>
        <rFont val="Calibri"/>
        <family val="2"/>
      </rPr>
      <t xml:space="preserve"> with relatable experiences that are developmentally appropriate for the grade level for all students.</t>
    </r>
  </si>
  <si>
    <r>
      <rPr>
        <b/>
        <sz val="12"/>
        <color rgb="FF000000"/>
        <rFont val="Calibri"/>
        <family val="2"/>
      </rPr>
      <t>Previously taught content</t>
    </r>
    <r>
      <rPr>
        <sz val="12"/>
        <color rgb="FF000000"/>
        <rFont val="Calibri"/>
        <family val="2"/>
      </rPr>
      <t xml:space="preserve">, skills, and strategies are </t>
    </r>
    <r>
      <rPr>
        <b/>
        <sz val="12"/>
        <color rgb="FF000000"/>
        <rFont val="Calibri"/>
        <family val="2"/>
      </rPr>
      <t>connected with new content</t>
    </r>
    <r>
      <rPr>
        <sz val="12"/>
        <color rgb="FF000000"/>
        <rFont val="Calibri"/>
        <family val="2"/>
      </rPr>
      <t xml:space="preserve"> and texts.</t>
    </r>
  </si>
  <si>
    <r>
      <t xml:space="preserve">Lessons include explicit instruction in the structure and use of </t>
    </r>
    <r>
      <rPr>
        <b/>
        <sz val="12"/>
        <color rgb="FF000000"/>
        <rFont val="Calibri"/>
        <family val="2"/>
      </rPr>
      <t>conventions of informational text</t>
    </r>
    <r>
      <rPr>
        <sz val="12"/>
        <color rgb="FF000000"/>
        <rFont val="Calibri"/>
        <family val="2"/>
      </rPr>
      <t xml:space="preserve"> such as titles, headings, information from graphs and charts to locate important information.</t>
    </r>
  </si>
  <si>
    <r>
      <t xml:space="preserve">Lessons include explicit instruction in analyzing </t>
    </r>
    <r>
      <rPr>
        <b/>
        <sz val="12"/>
        <color rgb="FF000000"/>
        <rFont val="Calibri"/>
        <family val="2"/>
      </rPr>
      <t>elements of narrative text</t>
    </r>
    <r>
      <rPr>
        <sz val="12"/>
        <color rgb="FF000000"/>
        <rFont val="Calibri"/>
        <family val="2"/>
      </rPr>
      <t xml:space="preserve"> and comparing and contrasting elements within and among texts.</t>
    </r>
  </si>
  <si>
    <r>
      <t xml:space="preserve">Program provides guidance for teachers on how to </t>
    </r>
    <r>
      <rPr>
        <b/>
        <sz val="12"/>
        <color rgb="FF000000"/>
        <rFont val="Calibri"/>
        <family val="2"/>
      </rPr>
      <t>scaffold students' reading</t>
    </r>
    <r>
      <rPr>
        <sz val="12"/>
        <color rgb="FF000000"/>
        <rFont val="Calibri"/>
        <family val="2"/>
      </rPr>
      <t xml:space="preserve"> of complex text. </t>
    </r>
  </si>
  <si>
    <r>
      <t xml:space="preserve">A </t>
    </r>
    <r>
      <rPr>
        <b/>
        <sz val="12"/>
        <color rgb="FF000000"/>
        <rFont val="Calibri"/>
        <family val="2"/>
      </rPr>
      <t>coherent sequence of questions and tasks</t>
    </r>
    <r>
      <rPr>
        <sz val="12"/>
        <color rgb="FF000000"/>
        <rFont val="Calibri"/>
        <family val="2"/>
      </rPr>
      <t xml:space="preserve"> supports students to examine language (e.g., vocabulary, sentences, structure) and apply their knowledge and skills in reading, writing, speaking, and listening.</t>
    </r>
  </si>
  <si>
    <r>
      <t xml:space="preserve">The materials provide a </t>
    </r>
    <r>
      <rPr>
        <b/>
        <sz val="12"/>
        <color rgb="FF000000"/>
        <rFont val="Calibri"/>
        <family val="2"/>
      </rPr>
      <t>coherent sequence or collection of connected texts</t>
    </r>
    <r>
      <rPr>
        <sz val="12"/>
        <color rgb="FF000000"/>
        <rFont val="Calibri"/>
        <family val="2"/>
      </rPr>
      <t xml:space="preserve"> that consistently build vocabulary knowledge and knowledge about themes with connected topics and ideas. </t>
    </r>
  </si>
  <si>
    <r>
      <rPr>
        <b/>
        <sz val="12"/>
        <color rgb="FF000000"/>
        <rFont val="Calibri"/>
        <family val="2"/>
      </rPr>
      <t>Complex topics are introduced</t>
    </r>
    <r>
      <rPr>
        <sz val="12"/>
        <color rgb="FF000000"/>
        <rFont val="Calibri"/>
        <family val="2"/>
      </rPr>
      <t xml:space="preserve"> in a carefully planned sequence through teachers reading aloud, discussions, and projects, starting with a basic introduction and building towards a deeper understanding.</t>
    </r>
  </si>
  <si>
    <t>This program meets expectations for Developing Comprehension and Background Knowledge and received a score of 15 out of 16 total points for Developing Comprehension and Background Knowledge. Within the program guide, lessons begin with examining contextual evidence such as statedfor main idea and supporting details for nonfiction and previously taught story elements before adding new elements. As the year progresses, the comprehension skills taught show an increase of depth, such as summarizing and making connections to the text. Instruction includes explicit teaching of various text structures. A main idea and supporting details lesson teaches these skills, and then . Then, a gradual release of the concept to the students and supports the students' understanding of howasks them to locate the details that support a main idea. "Words to know" are listed as vocabulary for each unit, with explicit instruction in the lessons. Vocabulary words are taught before text is read and emphasized during and after reading. The program provides language to model comprehension strategies. The Super Magazine Teacher's Guide units contain high-quality questioning throughout the lessons. Lessons include various genres of text, such as informational, poemspoetry, letters, and fictional narrative. Students read both narrative and expository text with discussion questions provided. A clear purpose is set for reading the texts included in the units. The text presented is engaging and developmentally appropriate. The program brings exposure of to various cultures, and students have an opportunity to see themselves represented in the text. Book Club offers review before each lesson to connect previously taught content for each book. Each unit provides narrative text in either fluency passages, book talk books, or in the Super Magazines. Text features are taught, as a source of gaining information. The program provides opportunities for students to focus on language, word choice, and sentence structure. In Unit 13 of the Super Magazine, all text involve students use their reading skills and their communication skills to dive deeper into the understanding of water throughout the planet. They write opinions based on the information they gathered throughout the unit. All lessons include text about water in some way. The texts begin with a look at water and how it is used and build towards understanding the water cycle. It Instruction is cross curricular and increases with depth across the unit, such asreaching to dealing with water supply across the globe. Lessons provides support of conceptual learning through the use of graphic organizers. High-quality questioning is present throughout the lesson. SThe students are given guidance to talk with a partner and in small groups to ensure a deeper understandingthe building on of background knowledge.
The program did notA point was not received in points for the following area: a link between assessment data and differentiation of reading comprehension instruction is linked to assessment data, with flexible grouping based on students’ needs and progress. There is not Guidanceevidence of on using assessment data to form flexible groups is not found. In the program guide, teachers are instructed to introduce small group texts to students based on Lexile scores. Assessments for comprehension and differentiation tips are offered, but a guide toguidance for grouping students is not evident beyond g. General guidelines offered for grouping students.statements like: "Grouping children with similar strengths and weakness makes it easier for you to provide them with the instruction they need most." (Program Guide, p. 46).</t>
  </si>
  <si>
    <t>Subtotal (16 points max)</t>
  </si>
  <si>
    <r>
      <t xml:space="preserve">Program provides teacher guidance regarding </t>
    </r>
    <r>
      <rPr>
        <b/>
        <sz val="12"/>
        <color theme="1"/>
        <rFont val="Calibri"/>
        <family val="2"/>
      </rPr>
      <t>independent student practice activitie</t>
    </r>
    <r>
      <rPr>
        <sz val="12"/>
        <color theme="1"/>
        <rFont val="Calibri"/>
        <family val="2"/>
      </rPr>
      <t xml:space="preserve">s to be implemented when teacher is engaged in small group instruction. </t>
    </r>
  </si>
  <si>
    <r>
      <t xml:space="preserve">Program provides guidance on the </t>
    </r>
    <r>
      <rPr>
        <b/>
        <sz val="12"/>
        <color rgb="FF000000"/>
        <rFont val="Calibri"/>
        <family val="2"/>
      </rPr>
      <t xml:space="preserve">composition of </t>
    </r>
    <r>
      <rPr>
        <sz val="12"/>
        <color rgb="FF000000"/>
        <rFont val="Calibri"/>
        <family val="2"/>
      </rPr>
      <t>flexible small groups based on data.</t>
    </r>
  </si>
  <si>
    <r>
      <t xml:space="preserve">Program provides teachers text supports for </t>
    </r>
    <r>
      <rPr>
        <b/>
        <sz val="12"/>
        <color rgb="FF000000"/>
        <rFont val="Calibri"/>
        <family val="2"/>
      </rPr>
      <t>scaffolding</t>
    </r>
    <r>
      <rPr>
        <sz val="12"/>
        <color rgb="FF000000"/>
        <rFont val="Calibri"/>
        <family val="2"/>
      </rPr>
      <t xml:space="preserve"> students' reading of grade level material. </t>
    </r>
  </si>
  <si>
    <t>This program meets expectations for Small Group Instruction and Independent Practice and received a score of 4 out of 5 total points for Small Group Instruction and Independent Practice. Small group instruction is used to reinforce whole group instruction. The skills book contains a sections for vocabulary, fluency, and comprehension. Ten-Minute Tuck-Ins offer many opportunities for reinforcement, as well as  with limited opportunities for extension mostly related to vocabulary. Independent activities are listed for each lesson and may be completed during small group time. Activities include word work, independent reading, reader response, and practice pages for comprehension. Teacher directions and Pleasant's Pointers provide more information. Book Club Books provide content that is differentiated and scaffolded. 
This program didA point was not received points for : providing guidance on the composition of flexible small groups based on data. The Program Guide provides vague instructions on how to divide students into small groups based onwith below, on, and above level text. NThere is no guidance is found on how to form groups based on data. Forms are included in the assessment book to document test results, but no guidance is given provided for grouping beyond a general statement to use the form for grouping.</t>
  </si>
  <si>
    <r>
      <t>Program includes explicit instruction in</t>
    </r>
    <r>
      <rPr>
        <b/>
        <sz val="12"/>
        <color theme="1"/>
        <rFont val="Calibri"/>
        <family val="2"/>
      </rPr>
      <t xml:space="preserve"> idea generation and planning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</si>
  <si>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grammar.)</t>
    </r>
  </si>
  <si>
    <t xml:space="preserve">This program meets expectations for Writing and received a score of 5 out of 5 total points. Beginning with Unit 1, students focus on the mechanics of writing as well as different writing styles. Students will experience writing for a variety of purposes throughout the remainder of the program. The program utilizes a book talk journal, requiring students to respond to text-based tasks. Unit 15 Opinion Writing provides examples of explicit instruction for idea generation and writing using graphic organizers and peer discussion. Students use pictures to gather information about animals that they will write about. Students also discuss topics for their opinion pieces and take turns sharing their opinions and reasons for support. Each unit gives the student daily practice with grade-level appropriate skills throughout the writing process. Multiple genres and writing for different purposes are explored. </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</si>
  <si>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</si>
  <si>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</si>
  <si>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</si>
  <si>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</si>
  <si>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</si>
  <si>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</si>
  <si>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</si>
  <si>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</si>
  <si>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</si>
  <si>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</si>
  <si>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</si>
  <si>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</si>
  <si>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</si>
  <si>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</si>
  <si>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t>2: Phonics and Word Study (</t>
    </r>
    <r>
      <rPr>
        <b/>
        <sz val="12"/>
        <color rgb="FF000000"/>
        <rFont val="Calibri"/>
        <family val="2"/>
      </rPr>
      <t>non-negotiable</t>
    </r>
    <r>
      <rPr>
        <sz val="12"/>
        <color rgb="FF000000"/>
        <rFont val="Calibri"/>
        <family val="2"/>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</si>
  <si>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</si>
  <si>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</si>
  <si>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</si>
  <si>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</si>
  <si>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</si>
  <si>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</si>
  <si>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</si>
  <si>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</si>
  <si>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</si>
  <si>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</si>
  <si>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</si>
  <si>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</si>
  <si>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</si>
  <si>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</si>
  <si>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</si>
  <si>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</si>
  <si>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</si>
  <si>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</si>
  <si>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</si>
  <si>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</si>
  <si>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</si>
  <si>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</si>
  <si>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</si>
  <si>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</si>
  <si>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</si>
  <si>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</si>
  <si>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</si>
  <si>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</si>
  <si>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</si>
  <si>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</si>
  <si>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</si>
  <si>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</si>
  <si>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</si>
  <si>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</si>
  <si>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</si>
  <si>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</si>
  <si>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</si>
  <si>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</si>
  <si>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t>1: Phonics and Word Study (</t>
    </r>
    <r>
      <rPr>
        <b/>
        <sz val="12"/>
        <color rgb="FF000000"/>
        <rFont val="Calibri"/>
        <family val="2"/>
      </rPr>
      <t>non-negotiable</t>
    </r>
    <r>
      <rPr>
        <sz val="12"/>
        <color rgb="FF000000"/>
        <rFont val="Calibri"/>
        <family val="2"/>
      </rPr>
      <t xml:space="preserve">) </t>
    </r>
  </si>
  <si>
    <t>out of 15 points</t>
  </si>
  <si>
    <t>12- 15 points = Meets Expectations</t>
  </si>
  <si>
    <t>7 - 11 points = Partially Meets Expectations</t>
  </si>
  <si>
    <t>2: Vocabulary</t>
  </si>
  <si>
    <t>6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</si>
  <si>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</si>
  <si>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</si>
  <si>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</si>
  <si>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</si>
  <si>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</si>
  <si>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</si>
  <si>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</si>
  <si>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</si>
  <si>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Core Instructional Program Final Summary Phase II</t>
  </si>
  <si>
    <t>Grade</t>
  </si>
  <si>
    <t>Rating</t>
  </si>
  <si>
    <t>Overall</t>
  </si>
  <si>
    <r>
      <t>R</t>
    </r>
    <r>
      <rPr>
        <b/>
        <sz val="12"/>
        <color rgb="FF000000"/>
        <rFont val="Calibri"/>
        <family val="2"/>
      </rPr>
      <t>ecommended for grades: K-2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</si>
</sst>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b/>
      <i/>
      <sz val="12"/>
      <color rgb="FF000000"/>
      <name val="Calibri"/>
      <family val="2"/>
    </font>
    <font>
      <sz val="11"/>
      <color theme="1"/>
      <name val="Calibri"/>
      <family val="2"/>
    </font>
    <font>
      <u/>
      <sz val="12"/>
      <color rgb="FF000000"/>
      <name val="Calibri"/>
      <family val="2"/>
    </font>
    <font>
      <i/>
      <sz val="12"/>
      <color theme="1"/>
      <name val="Calibri"/>
      <family val="2"/>
    </font>
    <font>
      <i/>
      <sz val="12"/>
      <color rgb="FF000000"/>
      <name val="Calibri"/>
      <family val="2"/>
    </font>
    <font>
      <b/>
      <sz val="11"/>
      <color rgb="FF000000"/>
      <name val="Calibri"/>
      <family val="2"/>
    </font>
    <font>
      <sz val="11"/>
      <name val="Calibri"/>
      <family val="2"/>
    </font>
    <font>
      <sz val="11"/>
      <color rgb="FF000000"/>
      <name val="Calibri"/>
      <family val="2"/>
    </font>
    <font>
      <b/>
      <sz val="14"/>
      <color theme="0"/>
      <name val="Calibri"/>
      <family val="2"/>
    </font>
    <font>
      <b/>
      <sz val="12"/>
      <color theme="0"/>
      <name val="Calibri"/>
      <family val="2"/>
    </font>
    <font>
      <sz val="14"/>
      <color theme="0"/>
      <name val="Calibri"/>
      <family val="2"/>
    </font>
    <font>
      <sz val="11"/>
      <color theme="0"/>
      <name val="Calibri"/>
      <family val="2"/>
    </font>
    <font>
      <sz val="12"/>
      <color rgb="FF000000"/>
      <name val="Calibri"/>
      <charset val="1"/>
    </font>
    <font>
      <b/>
      <sz val="14"/>
      <color theme="1"/>
      <name val="Calibri"/>
      <family val="2"/>
    </font>
    <font>
      <b/>
      <sz val="12"/>
      <color rgb="FF000000"/>
      <name val="Calibri"/>
    </font>
    <font>
      <sz val="12"/>
      <color rgb="FF000000"/>
      <name val="Calibri"/>
    </font>
  </fonts>
  <fills count="11">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D9EAD3"/>
        <bgColor indexed="64"/>
      </patternFill>
    </fill>
    <fill>
      <patternFill patternType="solid">
        <fgColor rgb="FF336B87"/>
        <bgColor rgb="FFD9D9D9"/>
      </patternFill>
    </fill>
    <fill>
      <patternFill patternType="solid">
        <fgColor rgb="FFFFFF00"/>
        <bgColor indexed="64"/>
      </patternFill>
    </fill>
    <fill>
      <patternFill patternType="solid">
        <fgColor theme="0"/>
        <bgColor indexed="64"/>
      </patternFill>
    </fill>
  </fills>
  <borders count="38">
    <border>
      <left/>
      <right/>
      <top/>
      <bottom/>
      <diagonal/>
    </border>
    <border>
      <left style="medium">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s>
  <cellStyleXfs count="2">
    <xf numFmtId="0" fontId="0" fillId="0" borderId="0"/>
    <xf numFmtId="0" fontId="1" fillId="0" borderId="0"/>
  </cellStyleXfs>
  <cellXfs count="205">
    <xf numFmtId="0" fontId="0" fillId="0" borderId="0" xfId="0"/>
    <xf numFmtId="0" fontId="4" fillId="0" borderId="18" xfId="0" applyFont="1" applyBorder="1" applyAlignment="1">
      <alignment horizontal="left" vertical="top" wrapText="1"/>
    </xf>
    <xf numFmtId="0" fontId="8" fillId="2" borderId="1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4" fillId="0" borderId="3" xfId="0" applyFont="1" applyBorder="1" applyAlignment="1">
      <alignment horizontal="left" vertical="top" wrapText="1"/>
    </xf>
    <xf numFmtId="0" fontId="8" fillId="0" borderId="3" xfId="0" applyFont="1" applyBorder="1" applyAlignment="1">
      <alignment horizontal="center" vertical="center" wrapText="1"/>
    </xf>
    <xf numFmtId="0" fontId="6" fillId="0" borderId="5" xfId="0" applyFont="1" applyBorder="1" applyAlignment="1">
      <alignment horizontal="righ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5" xfId="0" applyFont="1" applyFill="1" applyBorder="1" applyAlignment="1">
      <alignment horizontal="left" vertical="top" wrapText="1"/>
    </xf>
    <xf numFmtId="0" fontId="8" fillId="0" borderId="3" xfId="0" applyFont="1" applyBorder="1" applyAlignment="1">
      <alignment horizontal="left" vertical="top" wrapText="1"/>
    </xf>
    <xf numFmtId="0" fontId="8" fillId="3" borderId="5" xfId="0" applyFont="1" applyFill="1" applyBorder="1" applyAlignment="1">
      <alignment horizontal="left" vertical="top" wrapText="1"/>
    </xf>
    <xf numFmtId="0" fontId="2" fillId="0" borderId="0" xfId="0" applyFont="1" applyAlignment="1">
      <alignment wrapText="1"/>
    </xf>
    <xf numFmtId="0" fontId="8" fillId="0" borderId="18"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horizontal="center" vertical="center" wrapText="1"/>
    </xf>
    <xf numFmtId="0" fontId="11" fillId="0" borderId="0" xfId="0" applyFont="1" applyAlignment="1">
      <alignment wrapText="1"/>
    </xf>
    <xf numFmtId="0" fontId="11" fillId="0" borderId="0" xfId="0" applyFont="1"/>
    <xf numFmtId="0" fontId="17" fillId="0" borderId="0" xfId="0" applyFont="1"/>
    <xf numFmtId="0" fontId="19" fillId="5" borderId="3" xfId="1" applyFont="1" applyFill="1" applyBorder="1" applyAlignment="1">
      <alignment horizontal="center" vertical="center" wrapText="1"/>
    </xf>
    <xf numFmtId="0" fontId="19" fillId="8" borderId="37" xfId="0" applyFont="1" applyFill="1" applyBorder="1" applyAlignment="1">
      <alignment vertical="center" wrapText="1"/>
    </xf>
    <xf numFmtId="0" fontId="19" fillId="8" borderId="7" xfId="0" applyFont="1" applyFill="1" applyBorder="1" applyAlignment="1">
      <alignment vertical="center" wrapText="1"/>
    </xf>
    <xf numFmtId="0" fontId="2" fillId="0" borderId="3" xfId="0" applyFont="1" applyBorder="1" applyAlignment="1">
      <alignment horizontal="center" vertical="center" wrapText="1"/>
    </xf>
    <xf numFmtId="0" fontId="8" fillId="0" borderId="27" xfId="0" applyFont="1" applyBorder="1" applyAlignment="1">
      <alignment vertical="top" wrapText="1"/>
    </xf>
    <xf numFmtId="0" fontId="2" fillId="0" borderId="31" xfId="0" applyFont="1" applyBorder="1" applyAlignment="1">
      <alignment horizontal="center" vertical="center" wrapText="1"/>
    </xf>
    <xf numFmtId="0" fontId="4" fillId="3" borderId="3" xfId="0" applyFont="1" applyFill="1" applyBorder="1" applyAlignment="1">
      <alignment vertical="top" wrapText="1"/>
    </xf>
    <xf numFmtId="0" fontId="4" fillId="0" borderId="3" xfId="0" applyFont="1" applyBorder="1" applyAlignment="1">
      <alignment vertical="top" wrapText="1"/>
    </xf>
    <xf numFmtId="0" fontId="4" fillId="0" borderId="12" xfId="0" applyFont="1" applyBorder="1" applyAlignment="1">
      <alignment vertical="top" wrapText="1"/>
    </xf>
    <xf numFmtId="0" fontId="2" fillId="0" borderId="31" xfId="0" applyFont="1" applyBorder="1" applyAlignment="1">
      <alignment vertical="center" wrapText="1"/>
    </xf>
    <xf numFmtId="0" fontId="9" fillId="0" borderId="3" xfId="0" applyFont="1" applyBorder="1" applyAlignment="1">
      <alignment horizontal="right" wrapText="1"/>
    </xf>
    <xf numFmtId="0" fontId="4" fillId="2" borderId="3"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3" xfId="0" applyFont="1" applyFill="1" applyBorder="1" applyAlignment="1">
      <alignment vertical="top" wrapText="1"/>
    </xf>
    <xf numFmtId="0" fontId="8" fillId="2" borderId="3" xfId="0" applyFont="1" applyFill="1" applyBorder="1" applyAlignment="1">
      <alignment vertical="top" wrapText="1"/>
    </xf>
    <xf numFmtId="0" fontId="4" fillId="2" borderId="5" xfId="0" applyFont="1" applyFill="1" applyBorder="1" applyAlignment="1">
      <alignment vertical="top" wrapText="1"/>
    </xf>
    <xf numFmtId="0" fontId="8" fillId="3" borderId="4" xfId="0" applyFont="1" applyFill="1" applyBorder="1" applyAlignment="1">
      <alignment horizontal="left" vertical="top" wrapText="1"/>
    </xf>
    <xf numFmtId="0" fontId="9" fillId="8" borderId="8" xfId="0" applyFont="1" applyFill="1" applyBorder="1" applyAlignment="1">
      <alignment vertical="center" wrapText="1"/>
    </xf>
    <xf numFmtId="0" fontId="9" fillId="8" borderId="9" xfId="0" applyFont="1" applyFill="1" applyBorder="1" applyAlignment="1">
      <alignment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4" fillId="0" borderId="15"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wrapText="1"/>
    </xf>
    <xf numFmtId="0" fontId="4" fillId="0" borderId="2" xfId="0" applyFont="1" applyBorder="1" applyAlignment="1">
      <alignment vertical="center" wrapText="1"/>
    </xf>
    <xf numFmtId="0" fontId="9" fillId="0" borderId="24" xfId="0" applyFont="1" applyBorder="1" applyAlignment="1">
      <alignment horizontal="right" vertical="center" wrapText="1"/>
    </xf>
    <xf numFmtId="0" fontId="9" fillId="0" borderId="19" xfId="0" applyFont="1" applyBorder="1" applyAlignment="1">
      <alignment horizontal="center" vertical="center" wrapText="1"/>
    </xf>
    <xf numFmtId="0" fontId="4" fillId="0" borderId="4" xfId="0" applyFont="1" applyBorder="1" applyAlignment="1">
      <alignment vertical="center" wrapText="1"/>
    </xf>
    <xf numFmtId="0" fontId="9" fillId="0" borderId="10"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3" fillId="0" borderId="0" xfId="0" applyFont="1" applyAlignment="1">
      <alignment vertical="center"/>
    </xf>
    <xf numFmtId="0" fontId="9" fillId="0" borderId="29" xfId="0" applyFont="1" applyBorder="1" applyAlignment="1">
      <alignment horizontal="center" vertical="center" wrapText="1"/>
    </xf>
    <xf numFmtId="0" fontId="4" fillId="7" borderId="12" xfId="0" applyFont="1" applyFill="1" applyBorder="1" applyAlignment="1">
      <alignment vertical="center" wrapText="1"/>
    </xf>
    <xf numFmtId="0" fontId="4" fillId="7" borderId="15" xfId="0" applyFont="1" applyFill="1" applyBorder="1" applyAlignment="1">
      <alignment vertical="center" wrapText="1"/>
    </xf>
    <xf numFmtId="0" fontId="4" fillId="7" borderId="18" xfId="0" applyFont="1" applyFill="1" applyBorder="1" applyAlignment="1">
      <alignment vertical="center" wrapText="1"/>
    </xf>
    <xf numFmtId="0" fontId="2" fillId="0" borderId="0" xfId="0" applyFont="1"/>
    <xf numFmtId="0" fontId="19" fillId="4" borderId="10"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7" borderId="3" xfId="0" applyFont="1" applyFill="1" applyBorder="1" applyAlignment="1">
      <alignment horizontal="left" vertical="top" wrapText="1"/>
    </xf>
    <xf numFmtId="2" fontId="8" fillId="7" borderId="3" xfId="0" applyNumberFormat="1" applyFont="1" applyFill="1" applyBorder="1" applyAlignment="1">
      <alignment horizontal="center" vertical="center" wrapText="1"/>
    </xf>
    <xf numFmtId="0" fontId="4" fillId="7" borderId="20" xfId="0" applyFont="1" applyFill="1" applyBorder="1" applyAlignment="1">
      <alignment vertical="center" wrapText="1"/>
    </xf>
    <xf numFmtId="0" fontId="4" fillId="7" borderId="21" xfId="0" applyFont="1" applyFill="1" applyBorder="1" applyAlignment="1">
      <alignment vertical="center" wrapText="1"/>
    </xf>
    <xf numFmtId="0" fontId="4" fillId="7" borderId="22" xfId="0" applyFont="1" applyFill="1" applyBorder="1" applyAlignment="1">
      <alignment vertical="center" wrapText="1"/>
    </xf>
    <xf numFmtId="0" fontId="2" fillId="9" borderId="0" xfId="0" applyFont="1" applyFill="1" applyAlignment="1">
      <alignment wrapText="1"/>
    </xf>
    <xf numFmtId="0" fontId="11" fillId="9" borderId="0" xfId="0" applyFont="1" applyFill="1" applyAlignment="1">
      <alignment wrapText="1"/>
    </xf>
    <xf numFmtId="0" fontId="2" fillId="10" borderId="0" xfId="0" applyFont="1" applyFill="1" applyAlignment="1">
      <alignment wrapText="1"/>
    </xf>
    <xf numFmtId="0" fontId="4" fillId="0" borderId="30" xfId="0" applyFont="1" applyBorder="1" applyAlignment="1">
      <alignment horizontal="center" vertical="center" wrapText="1"/>
    </xf>
    <xf numFmtId="0" fontId="2" fillId="0" borderId="0" xfId="0" applyFont="1" applyAlignment="1">
      <alignment wrapText="1"/>
    </xf>
    <xf numFmtId="0" fontId="9" fillId="0" borderId="5" xfId="0" applyFont="1" applyBorder="1" applyAlignment="1">
      <alignment horizontal="center" vertical="center" wrapText="1"/>
    </xf>
    <xf numFmtId="0" fontId="4" fillId="0" borderId="12" xfId="0" applyFont="1" applyBorder="1" applyAlignment="1">
      <alignment vertical="center" wrapText="1"/>
    </xf>
    <xf numFmtId="0" fontId="19" fillId="5" borderId="3" xfId="1" applyFont="1" applyFill="1" applyBorder="1" applyAlignment="1">
      <alignment horizontal="center" vertical="top" wrapText="1"/>
    </xf>
    <xf numFmtId="0" fontId="6" fillId="0" borderId="5" xfId="0" applyFont="1" applyBorder="1" applyAlignment="1">
      <alignment horizontal="right" vertical="top" wrapText="1"/>
    </xf>
    <xf numFmtId="0" fontId="2" fillId="0" borderId="0" xfId="0" applyFont="1" applyAlignment="1">
      <alignment vertical="top" wrapText="1"/>
    </xf>
    <xf numFmtId="0" fontId="4" fillId="0" borderId="5" xfId="0" applyFont="1" applyBorder="1" applyAlignment="1">
      <alignment horizontal="left" vertical="top" wrapText="1"/>
    </xf>
    <xf numFmtId="0" fontId="3" fillId="10" borderId="28" xfId="0" applyFont="1" applyFill="1" applyBorder="1" applyAlignment="1">
      <alignment horizontal="center" wrapText="1"/>
    </xf>
    <xf numFmtId="0" fontId="2" fillId="0" borderId="28" xfId="0" applyFont="1" applyBorder="1" applyAlignment="1">
      <alignment horizontal="center" vertical="center" wrapText="1"/>
    </xf>
    <xf numFmtId="0" fontId="3" fillId="10" borderId="0" xfId="0" applyFont="1" applyFill="1" applyBorder="1" applyAlignment="1">
      <alignment wrapText="1"/>
    </xf>
    <xf numFmtId="0" fontId="3" fillId="10" borderId="28" xfId="0" applyFont="1" applyFill="1" applyBorder="1" applyAlignment="1">
      <alignment wrapText="1"/>
    </xf>
    <xf numFmtId="0" fontId="22" fillId="0" borderId="28" xfId="0" applyFont="1" applyBorder="1" applyAlignment="1">
      <alignment vertical="top" wrapText="1"/>
    </xf>
    <xf numFmtId="0" fontId="3" fillId="1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 fillId="0" borderId="0" xfId="0" applyFont="1" applyFill="1" applyAlignment="1">
      <alignment wrapText="1"/>
    </xf>
    <xf numFmtId="15" fontId="23" fillId="0" borderId="0" xfId="0" applyNumberFormat="1" applyFont="1" applyFill="1" applyBorder="1" applyAlignment="1">
      <alignment horizontal="left" vertical="center" wrapText="1"/>
    </xf>
    <xf numFmtId="0" fontId="19" fillId="0" borderId="0" xfId="1" applyFont="1" applyFill="1" applyBorder="1" applyAlignment="1">
      <alignment horizontal="center" vertical="center" wrapText="1"/>
    </xf>
    <xf numFmtId="15" fontId="23" fillId="0" borderId="0" xfId="1" applyNumberFormat="1" applyFont="1" applyFill="1" applyBorder="1" applyAlignment="1">
      <alignment horizontal="left" vertical="center" wrapText="1"/>
    </xf>
    <xf numFmtId="0" fontId="11" fillId="0" borderId="0" xfId="0" applyFont="1" applyAlignment="1">
      <alignment vertical="top" wrapText="1"/>
    </xf>
    <xf numFmtId="0" fontId="2" fillId="0" borderId="0" xfId="0" applyFont="1" applyAlignment="1">
      <alignment horizontal="left" vertical="center" wrapText="1"/>
    </xf>
    <xf numFmtId="0" fontId="11" fillId="0" borderId="0" xfId="0" applyFont="1" applyAlignment="1">
      <alignment horizontal="left" vertical="center" wrapText="1"/>
    </xf>
    <xf numFmtId="0" fontId="19" fillId="0" borderId="28" xfId="1" applyFont="1" applyFill="1" applyBorder="1" applyAlignment="1">
      <alignment horizontal="center" vertical="center" wrapText="1"/>
    </xf>
    <xf numFmtId="0" fontId="11" fillId="0" borderId="28" xfId="0" applyFont="1" applyBorder="1" applyAlignment="1">
      <alignment horizontal="center" vertical="center" wrapText="1"/>
    </xf>
    <xf numFmtId="0" fontId="4" fillId="0" borderId="5" xfId="0" applyFont="1" applyFill="1" applyBorder="1" applyAlignment="1">
      <alignment horizontal="left" vertical="top" wrapText="1"/>
    </xf>
    <xf numFmtId="0" fontId="8" fillId="0" borderId="3"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25" fillId="7" borderId="3" xfId="0" applyFont="1" applyFill="1" applyBorder="1" applyAlignment="1">
      <alignment horizontal="left" vertical="top" wrapText="1"/>
    </xf>
    <xf numFmtId="0" fontId="3" fillId="0" borderId="28" xfId="0" applyFont="1" applyBorder="1" applyAlignment="1">
      <alignment vertical="center"/>
    </xf>
    <xf numFmtId="0" fontId="3" fillId="10" borderId="0" xfId="0" applyFont="1" applyFill="1" applyBorder="1" applyAlignment="1">
      <alignment wrapText="1"/>
    </xf>
    <xf numFmtId="0" fontId="3" fillId="10" borderId="28" xfId="0" applyFont="1" applyFill="1" applyBorder="1" applyAlignment="1">
      <alignment wrapText="1"/>
    </xf>
    <xf numFmtId="0" fontId="18" fillId="6" borderId="0" xfId="0" applyFont="1" applyFill="1" applyBorder="1" applyAlignment="1">
      <alignment horizontal="left" vertical="center" wrapText="1"/>
    </xf>
    <xf numFmtId="0" fontId="18" fillId="6" borderId="28"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Border="1" applyAlignment="1">
      <alignment vertical="top" wrapText="1"/>
    </xf>
    <xf numFmtId="0" fontId="6" fillId="0" borderId="28" xfId="0" applyFont="1" applyBorder="1" applyAlignment="1">
      <alignment vertical="top" wrapText="1"/>
    </xf>
    <xf numFmtId="0" fontId="4" fillId="0" borderId="0" xfId="0" applyFont="1" applyBorder="1" applyAlignment="1">
      <alignment wrapText="1"/>
    </xf>
    <xf numFmtId="0" fontId="8" fillId="0" borderId="0" xfId="0" applyFont="1" applyBorder="1" applyAlignment="1">
      <alignment wrapText="1"/>
    </xf>
    <xf numFmtId="0" fontId="8" fillId="0" borderId="28" xfId="0" applyFont="1" applyBorder="1" applyAlignment="1">
      <alignment wrapText="1"/>
    </xf>
    <xf numFmtId="0" fontId="3" fillId="10" borderId="0" xfId="0" applyFont="1" applyFill="1" applyBorder="1" applyAlignment="1">
      <alignment horizontal="right" wrapText="1"/>
    </xf>
    <xf numFmtId="0" fontId="18" fillId="4" borderId="0"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3" fillId="10" borderId="0" xfId="0" applyFont="1" applyFill="1" applyBorder="1" applyAlignment="1">
      <alignment vertical="center" wrapText="1"/>
    </xf>
    <xf numFmtId="0" fontId="3" fillId="10" borderId="28" xfId="0" applyFont="1" applyFill="1" applyBorder="1" applyAlignment="1">
      <alignment vertical="center" wrapText="1"/>
    </xf>
    <xf numFmtId="0" fontId="19" fillId="5" borderId="31" xfId="1" applyFont="1" applyFill="1" applyBorder="1" applyAlignment="1">
      <alignment horizontal="center" vertical="center" wrapText="1"/>
    </xf>
    <xf numFmtId="0" fontId="19" fillId="5" borderId="4" xfId="1" applyFont="1" applyFill="1" applyBorder="1" applyAlignment="1">
      <alignment horizontal="center" vertical="center" wrapText="1"/>
    </xf>
    <xf numFmtId="0" fontId="19" fillId="5" borderId="5" xfId="1" applyFont="1" applyFill="1" applyBorder="1" applyAlignment="1">
      <alignment horizontal="center" vertical="center" wrapText="1"/>
    </xf>
    <xf numFmtId="0" fontId="19" fillId="5" borderId="31" xfId="1" applyFont="1" applyFill="1" applyBorder="1" applyAlignment="1">
      <alignment horizontal="left" vertical="center" wrapText="1"/>
    </xf>
    <xf numFmtId="0" fontId="19" fillId="5" borderId="4" xfId="1" applyFont="1" applyFill="1" applyBorder="1" applyAlignment="1">
      <alignment horizontal="left" vertical="center" wrapText="1"/>
    </xf>
    <xf numFmtId="0" fontId="19" fillId="5" borderId="5" xfId="1" applyFont="1" applyFill="1" applyBorder="1" applyAlignment="1">
      <alignment horizontal="left" vertical="center" wrapText="1"/>
    </xf>
    <xf numFmtId="0" fontId="3" fillId="0" borderId="0" xfId="0" applyFont="1" applyBorder="1" applyAlignment="1">
      <alignment wrapText="1"/>
    </xf>
    <xf numFmtId="0" fontId="3" fillId="0" borderId="28" xfId="0" applyFont="1" applyBorder="1" applyAlignment="1">
      <alignment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4" fillId="0" borderId="0" xfId="0" applyFont="1" applyBorder="1" applyAlignment="1">
      <alignment horizontal="left" wrapText="1"/>
    </xf>
    <xf numFmtId="0" fontId="8" fillId="0" borderId="0" xfId="0" applyFont="1" applyBorder="1" applyAlignment="1">
      <alignment horizontal="left" wrapText="1"/>
    </xf>
    <xf numFmtId="0" fontId="8" fillId="0" borderId="28" xfId="0" applyFont="1" applyBorder="1" applyAlignment="1">
      <alignment horizontal="left" wrapText="1"/>
    </xf>
    <xf numFmtId="0" fontId="4" fillId="0" borderId="0" xfId="0" applyFont="1" applyBorder="1" applyAlignment="1">
      <alignment horizontal="left" vertical="top" wrapText="1"/>
    </xf>
    <xf numFmtId="0" fontId="4"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28" xfId="0" applyFont="1" applyBorder="1" applyAlignment="1">
      <alignment horizontal="left" vertical="top" wrapText="1"/>
    </xf>
    <xf numFmtId="15"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0" borderId="0" xfId="0" applyFont="1" applyBorder="1" applyAlignment="1">
      <alignment horizontal="left" wrapText="1"/>
    </xf>
    <xf numFmtId="0" fontId="3" fillId="0" borderId="28" xfId="0" applyFont="1" applyBorder="1" applyAlignment="1">
      <alignment horizontal="left" wrapText="1"/>
    </xf>
    <xf numFmtId="0" fontId="18" fillId="6" borderId="0" xfId="0" applyFont="1" applyFill="1" applyBorder="1" applyAlignment="1">
      <alignment vertical="center" wrapText="1"/>
    </xf>
    <xf numFmtId="0" fontId="20" fillId="4" borderId="0" xfId="0" applyFont="1" applyFill="1" applyBorder="1" applyAlignment="1">
      <alignment wrapText="1"/>
    </xf>
    <xf numFmtId="0" fontId="20" fillId="4" borderId="28" xfId="0" applyFont="1" applyFill="1" applyBorder="1" applyAlignment="1">
      <alignment wrapText="1"/>
    </xf>
    <xf numFmtId="0" fontId="2" fillId="0" borderId="0" xfId="0" applyFont="1" applyBorder="1" applyAlignment="1">
      <alignment horizontal="left" vertical="top" wrapText="1"/>
    </xf>
    <xf numFmtId="0" fontId="2" fillId="0" borderId="28" xfId="0" applyFont="1" applyBorder="1" applyAlignment="1">
      <alignment horizontal="left" vertical="top" wrapText="1"/>
    </xf>
    <xf numFmtId="0" fontId="4" fillId="0" borderId="13" xfId="0" applyFont="1" applyBorder="1" applyAlignment="1">
      <alignment vertical="center" wrapText="1"/>
    </xf>
    <xf numFmtId="0" fontId="16" fillId="0" borderId="16" xfId="0" applyFont="1" applyBorder="1" applyAlignment="1"/>
    <xf numFmtId="0" fontId="16" fillId="0" borderId="19" xfId="0" applyFont="1" applyBorder="1" applyAlignment="1"/>
    <xf numFmtId="0" fontId="4" fillId="0" borderId="35" xfId="0" applyFont="1" applyBorder="1" applyAlignment="1">
      <alignment vertical="center" wrapText="1"/>
    </xf>
    <xf numFmtId="0" fontId="16" fillId="0" borderId="33" xfId="0" applyFont="1" applyBorder="1" applyAlignment="1"/>
    <xf numFmtId="0" fontId="9" fillId="0" borderId="27" xfId="0" applyFont="1" applyBorder="1" applyAlignment="1">
      <alignment horizontal="center" vertical="center" wrapText="1"/>
    </xf>
    <xf numFmtId="0" fontId="16" fillId="0" borderId="28" xfId="0" applyFont="1" applyBorder="1" applyAlignment="1"/>
    <xf numFmtId="0" fontId="16" fillId="0" borderId="24" xfId="0" applyFont="1" applyBorder="1" applyAlignment="1"/>
    <xf numFmtId="0" fontId="4" fillId="0" borderId="26" xfId="0" applyFont="1" applyBorder="1" applyAlignment="1">
      <alignment horizontal="center" vertical="center" wrapText="1"/>
    </xf>
    <xf numFmtId="0" fontId="2" fillId="0" borderId="0" xfId="0" applyFont="1" applyAlignment="1"/>
    <xf numFmtId="0" fontId="16" fillId="0" borderId="2" xfId="0" applyFont="1" applyBorder="1" applyAlignment="1"/>
    <xf numFmtId="0" fontId="16" fillId="0" borderId="34" xfId="0" applyFont="1" applyBorder="1" applyAlignment="1"/>
    <xf numFmtId="0" fontId="9"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15" xfId="0" applyFont="1" applyBorder="1" applyAlignment="1"/>
    <xf numFmtId="0" fontId="16" fillId="0" borderId="18" xfId="0" applyFont="1" applyBorder="1" applyAlignment="1"/>
    <xf numFmtId="0" fontId="16" fillId="0" borderId="36" xfId="0" applyFont="1" applyBorder="1" applyAlignment="1"/>
    <xf numFmtId="0" fontId="4" fillId="0" borderId="20" xfId="0" applyFont="1" applyBorder="1" applyAlignment="1">
      <alignment horizontal="center" vertical="center" wrapText="1"/>
    </xf>
    <xf numFmtId="0" fontId="16" fillId="0" borderId="21" xfId="0" applyFont="1" applyBorder="1" applyAlignment="1"/>
    <xf numFmtId="0" fontId="16" fillId="0" borderId="22" xfId="0" applyFont="1" applyBorder="1" applyAlignment="1"/>
    <xf numFmtId="0" fontId="4" fillId="7" borderId="11" xfId="0" applyFont="1" applyFill="1" applyBorder="1" applyAlignment="1">
      <alignment vertical="center" wrapText="1"/>
    </xf>
    <xf numFmtId="0" fontId="16" fillId="7" borderId="14" xfId="0" applyFont="1" applyFill="1" applyBorder="1" applyAlignment="1"/>
    <xf numFmtId="0" fontId="16" fillId="7" borderId="17" xfId="0" applyFont="1" applyFill="1" applyBorder="1" applyAlignment="1"/>
    <xf numFmtId="0" fontId="4" fillId="7" borderId="13" xfId="0" applyFont="1" applyFill="1" applyBorder="1" applyAlignment="1">
      <alignment vertical="center" wrapText="1"/>
    </xf>
    <xf numFmtId="0" fontId="16" fillId="7" borderId="16" xfId="0" applyFont="1" applyFill="1" applyBorder="1" applyAlignment="1"/>
    <xf numFmtId="0" fontId="16" fillId="7" borderId="19" xfId="0" applyFont="1" applyFill="1" applyBorder="1" applyAlignment="1"/>
    <xf numFmtId="0" fontId="9" fillId="7" borderId="12" xfId="0" applyFont="1" applyFill="1" applyBorder="1" applyAlignment="1">
      <alignment horizontal="center" vertical="center" wrapText="1"/>
    </xf>
    <xf numFmtId="0" fontId="16" fillId="7" borderId="15" xfId="0" applyFont="1" applyFill="1" applyBorder="1" applyAlignment="1"/>
    <xf numFmtId="0" fontId="16" fillId="7" borderId="18" xfId="0" applyFont="1" applyFill="1" applyBorder="1" applyAlignment="1"/>
    <xf numFmtId="0" fontId="4" fillId="7" borderId="12" xfId="0" applyFont="1" applyFill="1" applyBorder="1" applyAlignment="1">
      <alignment horizontal="center" vertical="center" wrapText="1"/>
    </xf>
    <xf numFmtId="0" fontId="4" fillId="0" borderId="11" xfId="0" applyFont="1" applyBorder="1" applyAlignment="1">
      <alignment vertical="center" wrapText="1"/>
    </xf>
    <xf numFmtId="0" fontId="16" fillId="0" borderId="14" xfId="0" applyFont="1" applyBorder="1" applyAlignment="1"/>
    <xf numFmtId="0" fontId="16" fillId="0" borderId="17" xfId="0" applyFont="1" applyBorder="1" applyAlignment="1"/>
    <xf numFmtId="0" fontId="9" fillId="0" borderId="12" xfId="0" applyFont="1" applyBorder="1" applyAlignment="1">
      <alignment horizontal="center" vertical="center" wrapText="1"/>
    </xf>
    <xf numFmtId="0" fontId="4" fillId="0" borderId="25" xfId="0" applyFont="1" applyBorder="1" applyAlignment="1">
      <alignment vertical="center" wrapText="1"/>
    </xf>
    <xf numFmtId="0" fontId="16" fillId="0" borderId="1" xfId="0" applyFont="1" applyBorder="1" applyAlignment="1"/>
    <xf numFmtId="0" fontId="4" fillId="0" borderId="10" xfId="0" applyFont="1" applyBorder="1" applyAlignment="1">
      <alignment vertical="center" wrapText="1"/>
    </xf>
    <xf numFmtId="0" fontId="16" fillId="0" borderId="10" xfId="0" applyFont="1" applyBorder="1" applyAlignment="1"/>
    <xf numFmtId="0" fontId="18" fillId="6" borderId="0" xfId="0" applyFont="1" applyFill="1" applyBorder="1" applyAlignment="1">
      <alignment vertical="center"/>
    </xf>
    <xf numFmtId="0" fontId="21" fillId="4" borderId="0" xfId="0" applyFont="1" applyFill="1" applyBorder="1" applyAlignment="1"/>
    <xf numFmtId="0" fontId="21" fillId="4" borderId="28" xfId="0" applyFont="1" applyFill="1" applyBorder="1" applyAlignment="1"/>
    <xf numFmtId="0" fontId="4" fillId="0" borderId="0" xfId="0" applyFont="1" applyBorder="1" applyAlignment="1">
      <alignment vertical="center" wrapText="1"/>
    </xf>
    <xf numFmtId="0" fontId="2" fillId="0" borderId="0" xfId="0" applyFont="1" applyBorder="1" applyAlignment="1"/>
    <xf numFmtId="0" fontId="2" fillId="0" borderId="28" xfId="0" applyFont="1" applyBorder="1" applyAlignment="1"/>
    <xf numFmtId="0" fontId="4"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28" xfId="0" applyFont="1" applyBorder="1" applyAlignment="1" applyProtection="1">
      <alignment vertical="top"/>
      <protection locked="0"/>
    </xf>
    <xf numFmtId="0" fontId="15" fillId="0" borderId="27" xfId="0" applyFont="1" applyBorder="1" applyAlignment="1">
      <alignment horizontal="center" vertical="center"/>
    </xf>
    <xf numFmtId="0" fontId="15" fillId="7" borderId="27" xfId="0" applyFont="1" applyFill="1" applyBorder="1" applyAlignment="1">
      <alignment horizontal="center" vertical="center"/>
    </xf>
    <xf numFmtId="0" fontId="16" fillId="7" borderId="28" xfId="0" applyFont="1" applyFill="1" applyBorder="1" applyAlignment="1"/>
    <xf numFmtId="0" fontId="16" fillId="7" borderId="24" xfId="0" applyFont="1" applyFill="1" applyBorder="1" applyAlignment="1"/>
    <xf numFmtId="0" fontId="4" fillId="0" borderId="32" xfId="0" applyFont="1" applyBorder="1" applyAlignment="1">
      <alignment vertical="center" wrapText="1"/>
    </xf>
    <xf numFmtId="0" fontId="4" fillId="7" borderId="35" xfId="0" applyFont="1" applyFill="1" applyBorder="1" applyAlignment="1">
      <alignment vertical="center" wrapText="1"/>
    </xf>
    <xf numFmtId="0" fontId="16" fillId="7" borderId="33" xfId="0" applyFont="1" applyFill="1" applyBorder="1" applyAlignment="1"/>
    <xf numFmtId="0" fontId="16" fillId="7" borderId="34" xfId="0" applyFont="1" applyFill="1" applyBorder="1" applyAlignment="1"/>
    <xf numFmtId="0" fontId="4" fillId="0" borderId="12" xfId="0" applyFont="1" applyBorder="1" applyAlignment="1">
      <alignment vertical="center" wrapText="1"/>
    </xf>
    <xf numFmtId="0" fontId="4" fillId="0" borderId="16" xfId="0" applyFont="1" applyBorder="1" applyAlignment="1">
      <alignment vertical="center" wrapText="1"/>
    </xf>
    <xf numFmtId="0" fontId="9" fillId="0" borderId="5" xfId="0" applyFont="1" applyBorder="1" applyAlignment="1">
      <alignment horizontal="center" vertical="center" wrapText="1"/>
    </xf>
    <xf numFmtId="0" fontId="16" fillId="0" borderId="5" xfId="0" applyFont="1" applyBorder="1" applyAlignment="1"/>
    <xf numFmtId="0" fontId="4" fillId="0" borderId="27" xfId="0" applyFont="1" applyBorder="1" applyAlignment="1">
      <alignment horizontal="center" vertical="center" wrapText="1"/>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showGridLines="0" zoomScaleNormal="100" workbookViewId="0">
      <selection activeCell="A2" sqref="A2"/>
    </sheetView>
  </sheetViews>
  <sheetFormatPr defaultColWidth="0" defaultRowHeight="15" zeroHeight="1"/>
  <cols>
    <col min="1" max="1" width="13.7109375" style="13" customWidth="1"/>
    <col min="2" max="2" width="136.140625" style="76" customWidth="1"/>
    <col min="3" max="3" width="23.5703125" style="79" customWidth="1"/>
    <col min="4" max="16384" width="0" style="13" hidden="1"/>
  </cols>
  <sheetData>
    <row r="1" spans="1:8" ht="51.75" customHeight="1">
      <c r="A1" s="112" t="s">
        <v>0</v>
      </c>
      <c r="B1" s="112"/>
      <c r="C1" s="113"/>
      <c r="D1" s="71"/>
      <c r="E1" s="71"/>
      <c r="F1" s="71"/>
      <c r="G1" s="71"/>
      <c r="H1" s="71"/>
    </row>
    <row r="2" spans="1:8" s="86" customFormat="1" ht="30.75" customHeight="1">
      <c r="A2" s="87" t="s">
        <v>1</v>
      </c>
      <c r="B2" s="84"/>
      <c r="C2" s="85"/>
    </row>
    <row r="3" spans="1:8" ht="18.75" customHeight="1">
      <c r="A3" s="114" t="s">
        <v>2</v>
      </c>
      <c r="B3" s="114"/>
      <c r="C3" s="115"/>
      <c r="D3" s="71"/>
      <c r="E3" s="71"/>
      <c r="F3" s="71"/>
      <c r="G3" s="71"/>
      <c r="H3" s="71"/>
    </row>
    <row r="4" spans="1:8" ht="18.75">
      <c r="A4" s="114" t="s">
        <v>3</v>
      </c>
      <c r="B4" s="114"/>
      <c r="C4" s="115"/>
      <c r="D4" s="71"/>
      <c r="E4" s="71"/>
      <c r="F4" s="71"/>
      <c r="G4" s="71"/>
      <c r="H4" s="71"/>
    </row>
    <row r="5" spans="1:8" ht="18.75">
      <c r="A5" s="100" t="s">
        <v>4</v>
      </c>
      <c r="B5" s="100"/>
      <c r="C5" s="101"/>
      <c r="D5" s="69"/>
      <c r="E5" s="71"/>
      <c r="F5" s="71"/>
      <c r="G5" s="71"/>
      <c r="H5" s="71"/>
    </row>
    <row r="6" spans="1:8" s="71" customFormat="1" ht="18.75">
      <c r="A6" s="83">
        <v>2017</v>
      </c>
      <c r="B6" s="80"/>
      <c r="C6" s="81"/>
      <c r="D6" s="69"/>
    </row>
    <row r="7" spans="1:8" s="67" customFormat="1" ht="21" customHeight="1">
      <c r="A7" s="111" t="s">
        <v>5</v>
      </c>
      <c r="B7" s="111"/>
      <c r="C7" s="78" t="s">
        <v>6</v>
      </c>
      <c r="D7" s="69"/>
    </row>
    <row r="8" spans="1:8" ht="18.95" customHeight="1">
      <c r="A8" s="102" t="s">
        <v>7</v>
      </c>
      <c r="B8" s="102"/>
      <c r="C8" s="103"/>
      <c r="D8" s="71"/>
      <c r="E8" s="71"/>
      <c r="F8" s="71"/>
      <c r="G8" s="71"/>
      <c r="H8" s="71"/>
    </row>
    <row r="9" spans="1:8" ht="61.5" customHeight="1">
      <c r="A9" s="104" t="s">
        <v>8</v>
      </c>
      <c r="B9" s="104"/>
      <c r="C9" s="105"/>
      <c r="D9" s="71"/>
      <c r="E9" s="71"/>
      <c r="F9" s="71"/>
      <c r="G9" s="71"/>
      <c r="H9" s="71"/>
    </row>
    <row r="10" spans="1:8" ht="31.5" customHeight="1">
      <c r="A10" s="106" t="s">
        <v>9</v>
      </c>
      <c r="B10" s="106"/>
      <c r="C10" s="107"/>
      <c r="D10" s="71"/>
      <c r="E10" s="71"/>
      <c r="F10" s="71"/>
      <c r="G10" s="71"/>
      <c r="H10" s="71"/>
    </row>
    <row r="11" spans="1:8" ht="16.5" customHeight="1">
      <c r="A11" s="104" t="s">
        <v>10</v>
      </c>
      <c r="B11" s="104"/>
      <c r="C11" s="105"/>
      <c r="D11" s="71"/>
      <c r="E11" s="71"/>
      <c r="F11" s="71"/>
      <c r="G11" s="71"/>
      <c r="H11" s="71"/>
    </row>
    <row r="12" spans="1:8" ht="33" customHeight="1">
      <c r="A12" s="108" t="s">
        <v>11</v>
      </c>
      <c r="B12" s="109"/>
      <c r="C12" s="110"/>
      <c r="D12" s="71"/>
      <c r="E12" s="71"/>
      <c r="F12" s="71"/>
      <c r="G12" s="71"/>
      <c r="H12" s="71"/>
    </row>
    <row r="13" spans="1:8" ht="23.25" customHeight="1">
      <c r="A13" s="21" t="s">
        <v>12</v>
      </c>
      <c r="B13" s="21" t="s">
        <v>13</v>
      </c>
      <c r="C13" s="21" t="s">
        <v>14</v>
      </c>
      <c r="D13" s="71"/>
      <c r="E13" s="71"/>
      <c r="F13" s="71"/>
      <c r="G13" s="71"/>
      <c r="H13" s="71"/>
    </row>
    <row r="14" spans="1:8" ht="33.75" customHeight="1">
      <c r="A14" s="14">
        <v>1.1000000000000001</v>
      </c>
      <c r="B14" s="1" t="s">
        <v>15</v>
      </c>
      <c r="C14" s="2" t="s">
        <v>16</v>
      </c>
      <c r="D14" s="71"/>
      <c r="E14" s="71"/>
      <c r="F14" s="71"/>
      <c r="G14" s="71"/>
      <c r="H14" s="71"/>
    </row>
    <row r="15" spans="1:8" ht="35.25" customHeight="1">
      <c r="A15" s="5">
        <v>1.2</v>
      </c>
      <c r="B15" s="4" t="s">
        <v>17</v>
      </c>
      <c r="C15" s="2" t="s">
        <v>18</v>
      </c>
      <c r="D15" s="71"/>
      <c r="E15" s="71"/>
      <c r="F15" s="71"/>
      <c r="G15" s="71"/>
      <c r="H15" s="71"/>
    </row>
    <row r="16" spans="1:8" ht="32.25">
      <c r="A16" s="5">
        <v>1.3</v>
      </c>
      <c r="B16" s="4" t="s">
        <v>19</v>
      </c>
      <c r="C16" s="2" t="s">
        <v>18</v>
      </c>
      <c r="D16" s="71"/>
      <c r="E16" s="71"/>
      <c r="F16" s="71"/>
      <c r="G16" s="71"/>
      <c r="H16" s="71"/>
    </row>
    <row r="17" spans="1:8" ht="36.75" customHeight="1">
      <c r="A17" s="5">
        <v>1.4</v>
      </c>
      <c r="B17" s="4" t="s">
        <v>20</v>
      </c>
      <c r="C17" s="2" t="s">
        <v>16</v>
      </c>
      <c r="D17" s="71"/>
      <c r="E17" s="71"/>
      <c r="F17" s="71"/>
      <c r="G17" s="71"/>
      <c r="H17" s="71"/>
    </row>
    <row r="18" spans="1:8" ht="32.25">
      <c r="A18" s="5">
        <v>1.5</v>
      </c>
      <c r="B18" s="4" t="s">
        <v>21</v>
      </c>
      <c r="C18" s="2" t="s">
        <v>16</v>
      </c>
      <c r="D18" s="71"/>
      <c r="E18" s="71"/>
      <c r="F18" s="71"/>
      <c r="G18" s="71"/>
      <c r="H18" s="71"/>
    </row>
    <row r="19" spans="1:8" ht="32.25">
      <c r="A19" s="5">
        <v>1.6</v>
      </c>
      <c r="B19" s="4" t="s">
        <v>22</v>
      </c>
      <c r="C19" s="2" t="s">
        <v>16</v>
      </c>
      <c r="D19" s="71"/>
      <c r="E19" s="71"/>
      <c r="F19" s="71"/>
      <c r="G19" s="71"/>
      <c r="H19" s="71"/>
    </row>
    <row r="20" spans="1:8" ht="32.25">
      <c r="A20" s="5">
        <v>1.7</v>
      </c>
      <c r="B20" s="4" t="s">
        <v>23</v>
      </c>
      <c r="C20" s="2" t="s">
        <v>16</v>
      </c>
      <c r="D20" s="71"/>
      <c r="E20" s="71"/>
      <c r="F20" s="71"/>
      <c r="G20" s="71"/>
      <c r="H20" s="71"/>
    </row>
    <row r="21" spans="1:8" ht="32.25">
      <c r="A21" s="5">
        <v>1.8</v>
      </c>
      <c r="B21" s="4" t="s">
        <v>24</v>
      </c>
      <c r="C21" s="2" t="s">
        <v>16</v>
      </c>
      <c r="D21" s="71"/>
      <c r="E21" s="71"/>
      <c r="F21" s="71"/>
      <c r="G21" s="71"/>
      <c r="H21" s="71"/>
    </row>
    <row r="22" spans="1:8" ht="32.25">
      <c r="A22" s="5">
        <v>1.9</v>
      </c>
      <c r="B22" s="4" t="s">
        <v>25</v>
      </c>
      <c r="C22" s="2" t="s">
        <v>16</v>
      </c>
      <c r="D22" s="71"/>
      <c r="E22" s="71"/>
      <c r="F22" s="71"/>
      <c r="G22" s="71"/>
      <c r="H22" s="71"/>
    </row>
    <row r="23" spans="1:8" ht="32.25">
      <c r="A23" s="15">
        <v>1.1000000000000001</v>
      </c>
      <c r="B23" s="4" t="s">
        <v>26</v>
      </c>
      <c r="C23" s="2" t="s">
        <v>16</v>
      </c>
      <c r="D23" s="71"/>
      <c r="E23" s="71"/>
      <c r="F23" s="71"/>
      <c r="G23" s="71"/>
      <c r="H23" s="71"/>
    </row>
    <row r="24" spans="1:8" ht="41.25" customHeight="1">
      <c r="A24" s="5">
        <v>1.1100000000000001</v>
      </c>
      <c r="B24" s="4" t="s">
        <v>27</v>
      </c>
      <c r="C24" s="2" t="s">
        <v>18</v>
      </c>
      <c r="D24" s="71"/>
      <c r="E24" s="71"/>
      <c r="F24" s="71"/>
      <c r="G24" s="71"/>
      <c r="H24" s="71"/>
    </row>
    <row r="25" spans="1:8" s="71" customFormat="1" ht="403.5" customHeight="1">
      <c r="A25" s="5" t="s">
        <v>28</v>
      </c>
      <c r="B25" s="77" t="s">
        <v>29</v>
      </c>
      <c r="C25" s="3" t="s">
        <v>30</v>
      </c>
    </row>
    <row r="26" spans="1:8" ht="16.5">
      <c r="A26" s="16"/>
      <c r="B26" s="75" t="s">
        <v>31</v>
      </c>
      <c r="C26" s="17">
        <f>11-(COUNTIF(C14:C24,"does not meet expectations - 0 points"))</f>
        <v>8</v>
      </c>
      <c r="D26" s="71"/>
      <c r="E26" s="71"/>
      <c r="F26" s="71"/>
      <c r="G26" s="71"/>
      <c r="H26" s="71"/>
    </row>
    <row r="27" spans="1:8" ht="32.25">
      <c r="A27" s="21" t="s">
        <v>12</v>
      </c>
      <c r="B27" s="74" t="s">
        <v>32</v>
      </c>
      <c r="C27" s="21" t="s">
        <v>14</v>
      </c>
      <c r="D27" s="71"/>
      <c r="E27" s="71"/>
      <c r="F27" s="71"/>
      <c r="G27" s="71"/>
      <c r="H27" s="71"/>
    </row>
    <row r="28" spans="1:8" ht="32.25" customHeight="1">
      <c r="A28" s="61">
        <v>2.1</v>
      </c>
      <c r="B28" s="62" t="s">
        <v>33</v>
      </c>
      <c r="C28" s="7" t="s">
        <v>16</v>
      </c>
      <c r="D28" s="71"/>
      <c r="E28" s="71"/>
      <c r="F28" s="71"/>
      <c r="G28" s="71"/>
      <c r="H28" s="71"/>
    </row>
    <row r="29" spans="1:8" ht="32.25">
      <c r="A29" s="61">
        <v>2.2000000000000002</v>
      </c>
      <c r="B29" s="62" t="s">
        <v>34</v>
      </c>
      <c r="C29" s="7" t="s">
        <v>16</v>
      </c>
      <c r="D29" s="71"/>
      <c r="E29" s="71"/>
      <c r="F29" s="71"/>
      <c r="G29" s="71"/>
      <c r="H29" s="71"/>
    </row>
    <row r="30" spans="1:8" ht="38.25" customHeight="1">
      <c r="A30" s="61">
        <v>2.2999999999999998</v>
      </c>
      <c r="B30" s="62" t="s">
        <v>35</v>
      </c>
      <c r="C30" s="7" t="s">
        <v>16</v>
      </c>
      <c r="D30" s="71"/>
      <c r="E30" s="71"/>
      <c r="F30" s="71"/>
      <c r="G30" s="71"/>
      <c r="H30" s="71"/>
    </row>
    <row r="31" spans="1:8" ht="32.25">
      <c r="A31" s="61">
        <v>2.4</v>
      </c>
      <c r="B31" s="62" t="s">
        <v>19</v>
      </c>
      <c r="C31" s="7" t="s">
        <v>18</v>
      </c>
      <c r="D31" s="71"/>
      <c r="E31" s="71"/>
      <c r="F31" s="71"/>
      <c r="G31" s="71"/>
      <c r="H31" s="71"/>
    </row>
    <row r="32" spans="1:8" ht="32.25">
      <c r="A32" s="61">
        <v>2.5</v>
      </c>
      <c r="B32" s="62" t="s">
        <v>36</v>
      </c>
      <c r="C32" s="7" t="s">
        <v>16</v>
      </c>
      <c r="D32" s="71"/>
      <c r="E32" s="71"/>
      <c r="F32" s="71"/>
      <c r="G32" s="71"/>
      <c r="H32" s="71"/>
    </row>
    <row r="33" spans="1:8" ht="32.25">
      <c r="A33" s="61">
        <v>2.6</v>
      </c>
      <c r="B33" s="62" t="s">
        <v>37</v>
      </c>
      <c r="C33" s="7" t="s">
        <v>16</v>
      </c>
      <c r="D33" s="71"/>
      <c r="E33" s="71"/>
      <c r="F33" s="71"/>
      <c r="G33" s="71"/>
      <c r="H33" s="71"/>
    </row>
    <row r="34" spans="1:8" ht="32.25">
      <c r="A34" s="61">
        <v>2.7</v>
      </c>
      <c r="B34" s="62" t="s">
        <v>38</v>
      </c>
      <c r="C34" s="7" t="s">
        <v>16</v>
      </c>
      <c r="D34" s="71"/>
      <c r="E34" s="71"/>
      <c r="F34" s="71"/>
      <c r="G34" s="71"/>
      <c r="H34" s="71"/>
    </row>
    <row r="35" spans="1:8" ht="32.25">
      <c r="A35" s="61">
        <v>2.8</v>
      </c>
      <c r="B35" s="62" t="s">
        <v>39</v>
      </c>
      <c r="C35" s="7" t="s">
        <v>16</v>
      </c>
      <c r="D35" s="71"/>
      <c r="E35" s="71"/>
      <c r="F35" s="71"/>
      <c r="G35" s="71"/>
      <c r="H35" s="71"/>
    </row>
    <row r="36" spans="1:8" ht="32.25">
      <c r="A36" s="61">
        <v>2.9</v>
      </c>
      <c r="B36" s="62" t="s">
        <v>40</v>
      </c>
      <c r="C36" s="7" t="s">
        <v>16</v>
      </c>
      <c r="D36" s="71"/>
      <c r="E36" s="71"/>
      <c r="F36" s="71"/>
      <c r="G36" s="71"/>
      <c r="H36" s="71"/>
    </row>
    <row r="37" spans="1:8" ht="32.25">
      <c r="A37" s="63">
        <v>2.1</v>
      </c>
      <c r="B37" s="62" t="s">
        <v>41</v>
      </c>
      <c r="C37" s="7" t="s">
        <v>16</v>
      </c>
      <c r="D37" s="71"/>
      <c r="E37" s="71"/>
      <c r="F37" s="71"/>
      <c r="G37" s="71"/>
      <c r="H37" s="71"/>
    </row>
    <row r="38" spans="1:8" ht="32.25">
      <c r="A38" s="61">
        <v>2.11</v>
      </c>
      <c r="B38" s="62" t="s">
        <v>42</v>
      </c>
      <c r="C38" s="7" t="s">
        <v>16</v>
      </c>
      <c r="D38" s="71"/>
      <c r="E38" s="71"/>
      <c r="F38" s="71"/>
      <c r="G38" s="71"/>
      <c r="H38" s="71"/>
    </row>
    <row r="39" spans="1:8" ht="32.25">
      <c r="A39" s="61">
        <v>2.12</v>
      </c>
      <c r="B39" s="62" t="s">
        <v>43</v>
      </c>
      <c r="C39" s="7" t="s">
        <v>16</v>
      </c>
      <c r="D39" s="71"/>
      <c r="E39" s="71"/>
      <c r="F39" s="71"/>
      <c r="G39" s="71"/>
      <c r="H39" s="71"/>
    </row>
    <row r="40" spans="1:8" ht="32.25">
      <c r="A40" s="61">
        <v>2.13</v>
      </c>
      <c r="B40" s="62" t="s">
        <v>44</v>
      </c>
      <c r="C40" s="7" t="s">
        <v>16</v>
      </c>
      <c r="D40" s="71"/>
      <c r="E40" s="71"/>
      <c r="F40" s="71"/>
      <c r="G40" s="71"/>
      <c r="H40" s="71"/>
    </row>
    <row r="41" spans="1:8" ht="32.25">
      <c r="A41" s="61">
        <v>2.14</v>
      </c>
      <c r="B41" s="62" t="s">
        <v>45</v>
      </c>
      <c r="C41" s="7" t="s">
        <v>18</v>
      </c>
      <c r="D41" s="71"/>
      <c r="E41" s="71"/>
      <c r="F41" s="71"/>
      <c r="G41" s="71"/>
      <c r="H41" s="71"/>
    </row>
    <row r="42" spans="1:8" ht="32.25">
      <c r="A42" s="61">
        <v>2.15</v>
      </c>
      <c r="B42" s="62" t="s">
        <v>46</v>
      </c>
      <c r="C42" s="7" t="s">
        <v>18</v>
      </c>
      <c r="D42" s="71"/>
      <c r="E42" s="71"/>
      <c r="F42" s="71"/>
      <c r="G42" s="71"/>
      <c r="H42" s="71"/>
    </row>
    <row r="43" spans="1:8" ht="32.25">
      <c r="A43" s="61">
        <v>2.16</v>
      </c>
      <c r="B43" s="62" t="s">
        <v>47</v>
      </c>
      <c r="C43" s="7" t="s">
        <v>16</v>
      </c>
      <c r="D43" s="71"/>
      <c r="E43" s="71"/>
      <c r="F43" s="71"/>
      <c r="G43" s="71"/>
      <c r="H43" s="71"/>
    </row>
    <row r="44" spans="1:8" ht="32.25">
      <c r="A44" s="61">
        <v>2.17</v>
      </c>
      <c r="B44" s="62" t="s">
        <v>48</v>
      </c>
      <c r="C44" s="7" t="s">
        <v>16</v>
      </c>
      <c r="D44" s="71"/>
      <c r="E44" s="71"/>
      <c r="F44" s="71"/>
      <c r="G44" s="71"/>
      <c r="H44" s="71"/>
    </row>
    <row r="45" spans="1:8" ht="32.25">
      <c r="A45" s="61">
        <v>2.1800000000000002</v>
      </c>
      <c r="B45" s="62" t="s">
        <v>49</v>
      </c>
      <c r="C45" s="7" t="s">
        <v>16</v>
      </c>
      <c r="D45" s="71"/>
      <c r="E45" s="71"/>
      <c r="F45" s="71"/>
      <c r="G45" s="71"/>
      <c r="H45" s="71"/>
    </row>
    <row r="46" spans="1:8" ht="32.25">
      <c r="A46" s="61">
        <v>2.19</v>
      </c>
      <c r="B46" s="62" t="s">
        <v>50</v>
      </c>
      <c r="C46" s="7" t="s">
        <v>16</v>
      </c>
      <c r="D46" s="71"/>
      <c r="E46" s="71"/>
      <c r="F46" s="71"/>
      <c r="G46" s="71"/>
      <c r="H46" s="71"/>
    </row>
    <row r="47" spans="1:8" ht="38.25" customHeight="1">
      <c r="A47" s="63">
        <v>2.2000000000000002</v>
      </c>
      <c r="B47" s="62" t="s">
        <v>27</v>
      </c>
      <c r="C47" s="7" t="s">
        <v>18</v>
      </c>
      <c r="D47" s="71"/>
      <c r="E47" s="71"/>
      <c r="F47" s="71"/>
      <c r="G47" s="71"/>
      <c r="H47" s="71"/>
    </row>
    <row r="48" spans="1:8" s="71" customFormat="1" ht="409.5" customHeight="1">
      <c r="A48" s="5" t="s">
        <v>28</v>
      </c>
      <c r="B48" s="77" t="s">
        <v>51</v>
      </c>
      <c r="C48" s="3" t="s">
        <v>30</v>
      </c>
    </row>
    <row r="49" spans="1:8" ht="16.5">
      <c r="A49" s="16"/>
      <c r="B49" s="75" t="s">
        <v>52</v>
      </c>
      <c r="C49" s="17">
        <f>20-(COUNTIF(C28:C47,"does not meet expectations - 0 points"))</f>
        <v>16</v>
      </c>
      <c r="D49" s="71"/>
      <c r="E49" s="71"/>
      <c r="F49" s="71"/>
      <c r="G49" s="71"/>
      <c r="H49" s="71"/>
    </row>
    <row r="50" spans="1:8" ht="16.5">
      <c r="A50" s="21" t="s">
        <v>12</v>
      </c>
      <c r="B50" s="74" t="s">
        <v>53</v>
      </c>
      <c r="C50" s="21" t="s">
        <v>14</v>
      </c>
      <c r="D50" s="71"/>
      <c r="E50" s="71"/>
      <c r="F50" s="71"/>
      <c r="G50" s="71"/>
      <c r="H50" s="71"/>
    </row>
    <row r="51" spans="1:8" ht="32.25" customHeight="1">
      <c r="A51" s="5">
        <v>3.1</v>
      </c>
      <c r="B51" s="4" t="s">
        <v>54</v>
      </c>
      <c r="C51" s="7" t="s">
        <v>16</v>
      </c>
      <c r="D51" s="71"/>
      <c r="E51" s="71"/>
      <c r="F51" s="71"/>
      <c r="G51" s="71"/>
      <c r="H51" s="71"/>
    </row>
    <row r="52" spans="1:8" ht="36" customHeight="1">
      <c r="A52" s="5">
        <v>3.2</v>
      </c>
      <c r="B52" s="4" t="s">
        <v>55</v>
      </c>
      <c r="C52" s="7" t="s">
        <v>16</v>
      </c>
      <c r="D52" s="71"/>
      <c r="E52" s="71"/>
      <c r="F52" s="71"/>
      <c r="G52" s="71"/>
      <c r="H52" s="71"/>
    </row>
    <row r="53" spans="1:8" ht="32.25">
      <c r="A53" s="5">
        <v>3.3</v>
      </c>
      <c r="B53" s="4" t="s">
        <v>56</v>
      </c>
      <c r="C53" s="7" t="s">
        <v>16</v>
      </c>
      <c r="D53" s="71"/>
      <c r="E53" s="71"/>
      <c r="F53" s="71"/>
      <c r="G53" s="71"/>
      <c r="H53" s="71"/>
    </row>
    <row r="54" spans="1:8" ht="32.25">
      <c r="A54" s="5">
        <v>3.4</v>
      </c>
      <c r="B54" s="4" t="s">
        <v>57</v>
      </c>
      <c r="C54" s="7" t="s">
        <v>16</v>
      </c>
      <c r="D54" s="71"/>
      <c r="E54" s="71"/>
      <c r="F54" s="71"/>
      <c r="G54" s="71"/>
      <c r="H54" s="71"/>
    </row>
    <row r="55" spans="1:8" ht="32.25">
      <c r="A55" s="5">
        <v>3.5</v>
      </c>
      <c r="B55" s="4" t="s">
        <v>58</v>
      </c>
      <c r="C55" s="7" t="s">
        <v>16</v>
      </c>
      <c r="D55" s="71"/>
      <c r="E55" s="71"/>
      <c r="F55" s="71"/>
      <c r="G55" s="71"/>
      <c r="H55" s="71"/>
    </row>
    <row r="56" spans="1:8" ht="32.25">
      <c r="A56" s="5">
        <v>3.6</v>
      </c>
      <c r="B56" s="4" t="s">
        <v>59</v>
      </c>
      <c r="C56" s="7" t="s">
        <v>16</v>
      </c>
      <c r="D56" s="71"/>
      <c r="E56" s="71"/>
      <c r="F56" s="71"/>
      <c r="G56" s="71"/>
      <c r="H56" s="71"/>
    </row>
    <row r="57" spans="1:8" ht="32.25">
      <c r="A57" s="5">
        <v>3.7</v>
      </c>
      <c r="B57" s="4" t="s">
        <v>60</v>
      </c>
      <c r="C57" s="7" t="s">
        <v>16</v>
      </c>
      <c r="D57" s="71"/>
      <c r="E57" s="71"/>
      <c r="F57" s="71"/>
      <c r="G57" s="71"/>
      <c r="H57" s="71"/>
    </row>
    <row r="58" spans="1:8" ht="32.25">
      <c r="A58" s="5">
        <v>3.8</v>
      </c>
      <c r="B58" s="4" t="s">
        <v>61</v>
      </c>
      <c r="C58" s="7" t="s">
        <v>16</v>
      </c>
      <c r="D58" s="71"/>
      <c r="E58" s="71"/>
      <c r="F58" s="71"/>
      <c r="G58" s="71"/>
      <c r="H58" s="71"/>
    </row>
    <row r="59" spans="1:8" s="71" customFormat="1" ht="174" customHeight="1">
      <c r="A59" s="5" t="s">
        <v>28</v>
      </c>
      <c r="B59" s="77" t="s">
        <v>62</v>
      </c>
      <c r="C59" s="3" t="s">
        <v>30</v>
      </c>
    </row>
    <row r="60" spans="1:8" ht="16.5">
      <c r="A60" s="16"/>
      <c r="B60" s="75" t="s">
        <v>63</v>
      </c>
      <c r="C60" s="17">
        <f>8-(COUNTIF(C51:C58,"does not meet expectations - 0 points"))</f>
        <v>8</v>
      </c>
      <c r="D60" s="71"/>
      <c r="E60" s="71"/>
      <c r="F60" s="71"/>
      <c r="G60" s="71"/>
      <c r="H60" s="71"/>
    </row>
    <row r="61" spans="1:8" ht="16.5">
      <c r="A61" s="21" t="s">
        <v>12</v>
      </c>
      <c r="B61" s="74" t="s">
        <v>64</v>
      </c>
      <c r="C61" s="21" t="s">
        <v>14</v>
      </c>
      <c r="D61" s="71"/>
      <c r="E61" s="71"/>
      <c r="F61" s="71"/>
      <c r="G61" s="71"/>
      <c r="H61" s="71"/>
    </row>
    <row r="62" spans="1:8" ht="32.25" customHeight="1">
      <c r="A62" s="5">
        <v>4.0999999999999996</v>
      </c>
      <c r="B62" s="9" t="s">
        <v>65</v>
      </c>
      <c r="C62" s="7" t="s">
        <v>16</v>
      </c>
      <c r="D62" s="71"/>
      <c r="E62" s="71"/>
      <c r="F62" s="71"/>
      <c r="G62" s="71"/>
      <c r="H62" s="71"/>
    </row>
    <row r="63" spans="1:8" ht="32.25">
      <c r="A63" s="5">
        <v>4.2</v>
      </c>
      <c r="B63" s="9" t="s">
        <v>66</v>
      </c>
      <c r="C63" s="7" t="s">
        <v>16</v>
      </c>
      <c r="D63" s="71"/>
      <c r="E63" s="71"/>
      <c r="F63" s="71"/>
      <c r="G63" s="71"/>
      <c r="H63" s="71"/>
    </row>
    <row r="64" spans="1:8" ht="32.25">
      <c r="A64" s="5">
        <v>4.3</v>
      </c>
      <c r="B64" s="9" t="s">
        <v>67</v>
      </c>
      <c r="C64" s="7" t="s">
        <v>16</v>
      </c>
      <c r="D64" s="71"/>
      <c r="E64" s="71"/>
      <c r="F64" s="71"/>
      <c r="G64" s="71"/>
      <c r="H64" s="71"/>
    </row>
    <row r="65" spans="1:8" ht="32.25">
      <c r="A65" s="5">
        <v>4.4000000000000004</v>
      </c>
      <c r="B65" s="9" t="s">
        <v>68</v>
      </c>
      <c r="C65" s="7" t="s">
        <v>16</v>
      </c>
      <c r="D65" s="71"/>
      <c r="E65" s="71"/>
      <c r="F65" s="71"/>
      <c r="G65" s="71"/>
      <c r="H65" s="71"/>
    </row>
    <row r="66" spans="1:8" ht="32.25">
      <c r="A66" s="5">
        <v>4.5</v>
      </c>
      <c r="B66" s="4" t="s">
        <v>69</v>
      </c>
      <c r="C66" s="7" t="s">
        <v>16</v>
      </c>
      <c r="D66" s="71"/>
      <c r="E66" s="71"/>
      <c r="F66" s="71"/>
      <c r="G66" s="71"/>
      <c r="H66" s="71"/>
    </row>
    <row r="67" spans="1:8" ht="32.25" customHeight="1">
      <c r="A67" s="5">
        <v>4.5999999999999996</v>
      </c>
      <c r="B67" s="4" t="s">
        <v>70</v>
      </c>
      <c r="C67" s="7" t="s">
        <v>16</v>
      </c>
      <c r="D67" s="71"/>
      <c r="E67" s="71"/>
      <c r="F67" s="71"/>
      <c r="G67" s="71"/>
      <c r="H67" s="71"/>
    </row>
    <row r="68" spans="1:8" ht="32.25">
      <c r="A68" s="5">
        <v>4.7</v>
      </c>
      <c r="B68" s="4" t="s">
        <v>71</v>
      </c>
      <c r="C68" s="7" t="s">
        <v>16</v>
      </c>
      <c r="D68" s="71"/>
      <c r="E68" s="71"/>
      <c r="F68" s="71"/>
      <c r="G68" s="71"/>
      <c r="H68" s="71"/>
    </row>
    <row r="69" spans="1:8" ht="32.25">
      <c r="A69" s="5">
        <v>4.8</v>
      </c>
      <c r="B69" s="4" t="s">
        <v>72</v>
      </c>
      <c r="C69" s="7" t="s">
        <v>16</v>
      </c>
      <c r="D69" s="71"/>
      <c r="E69" s="71"/>
      <c r="F69" s="71"/>
      <c r="G69" s="71"/>
      <c r="H69" s="71"/>
    </row>
    <row r="70" spans="1:8" ht="35.25" customHeight="1">
      <c r="A70" s="5">
        <v>4.9000000000000004</v>
      </c>
      <c r="B70" s="4" t="s">
        <v>73</v>
      </c>
      <c r="C70" s="7" t="s">
        <v>16</v>
      </c>
      <c r="D70" s="71"/>
      <c r="E70" s="71"/>
      <c r="F70" s="71"/>
      <c r="G70" s="71"/>
      <c r="H70" s="71"/>
    </row>
    <row r="71" spans="1:8" ht="33.75" customHeight="1">
      <c r="A71" s="15">
        <v>4.0999999999999996</v>
      </c>
      <c r="B71" s="4" t="s">
        <v>74</v>
      </c>
      <c r="C71" s="7" t="s">
        <v>16</v>
      </c>
      <c r="D71" s="71"/>
      <c r="E71" s="71"/>
      <c r="F71" s="71"/>
      <c r="G71" s="71"/>
      <c r="H71" s="71"/>
    </row>
    <row r="72" spans="1:8" ht="35.25" customHeight="1">
      <c r="A72" s="5">
        <v>4.1100000000000003</v>
      </c>
      <c r="B72" s="4" t="s">
        <v>75</v>
      </c>
      <c r="C72" s="7" t="s">
        <v>16</v>
      </c>
      <c r="D72" s="71"/>
      <c r="E72" s="71"/>
      <c r="F72" s="71"/>
      <c r="G72" s="71"/>
      <c r="H72" s="71"/>
    </row>
    <row r="73" spans="1:8" ht="32.25">
      <c r="A73" s="5">
        <v>4.12</v>
      </c>
      <c r="B73" s="4" t="s">
        <v>76</v>
      </c>
      <c r="C73" s="7" t="s">
        <v>16</v>
      </c>
      <c r="D73" s="71"/>
      <c r="E73" s="71"/>
      <c r="F73" s="71"/>
      <c r="G73" s="71"/>
      <c r="H73" s="71"/>
    </row>
    <row r="74" spans="1:8" ht="32.25">
      <c r="A74" s="5">
        <v>4.13</v>
      </c>
      <c r="B74" s="10" t="s">
        <v>61</v>
      </c>
      <c r="C74" s="7" t="s">
        <v>16</v>
      </c>
      <c r="D74" s="71"/>
      <c r="E74" s="71"/>
      <c r="F74" s="71"/>
      <c r="G74" s="71"/>
      <c r="H74" s="71"/>
    </row>
    <row r="75" spans="1:8" s="71" customFormat="1" ht="284.25" customHeight="1">
      <c r="A75" s="5" t="s">
        <v>28</v>
      </c>
      <c r="B75" s="77" t="s">
        <v>77</v>
      </c>
      <c r="C75" s="3" t="s">
        <v>30</v>
      </c>
    </row>
    <row r="76" spans="1:8" ht="16.5">
      <c r="A76" s="16"/>
      <c r="B76" s="75" t="s">
        <v>78</v>
      </c>
      <c r="C76" s="17">
        <f>13-(COUNTIF(C62:C74,"does not meet expectations - 0 points"))</f>
        <v>13</v>
      </c>
      <c r="D76" s="71"/>
      <c r="E76" s="71"/>
      <c r="F76" s="71"/>
      <c r="G76" s="71"/>
      <c r="H76" s="71"/>
    </row>
    <row r="77" spans="1:8" ht="16.5">
      <c r="A77" s="21" t="s">
        <v>12</v>
      </c>
      <c r="B77" s="74" t="s">
        <v>79</v>
      </c>
      <c r="C77" s="21" t="s">
        <v>14</v>
      </c>
      <c r="D77" s="71"/>
      <c r="E77" s="71"/>
      <c r="F77" s="71"/>
      <c r="G77" s="71"/>
      <c r="H77" s="71"/>
    </row>
    <row r="78" spans="1:8" ht="32.25" customHeight="1">
      <c r="A78" s="5">
        <v>5.0999999999999996</v>
      </c>
      <c r="B78" s="4" t="s">
        <v>80</v>
      </c>
      <c r="C78" s="7" t="s">
        <v>18</v>
      </c>
      <c r="D78" s="71"/>
      <c r="E78" s="71"/>
      <c r="F78" s="71"/>
      <c r="G78" s="71"/>
      <c r="H78" s="71"/>
    </row>
    <row r="79" spans="1:8" ht="32.25">
      <c r="A79" s="5">
        <v>5.2</v>
      </c>
      <c r="B79" s="4" t="s">
        <v>81</v>
      </c>
      <c r="C79" s="7" t="s">
        <v>16</v>
      </c>
      <c r="D79" s="71"/>
      <c r="E79" s="71"/>
      <c r="F79" s="71"/>
      <c r="G79" s="71"/>
      <c r="H79" s="71"/>
    </row>
    <row r="80" spans="1:8" ht="32.25">
      <c r="A80" s="5">
        <v>5.3</v>
      </c>
      <c r="B80" s="11" t="s">
        <v>82</v>
      </c>
      <c r="C80" s="7" t="s">
        <v>16</v>
      </c>
      <c r="D80" s="71"/>
      <c r="E80" s="71"/>
      <c r="F80" s="71"/>
      <c r="G80" s="71"/>
      <c r="H80" s="71"/>
    </row>
    <row r="81" spans="1:8" ht="32.25">
      <c r="A81" s="5">
        <v>5.4</v>
      </c>
      <c r="B81" s="9" t="s">
        <v>83</v>
      </c>
      <c r="C81" s="7" t="s">
        <v>18</v>
      </c>
      <c r="D81" s="71"/>
      <c r="E81" s="71"/>
      <c r="F81" s="71"/>
      <c r="G81" s="71"/>
      <c r="H81" s="71"/>
    </row>
    <row r="82" spans="1:8" s="71" customFormat="1" ht="217.5" customHeight="1">
      <c r="A82" s="5" t="s">
        <v>28</v>
      </c>
      <c r="B82" s="77" t="s">
        <v>84</v>
      </c>
      <c r="C82" s="3" t="s">
        <v>30</v>
      </c>
    </row>
    <row r="83" spans="1:8" ht="16.5">
      <c r="A83" s="16"/>
      <c r="B83" s="75" t="s">
        <v>85</v>
      </c>
      <c r="C83" s="17">
        <f>4-(COUNTIF(C78:C81,"does not meet expectations - 0 points"))</f>
        <v>2</v>
      </c>
      <c r="D83" s="71"/>
      <c r="E83" s="71"/>
      <c r="F83" s="71"/>
      <c r="G83" s="71"/>
      <c r="H83" s="71"/>
    </row>
    <row r="84" spans="1:8" ht="16.5">
      <c r="A84" s="21" t="s">
        <v>12</v>
      </c>
      <c r="B84" s="74" t="s">
        <v>86</v>
      </c>
      <c r="C84" s="21" t="s">
        <v>14</v>
      </c>
      <c r="D84" s="71"/>
      <c r="E84" s="71"/>
      <c r="F84" s="71"/>
      <c r="G84" s="71"/>
      <c r="H84" s="71"/>
    </row>
    <row r="85" spans="1:8" ht="32.25" customHeight="1">
      <c r="A85" s="5">
        <v>6.1</v>
      </c>
      <c r="B85" s="4" t="s">
        <v>87</v>
      </c>
      <c r="C85" s="7" t="s">
        <v>16</v>
      </c>
      <c r="D85" s="71"/>
      <c r="E85" s="71"/>
      <c r="F85" s="71"/>
      <c r="G85" s="71"/>
      <c r="H85" s="71"/>
    </row>
    <row r="86" spans="1:8" ht="32.25">
      <c r="A86" s="5">
        <v>6.2</v>
      </c>
      <c r="B86" s="11" t="s">
        <v>88</v>
      </c>
      <c r="C86" s="7" t="s">
        <v>16</v>
      </c>
      <c r="D86" s="71"/>
      <c r="E86" s="71"/>
      <c r="F86" s="71"/>
      <c r="G86" s="71"/>
      <c r="H86" s="71"/>
    </row>
    <row r="87" spans="1:8" ht="32.25">
      <c r="A87" s="5">
        <v>6.3</v>
      </c>
      <c r="B87" s="12" t="s">
        <v>89</v>
      </c>
      <c r="C87" s="7" t="s">
        <v>16</v>
      </c>
      <c r="D87" s="71"/>
      <c r="E87" s="71"/>
      <c r="F87" s="71"/>
      <c r="G87" s="71"/>
      <c r="H87" s="71"/>
    </row>
    <row r="88" spans="1:8" ht="32.25">
      <c r="A88" s="5">
        <v>6.4</v>
      </c>
      <c r="B88" s="12" t="s">
        <v>90</v>
      </c>
      <c r="C88" s="7" t="s">
        <v>16</v>
      </c>
      <c r="D88" s="71"/>
      <c r="E88" s="71"/>
      <c r="F88" s="71"/>
      <c r="G88" s="71"/>
      <c r="H88" s="71"/>
    </row>
    <row r="89" spans="1:8" ht="32.25">
      <c r="A89" s="5">
        <v>6.5</v>
      </c>
      <c r="B89" s="12" t="s">
        <v>91</v>
      </c>
      <c r="C89" s="7" t="s">
        <v>16</v>
      </c>
      <c r="D89" s="71"/>
      <c r="E89" s="71"/>
      <c r="F89" s="71"/>
      <c r="G89" s="71"/>
      <c r="H89" s="71"/>
    </row>
    <row r="90" spans="1:8" ht="32.25">
      <c r="A90" s="5">
        <v>6.6</v>
      </c>
      <c r="B90" s="12" t="s">
        <v>92</v>
      </c>
      <c r="C90" s="7" t="s">
        <v>16</v>
      </c>
      <c r="D90" s="71"/>
      <c r="E90" s="71"/>
      <c r="F90" s="71"/>
      <c r="G90" s="71"/>
      <c r="H90" s="71"/>
    </row>
    <row r="91" spans="1:8" s="71" customFormat="1" ht="206.25" customHeight="1">
      <c r="A91" s="5" t="s">
        <v>28</v>
      </c>
      <c r="B91" s="82" t="s">
        <v>93</v>
      </c>
      <c r="C91" s="3" t="s">
        <v>30</v>
      </c>
    </row>
    <row r="92" spans="1:8" ht="16.5">
      <c r="A92" s="16"/>
      <c r="B92" s="75" t="s">
        <v>94</v>
      </c>
      <c r="C92" s="17">
        <f>6-(COUNTIF(C85:C90,"does not meet expectations - 0 points"))</f>
        <v>6</v>
      </c>
      <c r="D92" s="71"/>
      <c r="E92" s="71"/>
      <c r="F92" s="71"/>
      <c r="G92" s="71"/>
      <c r="H92" s="71"/>
    </row>
    <row r="93" spans="1:8" hidden="1">
      <c r="A93" s="71"/>
      <c r="D93" s="71"/>
      <c r="E93" s="71"/>
      <c r="F93" s="71"/>
      <c r="G93" s="71"/>
      <c r="H93" s="71"/>
    </row>
    <row r="94" spans="1:8" hidden="1">
      <c r="A94" s="71"/>
      <c r="D94" s="71"/>
      <c r="E94" s="71"/>
      <c r="F94" s="71"/>
      <c r="G94" s="71"/>
      <c r="H94" s="71"/>
    </row>
    <row r="95" spans="1:8" hidden="1">
      <c r="A95" s="71"/>
      <c r="D95" s="71"/>
      <c r="E95" s="71"/>
      <c r="F95" s="71"/>
      <c r="G95" s="71"/>
      <c r="H95" s="71"/>
    </row>
    <row r="96" spans="1:8" hidden="1">
      <c r="A96" s="71"/>
      <c r="D96" s="71"/>
      <c r="E96" s="71"/>
      <c r="F96" s="71"/>
      <c r="G96" s="71"/>
      <c r="H96" s="71"/>
    </row>
    <row r="97" spans="1:8" hidden="1">
      <c r="A97" s="71"/>
      <c r="D97" s="71"/>
      <c r="E97" s="71"/>
      <c r="F97" s="71"/>
      <c r="G97" s="71"/>
      <c r="H97" s="71"/>
    </row>
  </sheetData>
  <mergeCells count="10">
    <mergeCell ref="A12:C12"/>
    <mergeCell ref="A7:B7"/>
    <mergeCell ref="A1:C1"/>
    <mergeCell ref="A3:C3"/>
    <mergeCell ref="A4:C4"/>
    <mergeCell ref="A5:C5"/>
    <mergeCell ref="A8:C8"/>
    <mergeCell ref="A9:C9"/>
    <mergeCell ref="A10:C10"/>
    <mergeCell ref="A11:C11"/>
  </mergeCells>
  <dataValidations count="2">
    <dataValidation type="list" allowBlank="1" sqref="C85:C91 C14:C25 C62:C75 C28:C48 C78:C82 C51:C59" xr:uid="{00000000-0002-0000-0200-000000000000}">
      <formula1>"Meets Expectations - 1 point,Does Not Meet Expectations - 0 points"</formula1>
    </dataValidation>
    <dataValidation type="list" allowBlank="1" showInputMessage="1" showErrorMessage="1" sqref="C7" xr:uid="{D9712705-6D69-434B-B263-502ADE326015}">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E107"/>
  <sheetViews>
    <sheetView showGridLines="0" zoomScaleNormal="100" workbookViewId="0">
      <selection activeCell="A2" sqref="A2"/>
    </sheetView>
  </sheetViews>
  <sheetFormatPr defaultColWidth="0" defaultRowHeight="15" zeroHeight="1"/>
  <cols>
    <col min="1" max="1" width="18.42578125" style="18" customWidth="1"/>
    <col min="2" max="2" width="117.85546875" style="18" customWidth="1"/>
    <col min="3" max="3" width="23.42578125" style="94" customWidth="1"/>
    <col min="4" max="16384" width="0" style="18" hidden="1"/>
  </cols>
  <sheetData>
    <row r="1" spans="1:109" s="13" customFormat="1" ht="51.75" customHeight="1">
      <c r="A1" s="116" t="s">
        <v>95</v>
      </c>
      <c r="B1" s="117"/>
      <c r="C1" s="118"/>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row>
    <row r="2" spans="1:109" s="86" customFormat="1" ht="22.5" customHeight="1">
      <c r="A2" s="89" t="s">
        <v>1</v>
      </c>
      <c r="B2" s="88"/>
      <c r="C2" s="93"/>
    </row>
    <row r="3" spans="1:109" s="13" customFormat="1" ht="18.95" customHeight="1">
      <c r="A3" s="122" t="s">
        <v>96</v>
      </c>
      <c r="B3" s="122"/>
      <c r="C3" s="123"/>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row>
    <row r="4" spans="1:109" s="13" customFormat="1" ht="18.75">
      <c r="A4" s="122" t="s">
        <v>3</v>
      </c>
      <c r="B4" s="122"/>
      <c r="C4" s="123"/>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row>
    <row r="5" spans="1:109" s="13" customFormat="1" ht="18.95" customHeight="1">
      <c r="A5" s="124">
        <v>2020</v>
      </c>
      <c r="B5" s="124"/>
      <c r="C5" s="125"/>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row>
    <row r="6" spans="1:109" s="13" customFormat="1" ht="18.75">
      <c r="A6" s="122" t="s">
        <v>97</v>
      </c>
      <c r="B6" s="122"/>
      <c r="C6" s="123"/>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row>
    <row r="7" spans="1:109" s="67" customFormat="1" ht="18.75">
      <c r="A7" s="111" t="s">
        <v>5</v>
      </c>
      <c r="B7" s="111"/>
      <c r="C7" s="78" t="s">
        <v>6</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row>
    <row r="8" spans="1:109" s="13" customFormat="1" ht="18.95" customHeight="1">
      <c r="A8" s="119" t="s">
        <v>98</v>
      </c>
      <c r="B8" s="120"/>
      <c r="C8" s="12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row>
    <row r="9" spans="1:109" s="13" customFormat="1" ht="61.5" customHeight="1">
      <c r="A9" s="104" t="s">
        <v>99</v>
      </c>
      <c r="B9" s="104"/>
      <c r="C9" s="105"/>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row>
    <row r="10" spans="1:109" s="13" customFormat="1" ht="48.75" customHeight="1">
      <c r="A10" s="106" t="s">
        <v>9</v>
      </c>
      <c r="B10" s="106"/>
      <c r="C10" s="107"/>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row>
    <row r="11" spans="1:109" s="13" customFormat="1" ht="18.75" customHeight="1">
      <c r="A11" s="104" t="s">
        <v>10</v>
      </c>
      <c r="B11" s="104"/>
      <c r="C11" s="105"/>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row>
    <row r="12" spans="1:109" s="13" customFormat="1" ht="30" customHeight="1">
      <c r="A12" s="126" t="s">
        <v>100</v>
      </c>
      <c r="B12" s="127"/>
      <c r="C12" s="128"/>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row>
    <row r="13" spans="1:109" s="13" customFormat="1" ht="16.5">
      <c r="A13" s="21" t="s">
        <v>12</v>
      </c>
      <c r="B13" s="21" t="s">
        <v>13</v>
      </c>
      <c r="C13" s="21" t="s">
        <v>14</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row>
    <row r="14" spans="1:109" s="13" customFormat="1" ht="36" customHeight="1">
      <c r="A14" s="5">
        <v>1.1000000000000001</v>
      </c>
      <c r="B14" s="1" t="s">
        <v>15</v>
      </c>
      <c r="C14" s="7" t="s">
        <v>16</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row>
    <row r="15" spans="1:109" s="13" customFormat="1" ht="33.950000000000003" customHeight="1">
      <c r="A15" s="5">
        <v>1.2</v>
      </c>
      <c r="B15" s="4" t="s">
        <v>17</v>
      </c>
      <c r="C15" s="7" t="s">
        <v>16</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row>
    <row r="16" spans="1:109" s="13" customFormat="1" ht="33.950000000000003" customHeight="1">
      <c r="A16" s="5">
        <v>1.3</v>
      </c>
      <c r="B16" s="4" t="s">
        <v>19</v>
      </c>
      <c r="C16" s="7" t="s">
        <v>18</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row>
    <row r="17" spans="1:109" s="13" customFormat="1" ht="33.950000000000003" customHeight="1">
      <c r="A17" s="5">
        <v>1.4</v>
      </c>
      <c r="B17" s="4" t="s">
        <v>20</v>
      </c>
      <c r="C17" s="7" t="s">
        <v>16</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row>
    <row r="18" spans="1:109" s="13" customFormat="1" ht="33.950000000000003" customHeight="1">
      <c r="A18" s="5">
        <v>1.5</v>
      </c>
      <c r="B18" s="4" t="s">
        <v>21</v>
      </c>
      <c r="C18" s="7" t="s">
        <v>16</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row>
    <row r="19" spans="1:109" s="13" customFormat="1" ht="33.950000000000003" customHeight="1">
      <c r="A19" s="5">
        <v>1.6</v>
      </c>
      <c r="B19" s="4" t="s">
        <v>22</v>
      </c>
      <c r="C19" s="7" t="s">
        <v>16</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row>
    <row r="20" spans="1:109" s="13" customFormat="1" ht="33.950000000000003" customHeight="1">
      <c r="A20" s="5">
        <v>1.7</v>
      </c>
      <c r="B20" s="4" t="s">
        <v>23</v>
      </c>
      <c r="C20" s="7" t="s">
        <v>16</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row>
    <row r="21" spans="1:109" s="13" customFormat="1" ht="33.950000000000003" customHeight="1">
      <c r="A21" s="5">
        <v>1.8</v>
      </c>
      <c r="B21" s="4" t="s">
        <v>24</v>
      </c>
      <c r="C21" s="7" t="s">
        <v>16</v>
      </c>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row>
    <row r="22" spans="1:109" s="13" customFormat="1" ht="33.950000000000003" customHeight="1">
      <c r="A22" s="5">
        <v>1.9</v>
      </c>
      <c r="B22" s="4" t="s">
        <v>25</v>
      </c>
      <c r="C22" s="7" t="s">
        <v>16</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row>
    <row r="23" spans="1:109" s="13" customFormat="1" ht="33.950000000000003" customHeight="1">
      <c r="A23" s="15">
        <v>1.1000000000000001</v>
      </c>
      <c r="B23" s="4" t="s">
        <v>26</v>
      </c>
      <c r="C23" s="7" t="s">
        <v>16</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row>
    <row r="24" spans="1:109" s="13" customFormat="1" ht="38.25" customHeight="1">
      <c r="A24" s="5">
        <v>1.1100000000000001</v>
      </c>
      <c r="B24" s="4" t="s">
        <v>27</v>
      </c>
      <c r="C24" s="7" t="s">
        <v>18</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row>
    <row r="25" spans="1:109" s="71" customFormat="1" ht="375" customHeight="1">
      <c r="A25" s="5" t="s">
        <v>28</v>
      </c>
      <c r="B25" s="77" t="s">
        <v>101</v>
      </c>
      <c r="C25" s="8" t="s">
        <v>30</v>
      </c>
    </row>
    <row r="26" spans="1:109" s="13" customFormat="1" ht="16.5">
      <c r="A26" s="16"/>
      <c r="B26" s="6" t="s">
        <v>31</v>
      </c>
      <c r="C26" s="17">
        <f>11-(COUNTIF(C14:C24,"does not meet expectations - 0 points"))</f>
        <v>9</v>
      </c>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row>
    <row r="27" spans="1:109" s="13" customFormat="1" ht="48.75">
      <c r="A27" s="21" t="s">
        <v>12</v>
      </c>
      <c r="B27" s="21" t="s">
        <v>32</v>
      </c>
      <c r="C27" s="21" t="s">
        <v>14</v>
      </c>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row>
    <row r="28" spans="1:109" s="13" customFormat="1" ht="32.25" customHeight="1">
      <c r="A28" s="61">
        <v>2.1</v>
      </c>
      <c r="B28" s="62" t="s">
        <v>33</v>
      </c>
      <c r="C28" s="7" t="s">
        <v>16</v>
      </c>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row>
    <row r="29" spans="1:109" s="13" customFormat="1" ht="33.950000000000003" customHeight="1">
      <c r="A29" s="61">
        <v>2.2000000000000002</v>
      </c>
      <c r="B29" s="62" t="s">
        <v>34</v>
      </c>
      <c r="C29" s="7" t="s">
        <v>16</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row>
    <row r="30" spans="1:109" s="13" customFormat="1" ht="51" customHeight="1">
      <c r="A30" s="61">
        <v>2.2999999999999998</v>
      </c>
      <c r="B30" s="62" t="s">
        <v>35</v>
      </c>
      <c r="C30" s="7" t="s">
        <v>16</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row>
    <row r="31" spans="1:109" s="13" customFormat="1" ht="33.950000000000003" customHeight="1">
      <c r="A31" s="61">
        <v>2.4</v>
      </c>
      <c r="B31" s="62" t="s">
        <v>19</v>
      </c>
      <c r="C31" s="7" t="s">
        <v>18</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row>
    <row r="32" spans="1:109" s="13" customFormat="1" ht="33.950000000000003" customHeight="1">
      <c r="A32" s="61">
        <v>2.5</v>
      </c>
      <c r="B32" s="62" t="s">
        <v>36</v>
      </c>
      <c r="C32" s="7" t="s">
        <v>16</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row>
    <row r="33" spans="1:109" s="13" customFormat="1" ht="33.950000000000003" customHeight="1">
      <c r="A33" s="61">
        <v>2.6</v>
      </c>
      <c r="B33" s="62" t="s">
        <v>37</v>
      </c>
      <c r="C33" s="7" t="s">
        <v>16</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row>
    <row r="34" spans="1:109" s="13" customFormat="1" ht="33.950000000000003" customHeight="1">
      <c r="A34" s="61">
        <v>2.7</v>
      </c>
      <c r="B34" s="62" t="s">
        <v>38</v>
      </c>
      <c r="C34" s="7" t="s">
        <v>16</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row>
    <row r="35" spans="1:109" s="13" customFormat="1" ht="33.950000000000003" customHeight="1">
      <c r="A35" s="61">
        <v>2.8</v>
      </c>
      <c r="B35" s="62" t="s">
        <v>39</v>
      </c>
      <c r="C35" s="7" t="s">
        <v>16</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row>
    <row r="36" spans="1:109" s="13" customFormat="1" ht="33.950000000000003" customHeight="1">
      <c r="A36" s="61">
        <v>2.9</v>
      </c>
      <c r="B36" s="62" t="s">
        <v>40</v>
      </c>
      <c r="C36" s="7" t="s">
        <v>16</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row>
    <row r="37" spans="1:109" s="13" customFormat="1" ht="33.950000000000003" customHeight="1">
      <c r="A37" s="63">
        <v>2.1</v>
      </c>
      <c r="B37" s="62" t="s">
        <v>41</v>
      </c>
      <c r="C37" s="7" t="s">
        <v>16</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row>
    <row r="38" spans="1:109" s="13" customFormat="1" ht="33.950000000000003" customHeight="1">
      <c r="A38" s="61">
        <v>2.11</v>
      </c>
      <c r="B38" s="62" t="s">
        <v>42</v>
      </c>
      <c r="C38" s="7" t="s">
        <v>16</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row>
    <row r="39" spans="1:109" s="13" customFormat="1" ht="33.950000000000003" customHeight="1">
      <c r="A39" s="61">
        <v>2.12</v>
      </c>
      <c r="B39" s="62" t="s">
        <v>102</v>
      </c>
      <c r="C39" s="7" t="s">
        <v>16</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row>
    <row r="40" spans="1:109" s="13" customFormat="1" ht="33.950000000000003" customHeight="1">
      <c r="A40" s="61">
        <v>2.13</v>
      </c>
      <c r="B40" s="62" t="s">
        <v>44</v>
      </c>
      <c r="C40" s="7" t="s">
        <v>16</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row>
    <row r="41" spans="1:109" s="13" customFormat="1" ht="33.950000000000003" customHeight="1">
      <c r="A41" s="61">
        <v>2.14</v>
      </c>
      <c r="B41" s="62" t="s">
        <v>45</v>
      </c>
      <c r="C41" s="7" t="s">
        <v>18</v>
      </c>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row>
    <row r="42" spans="1:109" s="13" customFormat="1" ht="33.950000000000003" customHeight="1">
      <c r="A42" s="61">
        <v>2.15</v>
      </c>
      <c r="B42" s="62" t="s">
        <v>46</v>
      </c>
      <c r="C42" s="7" t="s">
        <v>18</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row>
    <row r="43" spans="1:109" s="13" customFormat="1" ht="33.950000000000003" customHeight="1">
      <c r="A43" s="61">
        <v>2.16</v>
      </c>
      <c r="B43" s="62" t="s">
        <v>47</v>
      </c>
      <c r="C43" s="7" t="s">
        <v>16</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row>
    <row r="44" spans="1:109" s="13" customFormat="1" ht="33.950000000000003" customHeight="1">
      <c r="A44" s="61">
        <v>2.17</v>
      </c>
      <c r="B44" s="62" t="s">
        <v>48</v>
      </c>
      <c r="C44" s="7" t="s">
        <v>16</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row>
    <row r="45" spans="1:109" s="13" customFormat="1" ht="33.950000000000003" customHeight="1">
      <c r="A45" s="61">
        <v>2.1800000000000002</v>
      </c>
      <c r="B45" s="62" t="s">
        <v>49</v>
      </c>
      <c r="C45" s="7" t="s">
        <v>16</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row>
    <row r="46" spans="1:109" s="13" customFormat="1" ht="33.950000000000003" customHeight="1">
      <c r="A46" s="61">
        <v>2.19</v>
      </c>
      <c r="B46" s="62" t="s">
        <v>50</v>
      </c>
      <c r="C46" s="7" t="s">
        <v>16</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row>
    <row r="47" spans="1:109" s="13" customFormat="1" ht="38.25" customHeight="1">
      <c r="A47" s="63">
        <v>2.2000000000000002</v>
      </c>
      <c r="B47" s="62" t="s">
        <v>27</v>
      </c>
      <c r="C47" s="7" t="s">
        <v>18</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row>
    <row r="48" spans="1:109" s="71" customFormat="1" ht="408.75" customHeight="1">
      <c r="A48" s="5" t="s">
        <v>28</v>
      </c>
      <c r="B48" s="77" t="s">
        <v>103</v>
      </c>
      <c r="C48" s="8" t="s">
        <v>30</v>
      </c>
    </row>
    <row r="49" spans="1:109" s="13" customFormat="1" ht="16.5">
      <c r="A49" s="16"/>
      <c r="B49" s="6" t="s">
        <v>52</v>
      </c>
      <c r="C49" s="17">
        <f>20-(COUNTIF(C28:C47,"does not meet expectations - 0 points"))</f>
        <v>16</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row>
    <row r="50" spans="1:109" s="13" customFormat="1" ht="21" customHeight="1">
      <c r="A50" s="21" t="s">
        <v>12</v>
      </c>
      <c r="B50" s="21" t="s">
        <v>53</v>
      </c>
      <c r="C50" s="21" t="s">
        <v>14</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row>
    <row r="51" spans="1:109" s="13" customFormat="1" ht="32.25" customHeight="1">
      <c r="A51" s="5">
        <v>3.1</v>
      </c>
      <c r="B51" s="4" t="s">
        <v>54</v>
      </c>
      <c r="C51" s="7" t="s">
        <v>16</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row>
    <row r="52" spans="1:109" s="13" customFormat="1" ht="39" customHeight="1">
      <c r="A52" s="5">
        <v>3.2</v>
      </c>
      <c r="B52" s="4" t="s">
        <v>55</v>
      </c>
      <c r="C52" s="7" t="s">
        <v>16</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row>
    <row r="53" spans="1:109" s="13" customFormat="1" ht="33.950000000000003" customHeight="1">
      <c r="A53" s="5">
        <v>3.3</v>
      </c>
      <c r="B53" s="4" t="s">
        <v>56</v>
      </c>
      <c r="C53" s="7" t="s">
        <v>16</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row>
    <row r="54" spans="1:109" s="13" customFormat="1" ht="33.950000000000003" customHeight="1">
      <c r="A54" s="5">
        <v>3.4</v>
      </c>
      <c r="B54" s="4" t="s">
        <v>57</v>
      </c>
      <c r="C54" s="7" t="s">
        <v>16</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row>
    <row r="55" spans="1:109" s="13" customFormat="1" ht="33.950000000000003" customHeight="1">
      <c r="A55" s="5">
        <v>3.5</v>
      </c>
      <c r="B55" s="4" t="s">
        <v>58</v>
      </c>
      <c r="C55" s="7" t="s">
        <v>16</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row>
    <row r="56" spans="1:109" s="13" customFormat="1" ht="33.950000000000003" customHeight="1">
      <c r="A56" s="5">
        <v>3.6</v>
      </c>
      <c r="B56" s="4" t="s">
        <v>59</v>
      </c>
      <c r="C56" s="7" t="s">
        <v>16</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row>
    <row r="57" spans="1:109" s="13" customFormat="1" ht="33.950000000000003" customHeight="1">
      <c r="A57" s="5">
        <v>3.7</v>
      </c>
      <c r="B57" s="4" t="s">
        <v>60</v>
      </c>
      <c r="C57" s="7" t="s">
        <v>16</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row>
    <row r="58" spans="1:109" s="13" customFormat="1" ht="33.950000000000003" customHeight="1">
      <c r="A58" s="5">
        <v>3.8</v>
      </c>
      <c r="B58" s="4" t="s">
        <v>104</v>
      </c>
      <c r="C58" s="7" t="s">
        <v>16</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row>
    <row r="59" spans="1:109" s="13" customFormat="1" ht="32.25">
      <c r="A59" s="5">
        <v>3.9</v>
      </c>
      <c r="B59" s="4" t="s">
        <v>61</v>
      </c>
      <c r="C59" s="7" t="s">
        <v>16</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row>
    <row r="60" spans="1:109" s="71" customFormat="1" ht="165" customHeight="1">
      <c r="A60" s="5" t="s">
        <v>28</v>
      </c>
      <c r="B60" s="77" t="s">
        <v>105</v>
      </c>
      <c r="C60" s="8" t="s">
        <v>30</v>
      </c>
    </row>
    <row r="61" spans="1:109" s="13" customFormat="1" ht="16.5">
      <c r="A61" s="16"/>
      <c r="B61" s="6" t="s">
        <v>106</v>
      </c>
      <c r="C61" s="17">
        <f>9-(COUNTIF(C51:C58,"does not meet expectations - 0 points"))</f>
        <v>9</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row>
    <row r="62" spans="1:109" s="13" customFormat="1" ht="16.5">
      <c r="A62" s="21" t="s">
        <v>12</v>
      </c>
      <c r="B62" s="21" t="s">
        <v>107</v>
      </c>
      <c r="C62" s="21" t="s">
        <v>14</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row>
    <row r="63" spans="1:109" s="13" customFormat="1" ht="32.25" customHeight="1">
      <c r="A63" s="24">
        <v>4.0999999999999996</v>
      </c>
      <c r="B63" s="25" t="s">
        <v>108</v>
      </c>
      <c r="C63" s="17" t="s">
        <v>16</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row>
    <row r="64" spans="1:109" s="13" customFormat="1" ht="33.950000000000003" customHeight="1">
      <c r="A64" s="26">
        <v>4.2</v>
      </c>
      <c r="B64" s="27" t="s">
        <v>109</v>
      </c>
      <c r="C64" s="17" t="s">
        <v>16</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row>
    <row r="65" spans="1:109" s="13" customFormat="1" ht="33.950000000000003" customHeight="1">
      <c r="A65" s="26">
        <v>4.3</v>
      </c>
      <c r="B65" s="28" t="s">
        <v>110</v>
      </c>
      <c r="C65" s="17" t="s">
        <v>16</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row>
    <row r="66" spans="1:109" s="13" customFormat="1" ht="33.950000000000003" customHeight="1">
      <c r="A66" s="26">
        <v>4.4000000000000004</v>
      </c>
      <c r="B66" s="28" t="s">
        <v>111</v>
      </c>
      <c r="C66" s="17" t="s">
        <v>16</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row>
    <row r="67" spans="1:109" s="13" customFormat="1" ht="39" customHeight="1">
      <c r="A67" s="26">
        <v>4.5</v>
      </c>
      <c r="B67" s="28" t="s">
        <v>112</v>
      </c>
      <c r="C67" s="17" t="s">
        <v>16</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row>
    <row r="68" spans="1:109" s="13" customFormat="1" ht="36.75" customHeight="1">
      <c r="A68" s="26">
        <v>4.5999999999999996</v>
      </c>
      <c r="B68" s="29" t="s">
        <v>113</v>
      </c>
      <c r="C68" s="17" t="s">
        <v>18</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row>
    <row r="69" spans="1:109" s="71" customFormat="1" ht="269.25" customHeight="1">
      <c r="A69" s="5" t="s">
        <v>28</v>
      </c>
      <c r="B69" s="77" t="s">
        <v>114</v>
      </c>
      <c r="C69" s="8" t="s">
        <v>30</v>
      </c>
    </row>
    <row r="70" spans="1:109" s="13" customFormat="1" ht="16.5">
      <c r="A70" s="30"/>
      <c r="B70" s="31" t="s">
        <v>94</v>
      </c>
      <c r="C70" s="17">
        <f>6-(COUNTIF(C63:C68,"does not meet expectations - 0 points"))</f>
        <v>5</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row>
    <row r="71" spans="1:109" s="13" customFormat="1" ht="16.5">
      <c r="A71" s="21" t="s">
        <v>12</v>
      </c>
      <c r="B71" s="21" t="s">
        <v>115</v>
      </c>
      <c r="C71" s="21" t="s">
        <v>14</v>
      </c>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row>
    <row r="72" spans="1:109" s="13" customFormat="1" ht="32.25" customHeight="1">
      <c r="A72" s="5">
        <v>5.0999999999999996</v>
      </c>
      <c r="B72" s="9" t="s">
        <v>65</v>
      </c>
      <c r="C72" s="7" t="s">
        <v>16</v>
      </c>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row>
    <row r="73" spans="1:109" s="13" customFormat="1" ht="33.950000000000003" customHeight="1">
      <c r="A73" s="5">
        <v>5.2</v>
      </c>
      <c r="B73" s="9" t="s">
        <v>66</v>
      </c>
      <c r="C73" s="7" t="s">
        <v>16</v>
      </c>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row>
    <row r="74" spans="1:109" s="13" customFormat="1" ht="33.950000000000003" customHeight="1">
      <c r="A74" s="5">
        <v>5.3</v>
      </c>
      <c r="B74" s="9" t="s">
        <v>67</v>
      </c>
      <c r="C74" s="7" t="s">
        <v>16</v>
      </c>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row>
    <row r="75" spans="1:109" s="13" customFormat="1" ht="33.950000000000003" customHeight="1">
      <c r="A75" s="5">
        <v>5.4</v>
      </c>
      <c r="B75" s="9" t="s">
        <v>68</v>
      </c>
      <c r="C75" s="7" t="s">
        <v>16</v>
      </c>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row>
    <row r="76" spans="1:109" s="13" customFormat="1" ht="33.950000000000003" customHeight="1">
      <c r="A76" s="5">
        <v>5.5</v>
      </c>
      <c r="B76" s="4" t="s">
        <v>69</v>
      </c>
      <c r="C76" s="7" t="s">
        <v>16</v>
      </c>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row>
    <row r="77" spans="1:109" s="13" customFormat="1" ht="33.950000000000003" customHeight="1">
      <c r="A77" s="5">
        <v>5.6</v>
      </c>
      <c r="B77" s="4" t="s">
        <v>70</v>
      </c>
      <c r="C77" s="7" t="s">
        <v>16</v>
      </c>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row>
    <row r="78" spans="1:109" s="13" customFormat="1" ht="33.950000000000003" customHeight="1">
      <c r="A78" s="5">
        <v>5.7</v>
      </c>
      <c r="B78" s="4" t="s">
        <v>71</v>
      </c>
      <c r="C78" s="7" t="s">
        <v>16</v>
      </c>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row>
    <row r="79" spans="1:109" s="13" customFormat="1" ht="33.950000000000003" customHeight="1">
      <c r="A79" s="5">
        <v>5.8</v>
      </c>
      <c r="B79" s="4" t="s">
        <v>72</v>
      </c>
      <c r="C79" s="7" t="s">
        <v>16</v>
      </c>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row>
    <row r="80" spans="1:109" s="13" customFormat="1" ht="33.950000000000003" customHeight="1">
      <c r="A80" s="5">
        <v>5.9</v>
      </c>
      <c r="B80" s="4" t="s">
        <v>73</v>
      </c>
      <c r="C80" s="7" t="s">
        <v>16</v>
      </c>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row>
    <row r="81" spans="1:109" s="13" customFormat="1" ht="33.950000000000003" customHeight="1">
      <c r="A81" s="15">
        <v>5.0999999999999996</v>
      </c>
      <c r="B81" s="4" t="s">
        <v>74</v>
      </c>
      <c r="C81" s="7" t="s">
        <v>16</v>
      </c>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row>
    <row r="82" spans="1:109" s="13" customFormat="1" ht="39.75" customHeight="1">
      <c r="A82" s="5">
        <v>5.1100000000000003</v>
      </c>
      <c r="B82" s="4" t="s">
        <v>75</v>
      </c>
      <c r="C82" s="7" t="s">
        <v>16</v>
      </c>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row>
    <row r="83" spans="1:109" s="13" customFormat="1" ht="33.950000000000003" customHeight="1">
      <c r="A83" s="5">
        <v>5.12</v>
      </c>
      <c r="B83" s="4" t="s">
        <v>76</v>
      </c>
      <c r="C83" s="7" t="s">
        <v>16</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row>
    <row r="84" spans="1:109" s="13" customFormat="1" ht="32.25">
      <c r="A84" s="5">
        <v>5.13</v>
      </c>
      <c r="B84" s="10" t="s">
        <v>61</v>
      </c>
      <c r="C84" s="7" t="s">
        <v>16</v>
      </c>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row>
    <row r="85" spans="1:109" s="71" customFormat="1" ht="318" customHeight="1">
      <c r="A85" s="5" t="s">
        <v>28</v>
      </c>
      <c r="B85" s="77" t="s">
        <v>116</v>
      </c>
      <c r="C85" s="8" t="s">
        <v>30</v>
      </c>
    </row>
    <row r="86" spans="1:109" s="13" customFormat="1" ht="16.5">
      <c r="A86" s="16"/>
      <c r="B86" s="6" t="s">
        <v>78</v>
      </c>
      <c r="C86" s="17">
        <f>13-(COUNTIF(C72:C84,"does not meet expectations - 0 points"))</f>
        <v>13</v>
      </c>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row>
    <row r="87" spans="1:109" s="13" customFormat="1" ht="16.5">
      <c r="A87" s="21" t="s">
        <v>12</v>
      </c>
      <c r="B87" s="21" t="s">
        <v>117</v>
      </c>
      <c r="C87" s="21" t="s">
        <v>14</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row>
    <row r="88" spans="1:109" s="13" customFormat="1" ht="32.25" customHeight="1">
      <c r="A88" s="5">
        <v>6.1</v>
      </c>
      <c r="B88" s="4" t="s">
        <v>118</v>
      </c>
      <c r="C88" s="7" t="s">
        <v>18</v>
      </c>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row>
    <row r="89" spans="1:109" s="13" customFormat="1" ht="33.950000000000003" customHeight="1">
      <c r="A89" s="5">
        <v>6.2</v>
      </c>
      <c r="B89" s="4" t="s">
        <v>81</v>
      </c>
      <c r="C89" s="7" t="s">
        <v>16</v>
      </c>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row>
    <row r="90" spans="1:109" s="13" customFormat="1" ht="33.950000000000003" customHeight="1">
      <c r="A90" s="5">
        <v>6.3</v>
      </c>
      <c r="B90" s="11" t="s">
        <v>82</v>
      </c>
      <c r="C90" s="7" t="s">
        <v>16</v>
      </c>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row>
    <row r="91" spans="1:109" s="13" customFormat="1" ht="32.25">
      <c r="A91" s="5">
        <v>6.4</v>
      </c>
      <c r="B91" s="9" t="s">
        <v>83</v>
      </c>
      <c r="C91" s="7" t="s">
        <v>18</v>
      </c>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row>
    <row r="92" spans="1:109" s="71" customFormat="1" ht="245.25" customHeight="1">
      <c r="A92" s="5" t="s">
        <v>28</v>
      </c>
      <c r="B92" s="77" t="s">
        <v>119</v>
      </c>
      <c r="C92" s="8" t="s">
        <v>30</v>
      </c>
    </row>
    <row r="93" spans="1:109" s="13" customFormat="1" ht="16.5">
      <c r="A93" s="16"/>
      <c r="B93" s="6" t="s">
        <v>85</v>
      </c>
      <c r="C93" s="17">
        <f>4-(COUNTIF(C88:C91,"does not meet expectations - 0 points"))</f>
        <v>2</v>
      </c>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row>
    <row r="94" spans="1:109" s="13" customFormat="1" ht="16.5">
      <c r="A94" s="21" t="s">
        <v>12</v>
      </c>
      <c r="B94" s="21" t="s">
        <v>120</v>
      </c>
      <c r="C94" s="21" t="s">
        <v>14</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row>
    <row r="95" spans="1:109" s="13" customFormat="1" ht="32.25" customHeight="1">
      <c r="A95" s="5">
        <v>7.1</v>
      </c>
      <c r="B95" s="4" t="s">
        <v>87</v>
      </c>
      <c r="C95" s="5" t="s">
        <v>16</v>
      </c>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row>
    <row r="96" spans="1:109" s="13" customFormat="1" ht="33.950000000000003" customHeight="1">
      <c r="A96" s="5">
        <v>7.2</v>
      </c>
      <c r="B96" s="11" t="s">
        <v>88</v>
      </c>
      <c r="C96" s="5" t="s">
        <v>16</v>
      </c>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row>
    <row r="97" spans="1:109" s="13" customFormat="1" ht="33.950000000000003" customHeight="1">
      <c r="A97" s="5">
        <v>7.3</v>
      </c>
      <c r="B97" s="12" t="s">
        <v>89</v>
      </c>
      <c r="C97" s="5" t="s">
        <v>16</v>
      </c>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row>
    <row r="98" spans="1:109" s="13" customFormat="1" ht="33.950000000000003" customHeight="1">
      <c r="A98" s="5">
        <v>7.4</v>
      </c>
      <c r="B98" s="12" t="s">
        <v>90</v>
      </c>
      <c r="C98" s="5" t="s">
        <v>16</v>
      </c>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row>
    <row r="99" spans="1:109" s="13" customFormat="1" ht="33.950000000000003" customHeight="1">
      <c r="A99" s="5">
        <v>7.5</v>
      </c>
      <c r="B99" s="12" t="s">
        <v>91</v>
      </c>
      <c r="C99" s="5" t="s">
        <v>16</v>
      </c>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row>
    <row r="100" spans="1:109" s="13" customFormat="1" ht="32.25">
      <c r="A100" s="5">
        <v>7.6</v>
      </c>
      <c r="B100" s="12" t="s">
        <v>92</v>
      </c>
      <c r="C100" s="5" t="s">
        <v>16</v>
      </c>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row>
    <row r="101" spans="1:109" s="71" customFormat="1" ht="175.5" customHeight="1">
      <c r="A101" s="5" t="s">
        <v>28</v>
      </c>
      <c r="B101" s="82" t="s">
        <v>121</v>
      </c>
      <c r="C101" s="8" t="s">
        <v>30</v>
      </c>
    </row>
    <row r="102" spans="1:109" s="13" customFormat="1" ht="16.5">
      <c r="A102" s="16"/>
      <c r="B102" s="6" t="s">
        <v>94</v>
      </c>
      <c r="C102" s="17">
        <f>6-(COUNTIF(C95:C100,"does not meet expectations - 0 points"))</f>
        <v>6</v>
      </c>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row>
    <row r="103" spans="1:109" s="13" customFormat="1" hidden="1">
      <c r="A103" s="71"/>
      <c r="B103" s="71"/>
      <c r="C103" s="79"/>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row>
    <row r="104" spans="1:109" hidden="1">
      <c r="A104" s="71"/>
      <c r="B104" s="71"/>
      <c r="C104" s="79"/>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row>
    <row r="105" spans="1:109" hidden="1">
      <c r="A105" s="71"/>
      <c r="B105" s="71"/>
      <c r="C105" s="79"/>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row>
    <row r="106" spans="1:109" hidden="1">
      <c r="A106" s="71"/>
      <c r="B106" s="71"/>
      <c r="C106" s="79"/>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row>
    <row r="107" spans="1:109" hidden="1">
      <c r="A107" s="71"/>
      <c r="B107" s="71"/>
      <c r="C107" s="79"/>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row>
  </sheetData>
  <mergeCells count="11">
    <mergeCell ref="A9:C9"/>
    <mergeCell ref="A10:C10"/>
    <mergeCell ref="A11:C11"/>
    <mergeCell ref="A12:C12"/>
    <mergeCell ref="A7:B7"/>
    <mergeCell ref="A1:C1"/>
    <mergeCell ref="A8:C8"/>
    <mergeCell ref="A3:C3"/>
    <mergeCell ref="A4:C4"/>
    <mergeCell ref="A5:C5"/>
    <mergeCell ref="A6:C6"/>
  </mergeCells>
  <dataValidations count="2">
    <dataValidation type="list" allowBlank="1" sqref="C14:C25 C28:C48 C88:C92 C69 C51:C60 C72:C85 C95:C101" xr:uid="{00000000-0002-0000-0300-000000000000}">
      <formula1>"Meets Expectations - 1 point,Does Not Meet Expectations - 0 points"</formula1>
    </dataValidation>
    <dataValidation type="list" allowBlank="1" showInputMessage="1" showErrorMessage="1" sqref="C7" xr:uid="{3E33015A-F8D4-42E0-BB6C-EC917DAC166F}">
      <formula1>"Meets Expectations,Does Not Meet Expectations"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1"/>
  <sheetViews>
    <sheetView showGridLines="0" tabSelected="1" zoomScale="80" zoomScaleNormal="80" workbookViewId="0">
      <selection activeCell="A2" sqref="A2:C2"/>
    </sheetView>
  </sheetViews>
  <sheetFormatPr defaultColWidth="0" defaultRowHeight="15" zeroHeight="1"/>
  <cols>
    <col min="1" max="1" width="13.140625" style="18" customWidth="1"/>
    <col min="2" max="2" width="152.85546875" style="90" customWidth="1"/>
    <col min="3" max="3" width="23.42578125" style="94" customWidth="1"/>
    <col min="4" max="16384" width="0" style="18" hidden="1"/>
  </cols>
  <sheetData>
    <row r="1" spans="1:18" ht="57.75" customHeight="1">
      <c r="A1" s="112" t="s">
        <v>95</v>
      </c>
      <c r="B1" s="112"/>
      <c r="C1" s="113"/>
      <c r="D1" s="71"/>
      <c r="E1" s="71"/>
      <c r="F1" s="71"/>
      <c r="G1" s="71"/>
      <c r="H1" s="71"/>
      <c r="I1" s="71"/>
      <c r="J1" s="71"/>
      <c r="K1" s="71"/>
      <c r="L1" s="71"/>
      <c r="M1" s="71"/>
      <c r="N1" s="71"/>
      <c r="O1" s="71"/>
      <c r="P1" s="71"/>
      <c r="Q1" s="71"/>
      <c r="R1" s="71"/>
    </row>
    <row r="2" spans="1:18" s="92" customFormat="1" ht="18.95" customHeight="1">
      <c r="A2" s="133" t="s">
        <v>122</v>
      </c>
      <c r="B2" s="134"/>
      <c r="C2" s="135"/>
      <c r="D2" s="91"/>
      <c r="E2" s="91"/>
      <c r="F2" s="91"/>
      <c r="G2" s="91"/>
      <c r="H2" s="91"/>
      <c r="I2" s="91"/>
      <c r="J2" s="91"/>
      <c r="K2" s="91"/>
      <c r="L2" s="91"/>
      <c r="M2" s="91"/>
      <c r="N2" s="91"/>
      <c r="O2" s="91"/>
      <c r="P2" s="91"/>
      <c r="Q2" s="91"/>
      <c r="R2" s="91"/>
    </row>
    <row r="3" spans="1:18" ht="18.95" customHeight="1">
      <c r="A3" s="122" t="str">
        <f>PhaseII_Kindergarten!A3</f>
        <v>Zaner-Bloser, Inc.</v>
      </c>
      <c r="B3" s="122"/>
      <c r="C3" s="123"/>
      <c r="D3" s="71"/>
      <c r="E3" s="71"/>
      <c r="F3" s="71"/>
      <c r="G3" s="71"/>
      <c r="H3" s="71"/>
      <c r="I3" s="71"/>
      <c r="J3" s="71"/>
      <c r="K3" s="71"/>
      <c r="L3" s="71"/>
      <c r="M3" s="71"/>
      <c r="N3" s="71"/>
      <c r="O3" s="71"/>
      <c r="P3" s="71"/>
      <c r="Q3" s="71"/>
      <c r="R3" s="71"/>
    </row>
    <row r="4" spans="1:18" ht="20.100000000000001" customHeight="1">
      <c r="A4" s="136" t="str">
        <f>PhaseII_Kindergarten!A4</f>
        <v>Superkids Reading Program</v>
      </c>
      <c r="B4" s="136"/>
      <c r="C4" s="137"/>
      <c r="D4" s="71"/>
      <c r="E4" s="71"/>
      <c r="F4" s="71"/>
      <c r="G4" s="71"/>
      <c r="H4" s="71"/>
      <c r="I4" s="71"/>
      <c r="J4" s="71"/>
      <c r="K4" s="71"/>
      <c r="L4" s="71"/>
      <c r="M4" s="71"/>
      <c r="N4" s="71"/>
      <c r="O4" s="71"/>
      <c r="P4" s="71"/>
      <c r="Q4" s="71"/>
      <c r="R4" s="71"/>
    </row>
    <row r="5" spans="1:18" ht="18.95" customHeight="1">
      <c r="A5" s="138">
        <v>2020</v>
      </c>
      <c r="B5" s="138"/>
      <c r="C5" s="139"/>
      <c r="D5" s="71"/>
      <c r="E5" s="71"/>
      <c r="F5" s="71"/>
      <c r="G5" s="71"/>
      <c r="H5" s="71"/>
      <c r="I5" s="71"/>
      <c r="J5" s="71"/>
      <c r="K5" s="71"/>
      <c r="L5" s="71"/>
      <c r="M5" s="71"/>
      <c r="N5" s="71"/>
      <c r="O5" s="71"/>
      <c r="P5" s="71"/>
      <c r="Q5" s="71"/>
      <c r="R5" s="71"/>
    </row>
    <row r="6" spans="1:18" ht="18.75" customHeight="1">
      <c r="A6" s="122" t="s">
        <v>123</v>
      </c>
      <c r="B6" s="122"/>
      <c r="C6" s="123"/>
      <c r="D6" s="71"/>
      <c r="E6" s="71"/>
      <c r="F6" s="71"/>
      <c r="G6" s="71"/>
      <c r="H6" s="71"/>
      <c r="I6" s="71"/>
      <c r="J6" s="71"/>
      <c r="K6" s="71"/>
      <c r="L6" s="71"/>
      <c r="M6" s="71"/>
      <c r="N6" s="71"/>
      <c r="O6" s="71"/>
      <c r="P6" s="71"/>
      <c r="Q6" s="71"/>
      <c r="R6" s="71"/>
    </row>
    <row r="7" spans="1:18" s="68" customFormat="1" ht="18.75">
      <c r="A7" s="111" t="s">
        <v>5</v>
      </c>
      <c r="B7" s="111"/>
      <c r="C7" s="97" t="s">
        <v>6</v>
      </c>
      <c r="D7" s="69"/>
      <c r="E7" s="69"/>
      <c r="F7" s="69"/>
      <c r="G7" s="69"/>
      <c r="H7" s="69"/>
      <c r="I7" s="69"/>
      <c r="J7" s="69"/>
      <c r="K7" s="69"/>
      <c r="L7" s="69"/>
      <c r="M7" s="67"/>
      <c r="N7" s="67"/>
      <c r="O7" s="67"/>
      <c r="P7" s="67"/>
      <c r="Q7" s="67"/>
      <c r="R7" s="67"/>
    </row>
    <row r="8" spans="1:18" ht="18.95" customHeight="1">
      <c r="A8" s="140" t="s">
        <v>124</v>
      </c>
      <c r="B8" s="141"/>
      <c r="C8" s="142"/>
      <c r="D8" s="71"/>
      <c r="E8" s="71"/>
      <c r="F8" s="71"/>
      <c r="G8" s="71"/>
      <c r="H8" s="71"/>
      <c r="I8" s="71"/>
      <c r="J8" s="71"/>
      <c r="K8" s="71"/>
      <c r="L8" s="71"/>
      <c r="M8" s="71"/>
      <c r="N8" s="71"/>
      <c r="O8" s="71"/>
      <c r="P8" s="71"/>
      <c r="Q8" s="71"/>
      <c r="R8" s="71"/>
    </row>
    <row r="9" spans="1:18" ht="51" customHeight="1">
      <c r="A9" s="129" t="s">
        <v>125</v>
      </c>
      <c r="B9" s="129"/>
      <c r="C9" s="130"/>
      <c r="D9" s="71"/>
      <c r="E9" s="71"/>
      <c r="F9" s="71"/>
      <c r="G9" s="71"/>
      <c r="H9" s="71"/>
      <c r="I9" s="71"/>
      <c r="J9" s="71"/>
      <c r="K9" s="71"/>
      <c r="L9" s="71"/>
      <c r="M9" s="71"/>
      <c r="N9" s="71"/>
      <c r="O9" s="71"/>
      <c r="P9" s="71"/>
      <c r="Q9" s="71"/>
      <c r="R9" s="71"/>
    </row>
    <row r="10" spans="1:18" ht="33.75" customHeight="1">
      <c r="A10" s="131" t="s">
        <v>9</v>
      </c>
      <c r="B10" s="131"/>
      <c r="C10" s="132"/>
      <c r="D10" s="71"/>
      <c r="E10" s="71"/>
      <c r="F10" s="71"/>
      <c r="G10" s="71"/>
      <c r="H10" s="71"/>
      <c r="I10" s="71"/>
      <c r="J10" s="71"/>
      <c r="K10" s="71"/>
      <c r="L10" s="71"/>
      <c r="M10" s="71"/>
      <c r="N10" s="71"/>
      <c r="O10" s="71"/>
      <c r="P10" s="71"/>
      <c r="Q10" s="71"/>
      <c r="R10" s="71"/>
    </row>
    <row r="11" spans="1:18" ht="15.75">
      <c r="A11" s="129" t="s">
        <v>10</v>
      </c>
      <c r="B11" s="129"/>
      <c r="C11" s="130"/>
      <c r="D11" s="71"/>
      <c r="E11" s="71"/>
      <c r="F11" s="71"/>
      <c r="G11" s="71"/>
      <c r="H11" s="71"/>
      <c r="I11" s="71"/>
      <c r="J11" s="71"/>
      <c r="K11" s="71"/>
      <c r="L11" s="71"/>
      <c r="M11" s="71"/>
      <c r="N11" s="71"/>
      <c r="O11" s="71"/>
      <c r="P11" s="71"/>
      <c r="Q11" s="71"/>
      <c r="R11" s="71"/>
    </row>
    <row r="12" spans="1:18" ht="21.75" customHeight="1">
      <c r="A12" s="129" t="s">
        <v>11</v>
      </c>
      <c r="B12" s="143"/>
      <c r="C12" s="144"/>
      <c r="D12" s="71"/>
      <c r="E12" s="71"/>
      <c r="F12" s="71"/>
      <c r="G12" s="71"/>
      <c r="H12" s="71"/>
      <c r="I12" s="71"/>
      <c r="J12" s="71"/>
      <c r="K12" s="71"/>
      <c r="L12" s="71"/>
      <c r="M12" s="71"/>
      <c r="N12" s="71"/>
      <c r="O12" s="71"/>
      <c r="P12" s="71"/>
      <c r="Q12" s="71"/>
      <c r="R12" s="71"/>
    </row>
    <row r="13" spans="1:18" ht="32.25">
      <c r="A13" s="21" t="s">
        <v>12</v>
      </c>
      <c r="B13" s="74" t="s">
        <v>126</v>
      </c>
      <c r="C13" s="21" t="s">
        <v>14</v>
      </c>
      <c r="D13" s="71"/>
      <c r="E13" s="71"/>
      <c r="F13" s="71"/>
      <c r="G13" s="71"/>
      <c r="H13" s="71"/>
      <c r="I13" s="71"/>
      <c r="J13" s="71"/>
      <c r="K13" s="71"/>
      <c r="L13" s="71"/>
      <c r="M13" s="71"/>
      <c r="N13" s="71"/>
      <c r="O13" s="71"/>
      <c r="P13" s="71"/>
      <c r="Q13" s="71"/>
      <c r="R13" s="71"/>
    </row>
    <row r="14" spans="1:18" ht="32.25" customHeight="1">
      <c r="A14" s="61">
        <v>1.1000000000000001</v>
      </c>
      <c r="B14" s="62" t="s">
        <v>127</v>
      </c>
      <c r="C14" s="7" t="s">
        <v>16</v>
      </c>
      <c r="D14" s="71"/>
      <c r="E14" s="71"/>
      <c r="F14" s="71"/>
      <c r="G14" s="71"/>
      <c r="H14" s="71"/>
      <c r="I14" s="71"/>
      <c r="J14" s="71"/>
      <c r="K14" s="71"/>
      <c r="L14" s="71"/>
      <c r="M14" s="71"/>
      <c r="N14" s="71"/>
      <c r="O14" s="71"/>
      <c r="P14" s="71"/>
      <c r="Q14" s="71"/>
      <c r="R14" s="71"/>
    </row>
    <row r="15" spans="1:18" ht="32.25">
      <c r="A15" s="61">
        <v>1.2</v>
      </c>
      <c r="B15" s="62" t="s">
        <v>34</v>
      </c>
      <c r="C15" s="7" t="s">
        <v>16</v>
      </c>
      <c r="D15" s="71"/>
      <c r="E15" s="71"/>
      <c r="F15" s="71"/>
      <c r="G15" s="71"/>
      <c r="H15" s="71"/>
      <c r="I15" s="71"/>
      <c r="J15" s="71"/>
      <c r="K15" s="71"/>
      <c r="L15" s="71"/>
      <c r="M15" s="71"/>
      <c r="N15" s="71"/>
      <c r="O15" s="71"/>
      <c r="P15" s="71"/>
      <c r="Q15" s="71"/>
      <c r="R15" s="71"/>
    </row>
    <row r="16" spans="1:18" ht="36" customHeight="1">
      <c r="A16" s="61">
        <v>1.3</v>
      </c>
      <c r="B16" s="62" t="s">
        <v>35</v>
      </c>
      <c r="C16" s="7" t="s">
        <v>16</v>
      </c>
      <c r="D16" s="71"/>
      <c r="E16" s="71"/>
      <c r="F16" s="71"/>
      <c r="G16" s="71"/>
      <c r="H16" s="71"/>
      <c r="I16" s="71"/>
      <c r="J16" s="71"/>
      <c r="K16" s="71"/>
      <c r="L16" s="71"/>
      <c r="M16" s="71"/>
      <c r="N16" s="71"/>
      <c r="O16" s="71"/>
      <c r="P16" s="71"/>
      <c r="Q16" s="71"/>
      <c r="R16" s="71"/>
    </row>
    <row r="17" spans="1:18" ht="32.25">
      <c r="A17" s="61">
        <v>1.4</v>
      </c>
      <c r="B17" s="62" t="s">
        <v>19</v>
      </c>
      <c r="C17" s="7" t="s">
        <v>18</v>
      </c>
      <c r="D17" s="71"/>
      <c r="E17" s="71"/>
      <c r="F17" s="71"/>
      <c r="G17" s="71"/>
      <c r="H17" s="71"/>
      <c r="I17" s="71"/>
      <c r="J17" s="71"/>
      <c r="K17" s="71"/>
      <c r="L17" s="71"/>
      <c r="M17" s="71"/>
      <c r="N17" s="71"/>
      <c r="O17" s="71"/>
      <c r="P17" s="71"/>
      <c r="Q17" s="71"/>
      <c r="R17" s="71"/>
    </row>
    <row r="18" spans="1:18" ht="32.25">
      <c r="A18" s="61">
        <v>1.5</v>
      </c>
      <c r="B18" s="62" t="s">
        <v>128</v>
      </c>
      <c r="C18" s="7" t="s">
        <v>16</v>
      </c>
      <c r="D18" s="71"/>
      <c r="E18" s="71"/>
      <c r="F18" s="71"/>
      <c r="G18" s="71"/>
      <c r="H18" s="71"/>
      <c r="I18" s="71"/>
      <c r="J18" s="71"/>
      <c r="K18" s="71"/>
      <c r="L18" s="71"/>
      <c r="M18" s="71"/>
      <c r="N18" s="71"/>
      <c r="O18" s="71"/>
      <c r="P18" s="71"/>
      <c r="Q18" s="71"/>
      <c r="R18" s="71"/>
    </row>
    <row r="19" spans="1:18" ht="32.25">
      <c r="A19" s="61">
        <v>1.6</v>
      </c>
      <c r="B19" s="62" t="s">
        <v>129</v>
      </c>
      <c r="C19" s="7" t="s">
        <v>16</v>
      </c>
      <c r="D19" s="71"/>
      <c r="E19" s="71"/>
      <c r="F19" s="71"/>
      <c r="G19" s="71"/>
      <c r="H19" s="71"/>
      <c r="I19" s="71"/>
      <c r="J19" s="71"/>
      <c r="K19" s="71"/>
      <c r="L19" s="71"/>
      <c r="M19" s="71"/>
      <c r="N19" s="71"/>
      <c r="O19" s="71"/>
      <c r="P19" s="71"/>
      <c r="Q19" s="71"/>
      <c r="R19" s="71"/>
    </row>
    <row r="20" spans="1:18" ht="32.25">
      <c r="A20" s="61">
        <v>1.7</v>
      </c>
      <c r="B20" s="62" t="s">
        <v>130</v>
      </c>
      <c r="C20" s="7" t="s">
        <v>16</v>
      </c>
      <c r="D20" s="71"/>
      <c r="E20" s="71"/>
      <c r="F20" s="71"/>
      <c r="G20" s="71"/>
      <c r="H20" s="71"/>
      <c r="I20" s="71"/>
      <c r="J20" s="71"/>
      <c r="K20" s="71"/>
      <c r="L20" s="71"/>
      <c r="M20" s="71"/>
      <c r="N20" s="71"/>
      <c r="O20" s="71"/>
      <c r="P20" s="71"/>
      <c r="Q20" s="71"/>
      <c r="R20" s="71"/>
    </row>
    <row r="21" spans="1:18" ht="32.25">
      <c r="A21" s="61">
        <v>1.8</v>
      </c>
      <c r="B21" s="62" t="s">
        <v>131</v>
      </c>
      <c r="C21" s="7" t="s">
        <v>16</v>
      </c>
      <c r="D21" s="71"/>
      <c r="E21" s="71"/>
      <c r="F21" s="71"/>
      <c r="G21" s="71"/>
      <c r="H21" s="71"/>
      <c r="I21" s="71"/>
      <c r="J21" s="71"/>
      <c r="K21" s="71"/>
      <c r="L21" s="71"/>
      <c r="M21" s="71"/>
      <c r="N21" s="71"/>
      <c r="O21" s="71"/>
      <c r="P21" s="71"/>
      <c r="Q21" s="71"/>
      <c r="R21" s="71"/>
    </row>
    <row r="22" spans="1:18" ht="32.25">
      <c r="A22" s="61">
        <v>1.9</v>
      </c>
      <c r="B22" s="98" t="s">
        <v>132</v>
      </c>
      <c r="C22" s="7" t="s">
        <v>16</v>
      </c>
      <c r="D22" s="71"/>
      <c r="E22" s="71"/>
      <c r="F22" s="71"/>
      <c r="G22" s="71"/>
      <c r="H22" s="71"/>
      <c r="I22" s="71"/>
      <c r="J22" s="71"/>
      <c r="K22" s="71"/>
      <c r="L22" s="71"/>
      <c r="M22" s="71"/>
      <c r="N22" s="71"/>
      <c r="O22" s="71"/>
      <c r="P22" s="71"/>
      <c r="Q22" s="71"/>
      <c r="R22" s="71"/>
    </row>
    <row r="23" spans="1:18" ht="32.25">
      <c r="A23" s="63">
        <v>1.1000000000000001</v>
      </c>
      <c r="B23" s="62" t="s">
        <v>133</v>
      </c>
      <c r="C23" s="7" t="s">
        <v>16</v>
      </c>
      <c r="D23" s="71"/>
      <c r="E23" s="71"/>
      <c r="F23" s="71"/>
      <c r="G23" s="71"/>
      <c r="H23" s="71"/>
      <c r="I23" s="71"/>
      <c r="J23" s="71"/>
      <c r="K23" s="71"/>
      <c r="L23" s="71"/>
      <c r="M23" s="71"/>
      <c r="N23" s="71"/>
      <c r="O23" s="71"/>
      <c r="P23" s="71"/>
      <c r="Q23" s="71"/>
      <c r="R23" s="71"/>
    </row>
    <row r="24" spans="1:18" ht="32.25">
      <c r="A24" s="61">
        <v>1.1100000000000001</v>
      </c>
      <c r="B24" s="62" t="s">
        <v>134</v>
      </c>
      <c r="C24" s="7" t="s">
        <v>18</v>
      </c>
      <c r="D24" s="71"/>
      <c r="E24" s="71"/>
      <c r="F24" s="71"/>
      <c r="G24" s="71"/>
      <c r="H24" s="71"/>
      <c r="I24" s="71"/>
      <c r="J24" s="71"/>
      <c r="K24" s="71"/>
      <c r="L24" s="71"/>
      <c r="M24" s="71"/>
      <c r="N24" s="71"/>
      <c r="O24" s="71"/>
      <c r="P24" s="71"/>
      <c r="Q24" s="71"/>
      <c r="R24" s="71"/>
    </row>
    <row r="25" spans="1:18" ht="32.25">
      <c r="A25" s="61">
        <v>1.1200000000000001</v>
      </c>
      <c r="B25" s="62" t="s">
        <v>47</v>
      </c>
      <c r="C25" s="7" t="s">
        <v>16</v>
      </c>
      <c r="D25" s="71"/>
      <c r="E25" s="71"/>
      <c r="F25" s="71"/>
      <c r="G25" s="71"/>
      <c r="H25" s="71"/>
      <c r="I25" s="71"/>
      <c r="J25" s="71"/>
      <c r="K25" s="71"/>
      <c r="L25" s="71"/>
      <c r="M25" s="71"/>
      <c r="N25" s="71"/>
      <c r="O25" s="71"/>
      <c r="P25" s="71"/>
      <c r="Q25" s="71"/>
      <c r="R25" s="71"/>
    </row>
    <row r="26" spans="1:18" ht="32.25">
      <c r="A26" s="61">
        <v>1.1299999999999999</v>
      </c>
      <c r="B26" s="62" t="s">
        <v>135</v>
      </c>
      <c r="C26" s="7" t="s">
        <v>16</v>
      </c>
      <c r="D26" s="71"/>
      <c r="E26" s="71"/>
      <c r="F26" s="71"/>
      <c r="G26" s="71"/>
      <c r="H26" s="71"/>
      <c r="I26" s="71"/>
      <c r="J26" s="71"/>
      <c r="K26" s="71"/>
      <c r="L26" s="71"/>
      <c r="M26" s="71"/>
      <c r="N26" s="71"/>
      <c r="O26" s="71"/>
      <c r="P26" s="71"/>
      <c r="Q26" s="71"/>
      <c r="R26" s="71"/>
    </row>
    <row r="27" spans="1:18" ht="32.25">
      <c r="A27" s="61">
        <v>1.1399999999999999</v>
      </c>
      <c r="B27" s="62" t="s">
        <v>50</v>
      </c>
      <c r="C27" s="7" t="s">
        <v>16</v>
      </c>
      <c r="D27" s="71"/>
      <c r="E27" s="71"/>
      <c r="F27" s="71"/>
      <c r="G27" s="71"/>
      <c r="H27" s="71"/>
      <c r="I27" s="71"/>
      <c r="J27" s="71"/>
      <c r="K27" s="71"/>
      <c r="L27" s="71"/>
      <c r="M27" s="71"/>
      <c r="N27" s="71"/>
      <c r="O27" s="71"/>
      <c r="P27" s="71"/>
      <c r="Q27" s="71"/>
      <c r="R27" s="71"/>
    </row>
    <row r="28" spans="1:18" ht="36" customHeight="1">
      <c r="A28" s="61">
        <v>1.1499999999999999</v>
      </c>
      <c r="B28" s="62" t="s">
        <v>27</v>
      </c>
      <c r="C28" s="7" t="s">
        <v>18</v>
      </c>
      <c r="D28" s="71"/>
      <c r="E28" s="71"/>
      <c r="F28" s="71"/>
      <c r="G28" s="71"/>
      <c r="H28" s="71"/>
      <c r="I28" s="71"/>
      <c r="J28" s="71"/>
      <c r="K28" s="71"/>
      <c r="L28" s="71"/>
      <c r="M28" s="71"/>
      <c r="N28" s="71"/>
      <c r="O28" s="71"/>
      <c r="P28" s="71"/>
      <c r="Q28" s="71"/>
      <c r="R28" s="71"/>
    </row>
    <row r="29" spans="1:18" ht="320.25" customHeight="1">
      <c r="A29" s="96" t="s">
        <v>28</v>
      </c>
      <c r="B29" s="95" t="s">
        <v>136</v>
      </c>
      <c r="C29" s="7" t="s">
        <v>30</v>
      </c>
      <c r="D29" s="71"/>
      <c r="E29" s="71"/>
      <c r="F29" s="71"/>
      <c r="G29" s="71"/>
      <c r="H29" s="71"/>
      <c r="I29" s="71"/>
      <c r="J29" s="71"/>
      <c r="K29" s="71"/>
      <c r="L29" s="71"/>
      <c r="M29" s="71"/>
      <c r="N29" s="71"/>
      <c r="O29" s="71"/>
      <c r="P29" s="71"/>
      <c r="Q29" s="71"/>
      <c r="R29" s="71"/>
    </row>
    <row r="30" spans="1:18" ht="16.5">
      <c r="A30" s="5"/>
      <c r="B30" s="75" t="s">
        <v>137</v>
      </c>
      <c r="C30" s="5">
        <f>15-(COUNTIF(C14:C28,"does not meet expectations - 0 points"))</f>
        <v>12</v>
      </c>
      <c r="D30" s="71"/>
      <c r="E30" s="71"/>
      <c r="F30" s="71"/>
      <c r="G30" s="71"/>
      <c r="H30" s="71"/>
      <c r="I30" s="71"/>
      <c r="J30" s="71"/>
      <c r="K30" s="71"/>
      <c r="L30" s="71"/>
      <c r="M30" s="71"/>
      <c r="N30" s="71"/>
      <c r="O30" s="71"/>
      <c r="P30" s="71"/>
      <c r="Q30" s="71"/>
      <c r="R30" s="71"/>
    </row>
    <row r="31" spans="1:18" ht="16.5">
      <c r="A31" s="21" t="s">
        <v>12</v>
      </c>
      <c r="B31" s="74" t="s">
        <v>138</v>
      </c>
      <c r="C31" s="21" t="s">
        <v>14</v>
      </c>
      <c r="D31" s="71"/>
      <c r="E31" s="71"/>
      <c r="F31" s="71"/>
      <c r="G31" s="71"/>
      <c r="H31" s="71"/>
      <c r="I31" s="71"/>
      <c r="J31" s="71"/>
      <c r="K31" s="71"/>
      <c r="L31" s="71"/>
      <c r="M31" s="71"/>
      <c r="N31" s="71"/>
      <c r="O31" s="71"/>
      <c r="P31" s="71"/>
      <c r="Q31" s="71"/>
      <c r="R31" s="71"/>
    </row>
    <row r="32" spans="1:18" ht="32.25" customHeight="1">
      <c r="A32" s="5">
        <v>2.1</v>
      </c>
      <c r="B32" s="4" t="s">
        <v>54</v>
      </c>
      <c r="C32" s="7" t="s">
        <v>16</v>
      </c>
      <c r="D32" s="71"/>
      <c r="E32" s="71"/>
      <c r="F32" s="71"/>
      <c r="G32" s="71"/>
      <c r="H32" s="71"/>
      <c r="I32" s="71"/>
      <c r="J32" s="71"/>
      <c r="K32" s="71"/>
      <c r="L32" s="71"/>
      <c r="M32" s="71"/>
      <c r="N32" s="71"/>
      <c r="O32" s="71"/>
      <c r="P32" s="71"/>
      <c r="Q32" s="71"/>
      <c r="R32" s="71"/>
    </row>
    <row r="33" spans="1:18" ht="36.75" customHeight="1">
      <c r="A33" s="5">
        <v>2.2000000000000002</v>
      </c>
      <c r="B33" s="4" t="s">
        <v>55</v>
      </c>
      <c r="C33" s="7" t="s">
        <v>16</v>
      </c>
      <c r="D33" s="71"/>
      <c r="E33" s="71"/>
      <c r="F33" s="71"/>
      <c r="G33" s="71"/>
      <c r="H33" s="71"/>
      <c r="I33" s="71"/>
      <c r="J33" s="71"/>
      <c r="K33" s="71"/>
      <c r="L33" s="71"/>
      <c r="M33" s="71"/>
      <c r="N33" s="71"/>
      <c r="O33" s="71"/>
      <c r="P33" s="71"/>
      <c r="Q33" s="71"/>
      <c r="R33" s="71"/>
    </row>
    <row r="34" spans="1:18" ht="32.25">
      <c r="A34" s="5">
        <v>2.2999999999999998</v>
      </c>
      <c r="B34" s="4" t="s">
        <v>56</v>
      </c>
      <c r="C34" s="7" t="s">
        <v>16</v>
      </c>
      <c r="D34" s="71"/>
      <c r="E34" s="71"/>
      <c r="F34" s="71"/>
      <c r="G34" s="71"/>
      <c r="H34" s="71"/>
      <c r="I34" s="71"/>
      <c r="J34" s="71"/>
      <c r="K34" s="71"/>
      <c r="L34" s="71"/>
      <c r="M34" s="71"/>
      <c r="N34" s="71"/>
      <c r="O34" s="71"/>
      <c r="P34" s="71"/>
      <c r="Q34" s="71"/>
      <c r="R34" s="71"/>
    </row>
    <row r="35" spans="1:18" ht="32.25">
      <c r="A35" s="5">
        <v>2.4</v>
      </c>
      <c r="B35" s="4" t="s">
        <v>57</v>
      </c>
      <c r="C35" s="7" t="s">
        <v>16</v>
      </c>
      <c r="D35" s="71"/>
      <c r="E35" s="71"/>
      <c r="F35" s="71"/>
      <c r="G35" s="71"/>
      <c r="H35" s="71"/>
      <c r="I35" s="71"/>
      <c r="J35" s="71"/>
      <c r="K35" s="71"/>
      <c r="L35" s="71"/>
      <c r="M35" s="71"/>
      <c r="N35" s="71"/>
      <c r="O35" s="71"/>
      <c r="P35" s="71"/>
      <c r="Q35" s="71"/>
      <c r="R35" s="71"/>
    </row>
    <row r="36" spans="1:18" ht="32.25">
      <c r="A36" s="5">
        <v>2.5</v>
      </c>
      <c r="B36" s="4" t="s">
        <v>58</v>
      </c>
      <c r="C36" s="7" t="s">
        <v>16</v>
      </c>
      <c r="D36" s="71"/>
      <c r="E36" s="71"/>
      <c r="F36" s="71"/>
      <c r="G36" s="71"/>
      <c r="H36" s="71"/>
      <c r="I36" s="71"/>
      <c r="J36" s="71"/>
      <c r="K36" s="71"/>
      <c r="L36" s="71"/>
      <c r="M36" s="71"/>
      <c r="N36" s="71"/>
      <c r="O36" s="71"/>
      <c r="P36" s="71"/>
      <c r="Q36" s="71"/>
      <c r="R36" s="71"/>
    </row>
    <row r="37" spans="1:18" ht="32.25">
      <c r="A37" s="5">
        <v>2.6</v>
      </c>
      <c r="B37" s="4" t="s">
        <v>59</v>
      </c>
      <c r="C37" s="7" t="s">
        <v>16</v>
      </c>
      <c r="D37" s="71"/>
      <c r="E37" s="71"/>
      <c r="F37" s="71"/>
      <c r="G37" s="71"/>
      <c r="H37" s="71"/>
      <c r="I37" s="71"/>
      <c r="J37" s="71"/>
      <c r="K37" s="71"/>
      <c r="L37" s="71"/>
      <c r="M37" s="71"/>
      <c r="N37" s="71"/>
      <c r="O37" s="71"/>
      <c r="P37" s="71"/>
      <c r="Q37" s="71"/>
      <c r="R37" s="71"/>
    </row>
    <row r="38" spans="1:18" ht="32.25">
      <c r="A38" s="5">
        <v>2.7</v>
      </c>
      <c r="B38" s="4" t="s">
        <v>60</v>
      </c>
      <c r="C38" s="7" t="s">
        <v>16</v>
      </c>
      <c r="D38" s="71"/>
      <c r="E38" s="71"/>
      <c r="F38" s="71"/>
      <c r="G38" s="71"/>
      <c r="H38" s="71"/>
      <c r="I38" s="71"/>
      <c r="J38" s="71"/>
      <c r="K38" s="71"/>
      <c r="L38" s="71"/>
      <c r="M38" s="71"/>
      <c r="N38" s="71"/>
      <c r="O38" s="71"/>
      <c r="P38" s="71"/>
      <c r="Q38" s="71"/>
      <c r="R38" s="71"/>
    </row>
    <row r="39" spans="1:18" ht="32.25">
      <c r="A39" s="5">
        <v>2.8</v>
      </c>
      <c r="B39" s="32" t="s">
        <v>139</v>
      </c>
      <c r="C39" s="7" t="s">
        <v>16</v>
      </c>
      <c r="D39" s="71"/>
      <c r="E39" s="71"/>
      <c r="F39" s="71"/>
      <c r="G39" s="71"/>
      <c r="H39" s="71"/>
      <c r="I39" s="71"/>
      <c r="J39" s="71"/>
      <c r="K39" s="71"/>
      <c r="L39" s="71"/>
      <c r="M39" s="71"/>
      <c r="N39" s="71"/>
      <c r="O39" s="71"/>
      <c r="P39" s="71"/>
      <c r="Q39" s="71"/>
      <c r="R39" s="71"/>
    </row>
    <row r="40" spans="1:18" ht="32.25">
      <c r="A40" s="5">
        <v>2.9</v>
      </c>
      <c r="B40" s="32" t="s">
        <v>140</v>
      </c>
      <c r="C40" s="7" t="s">
        <v>16</v>
      </c>
      <c r="D40" s="71"/>
      <c r="E40" s="71"/>
      <c r="F40" s="71"/>
      <c r="G40" s="71"/>
      <c r="H40" s="71"/>
      <c r="I40" s="71"/>
      <c r="J40" s="71"/>
      <c r="K40" s="71"/>
      <c r="L40" s="71"/>
      <c r="M40" s="71"/>
      <c r="N40" s="71"/>
      <c r="O40" s="71"/>
      <c r="P40" s="71"/>
      <c r="Q40" s="71"/>
      <c r="R40" s="71"/>
    </row>
    <row r="41" spans="1:18" ht="32.25">
      <c r="A41" s="15">
        <v>2.1</v>
      </c>
      <c r="B41" s="32" t="s">
        <v>141</v>
      </c>
      <c r="C41" s="7" t="s">
        <v>16</v>
      </c>
      <c r="D41" s="71"/>
      <c r="E41" s="71"/>
      <c r="F41" s="71"/>
      <c r="G41" s="71"/>
      <c r="H41" s="71"/>
      <c r="I41" s="71"/>
      <c r="J41" s="71"/>
      <c r="K41" s="71"/>
      <c r="L41" s="71"/>
      <c r="M41" s="71"/>
      <c r="N41" s="71"/>
      <c r="O41" s="71"/>
      <c r="P41" s="71"/>
      <c r="Q41" s="71"/>
      <c r="R41" s="71"/>
    </row>
    <row r="42" spans="1:18" ht="32.25">
      <c r="A42" s="5">
        <v>2.11</v>
      </c>
      <c r="B42" s="32" t="s">
        <v>61</v>
      </c>
      <c r="C42" s="7" t="s">
        <v>16</v>
      </c>
      <c r="D42" s="71"/>
      <c r="E42" s="71"/>
      <c r="F42" s="71"/>
      <c r="G42" s="71"/>
      <c r="H42" s="71"/>
      <c r="I42" s="71"/>
      <c r="J42" s="71"/>
      <c r="K42" s="71"/>
      <c r="L42" s="71"/>
      <c r="M42" s="71"/>
      <c r="N42" s="71"/>
      <c r="O42" s="71"/>
      <c r="P42" s="71"/>
      <c r="Q42" s="71"/>
      <c r="R42" s="71"/>
    </row>
    <row r="43" spans="1:18" ht="187.5" customHeight="1">
      <c r="A43" s="96" t="s">
        <v>28</v>
      </c>
      <c r="B43" s="95" t="s">
        <v>142</v>
      </c>
      <c r="C43" s="7" t="s">
        <v>30</v>
      </c>
      <c r="D43" s="71"/>
      <c r="E43" s="71"/>
      <c r="F43" s="71"/>
      <c r="G43" s="71"/>
      <c r="H43" s="71"/>
      <c r="I43" s="71"/>
      <c r="J43" s="71"/>
      <c r="K43" s="71"/>
      <c r="L43" s="71"/>
      <c r="M43" s="71"/>
      <c r="N43" s="71"/>
      <c r="O43" s="71"/>
      <c r="P43" s="71"/>
      <c r="Q43" s="71"/>
      <c r="R43" s="71"/>
    </row>
    <row r="44" spans="1:18" ht="16.5">
      <c r="A44" s="16"/>
      <c r="B44" s="75" t="s">
        <v>31</v>
      </c>
      <c r="C44" s="17">
        <f>11-(COUNTIF(C32:C42,"does not meet expectations - 0 points"))</f>
        <v>11</v>
      </c>
      <c r="D44" s="71"/>
      <c r="E44" s="71"/>
      <c r="F44" s="71"/>
      <c r="G44" s="71"/>
      <c r="H44" s="71"/>
      <c r="I44" s="71"/>
      <c r="J44" s="71"/>
      <c r="K44" s="71"/>
      <c r="L44" s="71"/>
      <c r="M44" s="71"/>
      <c r="N44" s="71"/>
      <c r="O44" s="71"/>
      <c r="P44" s="71"/>
      <c r="Q44" s="71"/>
      <c r="R44" s="71"/>
    </row>
    <row r="45" spans="1:18" ht="16.5">
      <c r="A45" s="21" t="s">
        <v>12</v>
      </c>
      <c r="B45" s="74" t="s">
        <v>143</v>
      </c>
      <c r="C45" s="21" t="s">
        <v>14</v>
      </c>
      <c r="D45" s="71"/>
      <c r="E45" s="71"/>
      <c r="F45" s="71"/>
      <c r="G45" s="71"/>
      <c r="H45" s="71"/>
      <c r="I45" s="71"/>
      <c r="J45" s="71"/>
      <c r="K45" s="71"/>
      <c r="L45" s="71"/>
      <c r="M45" s="71"/>
      <c r="N45" s="71"/>
      <c r="O45" s="71"/>
      <c r="P45" s="71"/>
      <c r="Q45" s="71"/>
      <c r="R45" s="71"/>
    </row>
    <row r="46" spans="1:18" ht="36" customHeight="1">
      <c r="A46" s="5">
        <v>3.1</v>
      </c>
      <c r="B46" s="27" t="s">
        <v>109</v>
      </c>
      <c r="C46" s="5" t="s">
        <v>16</v>
      </c>
      <c r="D46" s="71"/>
      <c r="E46" s="71"/>
      <c r="F46" s="71"/>
      <c r="G46" s="71"/>
      <c r="H46" s="71"/>
      <c r="I46" s="71"/>
      <c r="J46" s="71"/>
      <c r="K46" s="71"/>
      <c r="L46" s="71"/>
      <c r="M46" s="71"/>
      <c r="N46" s="71"/>
      <c r="O46" s="71"/>
      <c r="P46" s="71"/>
      <c r="Q46" s="71"/>
      <c r="R46" s="71"/>
    </row>
    <row r="47" spans="1:18" ht="32.25">
      <c r="A47" s="5">
        <v>3.2</v>
      </c>
      <c r="B47" s="28" t="s">
        <v>110</v>
      </c>
      <c r="C47" s="5" t="s">
        <v>16</v>
      </c>
      <c r="D47" s="71"/>
      <c r="E47" s="71"/>
      <c r="F47" s="71"/>
      <c r="G47" s="71"/>
      <c r="H47" s="71"/>
      <c r="I47" s="71"/>
      <c r="J47" s="71"/>
      <c r="K47" s="71"/>
      <c r="L47" s="71"/>
      <c r="M47" s="71"/>
      <c r="N47" s="71"/>
      <c r="O47" s="71"/>
      <c r="P47" s="71"/>
      <c r="Q47" s="71"/>
      <c r="R47" s="71"/>
    </row>
    <row r="48" spans="1:18" ht="32.25">
      <c r="A48" s="5">
        <v>3.3</v>
      </c>
      <c r="B48" s="28" t="s">
        <v>111</v>
      </c>
      <c r="C48" s="5" t="s">
        <v>16</v>
      </c>
      <c r="D48" s="71"/>
      <c r="E48" s="71"/>
      <c r="F48" s="71"/>
      <c r="G48" s="71"/>
      <c r="H48" s="71"/>
      <c r="I48" s="71"/>
      <c r="J48" s="71"/>
      <c r="K48" s="71"/>
      <c r="L48" s="71"/>
      <c r="M48" s="71"/>
      <c r="N48" s="71"/>
      <c r="O48" s="71"/>
      <c r="P48" s="71"/>
      <c r="Q48" s="71"/>
      <c r="R48" s="71"/>
    </row>
    <row r="49" spans="1:18" ht="35.25" customHeight="1">
      <c r="A49" s="5">
        <v>3.4</v>
      </c>
      <c r="B49" s="28" t="s">
        <v>112</v>
      </c>
      <c r="C49" s="5" t="s">
        <v>16</v>
      </c>
      <c r="D49" s="71"/>
      <c r="E49" s="71"/>
      <c r="F49" s="71"/>
      <c r="G49" s="71"/>
      <c r="H49" s="71"/>
      <c r="I49" s="71"/>
      <c r="J49" s="71"/>
      <c r="K49" s="71"/>
      <c r="L49" s="71"/>
      <c r="M49" s="71"/>
      <c r="N49" s="71"/>
      <c r="O49" s="71"/>
      <c r="P49" s="71"/>
      <c r="Q49" s="71"/>
      <c r="R49" s="71"/>
    </row>
    <row r="50" spans="1:18" ht="36" customHeight="1">
      <c r="A50" s="5">
        <v>3.5</v>
      </c>
      <c r="B50" s="29" t="s">
        <v>113</v>
      </c>
      <c r="C50" s="5" t="s">
        <v>18</v>
      </c>
      <c r="D50" s="71"/>
      <c r="E50" s="71"/>
      <c r="F50" s="71"/>
      <c r="G50" s="71"/>
      <c r="H50" s="71"/>
      <c r="I50" s="71"/>
      <c r="J50" s="71"/>
      <c r="K50" s="71"/>
      <c r="L50" s="71"/>
      <c r="M50" s="71"/>
      <c r="N50" s="71"/>
      <c r="O50" s="71"/>
      <c r="P50" s="71"/>
      <c r="Q50" s="71"/>
      <c r="R50" s="71"/>
    </row>
    <row r="51" spans="1:18" ht="222" customHeight="1">
      <c r="A51" s="96" t="s">
        <v>28</v>
      </c>
      <c r="B51" s="95" t="s">
        <v>144</v>
      </c>
      <c r="C51" s="7" t="s">
        <v>30</v>
      </c>
      <c r="D51" s="71"/>
      <c r="E51" s="71"/>
      <c r="F51" s="71"/>
      <c r="G51" s="71"/>
      <c r="H51" s="71"/>
      <c r="I51" s="71"/>
      <c r="J51" s="71"/>
      <c r="K51" s="71"/>
      <c r="L51" s="71"/>
      <c r="M51" s="71"/>
      <c r="N51" s="71"/>
      <c r="O51" s="71"/>
      <c r="P51" s="71"/>
      <c r="Q51" s="71"/>
      <c r="R51" s="71"/>
    </row>
    <row r="52" spans="1:18" ht="16.5">
      <c r="A52" s="16"/>
      <c r="B52" s="75" t="s">
        <v>145</v>
      </c>
      <c r="C52" s="17">
        <f>5-(COUNTIF(C46:C50,"does not meet expectations - 0 points"))</f>
        <v>4</v>
      </c>
      <c r="D52" s="71"/>
      <c r="E52" s="71"/>
      <c r="F52" s="71"/>
      <c r="G52" s="71"/>
      <c r="H52" s="71"/>
      <c r="I52" s="71"/>
      <c r="J52" s="71"/>
      <c r="K52" s="71"/>
      <c r="L52" s="71"/>
      <c r="M52" s="71"/>
      <c r="N52" s="71"/>
      <c r="O52" s="71"/>
      <c r="P52" s="71"/>
      <c r="Q52" s="71"/>
      <c r="R52" s="71"/>
    </row>
    <row r="53" spans="1:18" ht="16.5" customHeight="1">
      <c r="A53" s="21" t="s">
        <v>12</v>
      </c>
      <c r="B53" s="74" t="s">
        <v>146</v>
      </c>
      <c r="C53" s="21" t="s">
        <v>14</v>
      </c>
      <c r="D53" s="71"/>
      <c r="E53" s="71"/>
      <c r="F53" s="71"/>
      <c r="G53" s="71"/>
      <c r="H53" s="71"/>
      <c r="I53" s="71"/>
      <c r="J53" s="71"/>
      <c r="K53" s="71"/>
      <c r="L53" s="71"/>
      <c r="M53" s="71"/>
      <c r="N53" s="71"/>
      <c r="O53" s="71"/>
      <c r="P53" s="71"/>
      <c r="Q53" s="71"/>
      <c r="R53" s="71"/>
    </row>
    <row r="54" spans="1:18" ht="32.25">
      <c r="A54" s="5">
        <v>4.0999999999999996</v>
      </c>
      <c r="B54" s="9" t="s">
        <v>65</v>
      </c>
      <c r="C54" s="7" t="s">
        <v>16</v>
      </c>
      <c r="D54" s="71"/>
      <c r="E54" s="71"/>
      <c r="F54" s="71"/>
      <c r="G54" s="71"/>
      <c r="H54" s="71"/>
      <c r="I54" s="71"/>
      <c r="J54" s="71"/>
      <c r="K54" s="71"/>
      <c r="L54" s="71"/>
      <c r="M54" s="71"/>
      <c r="N54" s="71"/>
      <c r="O54" s="71"/>
      <c r="P54" s="71"/>
      <c r="Q54" s="71"/>
      <c r="R54" s="71"/>
    </row>
    <row r="55" spans="1:18" ht="39.75" customHeight="1">
      <c r="A55" s="5">
        <v>4.2</v>
      </c>
      <c r="B55" s="32" t="s">
        <v>147</v>
      </c>
      <c r="C55" s="7" t="s">
        <v>16</v>
      </c>
      <c r="D55" s="71"/>
      <c r="E55" s="71"/>
      <c r="F55" s="71"/>
      <c r="G55" s="71"/>
      <c r="H55" s="71"/>
      <c r="I55" s="71"/>
      <c r="J55" s="71"/>
      <c r="K55" s="71"/>
      <c r="L55" s="71"/>
      <c r="M55" s="71"/>
      <c r="N55" s="71"/>
      <c r="O55" s="71"/>
      <c r="P55" s="71"/>
      <c r="Q55" s="71"/>
      <c r="R55" s="71"/>
    </row>
    <row r="56" spans="1:18" ht="32.25">
      <c r="A56" s="5">
        <v>4.3</v>
      </c>
      <c r="B56" s="4" t="s">
        <v>69</v>
      </c>
      <c r="C56" s="7" t="s">
        <v>16</v>
      </c>
      <c r="D56" s="71"/>
      <c r="E56" s="71"/>
      <c r="F56" s="71"/>
      <c r="G56" s="71"/>
      <c r="H56" s="71"/>
      <c r="I56" s="71"/>
      <c r="J56" s="71"/>
      <c r="K56" s="71"/>
      <c r="L56" s="71"/>
      <c r="M56" s="71"/>
      <c r="N56" s="71"/>
      <c r="O56" s="71"/>
      <c r="P56" s="71"/>
      <c r="Q56" s="71"/>
      <c r="R56" s="71"/>
    </row>
    <row r="57" spans="1:18" ht="32.25">
      <c r="A57" s="5">
        <v>4.4000000000000004</v>
      </c>
      <c r="B57" s="4" t="s">
        <v>70</v>
      </c>
      <c r="C57" s="7" t="s">
        <v>16</v>
      </c>
      <c r="D57" s="71"/>
      <c r="E57" s="71"/>
      <c r="F57" s="71"/>
      <c r="G57" s="71"/>
      <c r="H57" s="71"/>
      <c r="I57" s="71"/>
      <c r="J57" s="71"/>
      <c r="K57" s="71"/>
      <c r="L57" s="71"/>
      <c r="M57" s="71"/>
      <c r="N57" s="71"/>
      <c r="O57" s="71"/>
      <c r="P57" s="71"/>
      <c r="Q57" s="71"/>
      <c r="R57" s="71"/>
    </row>
    <row r="58" spans="1:18" ht="32.25">
      <c r="A58" s="5">
        <v>4.5</v>
      </c>
      <c r="B58" s="32" t="s">
        <v>148</v>
      </c>
      <c r="C58" s="7" t="s">
        <v>16</v>
      </c>
      <c r="D58" s="71"/>
      <c r="E58" s="71"/>
      <c r="F58" s="71"/>
      <c r="G58" s="71"/>
      <c r="H58" s="71"/>
      <c r="I58" s="71"/>
      <c r="J58" s="71"/>
      <c r="K58" s="71"/>
      <c r="L58" s="71"/>
      <c r="M58" s="71"/>
      <c r="N58" s="71"/>
      <c r="O58" s="71"/>
      <c r="P58" s="71"/>
      <c r="Q58" s="71"/>
      <c r="R58" s="71"/>
    </row>
    <row r="59" spans="1:18" ht="32.25">
      <c r="A59" s="5">
        <v>4.5999999999999996</v>
      </c>
      <c r="B59" s="32" t="s">
        <v>72</v>
      </c>
      <c r="C59" s="7" t="s">
        <v>16</v>
      </c>
      <c r="D59" s="71"/>
      <c r="E59" s="71"/>
      <c r="F59" s="71"/>
      <c r="G59" s="71"/>
      <c r="H59" s="71"/>
      <c r="I59" s="71"/>
      <c r="J59" s="71"/>
      <c r="K59" s="71"/>
      <c r="L59" s="71"/>
      <c r="M59" s="71"/>
      <c r="N59" s="71"/>
      <c r="O59" s="71"/>
      <c r="P59" s="71"/>
      <c r="Q59" s="71"/>
      <c r="R59" s="71"/>
    </row>
    <row r="60" spans="1:18" ht="32.25">
      <c r="A60" s="5">
        <v>4.7</v>
      </c>
      <c r="B60" s="32" t="s">
        <v>149</v>
      </c>
      <c r="C60" s="7" t="s">
        <v>18</v>
      </c>
      <c r="D60" s="71"/>
      <c r="E60" s="71"/>
      <c r="F60" s="71"/>
      <c r="G60" s="71"/>
      <c r="H60" s="71"/>
      <c r="I60" s="71"/>
      <c r="J60" s="71"/>
      <c r="K60" s="71"/>
      <c r="L60" s="71"/>
      <c r="M60" s="71"/>
      <c r="N60" s="71"/>
      <c r="O60" s="71"/>
      <c r="P60" s="71"/>
      <c r="Q60" s="71"/>
      <c r="R60" s="71"/>
    </row>
    <row r="61" spans="1:18" ht="32.25">
      <c r="A61" s="5">
        <v>4.8</v>
      </c>
      <c r="B61" s="32" t="s">
        <v>150</v>
      </c>
      <c r="C61" s="7" t="s">
        <v>16</v>
      </c>
      <c r="D61" s="71"/>
      <c r="E61" s="71"/>
      <c r="F61" s="71"/>
      <c r="G61" s="71"/>
      <c r="H61" s="71"/>
      <c r="I61" s="71"/>
      <c r="J61" s="71"/>
      <c r="K61" s="71"/>
      <c r="L61" s="71"/>
      <c r="M61" s="71"/>
      <c r="N61" s="71"/>
      <c r="O61" s="71"/>
      <c r="P61" s="71"/>
      <c r="Q61" s="71"/>
      <c r="R61" s="71"/>
    </row>
    <row r="62" spans="1:18" ht="32.25">
      <c r="A62" s="5">
        <v>4.9000000000000004</v>
      </c>
      <c r="B62" s="32" t="s">
        <v>151</v>
      </c>
      <c r="C62" s="7" t="s">
        <v>16</v>
      </c>
      <c r="D62" s="71"/>
      <c r="E62" s="71"/>
      <c r="F62" s="71"/>
      <c r="G62" s="71"/>
      <c r="H62" s="71"/>
      <c r="I62" s="71"/>
      <c r="J62" s="71"/>
      <c r="K62" s="71"/>
      <c r="L62" s="71"/>
      <c r="M62" s="71"/>
      <c r="N62" s="71"/>
      <c r="O62" s="71"/>
      <c r="P62" s="71"/>
      <c r="Q62" s="71"/>
      <c r="R62" s="71"/>
    </row>
    <row r="63" spans="1:18" ht="35.25" customHeight="1">
      <c r="A63" s="15">
        <v>4.0999999999999996</v>
      </c>
      <c r="B63" s="32" t="s">
        <v>152</v>
      </c>
      <c r="C63" s="7" t="s">
        <v>16</v>
      </c>
      <c r="D63" s="71"/>
      <c r="E63" s="71"/>
      <c r="F63" s="71"/>
      <c r="G63" s="71"/>
      <c r="H63" s="71"/>
      <c r="I63" s="71"/>
      <c r="J63" s="71"/>
      <c r="K63" s="71"/>
      <c r="L63" s="71"/>
      <c r="M63" s="71"/>
      <c r="N63" s="71"/>
      <c r="O63" s="71"/>
      <c r="P63" s="71"/>
      <c r="Q63" s="71"/>
      <c r="R63" s="71"/>
    </row>
    <row r="64" spans="1:18" ht="32.25">
      <c r="A64" s="5">
        <v>4.1100000000000003</v>
      </c>
      <c r="B64" s="32" t="s">
        <v>153</v>
      </c>
      <c r="C64" s="7" t="s">
        <v>16</v>
      </c>
      <c r="D64" s="71"/>
      <c r="E64" s="71"/>
      <c r="F64" s="71"/>
      <c r="G64" s="71"/>
      <c r="H64" s="71"/>
      <c r="I64" s="71"/>
      <c r="J64" s="71"/>
      <c r="K64" s="71"/>
      <c r="L64" s="71"/>
      <c r="M64" s="71"/>
      <c r="N64" s="71"/>
      <c r="O64" s="71"/>
      <c r="P64" s="71"/>
      <c r="Q64" s="71"/>
      <c r="R64" s="71"/>
    </row>
    <row r="65" spans="1:18" ht="32.25">
      <c r="A65" s="5">
        <v>4.12</v>
      </c>
      <c r="B65" s="9" t="s">
        <v>154</v>
      </c>
      <c r="C65" s="7" t="s">
        <v>16</v>
      </c>
      <c r="D65" s="71"/>
      <c r="E65" s="71"/>
      <c r="F65" s="71"/>
      <c r="G65" s="71"/>
      <c r="H65" s="71"/>
      <c r="I65" s="71"/>
      <c r="J65" s="71"/>
      <c r="K65" s="71"/>
      <c r="L65" s="71"/>
      <c r="M65" s="71"/>
      <c r="N65" s="71"/>
      <c r="O65" s="71"/>
      <c r="P65" s="71"/>
      <c r="Q65" s="71"/>
      <c r="R65" s="71"/>
    </row>
    <row r="66" spans="1:18" ht="36.75" customHeight="1">
      <c r="A66" s="5">
        <v>4.13</v>
      </c>
      <c r="B66" s="32" t="s">
        <v>155</v>
      </c>
      <c r="C66" s="7" t="s">
        <v>16</v>
      </c>
      <c r="D66" s="71"/>
      <c r="E66" s="71"/>
      <c r="F66" s="71"/>
      <c r="G66" s="71"/>
      <c r="H66" s="71"/>
      <c r="I66" s="71"/>
      <c r="J66" s="71"/>
      <c r="K66" s="71"/>
      <c r="L66" s="71"/>
      <c r="M66" s="71"/>
      <c r="N66" s="71"/>
      <c r="O66" s="71"/>
      <c r="P66" s="71"/>
      <c r="Q66" s="71"/>
      <c r="R66" s="71"/>
    </row>
    <row r="67" spans="1:18" ht="38.25" customHeight="1">
      <c r="A67" s="5">
        <v>4.1399999999999997</v>
      </c>
      <c r="B67" s="33" t="s">
        <v>156</v>
      </c>
      <c r="C67" s="7" t="s">
        <v>16</v>
      </c>
      <c r="D67" s="71"/>
      <c r="E67" s="71"/>
      <c r="F67" s="71"/>
      <c r="G67" s="71"/>
      <c r="H67" s="71"/>
      <c r="I67" s="71"/>
      <c r="J67" s="71"/>
      <c r="K67" s="71"/>
      <c r="L67" s="71"/>
      <c r="M67" s="71"/>
      <c r="N67" s="71"/>
      <c r="O67" s="71"/>
      <c r="P67" s="71"/>
      <c r="Q67" s="71"/>
      <c r="R67" s="71"/>
    </row>
    <row r="68" spans="1:18" ht="33.75" customHeight="1">
      <c r="A68" s="5">
        <v>4.1500000000000004</v>
      </c>
      <c r="B68" s="32" t="s">
        <v>157</v>
      </c>
      <c r="C68" s="7" t="s">
        <v>16</v>
      </c>
      <c r="D68" s="71"/>
      <c r="E68" s="71"/>
      <c r="F68" s="71"/>
      <c r="G68" s="71"/>
      <c r="H68" s="71"/>
      <c r="I68" s="71"/>
      <c r="J68" s="71"/>
      <c r="K68" s="71"/>
      <c r="L68" s="71"/>
      <c r="M68" s="71"/>
      <c r="N68" s="71"/>
      <c r="O68" s="71"/>
      <c r="P68" s="71"/>
      <c r="Q68" s="71"/>
      <c r="R68" s="71"/>
    </row>
    <row r="69" spans="1:18" ht="32.25">
      <c r="A69" s="5">
        <v>4.16</v>
      </c>
      <c r="B69" s="32" t="s">
        <v>76</v>
      </c>
      <c r="C69" s="7" t="s">
        <v>16</v>
      </c>
      <c r="D69" s="71"/>
      <c r="E69" s="71"/>
      <c r="F69" s="71"/>
      <c r="G69" s="71"/>
      <c r="H69" s="71"/>
      <c r="I69" s="71"/>
      <c r="J69" s="71"/>
      <c r="K69" s="71"/>
      <c r="L69" s="71"/>
      <c r="M69" s="71"/>
      <c r="N69" s="71"/>
      <c r="O69" s="71"/>
      <c r="P69" s="71"/>
      <c r="Q69" s="71"/>
      <c r="R69" s="71"/>
    </row>
    <row r="70" spans="1:18" ht="409.5" customHeight="1">
      <c r="A70" s="96" t="s">
        <v>28</v>
      </c>
      <c r="B70" s="95" t="s">
        <v>158</v>
      </c>
      <c r="C70" s="7" t="s">
        <v>30</v>
      </c>
      <c r="D70" s="71"/>
      <c r="E70" s="71"/>
      <c r="F70" s="71"/>
      <c r="G70" s="71"/>
      <c r="H70" s="71"/>
      <c r="I70" s="71"/>
      <c r="J70" s="71"/>
      <c r="K70" s="71"/>
      <c r="L70" s="71"/>
      <c r="M70" s="71"/>
      <c r="N70" s="71"/>
      <c r="O70" s="71"/>
      <c r="P70" s="71"/>
      <c r="Q70" s="71"/>
      <c r="R70" s="71"/>
    </row>
    <row r="71" spans="1:18" ht="16.5">
      <c r="A71" s="16"/>
      <c r="B71" s="75" t="s">
        <v>159</v>
      </c>
      <c r="C71" s="17">
        <f>16-(COUNTIF(C54:C69,"does not meet expectations - 0 points"))</f>
        <v>15</v>
      </c>
      <c r="D71" s="71"/>
      <c r="E71" s="71"/>
      <c r="F71" s="71"/>
      <c r="G71" s="71"/>
      <c r="H71" s="71"/>
      <c r="I71" s="71"/>
      <c r="J71" s="71"/>
      <c r="K71" s="71"/>
      <c r="L71" s="71"/>
      <c r="M71" s="71"/>
      <c r="N71" s="71"/>
      <c r="O71" s="71"/>
      <c r="P71" s="71"/>
      <c r="Q71" s="71"/>
      <c r="R71" s="71"/>
    </row>
    <row r="72" spans="1:18" ht="16.5" customHeight="1">
      <c r="A72" s="21" t="s">
        <v>12</v>
      </c>
      <c r="B72" s="74" t="s">
        <v>79</v>
      </c>
      <c r="C72" s="21" t="s">
        <v>14</v>
      </c>
      <c r="D72" s="71"/>
      <c r="E72" s="71"/>
      <c r="F72" s="71"/>
      <c r="G72" s="71"/>
      <c r="H72" s="71"/>
      <c r="I72" s="71"/>
      <c r="J72" s="71"/>
      <c r="K72" s="71"/>
      <c r="L72" s="71"/>
      <c r="M72" s="71"/>
      <c r="N72" s="71"/>
      <c r="O72" s="71"/>
      <c r="P72" s="71"/>
      <c r="Q72" s="71"/>
      <c r="R72" s="71"/>
    </row>
    <row r="73" spans="1:18" ht="32.25">
      <c r="A73" s="5">
        <v>5.0999999999999996</v>
      </c>
      <c r="B73" s="34" t="s">
        <v>118</v>
      </c>
      <c r="C73" s="7" t="s">
        <v>18</v>
      </c>
      <c r="D73" s="71"/>
      <c r="E73" s="71"/>
      <c r="F73" s="71"/>
      <c r="G73" s="71"/>
      <c r="H73" s="71"/>
      <c r="I73" s="71"/>
      <c r="J73" s="71"/>
      <c r="K73" s="71"/>
      <c r="L73" s="71"/>
      <c r="M73" s="71"/>
      <c r="N73" s="71"/>
      <c r="O73" s="71"/>
      <c r="P73" s="71"/>
      <c r="Q73" s="71"/>
      <c r="R73" s="71"/>
    </row>
    <row r="74" spans="1:18" ht="32.25">
      <c r="A74" s="5">
        <v>5.2</v>
      </c>
      <c r="B74" s="4" t="s">
        <v>81</v>
      </c>
      <c r="C74" s="7" t="s">
        <v>16</v>
      </c>
      <c r="D74" s="71"/>
      <c r="E74" s="71"/>
      <c r="F74" s="71"/>
      <c r="G74" s="71"/>
      <c r="H74" s="71"/>
      <c r="I74" s="71"/>
      <c r="J74" s="71"/>
      <c r="K74" s="71"/>
      <c r="L74" s="71"/>
      <c r="M74" s="71"/>
      <c r="N74" s="71"/>
      <c r="O74" s="71"/>
      <c r="P74" s="71"/>
      <c r="Q74" s="71"/>
      <c r="R74" s="71"/>
    </row>
    <row r="75" spans="1:18" ht="32.25">
      <c r="A75" s="5">
        <v>5.3</v>
      </c>
      <c r="B75" s="35" t="s">
        <v>160</v>
      </c>
      <c r="C75" s="7" t="s">
        <v>16</v>
      </c>
      <c r="D75" s="71"/>
      <c r="E75" s="71"/>
      <c r="F75" s="71"/>
      <c r="G75" s="71"/>
      <c r="H75" s="71"/>
      <c r="I75" s="71"/>
      <c r="J75" s="71"/>
      <c r="K75" s="71"/>
      <c r="L75" s="71"/>
      <c r="M75" s="71"/>
      <c r="N75" s="71"/>
      <c r="O75" s="71"/>
      <c r="P75" s="71"/>
      <c r="Q75" s="71"/>
      <c r="R75" s="71"/>
    </row>
    <row r="76" spans="1:18" ht="32.25">
      <c r="A76" s="5">
        <v>5.4</v>
      </c>
      <c r="B76" s="27" t="s">
        <v>161</v>
      </c>
      <c r="C76" s="7" t="s">
        <v>16</v>
      </c>
      <c r="D76" s="71"/>
      <c r="E76" s="71"/>
      <c r="F76" s="71"/>
      <c r="G76" s="71"/>
      <c r="H76" s="71"/>
      <c r="I76" s="71"/>
      <c r="J76" s="71"/>
      <c r="K76" s="71"/>
      <c r="L76" s="71"/>
      <c r="M76" s="71"/>
      <c r="N76" s="71"/>
      <c r="O76" s="71"/>
      <c r="P76" s="71"/>
      <c r="Q76" s="71"/>
      <c r="R76" s="71"/>
    </row>
    <row r="77" spans="1:18" ht="32.25">
      <c r="A77" s="5">
        <v>5.5</v>
      </c>
      <c r="B77" s="36" t="s">
        <v>162</v>
      </c>
      <c r="C77" s="7" t="s">
        <v>18</v>
      </c>
      <c r="D77" s="71"/>
      <c r="E77" s="71"/>
      <c r="F77" s="71"/>
      <c r="G77" s="71"/>
      <c r="H77" s="71"/>
      <c r="I77" s="71"/>
      <c r="J77" s="71"/>
      <c r="K77" s="71"/>
      <c r="L77" s="71"/>
      <c r="M77" s="71"/>
      <c r="N77" s="71"/>
      <c r="O77" s="71"/>
      <c r="P77" s="71"/>
      <c r="Q77" s="71"/>
      <c r="R77" s="71"/>
    </row>
    <row r="78" spans="1:18" ht="216" customHeight="1">
      <c r="A78" s="96" t="s">
        <v>28</v>
      </c>
      <c r="B78" s="95" t="s">
        <v>163</v>
      </c>
      <c r="C78" s="7" t="s">
        <v>30</v>
      </c>
      <c r="D78" s="71"/>
      <c r="E78" s="71"/>
      <c r="F78" s="71"/>
      <c r="G78" s="71"/>
      <c r="H78" s="71"/>
      <c r="I78" s="71"/>
      <c r="J78" s="71"/>
      <c r="K78" s="71"/>
      <c r="L78" s="71"/>
      <c r="M78" s="71"/>
      <c r="N78" s="71"/>
      <c r="O78" s="71"/>
      <c r="P78" s="71"/>
      <c r="Q78" s="71"/>
      <c r="R78" s="71"/>
    </row>
    <row r="79" spans="1:18" ht="16.5">
      <c r="A79" s="16"/>
      <c r="B79" s="75" t="s">
        <v>145</v>
      </c>
      <c r="C79" s="17">
        <f>5-(COUNTIF(C73:C77,"does not meet expectations - 0 points"))</f>
        <v>3</v>
      </c>
      <c r="D79" s="71"/>
      <c r="E79" s="71"/>
      <c r="F79" s="71"/>
      <c r="G79" s="71"/>
      <c r="H79" s="71"/>
      <c r="I79" s="71"/>
      <c r="J79" s="71"/>
      <c r="K79" s="71"/>
      <c r="L79" s="71"/>
      <c r="M79" s="71"/>
      <c r="N79" s="71"/>
      <c r="O79" s="71"/>
      <c r="P79" s="71"/>
      <c r="Q79" s="71"/>
      <c r="R79" s="71"/>
    </row>
    <row r="80" spans="1:18" ht="16.5" customHeight="1">
      <c r="A80" s="21" t="s">
        <v>12</v>
      </c>
      <c r="B80" s="74" t="s">
        <v>86</v>
      </c>
      <c r="C80" s="21" t="s">
        <v>14</v>
      </c>
      <c r="D80" s="71"/>
      <c r="E80" s="71"/>
      <c r="F80" s="71"/>
      <c r="G80" s="71"/>
      <c r="H80" s="71"/>
      <c r="I80" s="71"/>
      <c r="J80" s="71"/>
      <c r="K80" s="71"/>
      <c r="L80" s="71"/>
      <c r="M80" s="71"/>
      <c r="N80" s="71"/>
      <c r="O80" s="71"/>
      <c r="P80" s="71"/>
      <c r="Q80" s="71"/>
      <c r="R80" s="71"/>
    </row>
    <row r="81" spans="1:18" ht="32.25">
      <c r="A81" s="5">
        <v>6.1</v>
      </c>
      <c r="B81" s="4" t="s">
        <v>87</v>
      </c>
      <c r="C81" s="5" t="s">
        <v>16</v>
      </c>
      <c r="D81" s="71"/>
      <c r="E81" s="71"/>
      <c r="F81" s="71"/>
      <c r="G81" s="71"/>
      <c r="H81" s="71"/>
      <c r="I81" s="71"/>
      <c r="J81" s="71"/>
      <c r="K81" s="71"/>
      <c r="L81" s="71"/>
      <c r="M81" s="71"/>
      <c r="N81" s="71"/>
      <c r="O81" s="71"/>
      <c r="P81" s="71"/>
      <c r="Q81" s="71"/>
      <c r="R81" s="71"/>
    </row>
    <row r="82" spans="1:18" ht="32.25">
      <c r="A82" s="5">
        <v>6.2</v>
      </c>
      <c r="B82" s="11" t="s">
        <v>88</v>
      </c>
      <c r="C82" s="5" t="s">
        <v>16</v>
      </c>
      <c r="D82" s="71"/>
      <c r="E82" s="71"/>
      <c r="F82" s="71"/>
      <c r="G82" s="71"/>
      <c r="H82" s="71"/>
      <c r="I82" s="71"/>
      <c r="J82" s="71"/>
      <c r="K82" s="71"/>
      <c r="L82" s="71"/>
      <c r="M82" s="71"/>
      <c r="N82" s="71"/>
      <c r="O82" s="71"/>
      <c r="P82" s="71"/>
      <c r="Q82" s="71"/>
      <c r="R82" s="71"/>
    </row>
    <row r="83" spans="1:18" ht="32.25">
      <c r="A83" s="5">
        <v>6.3</v>
      </c>
      <c r="B83" s="12" t="s">
        <v>164</v>
      </c>
      <c r="C83" s="5" t="s">
        <v>16</v>
      </c>
      <c r="D83" s="71"/>
      <c r="E83" s="71"/>
      <c r="F83" s="71"/>
      <c r="G83" s="71"/>
      <c r="H83" s="71"/>
      <c r="I83" s="71"/>
      <c r="J83" s="71"/>
      <c r="K83" s="71"/>
      <c r="L83" s="71"/>
      <c r="M83" s="71"/>
      <c r="N83" s="71"/>
      <c r="O83" s="71"/>
      <c r="P83" s="71"/>
      <c r="Q83" s="71"/>
      <c r="R83" s="71"/>
    </row>
    <row r="84" spans="1:18" ht="32.25">
      <c r="A84" s="5">
        <v>6.4</v>
      </c>
      <c r="B84" s="37" t="s">
        <v>165</v>
      </c>
      <c r="C84" s="5" t="s">
        <v>16</v>
      </c>
      <c r="D84" s="71"/>
      <c r="E84" s="71"/>
      <c r="F84" s="71"/>
      <c r="G84" s="71"/>
      <c r="H84" s="71"/>
      <c r="I84" s="71"/>
      <c r="J84" s="71"/>
      <c r="K84" s="71"/>
      <c r="L84" s="71"/>
      <c r="M84" s="71"/>
      <c r="N84" s="71"/>
      <c r="O84" s="71"/>
      <c r="P84" s="71"/>
      <c r="Q84" s="71"/>
      <c r="R84" s="71"/>
    </row>
    <row r="85" spans="1:18" ht="32.25">
      <c r="A85" s="5">
        <v>6.5</v>
      </c>
      <c r="B85" s="37" t="s">
        <v>92</v>
      </c>
      <c r="C85" s="5" t="s">
        <v>16</v>
      </c>
      <c r="D85" s="71"/>
      <c r="E85" s="71"/>
      <c r="F85" s="71"/>
      <c r="G85" s="71"/>
      <c r="H85" s="71"/>
      <c r="I85" s="71"/>
      <c r="J85" s="71"/>
      <c r="K85" s="71"/>
      <c r="L85" s="71"/>
      <c r="M85" s="71"/>
      <c r="N85" s="71"/>
      <c r="O85" s="71"/>
      <c r="P85" s="71"/>
      <c r="Q85" s="71"/>
      <c r="R85" s="71"/>
    </row>
    <row r="86" spans="1:18" ht="124.5" customHeight="1">
      <c r="A86" s="96" t="s">
        <v>28</v>
      </c>
      <c r="B86" s="95" t="s">
        <v>166</v>
      </c>
      <c r="C86" s="7" t="s">
        <v>30</v>
      </c>
      <c r="D86" s="71"/>
      <c r="E86" s="71"/>
      <c r="F86" s="71"/>
      <c r="G86" s="71"/>
      <c r="H86" s="71"/>
      <c r="I86" s="71"/>
      <c r="J86" s="71"/>
      <c r="K86" s="71"/>
      <c r="L86" s="71"/>
      <c r="M86" s="71"/>
      <c r="N86" s="71"/>
      <c r="O86" s="71"/>
      <c r="P86" s="71"/>
      <c r="Q86" s="71"/>
      <c r="R86" s="71"/>
    </row>
    <row r="87" spans="1:18" ht="16.5">
      <c r="A87" s="16"/>
      <c r="B87" s="75" t="s">
        <v>145</v>
      </c>
      <c r="C87" s="17">
        <f>5-(COUNTIF(C81:C85,"does not meet expectations - 0 points"))</f>
        <v>5</v>
      </c>
      <c r="D87" s="71"/>
      <c r="E87" s="71"/>
      <c r="F87" s="71"/>
      <c r="G87" s="71"/>
      <c r="H87" s="71"/>
      <c r="I87" s="71"/>
      <c r="J87" s="71"/>
      <c r="K87" s="71"/>
      <c r="L87" s="71"/>
      <c r="M87" s="71"/>
      <c r="N87" s="71"/>
      <c r="O87" s="71"/>
      <c r="P87" s="71"/>
      <c r="Q87" s="71"/>
      <c r="R87" s="71"/>
    </row>
    <row r="88" spans="1:18" hidden="1">
      <c r="A88" s="71"/>
      <c r="B88" s="76"/>
      <c r="C88" s="79"/>
      <c r="D88" s="71"/>
      <c r="E88" s="71"/>
      <c r="F88" s="71"/>
      <c r="G88" s="71"/>
      <c r="H88" s="71"/>
      <c r="I88" s="71"/>
      <c r="J88" s="71"/>
      <c r="K88" s="71"/>
      <c r="L88" s="71"/>
      <c r="M88" s="71"/>
      <c r="N88" s="71"/>
      <c r="O88" s="71"/>
      <c r="P88" s="71"/>
      <c r="Q88" s="71"/>
      <c r="R88" s="71"/>
    </row>
    <row r="89" spans="1:18" hidden="1">
      <c r="A89" s="71"/>
      <c r="B89" s="76"/>
      <c r="C89" s="79"/>
      <c r="D89" s="71"/>
      <c r="E89" s="71"/>
      <c r="F89" s="71"/>
      <c r="G89" s="71"/>
      <c r="H89" s="71"/>
      <c r="I89" s="71"/>
      <c r="J89" s="71"/>
      <c r="K89" s="71"/>
      <c r="L89" s="71"/>
      <c r="M89" s="71"/>
      <c r="N89" s="71"/>
      <c r="O89" s="71"/>
      <c r="P89" s="71"/>
      <c r="Q89" s="71"/>
      <c r="R89" s="71"/>
    </row>
    <row r="90" spans="1:18" hidden="1">
      <c r="A90" s="71"/>
      <c r="B90" s="76"/>
      <c r="C90" s="79"/>
      <c r="D90" s="71"/>
      <c r="E90" s="71"/>
      <c r="F90" s="71"/>
      <c r="G90" s="71"/>
      <c r="H90" s="71"/>
      <c r="I90" s="71"/>
      <c r="J90" s="71"/>
      <c r="K90" s="71"/>
      <c r="L90" s="71"/>
      <c r="M90" s="71"/>
      <c r="N90" s="71"/>
      <c r="O90" s="71"/>
      <c r="P90" s="71"/>
      <c r="Q90" s="71"/>
      <c r="R90" s="71"/>
    </row>
    <row r="91" spans="1:18" hidden="1">
      <c r="A91" s="71"/>
      <c r="B91" s="76"/>
      <c r="C91" s="79"/>
      <c r="D91" s="71"/>
      <c r="E91" s="71"/>
      <c r="F91" s="71"/>
      <c r="G91" s="71"/>
      <c r="H91" s="71"/>
      <c r="I91" s="71"/>
      <c r="J91" s="71"/>
      <c r="K91" s="71"/>
      <c r="L91" s="71"/>
      <c r="M91" s="71"/>
      <c r="N91" s="71"/>
      <c r="O91" s="71"/>
      <c r="P91" s="71"/>
      <c r="Q91" s="71"/>
      <c r="R91" s="71"/>
    </row>
  </sheetData>
  <mergeCells count="12">
    <mergeCell ref="A12:C12"/>
    <mergeCell ref="A11:C11"/>
    <mergeCell ref="A10:C10"/>
    <mergeCell ref="A9:C9"/>
    <mergeCell ref="A6:C6"/>
    <mergeCell ref="A1:C1"/>
    <mergeCell ref="A2:C2"/>
    <mergeCell ref="A3:C3"/>
    <mergeCell ref="A4:C4"/>
    <mergeCell ref="A5:C5"/>
    <mergeCell ref="A7:B7"/>
    <mergeCell ref="A8:C8"/>
  </mergeCells>
  <dataValidations count="2">
    <dataValidation type="list" allowBlank="1" sqref="C32:C43 C73:C78 C14:C30 C46:C51 C54:C70 C81:C86" xr:uid="{00000000-0002-0000-0400-000000000000}">
      <formula1>"Meets Expectations - 1 point,Does Not Meet Expectations - 0 points"</formula1>
    </dataValidation>
    <dataValidation type="list" allowBlank="1" showInputMessage="1" showErrorMessage="1" sqref="C7" xr:uid="{79273914-8438-4DAD-A737-341718A03BC3}">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74"/>
  <sheetViews>
    <sheetView showGridLines="0" workbookViewId="0">
      <selection activeCell="A2" sqref="A2:E2"/>
    </sheetView>
  </sheetViews>
  <sheetFormatPr defaultColWidth="0" defaultRowHeight="15" customHeight="1" zeroHeight="1"/>
  <cols>
    <col min="1" max="1" width="56.28515625" style="19" customWidth="1"/>
    <col min="2" max="2" width="17" style="19" customWidth="1"/>
    <col min="3" max="3" width="18.42578125" style="19" customWidth="1"/>
    <col min="4" max="4" width="50.140625" style="19" customWidth="1"/>
    <col min="5" max="5" width="20.42578125" style="19" customWidth="1"/>
    <col min="6" max="26" width="8.7109375" style="19" hidden="1" customWidth="1"/>
    <col min="27" max="16384" width="0" style="19" hidden="1"/>
  </cols>
  <sheetData>
    <row r="1" spans="1:27" ht="33" customHeight="1">
      <c r="A1" s="183" t="s">
        <v>167</v>
      </c>
      <c r="B1" s="184"/>
      <c r="C1" s="184"/>
      <c r="D1" s="184"/>
      <c r="E1" s="185"/>
      <c r="F1" s="58"/>
      <c r="G1" s="58"/>
      <c r="H1" s="58"/>
      <c r="I1" s="58"/>
      <c r="J1" s="58"/>
      <c r="K1" s="58"/>
      <c r="L1" s="58"/>
      <c r="M1" s="58"/>
      <c r="N1" s="58"/>
      <c r="O1" s="58"/>
      <c r="P1" s="58"/>
      <c r="Q1" s="58"/>
      <c r="R1" s="58"/>
      <c r="S1" s="58"/>
      <c r="T1" s="58"/>
      <c r="U1" s="58"/>
      <c r="V1" s="58"/>
      <c r="W1" s="58"/>
      <c r="X1" s="58"/>
      <c r="Y1" s="58"/>
      <c r="Z1" s="58"/>
      <c r="AA1" s="58"/>
    </row>
    <row r="2" spans="1:27" ht="49.5" customHeight="1">
      <c r="A2" s="186" t="s">
        <v>168</v>
      </c>
      <c r="B2" s="187"/>
      <c r="C2" s="187"/>
      <c r="D2" s="187"/>
      <c r="E2" s="188"/>
      <c r="F2" s="58"/>
      <c r="G2" s="58"/>
      <c r="H2" s="58"/>
      <c r="I2" s="58"/>
      <c r="J2" s="58"/>
      <c r="K2" s="58"/>
      <c r="L2" s="58"/>
      <c r="M2" s="58"/>
      <c r="N2" s="58"/>
      <c r="O2" s="58"/>
      <c r="P2" s="58"/>
      <c r="Q2" s="58"/>
      <c r="R2" s="58"/>
      <c r="S2" s="58"/>
      <c r="T2" s="58"/>
      <c r="U2" s="58"/>
      <c r="V2" s="58"/>
      <c r="W2" s="58"/>
      <c r="X2" s="58"/>
      <c r="Y2" s="58"/>
      <c r="Z2" s="58"/>
      <c r="AA2" s="58"/>
    </row>
    <row r="3" spans="1:27" ht="351.75" customHeight="1">
      <c r="A3" s="189" t="s">
        <v>169</v>
      </c>
      <c r="B3" s="190"/>
      <c r="C3" s="190"/>
      <c r="D3" s="190"/>
      <c r="E3" s="191"/>
      <c r="F3" s="58"/>
      <c r="G3" s="58"/>
      <c r="H3" s="58"/>
      <c r="I3" s="58"/>
      <c r="J3" s="58"/>
      <c r="K3" s="58"/>
      <c r="L3" s="58"/>
      <c r="M3" s="58"/>
      <c r="N3" s="58"/>
      <c r="O3" s="58"/>
      <c r="P3" s="58"/>
      <c r="Q3" s="58"/>
      <c r="R3" s="58"/>
      <c r="S3" s="58"/>
      <c r="T3" s="58"/>
      <c r="U3" s="58"/>
      <c r="V3" s="58"/>
      <c r="W3" s="58"/>
      <c r="X3" s="58"/>
      <c r="Y3" s="58"/>
      <c r="Z3" s="58"/>
      <c r="AA3" s="58"/>
    </row>
    <row r="4" spans="1:27" ht="15.75" customHeight="1">
      <c r="A4" s="22" t="s">
        <v>170</v>
      </c>
      <c r="B4" s="38"/>
      <c r="C4" s="38"/>
      <c r="D4" s="38"/>
      <c r="E4" s="39"/>
      <c r="F4" s="58"/>
      <c r="G4" s="58"/>
      <c r="H4" s="58"/>
      <c r="I4" s="58"/>
      <c r="J4" s="58"/>
      <c r="K4" s="58"/>
      <c r="L4" s="58"/>
      <c r="M4" s="58"/>
      <c r="N4" s="58"/>
      <c r="O4" s="58"/>
      <c r="P4" s="58"/>
      <c r="Q4" s="58"/>
      <c r="R4" s="58"/>
      <c r="S4" s="58"/>
      <c r="T4" s="58"/>
      <c r="U4" s="58"/>
      <c r="V4" s="58"/>
      <c r="W4" s="58"/>
      <c r="X4" s="58"/>
      <c r="Y4" s="58"/>
      <c r="Z4" s="58"/>
      <c r="AA4" s="58"/>
    </row>
    <row r="5" spans="1:27" ht="15.75" customHeight="1">
      <c r="A5" s="40" t="s">
        <v>171</v>
      </c>
      <c r="B5" s="72" t="s">
        <v>172</v>
      </c>
      <c r="C5" s="41" t="s">
        <v>173</v>
      </c>
      <c r="D5" s="41" t="s">
        <v>174</v>
      </c>
      <c r="E5" s="42" t="s">
        <v>175</v>
      </c>
      <c r="F5" s="58"/>
      <c r="G5" s="58"/>
      <c r="H5" s="58"/>
      <c r="I5" s="58"/>
      <c r="J5" s="58"/>
      <c r="K5" s="58"/>
      <c r="L5" s="58"/>
      <c r="M5" s="58"/>
      <c r="N5" s="58"/>
      <c r="O5" s="58"/>
      <c r="P5" s="58"/>
      <c r="Q5" s="58"/>
      <c r="R5" s="58"/>
      <c r="S5" s="58"/>
      <c r="T5" s="58"/>
      <c r="U5" s="58"/>
      <c r="V5" s="58"/>
      <c r="W5" s="58"/>
      <c r="X5" s="58"/>
      <c r="Y5" s="58"/>
      <c r="Z5" s="58"/>
      <c r="AA5" s="58"/>
    </row>
    <row r="6" spans="1:27" ht="15.75" customHeight="1">
      <c r="A6" s="175" t="s">
        <v>176</v>
      </c>
      <c r="B6" s="192">
        <f>PhaseII_Kindergarten!C26</f>
        <v>8</v>
      </c>
      <c r="C6" s="158" t="s">
        <v>177</v>
      </c>
      <c r="D6" s="73" t="s">
        <v>178</v>
      </c>
      <c r="E6" s="145" t="str">
        <f>IF($B6&lt;7, "Does Not Meet Expectations", IF($B6&gt;8,"Meets Expectations", "Partially Meets Expectations"))</f>
        <v>Partially Meets Expectations</v>
      </c>
      <c r="F6" s="58"/>
      <c r="G6" s="58"/>
      <c r="H6" s="58"/>
      <c r="I6" s="58"/>
      <c r="J6" s="58"/>
      <c r="K6" s="58"/>
      <c r="L6" s="58"/>
      <c r="M6" s="58"/>
      <c r="N6" s="58"/>
      <c r="O6" s="58"/>
      <c r="P6" s="58"/>
      <c r="Q6" s="58"/>
      <c r="R6" s="58"/>
      <c r="S6" s="58"/>
      <c r="T6" s="58"/>
      <c r="U6" s="58"/>
      <c r="V6" s="58"/>
      <c r="W6" s="58"/>
      <c r="X6" s="58"/>
      <c r="Y6" s="58"/>
      <c r="Z6" s="58"/>
      <c r="AA6" s="58"/>
    </row>
    <row r="7" spans="1:27" ht="15.75" customHeight="1">
      <c r="A7" s="176"/>
      <c r="B7" s="151"/>
      <c r="C7" s="159"/>
      <c r="D7" s="43" t="s">
        <v>179</v>
      </c>
      <c r="E7" s="146"/>
      <c r="F7" s="58"/>
      <c r="G7" s="58"/>
      <c r="H7" s="58"/>
      <c r="I7" s="58"/>
      <c r="J7" s="58"/>
      <c r="K7" s="58"/>
      <c r="L7" s="58"/>
      <c r="M7" s="58"/>
      <c r="N7" s="58"/>
      <c r="O7" s="58"/>
      <c r="P7" s="58"/>
      <c r="Q7" s="58"/>
      <c r="R7" s="58"/>
      <c r="S7" s="58"/>
      <c r="T7" s="58"/>
      <c r="U7" s="58"/>
      <c r="V7" s="58"/>
      <c r="W7" s="58"/>
      <c r="X7" s="58"/>
      <c r="Y7" s="58"/>
      <c r="Z7" s="58"/>
      <c r="AA7" s="58"/>
    </row>
    <row r="8" spans="1:27" ht="15.75" customHeight="1">
      <c r="A8" s="177"/>
      <c r="B8" s="152"/>
      <c r="C8" s="160"/>
      <c r="D8" s="44" t="s">
        <v>180</v>
      </c>
      <c r="E8" s="147"/>
      <c r="F8" s="58"/>
      <c r="G8" s="58"/>
      <c r="H8" s="58"/>
      <c r="I8" s="58"/>
      <c r="J8" s="58"/>
      <c r="K8" s="58"/>
      <c r="L8" s="58"/>
      <c r="M8" s="58"/>
      <c r="N8" s="58"/>
      <c r="O8" s="58"/>
      <c r="P8" s="58"/>
      <c r="Q8" s="58"/>
      <c r="R8" s="58"/>
      <c r="S8" s="58"/>
      <c r="T8" s="58"/>
      <c r="U8" s="58"/>
      <c r="V8" s="58"/>
      <c r="W8" s="58"/>
      <c r="X8" s="58"/>
      <c r="Y8" s="58"/>
      <c r="Z8" s="58"/>
      <c r="AA8" s="58"/>
    </row>
    <row r="9" spans="1:27" ht="15.75" customHeight="1">
      <c r="A9" s="165" t="s">
        <v>181</v>
      </c>
      <c r="B9" s="193">
        <f>PhaseII_Kindergarten!C49</f>
        <v>16</v>
      </c>
      <c r="C9" s="174" t="s">
        <v>182</v>
      </c>
      <c r="D9" s="55" t="s">
        <v>183</v>
      </c>
      <c r="E9" s="145" t="str">
        <f>IF($B9&lt;12, "Does Not Meet Expectations", IF($B9&gt;15,"Meets Expectations", "Partially Meets Expectations"))</f>
        <v>Meets Expectations</v>
      </c>
      <c r="F9" s="58"/>
      <c r="G9" s="58"/>
      <c r="H9" s="58"/>
      <c r="I9" s="58"/>
      <c r="J9" s="58"/>
      <c r="K9" s="58"/>
      <c r="L9" s="58"/>
      <c r="M9" s="58"/>
      <c r="N9" s="58"/>
      <c r="O9" s="58"/>
      <c r="P9" s="58"/>
      <c r="Q9" s="58"/>
      <c r="R9" s="58"/>
      <c r="S9" s="58"/>
      <c r="T9" s="58"/>
      <c r="U9" s="58"/>
      <c r="V9" s="58"/>
      <c r="W9" s="58"/>
      <c r="X9" s="58"/>
      <c r="Y9" s="58"/>
      <c r="Z9" s="58"/>
      <c r="AA9" s="58"/>
    </row>
    <row r="10" spans="1:27" ht="15.75" customHeight="1">
      <c r="A10" s="166"/>
      <c r="B10" s="194"/>
      <c r="C10" s="172"/>
      <c r="D10" s="56" t="s">
        <v>184</v>
      </c>
      <c r="E10" s="146"/>
      <c r="F10" s="58"/>
      <c r="G10" s="58"/>
      <c r="H10" s="58"/>
      <c r="I10" s="58"/>
      <c r="J10" s="58"/>
      <c r="K10" s="58"/>
      <c r="L10" s="58"/>
      <c r="M10" s="58"/>
      <c r="N10" s="58"/>
      <c r="O10" s="58"/>
      <c r="P10" s="58"/>
      <c r="Q10" s="58"/>
      <c r="R10" s="58"/>
      <c r="S10" s="58"/>
      <c r="T10" s="58"/>
      <c r="U10" s="58"/>
      <c r="V10" s="58"/>
      <c r="W10" s="58"/>
      <c r="X10" s="58"/>
      <c r="Y10" s="58"/>
      <c r="Z10" s="58"/>
      <c r="AA10" s="58"/>
    </row>
    <row r="11" spans="1:27" ht="15.75" customHeight="1">
      <c r="A11" s="167"/>
      <c r="B11" s="195"/>
      <c r="C11" s="173"/>
      <c r="D11" s="57" t="s">
        <v>185</v>
      </c>
      <c r="E11" s="147"/>
      <c r="F11" s="58"/>
      <c r="G11" s="58"/>
      <c r="H11" s="58"/>
      <c r="I11" s="58"/>
      <c r="J11" s="58"/>
      <c r="K11" s="58"/>
      <c r="L11" s="58"/>
      <c r="M11" s="58"/>
      <c r="N11" s="58"/>
      <c r="O11" s="58"/>
      <c r="P11" s="58"/>
      <c r="Q11" s="58"/>
      <c r="R11" s="58"/>
      <c r="S11" s="58"/>
      <c r="T11" s="58"/>
      <c r="U11" s="58"/>
      <c r="V11" s="58"/>
      <c r="W11" s="58"/>
      <c r="X11" s="58"/>
      <c r="Y11" s="58"/>
      <c r="Z11" s="58"/>
      <c r="AA11" s="58"/>
    </row>
    <row r="12" spans="1:27" ht="15" customHeight="1">
      <c r="A12" s="175" t="s">
        <v>186</v>
      </c>
      <c r="B12" s="150">
        <f>PhaseII_Kindergarten!C60</f>
        <v>8</v>
      </c>
      <c r="C12" s="158" t="s">
        <v>187</v>
      </c>
      <c r="D12" s="73" t="s">
        <v>188</v>
      </c>
      <c r="E12" s="145" t="str">
        <f>IF($B12&lt;5, "Does Not Meet Expectations", IF($B12&gt;6,"Meets Expectations", "Partially Meets Expectations"))</f>
        <v>Meets Expectations</v>
      </c>
      <c r="F12" s="58"/>
      <c r="G12" s="58"/>
      <c r="H12" s="58"/>
      <c r="I12" s="58"/>
      <c r="J12" s="58"/>
      <c r="K12" s="58"/>
      <c r="L12" s="58"/>
      <c r="M12" s="58"/>
      <c r="N12" s="58"/>
      <c r="O12" s="58"/>
      <c r="P12" s="58"/>
      <c r="Q12" s="58"/>
      <c r="R12" s="58"/>
      <c r="S12" s="58"/>
      <c r="T12" s="58"/>
      <c r="U12" s="58"/>
      <c r="V12" s="58"/>
      <c r="W12" s="58"/>
      <c r="X12" s="58"/>
      <c r="Y12" s="58"/>
      <c r="Z12" s="58"/>
      <c r="AA12" s="58"/>
    </row>
    <row r="13" spans="1:27" ht="15.75" customHeight="1">
      <c r="A13" s="176"/>
      <c r="B13" s="151"/>
      <c r="C13" s="159"/>
      <c r="D13" s="43" t="s">
        <v>189</v>
      </c>
      <c r="E13" s="146"/>
      <c r="F13" s="58"/>
      <c r="G13" s="58"/>
      <c r="H13" s="58"/>
      <c r="I13" s="58"/>
      <c r="J13" s="58"/>
      <c r="K13" s="58"/>
      <c r="L13" s="58"/>
      <c r="M13" s="58"/>
      <c r="N13" s="58"/>
      <c r="O13" s="58"/>
      <c r="P13" s="58"/>
      <c r="Q13" s="58"/>
      <c r="R13" s="58"/>
      <c r="S13" s="58"/>
      <c r="T13" s="58"/>
      <c r="U13" s="58"/>
      <c r="V13" s="58"/>
      <c r="W13" s="58"/>
      <c r="X13" s="58"/>
      <c r="Y13" s="58"/>
      <c r="Z13" s="58"/>
      <c r="AA13" s="58"/>
    </row>
    <row r="14" spans="1:27" ht="15.75" customHeight="1">
      <c r="A14" s="177"/>
      <c r="B14" s="152"/>
      <c r="C14" s="160"/>
      <c r="D14" s="44" t="s">
        <v>190</v>
      </c>
      <c r="E14" s="147"/>
      <c r="F14" s="58"/>
      <c r="G14" s="58"/>
      <c r="H14" s="58"/>
      <c r="I14" s="58"/>
      <c r="J14" s="58"/>
      <c r="K14" s="58"/>
      <c r="L14" s="58"/>
      <c r="M14" s="58"/>
      <c r="N14" s="58"/>
      <c r="O14" s="58"/>
      <c r="P14" s="58"/>
      <c r="Q14" s="58"/>
      <c r="R14" s="58"/>
      <c r="S14" s="58"/>
      <c r="T14" s="58"/>
      <c r="U14" s="58"/>
      <c r="V14" s="58"/>
      <c r="W14" s="58"/>
      <c r="X14" s="58"/>
      <c r="Y14" s="58"/>
      <c r="Z14" s="58"/>
      <c r="AA14" s="58"/>
    </row>
    <row r="15" spans="1:27" ht="15.75" customHeight="1">
      <c r="A15" s="175" t="s">
        <v>191</v>
      </c>
      <c r="B15" s="150">
        <f>PhaseII_Kindergarten!C76</f>
        <v>13</v>
      </c>
      <c r="C15" s="158" t="s">
        <v>192</v>
      </c>
      <c r="D15" s="73" t="s">
        <v>193</v>
      </c>
      <c r="E15" s="145" t="str">
        <f>IF($B15&lt;8, "Does Not Meet Expectations", IF($B15&gt;10,"Meets Expectations", "Partially Meets Expectations"))</f>
        <v>Meets Expectations</v>
      </c>
      <c r="F15" s="58"/>
      <c r="G15" s="58"/>
      <c r="H15" s="58"/>
      <c r="I15" s="58"/>
      <c r="J15" s="58"/>
      <c r="K15" s="58"/>
      <c r="L15" s="58"/>
      <c r="M15" s="58"/>
      <c r="N15" s="58"/>
      <c r="O15" s="58"/>
      <c r="P15" s="58"/>
      <c r="Q15" s="58"/>
      <c r="R15" s="58"/>
      <c r="S15" s="58"/>
      <c r="T15" s="58"/>
      <c r="U15" s="58"/>
      <c r="V15" s="58"/>
      <c r="W15" s="58"/>
      <c r="X15" s="58"/>
      <c r="Y15" s="58"/>
      <c r="Z15" s="58"/>
      <c r="AA15" s="58"/>
    </row>
    <row r="16" spans="1:27" ht="15.75" customHeight="1">
      <c r="A16" s="176"/>
      <c r="B16" s="151"/>
      <c r="C16" s="159"/>
      <c r="D16" s="43" t="s">
        <v>194</v>
      </c>
      <c r="E16" s="146"/>
      <c r="F16" s="58"/>
      <c r="G16" s="58"/>
      <c r="H16" s="58"/>
      <c r="I16" s="58"/>
      <c r="J16" s="58"/>
      <c r="K16" s="58"/>
      <c r="L16" s="58"/>
      <c r="M16" s="58"/>
      <c r="N16" s="58"/>
      <c r="O16" s="58"/>
      <c r="P16" s="58"/>
      <c r="Q16" s="58"/>
      <c r="R16" s="58"/>
      <c r="S16" s="58"/>
      <c r="T16" s="58"/>
      <c r="U16" s="58"/>
      <c r="V16" s="58"/>
      <c r="W16" s="58"/>
      <c r="X16" s="58"/>
      <c r="Y16" s="58"/>
      <c r="Z16" s="58"/>
      <c r="AA16" s="58"/>
    </row>
    <row r="17" spans="1:27" ht="15.75" customHeight="1">
      <c r="A17" s="177"/>
      <c r="B17" s="152"/>
      <c r="C17" s="160"/>
      <c r="D17" s="43" t="s">
        <v>195</v>
      </c>
      <c r="E17" s="147"/>
      <c r="F17" s="58"/>
      <c r="G17" s="58"/>
      <c r="H17" s="58"/>
      <c r="I17" s="58"/>
      <c r="J17" s="58"/>
      <c r="K17" s="58"/>
      <c r="L17" s="58"/>
      <c r="M17" s="58"/>
      <c r="N17" s="58"/>
      <c r="O17" s="58"/>
      <c r="P17" s="58"/>
      <c r="Q17" s="58"/>
      <c r="R17" s="58"/>
      <c r="S17" s="58"/>
      <c r="T17" s="58"/>
      <c r="U17" s="58"/>
      <c r="V17" s="58"/>
      <c r="W17" s="58"/>
      <c r="X17" s="58"/>
      <c r="Y17" s="58"/>
      <c r="Z17" s="58"/>
      <c r="AA17" s="58"/>
    </row>
    <row r="18" spans="1:27" ht="15.75" customHeight="1">
      <c r="A18" s="175" t="s">
        <v>196</v>
      </c>
      <c r="B18" s="150">
        <f>PhaseII_Kindergarten!C83</f>
        <v>2</v>
      </c>
      <c r="C18" s="162" t="s">
        <v>197</v>
      </c>
      <c r="D18" s="73" t="s">
        <v>198</v>
      </c>
      <c r="E18" s="145" t="str">
        <f>IF($B18&lt;1, "Does Not Meet Expectations", IF($B18&gt;2,"Meets Expectations", "Partially Meets Expectations"))</f>
        <v>Partially Meets Expectations</v>
      </c>
      <c r="F18" s="58"/>
      <c r="G18" s="58"/>
      <c r="H18" s="58"/>
      <c r="I18" s="58"/>
      <c r="J18" s="58"/>
      <c r="K18" s="58"/>
      <c r="L18" s="58"/>
      <c r="M18" s="58"/>
      <c r="N18" s="58"/>
      <c r="O18" s="58"/>
      <c r="P18" s="58"/>
      <c r="Q18" s="58"/>
      <c r="R18" s="58"/>
      <c r="S18" s="58"/>
      <c r="T18" s="58"/>
      <c r="U18" s="58"/>
      <c r="V18" s="58"/>
      <c r="W18" s="58"/>
      <c r="X18" s="58"/>
      <c r="Y18" s="58"/>
      <c r="Z18" s="58"/>
      <c r="AA18" s="58"/>
    </row>
    <row r="19" spans="1:27" ht="15.75" customHeight="1">
      <c r="A19" s="176"/>
      <c r="B19" s="151"/>
      <c r="C19" s="163"/>
      <c r="D19" s="43" t="s">
        <v>199</v>
      </c>
      <c r="E19" s="146"/>
      <c r="F19" s="58"/>
      <c r="G19" s="58"/>
      <c r="H19" s="58"/>
      <c r="I19" s="58"/>
      <c r="J19" s="58"/>
      <c r="K19" s="58"/>
      <c r="L19" s="58"/>
      <c r="M19" s="58"/>
      <c r="N19" s="58"/>
      <c r="O19" s="58"/>
      <c r="P19" s="58"/>
      <c r="Q19" s="58"/>
      <c r="R19" s="58"/>
      <c r="S19" s="58"/>
      <c r="T19" s="58"/>
      <c r="U19" s="58"/>
      <c r="V19" s="58"/>
      <c r="W19" s="58"/>
      <c r="X19" s="58"/>
      <c r="Y19" s="58"/>
      <c r="Z19" s="58"/>
      <c r="AA19" s="58"/>
    </row>
    <row r="20" spans="1:27" ht="15.75" customHeight="1">
      <c r="A20" s="177"/>
      <c r="B20" s="152"/>
      <c r="C20" s="164"/>
      <c r="D20" s="43" t="s">
        <v>200</v>
      </c>
      <c r="E20" s="147"/>
      <c r="F20" s="58"/>
      <c r="G20" s="58"/>
      <c r="H20" s="58"/>
      <c r="I20" s="58"/>
      <c r="J20" s="58"/>
      <c r="K20" s="58"/>
      <c r="L20" s="58"/>
      <c r="M20" s="58"/>
      <c r="N20" s="58"/>
      <c r="O20" s="58"/>
      <c r="P20" s="58"/>
      <c r="Q20" s="58"/>
      <c r="R20" s="58"/>
      <c r="S20" s="58"/>
      <c r="T20" s="58"/>
      <c r="U20" s="58"/>
      <c r="V20" s="58"/>
      <c r="W20" s="58"/>
      <c r="X20" s="58"/>
      <c r="Y20" s="58"/>
      <c r="Z20" s="58"/>
      <c r="AA20" s="58"/>
    </row>
    <row r="21" spans="1:27" ht="15.75" customHeight="1">
      <c r="A21" s="175" t="s">
        <v>201</v>
      </c>
      <c r="B21" s="150">
        <f>PhaseII_Kindergarten!C92</f>
        <v>6</v>
      </c>
      <c r="C21" s="162" t="s">
        <v>202</v>
      </c>
      <c r="D21" s="73" t="s">
        <v>203</v>
      </c>
      <c r="E21" s="145" t="str">
        <f>IF($B21&lt;3, "Does Not Meet Expectations", IF($B21&gt;4,"Meets Expectations", "Partially Meets Expectations"))</f>
        <v>Meets Expectations</v>
      </c>
      <c r="F21" s="58"/>
      <c r="G21" s="58"/>
      <c r="H21" s="58"/>
      <c r="I21" s="58"/>
      <c r="J21" s="58"/>
      <c r="K21" s="58"/>
      <c r="L21" s="58"/>
      <c r="M21" s="58"/>
      <c r="N21" s="58"/>
      <c r="O21" s="58"/>
      <c r="P21" s="58"/>
      <c r="Q21" s="58"/>
      <c r="R21" s="58"/>
      <c r="S21" s="58"/>
      <c r="T21" s="58"/>
      <c r="U21" s="58"/>
      <c r="V21" s="58"/>
      <c r="W21" s="58"/>
      <c r="X21" s="58"/>
      <c r="Y21" s="58"/>
      <c r="Z21" s="58"/>
      <c r="AA21" s="58"/>
    </row>
    <row r="22" spans="1:27" ht="15.75" customHeight="1">
      <c r="A22" s="176"/>
      <c r="B22" s="151"/>
      <c r="C22" s="163"/>
      <c r="D22" s="43" t="s">
        <v>204</v>
      </c>
      <c r="E22" s="146"/>
      <c r="F22" s="58"/>
      <c r="G22" s="58"/>
      <c r="H22" s="58"/>
      <c r="I22" s="58"/>
      <c r="J22" s="58"/>
      <c r="K22" s="58"/>
      <c r="L22" s="58"/>
      <c r="M22" s="58"/>
      <c r="N22" s="58"/>
      <c r="O22" s="58"/>
      <c r="P22" s="58"/>
      <c r="Q22" s="58"/>
      <c r="R22" s="58"/>
      <c r="S22" s="58"/>
      <c r="T22" s="58"/>
      <c r="U22" s="58"/>
      <c r="V22" s="58"/>
      <c r="W22" s="58"/>
      <c r="X22" s="58"/>
      <c r="Y22" s="58"/>
      <c r="Z22" s="58"/>
      <c r="AA22" s="58"/>
    </row>
    <row r="23" spans="1:27" ht="15.75" customHeight="1">
      <c r="A23" s="177"/>
      <c r="B23" s="152"/>
      <c r="C23" s="164"/>
      <c r="D23" s="44" t="s">
        <v>205</v>
      </c>
      <c r="E23" s="147"/>
      <c r="F23" s="58"/>
      <c r="G23" s="58"/>
      <c r="H23" s="58"/>
      <c r="I23" s="58"/>
      <c r="J23" s="58"/>
      <c r="K23" s="58"/>
      <c r="L23" s="58"/>
      <c r="M23" s="58"/>
      <c r="N23" s="58"/>
      <c r="O23" s="58"/>
      <c r="P23" s="58"/>
      <c r="Q23" s="58"/>
      <c r="R23" s="58"/>
      <c r="S23" s="58"/>
      <c r="T23" s="58"/>
      <c r="U23" s="58"/>
      <c r="V23" s="58"/>
      <c r="W23" s="58"/>
      <c r="X23" s="58"/>
      <c r="Y23" s="58"/>
      <c r="Z23" s="58"/>
      <c r="AA23" s="58"/>
    </row>
    <row r="24" spans="1:27" ht="23.25" customHeight="1">
      <c r="A24" s="45"/>
      <c r="B24" s="46"/>
      <c r="C24" s="46"/>
      <c r="D24" s="47" t="s">
        <v>206</v>
      </c>
      <c r="E24" s="48" t="s">
        <v>6</v>
      </c>
      <c r="F24" s="58"/>
      <c r="G24" s="58"/>
      <c r="H24" s="58"/>
      <c r="I24" s="58"/>
      <c r="J24" s="58"/>
      <c r="K24" s="58"/>
      <c r="L24" s="58"/>
      <c r="M24" s="58"/>
      <c r="N24" s="58"/>
      <c r="O24" s="58"/>
      <c r="P24" s="58"/>
      <c r="Q24" s="58"/>
      <c r="R24" s="58"/>
      <c r="S24" s="58"/>
      <c r="T24" s="58"/>
      <c r="U24" s="58"/>
      <c r="V24" s="58"/>
      <c r="W24" s="58"/>
      <c r="X24" s="58"/>
      <c r="Y24" s="58"/>
      <c r="Z24" s="58"/>
      <c r="AA24" s="58"/>
    </row>
    <row r="25" spans="1:27" ht="15.75" customHeight="1">
      <c r="A25" s="20"/>
      <c r="B25" s="20"/>
      <c r="C25" s="20"/>
      <c r="D25" s="20"/>
      <c r="E25" s="20"/>
      <c r="F25" s="58"/>
      <c r="G25" s="58"/>
      <c r="H25" s="58"/>
      <c r="I25" s="58"/>
      <c r="J25" s="58"/>
      <c r="K25" s="58"/>
      <c r="L25" s="58"/>
      <c r="M25" s="58"/>
      <c r="N25" s="58"/>
      <c r="O25" s="58"/>
      <c r="P25" s="58"/>
      <c r="Q25" s="58"/>
      <c r="R25" s="58"/>
      <c r="S25" s="58"/>
      <c r="T25" s="58"/>
      <c r="U25" s="58"/>
      <c r="V25" s="58"/>
      <c r="W25" s="58"/>
      <c r="X25" s="58"/>
      <c r="Y25" s="58"/>
      <c r="Z25" s="58"/>
      <c r="AA25" s="58"/>
    </row>
    <row r="26" spans="1:27" ht="15.75" customHeight="1">
      <c r="A26" s="23" t="s">
        <v>207</v>
      </c>
      <c r="B26" s="38"/>
      <c r="C26" s="38"/>
      <c r="D26" s="38"/>
      <c r="E26" s="39"/>
      <c r="F26" s="58"/>
      <c r="G26" s="58"/>
      <c r="H26" s="58"/>
      <c r="I26" s="58"/>
      <c r="J26" s="58"/>
      <c r="K26" s="58"/>
      <c r="L26" s="58"/>
      <c r="M26" s="58"/>
      <c r="N26" s="58"/>
      <c r="O26" s="58"/>
      <c r="P26" s="58"/>
      <c r="Q26" s="58"/>
      <c r="R26" s="58"/>
      <c r="S26" s="58"/>
      <c r="T26" s="58"/>
      <c r="U26" s="58"/>
      <c r="V26" s="58"/>
      <c r="W26" s="58"/>
      <c r="X26" s="58"/>
      <c r="Y26" s="58"/>
      <c r="Z26" s="58"/>
      <c r="AA26" s="58"/>
    </row>
    <row r="27" spans="1:27" ht="15.75" customHeight="1">
      <c r="A27" s="40" t="s">
        <v>171</v>
      </c>
      <c r="B27" s="41" t="s">
        <v>172</v>
      </c>
      <c r="C27" s="41" t="s">
        <v>173</v>
      </c>
      <c r="D27" s="41" t="s">
        <v>174</v>
      </c>
      <c r="E27" s="42" t="s">
        <v>175</v>
      </c>
      <c r="F27" s="58"/>
      <c r="G27" s="58"/>
      <c r="H27" s="58"/>
      <c r="I27" s="58"/>
      <c r="J27" s="58"/>
      <c r="K27" s="58"/>
      <c r="L27" s="58"/>
      <c r="M27" s="58"/>
      <c r="N27" s="58"/>
      <c r="O27" s="58"/>
      <c r="P27" s="58"/>
      <c r="Q27" s="58"/>
      <c r="R27" s="58"/>
      <c r="S27" s="58"/>
      <c r="T27" s="58"/>
      <c r="U27" s="58"/>
      <c r="V27" s="58"/>
      <c r="W27" s="58"/>
      <c r="X27" s="58"/>
      <c r="Y27" s="58"/>
      <c r="Z27" s="58"/>
      <c r="AA27" s="58"/>
    </row>
    <row r="28" spans="1:27" ht="15.75" customHeight="1">
      <c r="A28" s="196" t="s">
        <v>176</v>
      </c>
      <c r="B28" s="192">
        <f>PhaseII_1stGrade!C26</f>
        <v>9</v>
      </c>
      <c r="C28" s="158" t="s">
        <v>177</v>
      </c>
      <c r="D28" s="73" t="s">
        <v>178</v>
      </c>
      <c r="E28" s="145" t="str">
        <f>IF($B28&lt;7, "Does Not Meet Expectations", IF($B28&gt;8,"Meets Expectations", "Partially Meets Expectations"))</f>
        <v>Meets Expectations</v>
      </c>
      <c r="F28" s="58"/>
      <c r="G28" s="58"/>
      <c r="H28" s="58"/>
      <c r="I28" s="58"/>
      <c r="J28" s="58"/>
      <c r="K28" s="58"/>
      <c r="L28" s="58"/>
      <c r="M28" s="58"/>
      <c r="N28" s="58"/>
      <c r="O28" s="58"/>
      <c r="P28" s="58"/>
      <c r="Q28" s="58"/>
      <c r="R28" s="58"/>
      <c r="S28" s="58"/>
      <c r="T28" s="58"/>
      <c r="U28" s="58"/>
      <c r="V28" s="58"/>
      <c r="W28" s="58"/>
      <c r="X28" s="58"/>
      <c r="Y28" s="58"/>
      <c r="Z28" s="58"/>
      <c r="AA28" s="58"/>
    </row>
    <row r="29" spans="1:27" ht="15.75" customHeight="1">
      <c r="A29" s="149"/>
      <c r="B29" s="151"/>
      <c r="C29" s="159"/>
      <c r="D29" s="43" t="s">
        <v>179</v>
      </c>
      <c r="E29" s="146"/>
      <c r="F29" s="58"/>
      <c r="G29" s="58"/>
      <c r="H29" s="58"/>
      <c r="I29" s="58"/>
      <c r="J29" s="58"/>
      <c r="K29" s="58"/>
      <c r="L29" s="58"/>
      <c r="M29" s="58"/>
      <c r="N29" s="58"/>
      <c r="O29" s="58"/>
      <c r="P29" s="58"/>
      <c r="Q29" s="58"/>
      <c r="R29" s="58"/>
      <c r="S29" s="58"/>
      <c r="T29" s="58"/>
      <c r="U29" s="58"/>
      <c r="V29" s="58"/>
      <c r="W29" s="58"/>
      <c r="X29" s="58"/>
      <c r="Y29" s="58"/>
      <c r="Z29" s="58"/>
      <c r="AA29" s="58"/>
    </row>
    <row r="30" spans="1:27" ht="15.75" customHeight="1">
      <c r="A30" s="156"/>
      <c r="B30" s="152"/>
      <c r="C30" s="160"/>
      <c r="D30" s="44" t="s">
        <v>180</v>
      </c>
      <c r="E30" s="146"/>
      <c r="F30" s="58"/>
      <c r="G30" s="58"/>
      <c r="H30" s="58"/>
      <c r="I30" s="58"/>
      <c r="J30" s="58"/>
      <c r="K30" s="58"/>
      <c r="L30" s="58"/>
      <c r="M30" s="58"/>
      <c r="N30" s="58"/>
      <c r="O30" s="58"/>
      <c r="P30" s="58"/>
      <c r="Q30" s="58"/>
      <c r="R30" s="58"/>
      <c r="S30" s="58"/>
      <c r="T30" s="58"/>
      <c r="U30" s="58"/>
      <c r="V30" s="58"/>
      <c r="W30" s="58"/>
      <c r="X30" s="58"/>
      <c r="Y30" s="58"/>
      <c r="Z30" s="58"/>
      <c r="AA30" s="58"/>
    </row>
    <row r="31" spans="1:27" ht="15.75" customHeight="1">
      <c r="A31" s="197" t="s">
        <v>181</v>
      </c>
      <c r="B31" s="193">
        <f>PhaseII_1stGrade!C49</f>
        <v>16</v>
      </c>
      <c r="C31" s="174" t="s">
        <v>182</v>
      </c>
      <c r="D31" s="64" t="s">
        <v>183</v>
      </c>
      <c r="E31" s="200" t="str">
        <f>IF($B31&lt;12, "Does Not Meet Expectations", IF($B31&gt;15,"Meets Expectations", "Partially Meets Expectations"))</f>
        <v>Meets Expectations</v>
      </c>
      <c r="F31" s="58"/>
      <c r="G31" s="58"/>
      <c r="H31" s="58"/>
      <c r="I31" s="58"/>
      <c r="J31" s="58"/>
      <c r="K31" s="58"/>
      <c r="L31" s="58"/>
      <c r="M31" s="58"/>
      <c r="N31" s="58"/>
      <c r="O31" s="58"/>
      <c r="P31" s="58"/>
      <c r="Q31" s="58"/>
      <c r="R31" s="58"/>
      <c r="S31" s="58"/>
      <c r="T31" s="58"/>
      <c r="U31" s="58"/>
      <c r="V31" s="58"/>
      <c r="W31" s="58"/>
      <c r="X31" s="58"/>
      <c r="Y31" s="58"/>
      <c r="Z31" s="58"/>
      <c r="AA31" s="58"/>
    </row>
    <row r="32" spans="1:27" ht="15.75" customHeight="1">
      <c r="A32" s="198"/>
      <c r="B32" s="194"/>
      <c r="C32" s="172"/>
      <c r="D32" s="65" t="s">
        <v>184</v>
      </c>
      <c r="E32" s="159"/>
      <c r="F32" s="58"/>
      <c r="G32" s="58"/>
      <c r="H32" s="58"/>
      <c r="I32" s="58"/>
      <c r="J32" s="58"/>
      <c r="K32" s="58"/>
      <c r="L32" s="58"/>
      <c r="M32" s="58"/>
      <c r="N32" s="58"/>
      <c r="O32" s="58"/>
      <c r="P32" s="58"/>
      <c r="Q32" s="58"/>
      <c r="R32" s="58"/>
      <c r="S32" s="58"/>
      <c r="T32" s="58"/>
      <c r="U32" s="58"/>
      <c r="V32" s="58"/>
      <c r="W32" s="58"/>
      <c r="X32" s="58"/>
      <c r="Y32" s="58"/>
      <c r="Z32" s="58"/>
      <c r="AA32" s="58"/>
    </row>
    <row r="33" spans="1:27" ht="15.75" customHeight="1">
      <c r="A33" s="199"/>
      <c r="B33" s="195"/>
      <c r="C33" s="173"/>
      <c r="D33" s="66" t="s">
        <v>185</v>
      </c>
      <c r="E33" s="160"/>
      <c r="F33" s="58"/>
      <c r="G33" s="58"/>
      <c r="H33" s="58"/>
      <c r="I33" s="58"/>
      <c r="J33" s="58"/>
      <c r="K33" s="58"/>
      <c r="L33" s="58"/>
      <c r="M33" s="58"/>
      <c r="N33" s="58"/>
      <c r="O33" s="58"/>
      <c r="P33" s="58"/>
      <c r="Q33" s="58"/>
      <c r="R33" s="58"/>
      <c r="S33" s="58"/>
      <c r="T33" s="58"/>
      <c r="U33" s="58"/>
      <c r="V33" s="58"/>
      <c r="W33" s="58"/>
      <c r="X33" s="58"/>
      <c r="Y33" s="58"/>
      <c r="Z33" s="58"/>
      <c r="AA33" s="58"/>
    </row>
    <row r="34" spans="1:27" ht="15" customHeight="1">
      <c r="A34" s="148" t="s">
        <v>186</v>
      </c>
      <c r="B34" s="150">
        <f>PhaseII_1stGrade!C61</f>
        <v>9</v>
      </c>
      <c r="C34" s="158" t="s">
        <v>208</v>
      </c>
      <c r="D34" s="73" t="s">
        <v>209</v>
      </c>
      <c r="E34" s="201" t="str">
        <f>IF($B34&lt;6, "Does Not Meet Expectations", IF($B34&gt;7,"Meets Expectations", "Partially Meets Expectations"))</f>
        <v>Meets Expectations</v>
      </c>
      <c r="F34" s="58"/>
      <c r="G34" s="58"/>
      <c r="H34" s="58"/>
      <c r="I34" s="58"/>
      <c r="J34" s="58"/>
      <c r="K34" s="58"/>
      <c r="L34" s="58"/>
      <c r="M34" s="58"/>
      <c r="N34" s="58"/>
      <c r="O34" s="58"/>
      <c r="P34" s="58"/>
      <c r="Q34" s="58"/>
      <c r="R34" s="58"/>
      <c r="S34" s="58"/>
      <c r="T34" s="58"/>
      <c r="U34" s="58"/>
      <c r="V34" s="58"/>
      <c r="W34" s="58"/>
      <c r="X34" s="58"/>
      <c r="Y34" s="58"/>
      <c r="Z34" s="58"/>
      <c r="AA34" s="58"/>
    </row>
    <row r="35" spans="1:27" ht="15.75" customHeight="1">
      <c r="A35" s="149"/>
      <c r="B35" s="151"/>
      <c r="C35" s="159"/>
      <c r="D35" s="43" t="s">
        <v>210</v>
      </c>
      <c r="E35" s="146"/>
      <c r="F35" s="58"/>
      <c r="G35" s="58"/>
      <c r="H35" s="58"/>
      <c r="I35" s="58"/>
      <c r="J35" s="58"/>
      <c r="K35" s="58"/>
      <c r="L35" s="58"/>
      <c r="M35" s="58"/>
      <c r="N35" s="58"/>
      <c r="O35" s="58"/>
      <c r="P35" s="58"/>
      <c r="Q35" s="58"/>
      <c r="R35" s="58"/>
      <c r="S35" s="58"/>
      <c r="T35" s="58"/>
      <c r="U35" s="58"/>
      <c r="V35" s="58"/>
      <c r="W35" s="58"/>
      <c r="X35" s="58"/>
      <c r="Y35" s="58"/>
      <c r="Z35" s="58"/>
      <c r="AA35" s="58"/>
    </row>
    <row r="36" spans="1:27" ht="15.75" customHeight="1">
      <c r="A36" s="156"/>
      <c r="B36" s="151"/>
      <c r="C36" s="160"/>
      <c r="D36" s="43" t="s">
        <v>211</v>
      </c>
      <c r="E36" s="147"/>
      <c r="F36" s="58"/>
      <c r="G36" s="58"/>
      <c r="H36" s="58"/>
      <c r="I36" s="58"/>
      <c r="J36" s="58"/>
      <c r="K36" s="58"/>
      <c r="L36" s="58"/>
      <c r="M36" s="58"/>
      <c r="N36" s="58"/>
      <c r="O36" s="58"/>
      <c r="P36" s="58"/>
      <c r="Q36" s="58"/>
      <c r="R36" s="58"/>
      <c r="S36" s="58"/>
      <c r="T36" s="58"/>
      <c r="U36" s="58"/>
      <c r="V36" s="58"/>
      <c r="W36" s="58"/>
      <c r="X36" s="58"/>
      <c r="Y36" s="58"/>
      <c r="Z36" s="58"/>
      <c r="AA36" s="58"/>
    </row>
    <row r="37" spans="1:27" ht="24.75" customHeight="1">
      <c r="A37" s="148" t="s">
        <v>212</v>
      </c>
      <c r="B37" s="202">
        <f>PhaseII_1stGrade!C70</f>
        <v>5</v>
      </c>
      <c r="C37" s="204" t="s">
        <v>202</v>
      </c>
      <c r="D37" s="73" t="s">
        <v>203</v>
      </c>
      <c r="E37" s="145" t="str">
        <f>IF($B37&lt;3, "Does Not Meet Expectations", IF($B37&gt;4,"Meets Expectations", "Partially Meets Expectations"))</f>
        <v>Meets Expectations</v>
      </c>
      <c r="F37" s="58"/>
      <c r="G37" s="58"/>
      <c r="H37" s="58"/>
      <c r="I37" s="58"/>
      <c r="J37" s="58"/>
      <c r="K37" s="58"/>
      <c r="L37" s="58"/>
      <c r="M37" s="58"/>
      <c r="N37" s="58"/>
      <c r="O37" s="58"/>
      <c r="P37" s="58"/>
      <c r="Q37" s="58"/>
      <c r="R37" s="58"/>
      <c r="S37" s="58"/>
      <c r="T37" s="58"/>
      <c r="U37" s="58"/>
      <c r="V37" s="58"/>
      <c r="W37" s="58"/>
      <c r="X37" s="58"/>
      <c r="Y37" s="58"/>
      <c r="Z37" s="58"/>
      <c r="AA37" s="58"/>
    </row>
    <row r="38" spans="1:27" ht="15.75" customHeight="1">
      <c r="A38" s="149"/>
      <c r="B38" s="203"/>
      <c r="C38" s="151"/>
      <c r="D38" s="43" t="s">
        <v>213</v>
      </c>
      <c r="E38" s="146"/>
      <c r="F38" s="58"/>
      <c r="G38" s="58"/>
      <c r="H38" s="58"/>
      <c r="I38" s="58"/>
      <c r="J38" s="58"/>
      <c r="K38" s="58"/>
      <c r="L38" s="58"/>
      <c r="M38" s="58"/>
      <c r="N38" s="58"/>
      <c r="O38" s="58"/>
      <c r="P38" s="58"/>
      <c r="Q38" s="58"/>
      <c r="R38" s="58"/>
      <c r="S38" s="58"/>
      <c r="T38" s="58"/>
      <c r="U38" s="58"/>
      <c r="V38" s="58"/>
      <c r="W38" s="58"/>
      <c r="X38" s="58"/>
      <c r="Y38" s="58"/>
      <c r="Z38" s="58"/>
      <c r="AA38" s="58"/>
    </row>
    <row r="39" spans="1:27" ht="15.75" customHeight="1">
      <c r="A39" s="156"/>
      <c r="B39" s="203"/>
      <c r="C39" s="152"/>
      <c r="D39" s="44" t="s">
        <v>214</v>
      </c>
      <c r="E39" s="147"/>
      <c r="F39" s="58"/>
      <c r="G39" s="58"/>
      <c r="H39" s="58"/>
      <c r="I39" s="58"/>
      <c r="J39" s="58"/>
      <c r="K39" s="58"/>
      <c r="L39" s="58"/>
      <c r="M39" s="58"/>
      <c r="N39" s="58"/>
      <c r="O39" s="58"/>
      <c r="P39" s="58"/>
      <c r="Q39" s="58"/>
      <c r="R39" s="58"/>
      <c r="S39" s="58"/>
      <c r="T39" s="58"/>
      <c r="U39" s="58"/>
      <c r="V39" s="58"/>
      <c r="W39" s="58"/>
      <c r="X39" s="58"/>
      <c r="Y39" s="58"/>
      <c r="Z39" s="58"/>
      <c r="AA39" s="58"/>
    </row>
    <row r="40" spans="1:27" ht="21" customHeight="1">
      <c r="A40" s="148" t="s">
        <v>215</v>
      </c>
      <c r="B40" s="157">
        <f>PhaseII_1stGrade!C86</f>
        <v>13</v>
      </c>
      <c r="C40" s="158" t="s">
        <v>192</v>
      </c>
      <c r="D40" s="73" t="s">
        <v>193</v>
      </c>
      <c r="E40" s="145" t="str">
        <f>IF($B40&lt;8, "Does Not Meet Expectations", IF($B40&gt;10,"Meets Expectations", "Partially Meets Expectations"))</f>
        <v>Meets Expectations</v>
      </c>
      <c r="F40" s="58"/>
      <c r="G40" s="58"/>
      <c r="H40" s="58"/>
      <c r="I40" s="58"/>
      <c r="J40" s="58"/>
      <c r="K40" s="58"/>
      <c r="L40" s="58"/>
      <c r="M40" s="58"/>
      <c r="N40" s="58"/>
      <c r="O40" s="58"/>
      <c r="P40" s="58"/>
      <c r="Q40" s="58"/>
      <c r="R40" s="58"/>
      <c r="S40" s="58"/>
      <c r="T40" s="58"/>
      <c r="U40" s="58"/>
      <c r="V40" s="58"/>
      <c r="W40" s="58"/>
      <c r="X40" s="58"/>
      <c r="Y40" s="58"/>
      <c r="Z40" s="58"/>
      <c r="AA40" s="58"/>
    </row>
    <row r="41" spans="1:27" ht="15.75" customHeight="1">
      <c r="A41" s="149"/>
      <c r="B41" s="151"/>
      <c r="C41" s="159"/>
      <c r="D41" s="43" t="s">
        <v>194</v>
      </c>
      <c r="E41" s="146"/>
      <c r="F41" s="58"/>
      <c r="G41" s="58"/>
      <c r="H41" s="58"/>
      <c r="I41" s="58"/>
      <c r="J41" s="58"/>
      <c r="K41" s="58"/>
      <c r="L41" s="58"/>
      <c r="M41" s="58"/>
      <c r="N41" s="58"/>
      <c r="O41" s="58"/>
      <c r="P41" s="58"/>
      <c r="Q41" s="58"/>
      <c r="R41" s="58"/>
      <c r="S41" s="58"/>
      <c r="T41" s="58"/>
      <c r="U41" s="58"/>
      <c r="V41" s="58"/>
      <c r="W41" s="58"/>
      <c r="X41" s="58"/>
      <c r="Y41" s="58"/>
      <c r="Z41" s="58"/>
      <c r="AA41" s="58"/>
    </row>
    <row r="42" spans="1:27" ht="15.75" customHeight="1">
      <c r="A42" s="156"/>
      <c r="B42" s="152"/>
      <c r="C42" s="160"/>
      <c r="D42" s="43" t="s">
        <v>195</v>
      </c>
      <c r="E42" s="147"/>
      <c r="F42" s="58"/>
      <c r="G42" s="58"/>
      <c r="H42" s="58"/>
      <c r="I42" s="58"/>
      <c r="J42" s="58"/>
      <c r="K42" s="58"/>
      <c r="L42" s="58"/>
      <c r="M42" s="58"/>
      <c r="N42" s="58"/>
      <c r="O42" s="58"/>
      <c r="P42" s="58"/>
      <c r="Q42" s="58"/>
      <c r="R42" s="58"/>
      <c r="S42" s="58"/>
      <c r="T42" s="58"/>
      <c r="U42" s="58"/>
      <c r="V42" s="58"/>
      <c r="W42" s="58"/>
      <c r="X42" s="58"/>
      <c r="Y42" s="58"/>
      <c r="Z42" s="58"/>
      <c r="AA42" s="58"/>
    </row>
    <row r="43" spans="1:27" ht="15.75" customHeight="1">
      <c r="A43" s="148" t="s">
        <v>216</v>
      </c>
      <c r="B43" s="150">
        <f>PhaseII_1stGrade!C93</f>
        <v>2</v>
      </c>
      <c r="C43" s="153" t="s">
        <v>217</v>
      </c>
      <c r="D43" s="73" t="s">
        <v>198</v>
      </c>
      <c r="E43" s="145" t="str">
        <f>IF($B43&lt;1, "Does Not Meet Expectations", IF($B43&gt;2,"Meets Expectations", "Partially Meets Expectations"))</f>
        <v>Partially Meets Expectations</v>
      </c>
      <c r="F43" s="58"/>
      <c r="G43" s="58"/>
      <c r="H43" s="58"/>
      <c r="I43" s="58"/>
      <c r="J43" s="58"/>
      <c r="K43" s="58"/>
      <c r="L43" s="58"/>
      <c r="M43" s="58"/>
      <c r="N43" s="58"/>
      <c r="O43" s="58"/>
      <c r="P43" s="58"/>
      <c r="Q43" s="58"/>
      <c r="R43" s="58"/>
      <c r="S43" s="58"/>
      <c r="T43" s="58"/>
      <c r="U43" s="58"/>
      <c r="V43" s="58"/>
      <c r="W43" s="58"/>
      <c r="X43" s="58"/>
      <c r="Y43" s="58"/>
      <c r="Z43" s="58"/>
      <c r="AA43" s="58"/>
    </row>
    <row r="44" spans="1:27" ht="15.75" customHeight="1">
      <c r="A44" s="149"/>
      <c r="B44" s="151"/>
      <c r="C44" s="154"/>
      <c r="D44" s="43" t="s">
        <v>199</v>
      </c>
      <c r="E44" s="146"/>
      <c r="F44" s="58"/>
      <c r="G44" s="58"/>
      <c r="H44" s="58"/>
      <c r="I44" s="58"/>
      <c r="J44" s="58"/>
      <c r="K44" s="58"/>
      <c r="L44" s="58"/>
      <c r="M44" s="58"/>
      <c r="N44" s="58"/>
      <c r="O44" s="58"/>
      <c r="P44" s="58"/>
      <c r="Q44" s="58"/>
      <c r="R44" s="58"/>
      <c r="S44" s="58"/>
      <c r="T44" s="58"/>
      <c r="U44" s="58"/>
      <c r="V44" s="58"/>
      <c r="W44" s="58"/>
      <c r="X44" s="58"/>
      <c r="Y44" s="58"/>
      <c r="Z44" s="58"/>
      <c r="AA44" s="58"/>
    </row>
    <row r="45" spans="1:27" ht="15.75" customHeight="1">
      <c r="A45" s="149"/>
      <c r="B45" s="152"/>
      <c r="C45" s="155"/>
      <c r="D45" s="43" t="s">
        <v>200</v>
      </c>
      <c r="E45" s="147"/>
      <c r="F45" s="58"/>
      <c r="G45" s="58"/>
      <c r="H45" s="58"/>
      <c r="I45" s="58"/>
      <c r="J45" s="58"/>
      <c r="K45" s="58"/>
      <c r="L45" s="58"/>
      <c r="M45" s="58"/>
      <c r="N45" s="58"/>
      <c r="O45" s="58"/>
      <c r="P45" s="58"/>
      <c r="Q45" s="58"/>
      <c r="R45" s="58"/>
      <c r="S45" s="58"/>
      <c r="T45" s="58"/>
      <c r="U45" s="58"/>
      <c r="V45" s="58"/>
      <c r="W45" s="58"/>
      <c r="X45" s="58"/>
      <c r="Y45" s="58"/>
      <c r="Z45" s="58"/>
      <c r="AA45" s="58"/>
    </row>
    <row r="46" spans="1:27" ht="15.75" customHeight="1">
      <c r="A46" s="148" t="s">
        <v>218</v>
      </c>
      <c r="B46" s="150">
        <f>PhaseII_1stGrade!C102</f>
        <v>6</v>
      </c>
      <c r="C46" s="162" t="s">
        <v>202</v>
      </c>
      <c r="D46" s="73" t="s">
        <v>203</v>
      </c>
      <c r="E46" s="145" t="str">
        <f>IF($B46&lt;3, "Does Not Meet Expectations", IF($B46&gt;4,"Meets Expectations", "Partially Meets Expectations"))</f>
        <v>Meets Expectations</v>
      </c>
      <c r="F46" s="58"/>
      <c r="G46" s="58"/>
      <c r="H46" s="58"/>
      <c r="I46" s="58"/>
      <c r="J46" s="58"/>
      <c r="K46" s="58"/>
      <c r="L46" s="58"/>
      <c r="M46" s="58"/>
      <c r="N46" s="58"/>
      <c r="O46" s="58"/>
      <c r="P46" s="58"/>
      <c r="Q46" s="58"/>
      <c r="R46" s="58"/>
      <c r="S46" s="58"/>
      <c r="T46" s="58"/>
      <c r="U46" s="58"/>
      <c r="V46" s="58"/>
      <c r="W46" s="58"/>
      <c r="X46" s="58"/>
      <c r="Y46" s="58"/>
      <c r="Z46" s="58"/>
      <c r="AA46" s="58"/>
    </row>
    <row r="47" spans="1:27" ht="15.75" customHeight="1">
      <c r="A47" s="149"/>
      <c r="B47" s="151"/>
      <c r="C47" s="163"/>
      <c r="D47" s="43" t="s">
        <v>204</v>
      </c>
      <c r="E47" s="146"/>
      <c r="F47" s="58"/>
      <c r="G47" s="58"/>
      <c r="H47" s="58"/>
      <c r="I47" s="58"/>
      <c r="J47" s="58"/>
      <c r="K47" s="58"/>
      <c r="L47" s="58"/>
      <c r="M47" s="58"/>
      <c r="N47" s="58"/>
      <c r="O47" s="58"/>
      <c r="P47" s="58"/>
      <c r="Q47" s="58"/>
      <c r="R47" s="58"/>
      <c r="S47" s="58"/>
      <c r="T47" s="58"/>
      <c r="U47" s="58"/>
      <c r="V47" s="58"/>
      <c r="W47" s="58"/>
      <c r="X47" s="58"/>
      <c r="Y47" s="58"/>
      <c r="Z47" s="58"/>
      <c r="AA47" s="58"/>
    </row>
    <row r="48" spans="1:27" ht="15.75" customHeight="1">
      <c r="A48" s="161"/>
      <c r="B48" s="152"/>
      <c r="C48" s="164"/>
      <c r="D48" s="44" t="s">
        <v>205</v>
      </c>
      <c r="E48" s="147"/>
      <c r="F48" s="58"/>
      <c r="G48" s="58"/>
      <c r="H48" s="58"/>
      <c r="I48" s="58"/>
      <c r="J48" s="58"/>
      <c r="K48" s="58"/>
      <c r="L48" s="58"/>
      <c r="M48" s="58"/>
      <c r="N48" s="58"/>
      <c r="O48" s="58"/>
      <c r="P48" s="58"/>
      <c r="Q48" s="58"/>
      <c r="R48" s="58"/>
      <c r="S48" s="58"/>
      <c r="T48" s="58"/>
      <c r="U48" s="58"/>
      <c r="V48" s="58"/>
      <c r="W48" s="58"/>
      <c r="X48" s="58"/>
      <c r="Y48" s="58"/>
      <c r="Z48" s="58"/>
      <c r="AA48" s="58"/>
    </row>
    <row r="49" spans="1:27" ht="15.75" customHeight="1">
      <c r="A49" s="45"/>
      <c r="B49" s="49"/>
      <c r="C49" s="49"/>
      <c r="D49" s="47" t="s">
        <v>206</v>
      </c>
      <c r="E49" s="48" t="s">
        <v>6</v>
      </c>
      <c r="F49" s="58"/>
      <c r="G49" s="58"/>
      <c r="H49" s="58"/>
      <c r="I49" s="58"/>
      <c r="J49" s="58"/>
      <c r="K49" s="58"/>
      <c r="L49" s="58"/>
      <c r="M49" s="58"/>
      <c r="N49" s="58"/>
      <c r="O49" s="58"/>
      <c r="P49" s="58"/>
      <c r="Q49" s="58"/>
      <c r="R49" s="58"/>
      <c r="S49" s="58"/>
      <c r="T49" s="58"/>
      <c r="U49" s="58"/>
      <c r="V49" s="58"/>
      <c r="W49" s="58"/>
      <c r="X49" s="58"/>
      <c r="Y49" s="58"/>
      <c r="Z49" s="58"/>
      <c r="AA49" s="58"/>
    </row>
    <row r="50" spans="1:27" ht="15.75" customHeight="1">
      <c r="A50" s="20"/>
      <c r="B50" s="20"/>
      <c r="C50" s="20"/>
      <c r="D50" s="20"/>
      <c r="E50" s="20"/>
      <c r="F50" s="58"/>
      <c r="G50" s="58"/>
      <c r="H50" s="58"/>
      <c r="I50" s="58"/>
      <c r="J50" s="58"/>
      <c r="K50" s="58"/>
      <c r="L50" s="58"/>
      <c r="M50" s="58"/>
      <c r="N50" s="58"/>
      <c r="O50" s="58"/>
      <c r="P50" s="58"/>
      <c r="Q50" s="58"/>
      <c r="R50" s="58"/>
      <c r="S50" s="58"/>
      <c r="T50" s="58"/>
      <c r="U50" s="58"/>
      <c r="V50" s="58"/>
      <c r="W50" s="58"/>
      <c r="X50" s="58"/>
      <c r="Y50" s="58"/>
      <c r="Z50" s="58"/>
      <c r="AA50" s="58"/>
    </row>
    <row r="51" spans="1:27" ht="15.75" customHeight="1">
      <c r="A51" s="23" t="s">
        <v>219</v>
      </c>
      <c r="B51" s="38"/>
      <c r="C51" s="38"/>
      <c r="D51" s="38"/>
      <c r="E51" s="39"/>
      <c r="F51" s="58"/>
      <c r="G51" s="58"/>
      <c r="H51" s="58"/>
      <c r="I51" s="58"/>
      <c r="J51" s="58"/>
      <c r="K51" s="58"/>
      <c r="L51" s="58"/>
      <c r="M51" s="58"/>
      <c r="N51" s="58"/>
      <c r="O51" s="58"/>
      <c r="P51" s="58"/>
      <c r="Q51" s="58"/>
      <c r="R51" s="58"/>
      <c r="S51" s="58"/>
      <c r="T51" s="58"/>
      <c r="U51" s="58"/>
      <c r="V51" s="58"/>
      <c r="W51" s="58"/>
      <c r="X51" s="58"/>
      <c r="Y51" s="58"/>
      <c r="Z51" s="58"/>
      <c r="AA51" s="58"/>
    </row>
    <row r="52" spans="1:27" ht="15.75" customHeight="1">
      <c r="A52" s="50" t="s">
        <v>171</v>
      </c>
      <c r="B52" s="41" t="s">
        <v>172</v>
      </c>
      <c r="C52" s="41" t="s">
        <v>173</v>
      </c>
      <c r="D52" s="41" t="s">
        <v>174</v>
      </c>
      <c r="E52" s="42" t="s">
        <v>175</v>
      </c>
      <c r="F52" s="58"/>
      <c r="G52" s="58"/>
      <c r="H52" s="58"/>
      <c r="I52" s="58"/>
      <c r="J52" s="58"/>
      <c r="K52" s="58"/>
      <c r="L52" s="58"/>
      <c r="M52" s="58"/>
      <c r="N52" s="58"/>
      <c r="O52" s="58"/>
      <c r="P52" s="58"/>
      <c r="Q52" s="58"/>
      <c r="R52" s="58"/>
      <c r="S52" s="58"/>
      <c r="T52" s="58"/>
      <c r="U52" s="58"/>
      <c r="V52" s="58"/>
      <c r="W52" s="58"/>
      <c r="X52" s="58"/>
      <c r="Y52" s="58"/>
      <c r="Z52" s="58"/>
      <c r="AA52" s="58"/>
    </row>
    <row r="53" spans="1:27" ht="15.75" customHeight="1">
      <c r="A53" s="165" t="s">
        <v>220</v>
      </c>
      <c r="B53" s="171">
        <f>'PhaseII_2ndGrade '!C30</f>
        <v>12</v>
      </c>
      <c r="C53" s="174" t="s">
        <v>221</v>
      </c>
      <c r="D53" s="55" t="s">
        <v>222</v>
      </c>
      <c r="E53" s="168" t="str">
        <f>IF($B53&lt;7, "Does Not Meet Expectations", IF($B53&gt;11,"Meets Expectations", "Partially Meets Expectations"))</f>
        <v>Meets Expectations</v>
      </c>
      <c r="F53" s="58"/>
      <c r="G53" s="58"/>
      <c r="H53" s="58"/>
      <c r="I53" s="58"/>
      <c r="J53" s="58"/>
      <c r="K53" s="58"/>
      <c r="L53" s="58"/>
      <c r="M53" s="58"/>
      <c r="N53" s="58"/>
      <c r="O53" s="58"/>
      <c r="P53" s="58"/>
      <c r="Q53" s="58"/>
      <c r="R53" s="58"/>
      <c r="S53" s="58"/>
      <c r="T53" s="58"/>
      <c r="U53" s="58"/>
      <c r="V53" s="58"/>
      <c r="W53" s="58"/>
      <c r="X53" s="58"/>
      <c r="Y53" s="58"/>
      <c r="Z53" s="58"/>
      <c r="AA53" s="58"/>
    </row>
    <row r="54" spans="1:27" ht="15.75" customHeight="1">
      <c r="A54" s="166"/>
      <c r="B54" s="172"/>
      <c r="C54" s="172"/>
      <c r="D54" s="56" t="s">
        <v>223</v>
      </c>
      <c r="E54" s="169"/>
      <c r="F54" s="58"/>
      <c r="G54" s="58"/>
      <c r="H54" s="58"/>
      <c r="I54" s="58"/>
      <c r="J54" s="58"/>
      <c r="K54" s="58"/>
      <c r="L54" s="58"/>
      <c r="M54" s="58"/>
      <c r="N54" s="58"/>
      <c r="O54" s="58"/>
      <c r="P54" s="58"/>
      <c r="Q54" s="58"/>
      <c r="R54" s="58"/>
      <c r="S54" s="58"/>
      <c r="T54" s="58"/>
      <c r="U54" s="58"/>
      <c r="V54" s="58"/>
      <c r="W54" s="58"/>
      <c r="X54" s="58"/>
      <c r="Y54" s="58"/>
      <c r="Z54" s="58"/>
      <c r="AA54" s="58"/>
    </row>
    <row r="55" spans="1:27" ht="15.75" customHeight="1">
      <c r="A55" s="167"/>
      <c r="B55" s="173"/>
      <c r="C55" s="173"/>
      <c r="D55" s="57" t="s">
        <v>195</v>
      </c>
      <c r="E55" s="170"/>
      <c r="F55" s="58"/>
      <c r="G55" s="58"/>
      <c r="H55" s="58"/>
      <c r="I55" s="58"/>
      <c r="J55" s="58"/>
      <c r="K55" s="58"/>
      <c r="L55" s="58"/>
      <c r="M55" s="58"/>
      <c r="N55" s="58"/>
      <c r="O55" s="58"/>
      <c r="P55" s="58"/>
      <c r="Q55" s="58"/>
      <c r="R55" s="58"/>
      <c r="S55" s="58"/>
      <c r="T55" s="58"/>
      <c r="U55" s="58"/>
      <c r="V55" s="58"/>
      <c r="W55" s="58"/>
      <c r="X55" s="58"/>
      <c r="Y55" s="58"/>
      <c r="Z55" s="58"/>
      <c r="AA55" s="58"/>
    </row>
    <row r="56" spans="1:27" ht="15" customHeight="1">
      <c r="A56" s="175" t="s">
        <v>224</v>
      </c>
      <c r="B56" s="178">
        <f>'PhaseII_2ndGrade '!C44</f>
        <v>11</v>
      </c>
      <c r="C56" s="158" t="s">
        <v>177</v>
      </c>
      <c r="D56" s="73" t="s">
        <v>178</v>
      </c>
      <c r="E56" s="145" t="str">
        <f>IF($B56&lt;6, "Does Not Meet Expectations", IF($B56&gt;8,"Meets Expectations", "Partially Meets Expectations"))</f>
        <v>Meets Expectations</v>
      </c>
      <c r="F56" s="58"/>
      <c r="G56" s="58"/>
      <c r="H56" s="58"/>
      <c r="I56" s="58"/>
      <c r="J56" s="58"/>
      <c r="K56" s="58"/>
      <c r="L56" s="58"/>
      <c r="M56" s="58"/>
      <c r="N56" s="58"/>
      <c r="O56" s="58"/>
      <c r="P56" s="58"/>
      <c r="Q56" s="58"/>
      <c r="R56" s="58"/>
      <c r="S56" s="58"/>
      <c r="T56" s="58"/>
      <c r="U56" s="58"/>
      <c r="V56" s="58"/>
      <c r="W56" s="58"/>
      <c r="X56" s="58"/>
      <c r="Y56" s="58"/>
      <c r="Z56" s="58"/>
      <c r="AA56" s="58"/>
    </row>
    <row r="57" spans="1:27" ht="15.75" customHeight="1">
      <c r="A57" s="176"/>
      <c r="B57" s="159"/>
      <c r="C57" s="159"/>
      <c r="D57" s="43" t="s">
        <v>225</v>
      </c>
      <c r="E57" s="146"/>
      <c r="F57" s="58"/>
      <c r="G57" s="58"/>
      <c r="H57" s="58"/>
      <c r="I57" s="58"/>
      <c r="J57" s="58"/>
      <c r="K57" s="58"/>
      <c r="L57" s="58"/>
      <c r="M57" s="58"/>
      <c r="N57" s="58"/>
      <c r="O57" s="58"/>
      <c r="P57" s="58"/>
      <c r="Q57" s="58"/>
      <c r="R57" s="58"/>
      <c r="S57" s="58"/>
      <c r="T57" s="58"/>
      <c r="U57" s="58"/>
      <c r="V57" s="58"/>
      <c r="W57" s="58"/>
      <c r="X57" s="58"/>
      <c r="Y57" s="58"/>
      <c r="Z57" s="58"/>
      <c r="AA57" s="58"/>
    </row>
    <row r="58" spans="1:27" ht="15.75" customHeight="1">
      <c r="A58" s="177"/>
      <c r="B58" s="160"/>
      <c r="C58" s="160"/>
      <c r="D58" s="44" t="s">
        <v>211</v>
      </c>
      <c r="E58" s="147"/>
      <c r="F58" s="58"/>
      <c r="G58" s="58"/>
      <c r="H58" s="58"/>
      <c r="I58" s="58"/>
      <c r="J58" s="58"/>
      <c r="K58" s="58"/>
      <c r="L58" s="58"/>
      <c r="M58" s="58"/>
      <c r="N58" s="58"/>
      <c r="O58" s="58"/>
      <c r="P58" s="58"/>
      <c r="Q58" s="58"/>
      <c r="R58" s="58"/>
      <c r="S58" s="58"/>
      <c r="T58" s="58"/>
      <c r="U58" s="58"/>
      <c r="V58" s="58"/>
      <c r="W58" s="58"/>
      <c r="X58" s="58"/>
      <c r="Y58" s="58"/>
      <c r="Z58" s="58"/>
      <c r="AA58" s="58"/>
    </row>
    <row r="59" spans="1:27" ht="15.75" customHeight="1">
      <c r="A59" s="175" t="s">
        <v>226</v>
      </c>
      <c r="B59" s="178">
        <f>'PhaseII_2ndGrade '!C52</f>
        <v>4</v>
      </c>
      <c r="C59" s="158" t="s">
        <v>227</v>
      </c>
      <c r="D59" s="51" t="s">
        <v>228</v>
      </c>
      <c r="E59" s="145" t="str">
        <f>IF($B59&lt;2, "Does Not Meet Expectations", IF($B59&gt;3,"Meets Expectations", "Partially Meets Expectations"))</f>
        <v>Meets Expectations</v>
      </c>
      <c r="F59" s="58"/>
      <c r="G59" s="58"/>
      <c r="H59" s="58"/>
      <c r="I59" s="58"/>
      <c r="J59" s="58"/>
      <c r="K59" s="58"/>
      <c r="L59" s="58"/>
      <c r="M59" s="58"/>
      <c r="N59" s="58"/>
      <c r="O59" s="58"/>
      <c r="P59" s="58"/>
      <c r="Q59" s="58"/>
      <c r="R59" s="58"/>
      <c r="S59" s="58"/>
      <c r="T59" s="58"/>
      <c r="U59" s="58"/>
      <c r="V59" s="58"/>
      <c r="W59" s="58"/>
      <c r="X59" s="58"/>
      <c r="Y59" s="58"/>
      <c r="Z59" s="58"/>
      <c r="AA59" s="58"/>
    </row>
    <row r="60" spans="1:27" ht="15.75" customHeight="1">
      <c r="A60" s="176"/>
      <c r="B60" s="159"/>
      <c r="C60" s="159"/>
      <c r="D60" s="52" t="s">
        <v>229</v>
      </c>
      <c r="E60" s="146"/>
      <c r="F60" s="58"/>
      <c r="G60" s="58"/>
      <c r="H60" s="58"/>
      <c r="I60" s="58"/>
      <c r="J60" s="58"/>
      <c r="K60" s="58"/>
      <c r="L60" s="58"/>
      <c r="M60" s="58"/>
      <c r="N60" s="58"/>
      <c r="O60" s="58"/>
      <c r="P60" s="58"/>
      <c r="Q60" s="58"/>
      <c r="R60" s="58"/>
      <c r="S60" s="58"/>
      <c r="T60" s="58"/>
      <c r="U60" s="58"/>
      <c r="V60" s="58"/>
      <c r="W60" s="58"/>
      <c r="X60" s="58"/>
      <c r="Y60" s="58"/>
      <c r="Z60" s="58"/>
      <c r="AA60" s="58"/>
    </row>
    <row r="61" spans="1:27" ht="15.75" customHeight="1">
      <c r="A61" s="177"/>
      <c r="B61" s="160"/>
      <c r="C61" s="160"/>
      <c r="D61" s="52" t="s">
        <v>230</v>
      </c>
      <c r="E61" s="147"/>
      <c r="F61" s="58"/>
      <c r="G61" s="58"/>
      <c r="H61" s="58"/>
      <c r="I61" s="58"/>
      <c r="J61" s="58"/>
      <c r="K61" s="58"/>
      <c r="L61" s="58"/>
      <c r="M61" s="58"/>
      <c r="N61" s="58"/>
      <c r="O61" s="58"/>
      <c r="P61" s="58"/>
      <c r="Q61" s="58"/>
      <c r="R61" s="58"/>
      <c r="S61" s="58"/>
      <c r="T61" s="58"/>
      <c r="U61" s="58"/>
      <c r="V61" s="58"/>
      <c r="W61" s="58"/>
      <c r="X61" s="58"/>
      <c r="Y61" s="58"/>
      <c r="Z61" s="58"/>
      <c r="AA61" s="58"/>
    </row>
    <row r="62" spans="1:27" ht="15.75" customHeight="1">
      <c r="A62" s="175" t="s">
        <v>191</v>
      </c>
      <c r="B62" s="178">
        <f>'PhaseII_2ndGrade '!C71</f>
        <v>15</v>
      </c>
      <c r="C62" s="158" t="s">
        <v>231</v>
      </c>
      <c r="D62" s="73" t="s">
        <v>232</v>
      </c>
      <c r="E62" s="145" t="str">
        <f>IF($B62&lt;7, "Does Not Meet Expectations", IF($B62&gt;10,"Meets Expectations", "Partially Meets Expectations"))</f>
        <v>Meets Expectations</v>
      </c>
      <c r="F62" s="58"/>
      <c r="G62" s="58"/>
      <c r="H62" s="58"/>
      <c r="I62" s="58"/>
      <c r="J62" s="58"/>
      <c r="K62" s="58"/>
      <c r="L62" s="58"/>
      <c r="M62" s="58"/>
      <c r="N62" s="58"/>
      <c r="O62" s="58"/>
      <c r="P62" s="58"/>
      <c r="Q62" s="58"/>
      <c r="R62" s="58"/>
      <c r="S62" s="58"/>
      <c r="T62" s="58"/>
      <c r="U62" s="58"/>
      <c r="V62" s="58"/>
      <c r="W62" s="58"/>
      <c r="X62" s="58"/>
      <c r="Y62" s="58"/>
      <c r="Z62" s="58"/>
      <c r="AA62" s="58"/>
    </row>
    <row r="63" spans="1:27" ht="15.75" customHeight="1">
      <c r="A63" s="176"/>
      <c r="B63" s="159"/>
      <c r="C63" s="159"/>
      <c r="D63" s="43" t="s">
        <v>233</v>
      </c>
      <c r="E63" s="146"/>
      <c r="F63" s="58"/>
      <c r="G63" s="58"/>
      <c r="H63" s="58"/>
      <c r="I63" s="58"/>
      <c r="J63" s="58"/>
      <c r="K63" s="58"/>
      <c r="L63" s="58"/>
      <c r="M63" s="58"/>
      <c r="N63" s="58"/>
      <c r="O63" s="58"/>
      <c r="P63" s="58"/>
      <c r="Q63" s="58"/>
      <c r="R63" s="58"/>
      <c r="S63" s="58"/>
      <c r="T63" s="58"/>
      <c r="U63" s="58"/>
      <c r="V63" s="58"/>
      <c r="W63" s="58"/>
      <c r="X63" s="58"/>
      <c r="Y63" s="58"/>
      <c r="Z63" s="58"/>
      <c r="AA63" s="58"/>
    </row>
    <row r="64" spans="1:27" ht="15.75" customHeight="1">
      <c r="A64" s="177"/>
      <c r="B64" s="160"/>
      <c r="C64" s="160"/>
      <c r="D64" s="43" t="s">
        <v>180</v>
      </c>
      <c r="E64" s="147"/>
      <c r="F64" s="58"/>
      <c r="G64" s="58"/>
      <c r="H64" s="58"/>
      <c r="I64" s="58"/>
      <c r="J64" s="58"/>
      <c r="K64" s="58"/>
      <c r="L64" s="58"/>
      <c r="M64" s="58"/>
      <c r="N64" s="58"/>
      <c r="O64" s="58"/>
      <c r="P64" s="58"/>
      <c r="Q64" s="58"/>
      <c r="R64" s="58"/>
      <c r="S64" s="58"/>
      <c r="T64" s="58"/>
      <c r="U64" s="58"/>
      <c r="V64" s="58"/>
      <c r="W64" s="58"/>
      <c r="X64" s="58"/>
      <c r="Y64" s="58"/>
      <c r="Z64" s="58"/>
      <c r="AA64" s="58"/>
    </row>
    <row r="65" spans="1:27" ht="15.75" customHeight="1">
      <c r="A65" s="179" t="s">
        <v>196</v>
      </c>
      <c r="B65" s="178">
        <f>'PhaseII_2ndGrade '!C79</f>
        <v>3</v>
      </c>
      <c r="C65" s="153" t="s">
        <v>227</v>
      </c>
      <c r="D65" s="73" t="s">
        <v>228</v>
      </c>
      <c r="E65" s="145" t="str">
        <f>IF($B65&lt;2, "Does Not Meet Expectations", IF($B65&gt;3,"Meets Expectations", "Partially Meets Expectations"))</f>
        <v>Partially Meets Expectations</v>
      </c>
      <c r="F65" s="58"/>
      <c r="G65" s="58"/>
      <c r="H65" s="58"/>
      <c r="I65" s="58"/>
      <c r="J65" s="58"/>
      <c r="K65" s="58"/>
      <c r="L65" s="58"/>
      <c r="M65" s="58"/>
      <c r="N65" s="58"/>
      <c r="O65" s="58"/>
      <c r="P65" s="58"/>
      <c r="Q65" s="58"/>
      <c r="R65" s="58"/>
      <c r="S65" s="58"/>
      <c r="T65" s="58"/>
      <c r="U65" s="58"/>
      <c r="V65" s="58"/>
      <c r="W65" s="58"/>
      <c r="X65" s="58"/>
      <c r="Y65" s="58"/>
      <c r="Z65" s="58"/>
      <c r="AA65" s="58"/>
    </row>
    <row r="66" spans="1:27" ht="15.75" customHeight="1">
      <c r="A66" s="180"/>
      <c r="B66" s="159"/>
      <c r="C66" s="154"/>
      <c r="D66" s="43" t="s">
        <v>229</v>
      </c>
      <c r="E66" s="146"/>
      <c r="F66" s="58"/>
      <c r="G66" s="58"/>
      <c r="H66" s="58"/>
      <c r="I66" s="58"/>
      <c r="J66" s="58"/>
      <c r="K66" s="58"/>
      <c r="L66" s="58"/>
      <c r="M66" s="58"/>
      <c r="N66" s="58"/>
      <c r="O66" s="58"/>
      <c r="P66" s="58"/>
      <c r="Q66" s="58"/>
      <c r="R66" s="58"/>
      <c r="S66" s="58"/>
      <c r="T66" s="58"/>
      <c r="U66" s="58"/>
      <c r="V66" s="58"/>
      <c r="W66" s="58"/>
      <c r="X66" s="58"/>
      <c r="Y66" s="58"/>
      <c r="Z66" s="58"/>
      <c r="AA66" s="58"/>
    </row>
    <row r="67" spans="1:27" ht="15.75" customHeight="1">
      <c r="A67" s="180"/>
      <c r="B67" s="160"/>
      <c r="C67" s="155"/>
      <c r="D67" s="43" t="s">
        <v>230</v>
      </c>
      <c r="E67" s="147"/>
      <c r="F67" s="58"/>
      <c r="G67" s="58"/>
      <c r="H67" s="58"/>
      <c r="I67" s="58"/>
      <c r="J67" s="58"/>
      <c r="K67" s="58"/>
      <c r="L67" s="58"/>
      <c r="M67" s="58"/>
      <c r="N67" s="58"/>
      <c r="O67" s="58"/>
      <c r="P67" s="58"/>
      <c r="Q67" s="58"/>
      <c r="R67" s="58"/>
      <c r="S67" s="58"/>
      <c r="T67" s="58"/>
      <c r="U67" s="58"/>
      <c r="V67" s="58"/>
      <c r="W67" s="58"/>
      <c r="X67" s="58"/>
      <c r="Y67" s="58"/>
      <c r="Z67" s="58"/>
      <c r="AA67" s="58"/>
    </row>
    <row r="68" spans="1:27" ht="15.75" customHeight="1">
      <c r="A68" s="181" t="s">
        <v>201</v>
      </c>
      <c r="B68" s="150">
        <f>'PhaseII_2ndGrade '!C87</f>
        <v>5</v>
      </c>
      <c r="C68" s="162" t="s">
        <v>227</v>
      </c>
      <c r="D68" s="73" t="s">
        <v>228</v>
      </c>
      <c r="E68" s="145" t="str">
        <f>IF($B68&lt;2, "Does Not Meet Expectations", IF($B68&gt;3,"Meets Expectations", "Partially Meets Expectations"))</f>
        <v>Meets Expectations</v>
      </c>
      <c r="F68" s="58"/>
      <c r="G68" s="58"/>
      <c r="H68" s="58"/>
      <c r="I68" s="58"/>
      <c r="J68" s="58"/>
      <c r="K68" s="58"/>
      <c r="L68" s="58"/>
      <c r="M68" s="58"/>
      <c r="N68" s="58"/>
      <c r="O68" s="58"/>
      <c r="P68" s="58"/>
      <c r="Q68" s="58"/>
      <c r="R68" s="58"/>
      <c r="S68" s="58"/>
      <c r="T68" s="58"/>
      <c r="U68" s="58"/>
      <c r="V68" s="58"/>
      <c r="W68" s="58"/>
      <c r="X68" s="58"/>
      <c r="Y68" s="58"/>
      <c r="Z68" s="58"/>
      <c r="AA68" s="58"/>
    </row>
    <row r="69" spans="1:27" ht="15.75" customHeight="1">
      <c r="A69" s="182"/>
      <c r="B69" s="151"/>
      <c r="C69" s="163"/>
      <c r="D69" s="43" t="s">
        <v>229</v>
      </c>
      <c r="E69" s="146"/>
      <c r="F69" s="58"/>
      <c r="G69" s="58"/>
      <c r="H69" s="58"/>
      <c r="I69" s="58"/>
      <c r="J69" s="58"/>
      <c r="K69" s="58"/>
      <c r="L69" s="58"/>
      <c r="M69" s="58"/>
      <c r="N69" s="58"/>
      <c r="O69" s="58"/>
      <c r="P69" s="58"/>
      <c r="Q69" s="58"/>
      <c r="R69" s="58"/>
      <c r="S69" s="58"/>
      <c r="T69" s="58"/>
      <c r="U69" s="58"/>
      <c r="V69" s="58"/>
      <c r="W69" s="58"/>
      <c r="X69" s="58"/>
      <c r="Y69" s="58"/>
      <c r="Z69" s="58"/>
      <c r="AA69" s="58"/>
    </row>
    <row r="70" spans="1:27" ht="15.75" customHeight="1">
      <c r="A70" s="182"/>
      <c r="B70" s="152"/>
      <c r="C70" s="164"/>
      <c r="D70" s="44" t="s">
        <v>230</v>
      </c>
      <c r="E70" s="147"/>
      <c r="F70" s="58"/>
      <c r="G70" s="58"/>
      <c r="H70" s="58"/>
      <c r="I70" s="58"/>
      <c r="J70" s="58"/>
      <c r="K70" s="58"/>
      <c r="L70" s="58"/>
      <c r="M70" s="58"/>
      <c r="N70" s="58"/>
      <c r="O70" s="58"/>
      <c r="P70" s="58"/>
      <c r="Q70" s="58"/>
      <c r="R70" s="58"/>
      <c r="S70" s="58"/>
      <c r="T70" s="58"/>
      <c r="U70" s="58"/>
      <c r="V70" s="58"/>
      <c r="W70" s="58"/>
      <c r="X70" s="58"/>
      <c r="Y70" s="58"/>
      <c r="Z70" s="58"/>
      <c r="AA70" s="58"/>
    </row>
    <row r="71" spans="1:27" ht="15.75" customHeight="1">
      <c r="A71" s="45"/>
      <c r="B71" s="49"/>
      <c r="C71" s="49"/>
      <c r="D71" s="47" t="s">
        <v>206</v>
      </c>
      <c r="E71" s="48" t="s">
        <v>6</v>
      </c>
      <c r="F71" s="58"/>
      <c r="G71" s="58"/>
      <c r="H71" s="58"/>
      <c r="I71" s="58"/>
      <c r="J71" s="58"/>
      <c r="K71" s="58"/>
      <c r="L71" s="58"/>
      <c r="M71" s="58"/>
      <c r="N71" s="58"/>
      <c r="O71" s="58"/>
      <c r="P71" s="58"/>
      <c r="Q71" s="58"/>
      <c r="R71" s="58"/>
      <c r="S71" s="58"/>
      <c r="T71" s="58"/>
      <c r="U71" s="58"/>
      <c r="V71" s="58"/>
      <c r="W71" s="58"/>
      <c r="X71" s="58"/>
      <c r="Y71" s="58"/>
      <c r="Z71" s="58"/>
      <c r="AA71" s="58"/>
    </row>
    <row r="72" spans="1:27" ht="15.75" hidden="1" customHeight="1">
      <c r="A72" s="20"/>
      <c r="B72" s="20"/>
      <c r="C72" s="20"/>
      <c r="D72" s="20"/>
      <c r="E72" s="20"/>
      <c r="F72" s="58"/>
      <c r="G72" s="58"/>
      <c r="H72" s="58"/>
      <c r="I72" s="58"/>
      <c r="J72" s="58"/>
      <c r="K72" s="58"/>
      <c r="L72" s="58"/>
      <c r="M72" s="58"/>
      <c r="N72" s="58"/>
      <c r="O72" s="58"/>
      <c r="P72" s="58"/>
      <c r="Q72" s="58"/>
      <c r="R72" s="58"/>
      <c r="S72" s="58"/>
      <c r="T72" s="58"/>
      <c r="U72" s="58"/>
      <c r="V72" s="58"/>
      <c r="W72" s="58"/>
      <c r="X72" s="58"/>
      <c r="Y72" s="58"/>
      <c r="Z72" s="58"/>
      <c r="AA72" s="58"/>
    </row>
    <row r="73" spans="1:27" ht="15" hidden="1"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row>
    <row r="74" spans="1:27" ht="15" hidden="1"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row>
  </sheetData>
  <sheetProtection algorithmName="SHA-512" hashValue="lkeSQ7tCyY76+CFCmLuesNqcP3eRr6e8MzZvRm+eP4Na8J1wfwTGnS6EBSaq0COrhphI6Q2dikZuN6zCuYvTng==" saltValue="lUm9A6SjsQYrY0V16fRsqw==" spinCount="100000" sheet="1" objects="1" scenarios="1"/>
  <mergeCells count="79">
    <mergeCell ref="A34:A36"/>
    <mergeCell ref="B34:B36"/>
    <mergeCell ref="C34:C36"/>
    <mergeCell ref="E34:E36"/>
    <mergeCell ref="A37:A39"/>
    <mergeCell ref="E37:E39"/>
    <mergeCell ref="B37:B39"/>
    <mergeCell ref="C37:C39"/>
    <mergeCell ref="A28:A30"/>
    <mergeCell ref="B28:B30"/>
    <mergeCell ref="C28:C30"/>
    <mergeCell ref="E28:E30"/>
    <mergeCell ref="A31:A33"/>
    <mergeCell ref="E31:E33"/>
    <mergeCell ref="B31:B33"/>
    <mergeCell ref="C31:C33"/>
    <mergeCell ref="A9:A11"/>
    <mergeCell ref="B9:B11"/>
    <mergeCell ref="C9:C11"/>
    <mergeCell ref="E9:E11"/>
    <mergeCell ref="A12:A14"/>
    <mergeCell ref="E12:E14"/>
    <mergeCell ref="B12:B14"/>
    <mergeCell ref="C12:C14"/>
    <mergeCell ref="A1:E1"/>
    <mergeCell ref="A2:E2"/>
    <mergeCell ref="A3:E3"/>
    <mergeCell ref="A6:A8"/>
    <mergeCell ref="E6:E8"/>
    <mergeCell ref="B6:B8"/>
    <mergeCell ref="C6:C8"/>
    <mergeCell ref="A68:A70"/>
    <mergeCell ref="E68:E70"/>
    <mergeCell ref="B68:B70"/>
    <mergeCell ref="C68:C70"/>
    <mergeCell ref="A15:A17"/>
    <mergeCell ref="B15:B17"/>
    <mergeCell ref="C15:C17"/>
    <mergeCell ref="E15:E17"/>
    <mergeCell ref="A18:A20"/>
    <mergeCell ref="B18:B20"/>
    <mergeCell ref="C18:C20"/>
    <mergeCell ref="E18:E20"/>
    <mergeCell ref="A21:A23"/>
    <mergeCell ref="E21:E23"/>
    <mergeCell ref="B21:B23"/>
    <mergeCell ref="C21:C23"/>
    <mergeCell ref="A62:A64"/>
    <mergeCell ref="B62:B64"/>
    <mergeCell ref="C62:C64"/>
    <mergeCell ref="E62:E64"/>
    <mergeCell ref="A65:A67"/>
    <mergeCell ref="B65:B67"/>
    <mergeCell ref="C65:C67"/>
    <mergeCell ref="E65:E67"/>
    <mergeCell ref="A56:A58"/>
    <mergeCell ref="B56:B58"/>
    <mergeCell ref="C56:C58"/>
    <mergeCell ref="E56:E58"/>
    <mergeCell ref="A59:A61"/>
    <mergeCell ref="E59:E61"/>
    <mergeCell ref="B59:B61"/>
    <mergeCell ref="C59:C61"/>
    <mergeCell ref="A46:A48"/>
    <mergeCell ref="B46:B48"/>
    <mergeCell ref="C46:C48"/>
    <mergeCell ref="E46:E48"/>
    <mergeCell ref="A53:A55"/>
    <mergeCell ref="E53:E55"/>
    <mergeCell ref="B53:B55"/>
    <mergeCell ref="C53:C55"/>
    <mergeCell ref="E40:E42"/>
    <mergeCell ref="A43:A45"/>
    <mergeCell ref="E43:E45"/>
    <mergeCell ref="B43:B45"/>
    <mergeCell ref="C43:C45"/>
    <mergeCell ref="A40:A42"/>
    <mergeCell ref="B40:B42"/>
    <mergeCell ref="C40:C42"/>
  </mergeCells>
  <dataValidations count="1">
    <dataValidation type="list" allowBlank="1" showInputMessage="1" showErrorMessage="1" sqref="E24 E49 E71" xr:uid="{D032CE1A-D06E-4A9D-9F68-2FD47036F3F8}">
      <formula1>"Meets Expectations, Does Not Meet Expectations"</formula1>
    </dataValidation>
  </dataValidations>
  <pageMargins left="0.7" right="0.7"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
  <sheetViews>
    <sheetView workbookViewId="0">
      <selection activeCell="A7" sqref="A7"/>
    </sheetView>
  </sheetViews>
  <sheetFormatPr defaultColWidth="0" defaultRowHeight="15" customHeight="1" zeroHeight="1"/>
  <cols>
    <col min="1" max="1" width="37.42578125" style="19" customWidth="1"/>
    <col min="2" max="2" width="45" style="19" customWidth="1"/>
    <col min="3" max="26" width="8.7109375" style="19" hidden="1" customWidth="1"/>
    <col min="27" max="16384" width="0" style="19" hidden="1"/>
  </cols>
  <sheetData>
    <row r="1" spans="1:26" ht="18.95">
      <c r="A1" s="53" t="s">
        <v>234</v>
      </c>
      <c r="B1" s="99"/>
      <c r="C1" s="58"/>
      <c r="D1" s="58"/>
      <c r="E1" s="58"/>
      <c r="F1" s="58"/>
      <c r="G1" s="58"/>
      <c r="H1" s="58"/>
      <c r="I1" s="58"/>
      <c r="J1" s="58"/>
      <c r="K1" s="58"/>
      <c r="L1" s="58"/>
      <c r="M1" s="58"/>
      <c r="N1" s="58"/>
      <c r="O1" s="58"/>
      <c r="P1" s="58"/>
      <c r="Q1" s="58"/>
      <c r="R1" s="58"/>
      <c r="S1" s="58"/>
      <c r="T1" s="58"/>
      <c r="U1" s="58"/>
      <c r="V1" s="58"/>
      <c r="W1" s="58"/>
      <c r="X1" s="58"/>
      <c r="Y1" s="58"/>
      <c r="Z1" s="58"/>
    </row>
    <row r="2" spans="1:26" ht="15" customHeight="1">
      <c r="A2" s="59" t="s">
        <v>235</v>
      </c>
      <c r="B2" s="60" t="s">
        <v>236</v>
      </c>
      <c r="C2" s="58"/>
      <c r="D2" s="58"/>
      <c r="E2" s="58"/>
      <c r="F2" s="58"/>
      <c r="G2" s="58"/>
      <c r="H2" s="58"/>
      <c r="I2" s="58"/>
      <c r="J2" s="58"/>
      <c r="K2" s="58"/>
      <c r="L2" s="58"/>
      <c r="M2" s="58"/>
      <c r="N2" s="58"/>
      <c r="O2" s="58"/>
      <c r="P2" s="58"/>
      <c r="Q2" s="58"/>
      <c r="R2" s="58"/>
      <c r="S2" s="58"/>
      <c r="T2" s="58"/>
      <c r="U2" s="58"/>
      <c r="V2" s="58"/>
      <c r="W2" s="58"/>
      <c r="X2" s="58"/>
      <c r="Y2" s="58"/>
      <c r="Z2" s="58"/>
    </row>
    <row r="3" spans="1:26" ht="17.100000000000001">
      <c r="A3" s="50" t="s">
        <v>170</v>
      </c>
      <c r="B3" s="42" t="s">
        <v>6</v>
      </c>
      <c r="C3" s="58"/>
      <c r="D3" s="58"/>
      <c r="E3" s="58"/>
      <c r="F3" s="58"/>
      <c r="G3" s="58"/>
      <c r="H3" s="58"/>
      <c r="I3" s="58"/>
      <c r="J3" s="58"/>
      <c r="K3" s="58"/>
      <c r="L3" s="58"/>
      <c r="M3" s="58"/>
      <c r="N3" s="58"/>
      <c r="O3" s="58"/>
      <c r="P3" s="58"/>
      <c r="Q3" s="58"/>
      <c r="R3" s="58"/>
      <c r="S3" s="58"/>
      <c r="T3" s="58"/>
      <c r="U3" s="58"/>
      <c r="V3" s="58"/>
      <c r="W3" s="58"/>
      <c r="X3" s="58"/>
      <c r="Y3" s="58"/>
      <c r="Z3" s="58"/>
    </row>
    <row r="4" spans="1:26" ht="17.100000000000001">
      <c r="A4" s="50" t="s">
        <v>207</v>
      </c>
      <c r="B4" s="42" t="s">
        <v>6</v>
      </c>
      <c r="C4" s="58"/>
      <c r="D4" s="58"/>
      <c r="E4" s="58"/>
      <c r="F4" s="58"/>
      <c r="G4" s="58"/>
      <c r="H4" s="58"/>
      <c r="I4" s="58"/>
      <c r="J4" s="58"/>
      <c r="K4" s="58"/>
      <c r="L4" s="58"/>
      <c r="M4" s="58"/>
      <c r="N4" s="58"/>
      <c r="O4" s="58"/>
      <c r="P4" s="58"/>
      <c r="Q4" s="58"/>
      <c r="R4" s="58"/>
      <c r="S4" s="58"/>
      <c r="T4" s="58"/>
      <c r="U4" s="58"/>
      <c r="V4" s="58"/>
      <c r="W4" s="58"/>
      <c r="X4" s="58"/>
      <c r="Y4" s="58"/>
      <c r="Z4" s="58"/>
    </row>
    <row r="5" spans="1:26" ht="15" customHeight="1">
      <c r="A5" s="50" t="s">
        <v>219</v>
      </c>
      <c r="B5" s="42" t="s">
        <v>6</v>
      </c>
      <c r="C5" s="58"/>
      <c r="D5" s="58"/>
      <c r="E5" s="58"/>
      <c r="F5" s="58"/>
      <c r="G5" s="58"/>
      <c r="H5" s="58"/>
      <c r="I5" s="58"/>
      <c r="J5" s="58"/>
      <c r="K5" s="58"/>
      <c r="L5" s="58"/>
      <c r="M5" s="58"/>
      <c r="N5" s="58"/>
      <c r="O5" s="58"/>
      <c r="P5" s="58"/>
      <c r="Q5" s="58"/>
      <c r="R5" s="58"/>
      <c r="S5" s="58"/>
      <c r="T5" s="58"/>
      <c r="U5" s="58"/>
      <c r="V5" s="58"/>
      <c r="W5" s="58"/>
      <c r="X5" s="58"/>
      <c r="Y5" s="58"/>
      <c r="Z5" s="58"/>
    </row>
    <row r="6" spans="1:26" ht="15" customHeight="1">
      <c r="A6" s="54" t="s">
        <v>237</v>
      </c>
      <c r="B6" s="70" t="s">
        <v>238</v>
      </c>
      <c r="C6" s="58"/>
      <c r="D6" s="58"/>
      <c r="E6" s="58"/>
      <c r="F6" s="58"/>
      <c r="G6" s="58"/>
      <c r="H6" s="58"/>
      <c r="I6" s="58"/>
      <c r="J6" s="58"/>
      <c r="K6" s="58"/>
      <c r="L6" s="58"/>
      <c r="M6" s="58"/>
      <c r="N6" s="58"/>
      <c r="O6" s="58"/>
      <c r="P6" s="58"/>
      <c r="Q6" s="58"/>
      <c r="R6" s="58"/>
      <c r="S6" s="58"/>
      <c r="T6" s="58"/>
      <c r="U6" s="58"/>
      <c r="V6" s="58"/>
      <c r="W6" s="58"/>
      <c r="X6" s="58"/>
      <c r="Y6" s="58"/>
      <c r="Z6" s="58"/>
    </row>
    <row r="7" spans="1:26" ht="15" hidden="1" customHeight="1">
      <c r="A7" s="58"/>
      <c r="B7" s="58"/>
      <c r="C7" s="58"/>
      <c r="D7" s="58"/>
      <c r="E7" s="58"/>
      <c r="F7" s="58"/>
      <c r="G7" s="58"/>
      <c r="H7" s="58"/>
      <c r="I7" s="58"/>
      <c r="J7" s="58"/>
      <c r="K7" s="58"/>
      <c r="L7" s="58"/>
      <c r="M7" s="58"/>
      <c r="N7" s="58"/>
      <c r="O7" s="58"/>
      <c r="P7" s="58"/>
      <c r="Q7" s="58"/>
      <c r="R7" s="58"/>
      <c r="S7" s="58"/>
      <c r="T7" s="58"/>
      <c r="U7" s="58"/>
      <c r="V7" s="58"/>
      <c r="W7" s="58"/>
      <c r="X7" s="58"/>
      <c r="Y7" s="58"/>
      <c r="Z7" s="58"/>
    </row>
    <row r="8" spans="1:26" ht="15" hidden="1" customHeight="1">
      <c r="A8" s="58"/>
      <c r="B8" s="58"/>
      <c r="C8" s="58"/>
      <c r="D8" s="58"/>
      <c r="E8" s="58"/>
      <c r="F8" s="58"/>
      <c r="G8" s="58"/>
      <c r="H8" s="58"/>
      <c r="I8" s="58"/>
      <c r="J8" s="58"/>
      <c r="K8" s="58"/>
      <c r="L8" s="58"/>
      <c r="M8" s="58"/>
      <c r="N8" s="58"/>
      <c r="O8" s="58"/>
      <c r="P8" s="58"/>
      <c r="Q8" s="58"/>
      <c r="R8" s="58"/>
      <c r="S8" s="58"/>
      <c r="T8" s="58"/>
      <c r="U8" s="58"/>
      <c r="V8" s="58"/>
      <c r="W8" s="58"/>
      <c r="X8" s="58"/>
      <c r="Y8" s="58"/>
      <c r="Z8" s="58"/>
    </row>
    <row r="9" spans="1:26" ht="15" hidden="1" customHeight="1">
      <c r="A9" s="58"/>
      <c r="B9" s="58"/>
      <c r="C9" s="58"/>
      <c r="D9" s="58"/>
      <c r="E9" s="58"/>
      <c r="F9" s="58"/>
      <c r="G9" s="58"/>
      <c r="H9" s="58"/>
      <c r="I9" s="58"/>
      <c r="J9" s="58"/>
      <c r="K9" s="58"/>
      <c r="L9" s="58"/>
      <c r="M9" s="58"/>
      <c r="N9" s="58"/>
      <c r="O9" s="58"/>
      <c r="P9" s="58"/>
      <c r="Q9" s="58"/>
      <c r="R9" s="58"/>
      <c r="S9" s="58"/>
      <c r="T9" s="58"/>
      <c r="U9" s="58"/>
      <c r="V9" s="58"/>
      <c r="W9" s="58"/>
      <c r="X9" s="58"/>
      <c r="Y9" s="58"/>
      <c r="Z9" s="58"/>
    </row>
  </sheetData>
  <dataValidations count="1">
    <dataValidation type="list" allowBlank="1" sqref="B3:B5"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5642315E-8D17-407E-AA90-ADF4DBE50C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2023-12-12T21:00:12Z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