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mc:AlternateContent xmlns:mc="http://schemas.openxmlformats.org/markup-compatibility/2006">
    <mc:Choice Requires="x15">
      <x15ac:absPath xmlns:x15ac="http://schemas.microsoft.com/office/spreadsheetml/2010/11/ac" url="https://myuva-my.sharepoint.com/personal/pry2jj_virginia_edu/Documents/"/>
    </mc:Choice>
  </mc:AlternateContent>
  <xr:revisionPtr revIDLastSave="485" documentId="8_{270E62B7-DE48-4BF0-BFE8-1C372A2BD308}" xr6:coauthVersionLast="47" xr6:coauthVersionMax="47" xr10:uidLastSave="{F4D24C86-24D5-45E2-96EE-3FE61DF360FA}"/>
  <bookViews>
    <workbookView xWindow="1020" yWindow="700" windowWidth="25380" windowHeight="14960" activeTab="7" xr2:uid="{00000000-000D-0000-FFFF-FFFF00000000}"/>
  </bookViews>
  <sheets>
    <sheet name="PhaseII_Kindergarten" sheetId="3" r:id="rId1"/>
    <sheet name="PhaseII_1stGrade" sheetId="4" r:id="rId2"/>
    <sheet name="PhaseII_2ndGrade " sheetId="5" r:id="rId3"/>
    <sheet name="PhaseII_3rdGrade" sheetId="11" r:id="rId4"/>
    <sheet name="PhaseII_4thGrade" sheetId="13" r:id="rId5"/>
    <sheet name="PhaseII_5thGrade" sheetId="12" r:id="rId6"/>
    <sheet name="CoreProgramsRatingSummary" sheetId="7" r:id="rId7"/>
    <sheet name="FinalSummary" sheetId="8"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C87" i="11" l="1"/>
  <c r="A3" i="12" l="1"/>
  <c r="A2" i="12"/>
  <c r="A3" i="13"/>
  <c r="A2" i="13"/>
  <c r="A3" i="11"/>
  <c r="A2" i="11"/>
  <c r="A3" i="5"/>
  <c r="A2" i="5"/>
  <c r="A3" i="4"/>
  <c r="A2" i="4"/>
  <c r="C25" i="3" l="1"/>
  <c r="B6" i="7" s="1"/>
  <c r="E6" i="7" s="1"/>
  <c r="C91" i="3" l="1"/>
  <c r="B21" i="7" s="1"/>
  <c r="E21" i="7" s="1"/>
  <c r="C86" i="5"/>
  <c r="B68" i="7" s="1"/>
  <c r="E68" i="7" s="1"/>
  <c r="C41" i="13"/>
  <c r="B103" i="7" s="1"/>
  <c r="E103" i="7" s="1"/>
  <c r="C75" i="3"/>
  <c r="B15" i="7" s="1"/>
  <c r="E15" i="7" s="1"/>
  <c r="C70" i="5"/>
  <c r="B62" i="7" s="1"/>
  <c r="E62" i="7" s="1"/>
  <c r="C78" i="5"/>
  <c r="B65" i="7" s="1"/>
  <c r="E65" i="7" s="1"/>
  <c r="C43" i="5"/>
  <c r="B56" i="7" s="1"/>
  <c r="E56" i="7" s="1"/>
  <c r="C44" i="11"/>
  <c r="B78" i="7" s="1"/>
  <c r="E78" i="7" s="1"/>
  <c r="C71" i="11"/>
  <c r="B84" i="7" s="1"/>
  <c r="E84" i="7" s="1"/>
  <c r="C21" i="13"/>
  <c r="B97" i="7" s="1"/>
  <c r="E97" i="7" s="1"/>
  <c r="C48" i="3"/>
  <c r="B9" i="7" s="1"/>
  <c r="E9" i="7" s="1"/>
  <c r="C85" i="4"/>
  <c r="B40" i="7" s="1"/>
  <c r="E40" i="7" s="1"/>
  <c r="B90" i="7"/>
  <c r="E90" i="7" s="1"/>
  <c r="C60" i="4"/>
  <c r="B34" i="7" s="1"/>
  <c r="E34" i="7" s="1"/>
  <c r="C52" i="11"/>
  <c r="B81" i="7" s="1"/>
  <c r="E81" i="7" s="1"/>
  <c r="C21" i="12"/>
  <c r="B116" i="7" s="1"/>
  <c r="E116" i="7" s="1"/>
  <c r="C48" i="4"/>
  <c r="B31" i="7" s="1"/>
  <c r="E31" i="7" s="1"/>
  <c r="C59" i="3"/>
  <c r="B12" i="7" s="1"/>
  <c r="E12" i="7" s="1"/>
  <c r="C57" i="13"/>
  <c r="B106" i="7" s="1"/>
  <c r="E106" i="7" s="1"/>
  <c r="C41" i="12"/>
  <c r="B122" i="7" s="1"/>
  <c r="E122" i="7" s="1"/>
  <c r="C25" i="4"/>
  <c r="B28" i="7" s="1"/>
  <c r="E28" i="7" s="1"/>
  <c r="C57" i="12"/>
  <c r="B125" i="7" s="1"/>
  <c r="E125" i="7" s="1"/>
  <c r="C79" i="11"/>
  <c r="B87" i="7" s="1"/>
  <c r="E87" i="7" s="1"/>
  <c r="C69" i="13"/>
  <c r="B109" i="7" s="1"/>
  <c r="E109" i="7" s="1"/>
  <c r="C29" i="11"/>
  <c r="B75" i="7" s="1"/>
  <c r="E75" i="7" s="1"/>
  <c r="C92" i="4"/>
  <c r="B43" i="7" s="1"/>
  <c r="E43" i="7" s="1"/>
  <c r="C101" i="4"/>
  <c r="B46" i="7" s="1"/>
  <c r="E46" i="7" s="1"/>
  <c r="C29" i="5"/>
  <c r="B53" i="7" s="1"/>
  <c r="E53" i="7" s="1"/>
  <c r="C34" i="12"/>
  <c r="B119" i="7" s="1"/>
  <c r="E119" i="7" s="1"/>
  <c r="C69" i="12"/>
  <c r="B128" i="7" s="1"/>
  <c r="E128" i="7" s="1"/>
  <c r="C82" i="3"/>
  <c r="B18" i="7" s="1"/>
  <c r="E18" i="7" s="1"/>
  <c r="C69" i="4"/>
  <c r="B37" i="7" s="1"/>
  <c r="E37" i="7" s="1"/>
  <c r="C51" i="5"/>
  <c r="B59" i="7" s="1"/>
  <c r="E59" i="7" s="1"/>
  <c r="C34" i="13" l="1"/>
  <c r="B100" i="7" s="1"/>
  <c r="E100" i="7" s="1"/>
</calcChain>
</file>

<file path=xl/sharedStrings.xml><?xml version="1.0" encoding="utf-8"?>
<sst xmlns="http://schemas.openxmlformats.org/spreadsheetml/2006/main" count="1214" uniqueCount="371">
  <si>
    <t xml:space="preserve">Core Instructional Program Review 
Phase II: In-Depth Review 
Submission Information </t>
  </si>
  <si>
    <t>Savvas Learning Company LLC</t>
  </si>
  <si>
    <t xml:space="preserve">myView Literacy				</t>
  </si>
  <si>
    <t>Publication Year: 2020</t>
  </si>
  <si>
    <t>Target Audience: Kindergarten</t>
  </si>
  <si>
    <t>Phase II: In-Depth Review Decision:</t>
  </si>
  <si>
    <t>Meets Expectations</t>
  </si>
  <si>
    <t>Phase II: In-Depth Core Instructional Program Review Rubric for Kindergarten</t>
  </si>
  <si>
    <r>
      <rPr>
        <b/>
        <u/>
        <sz val="12"/>
        <color rgb="FF000000"/>
        <rFont val="Calibri"/>
        <family val="2"/>
      </rPr>
      <t>Core Instructional Program</t>
    </r>
    <r>
      <rPr>
        <sz val="12"/>
        <color rgb="FF000000"/>
        <rFont val="Calibri"/>
        <family val="2"/>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</si>
  <si>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theme="1"/>
        <rFont val="Calibri"/>
        <family val="2"/>
      </rPr>
      <t>Rating Definitions</t>
    </r>
    <r>
      <rPr>
        <b/>
        <sz val="12"/>
        <color theme="1"/>
        <rFont val="Calibri"/>
        <family val="2"/>
      </rPr>
      <t xml:space="preserve">: </t>
    </r>
    <r>
      <rPr>
        <sz val="12"/>
        <color theme="1"/>
        <rFont val="Calibri"/>
        <family val="2"/>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should summarize ratings on the Core Program Summary Tab. </t>
    </r>
  </si>
  <si>
    <r>
      <rPr>
        <b/>
        <u/>
        <sz val="12"/>
        <color rgb="FF000000"/>
        <rFont val="Calibri"/>
        <family val="2"/>
      </rPr>
      <t>Meets Expectations</t>
    </r>
    <r>
      <rPr>
        <sz val="12"/>
        <color rgb="FF000000"/>
        <rFont val="Calibri"/>
        <family val="2"/>
      </rPr>
      <t xml:space="preserve"> - Indicates the program meets the standard for the indicator based on instructional materials and other evidence submitted by the provider. </t>
    </r>
  </si>
  <si>
    <r>
      <rPr>
        <b/>
        <u/>
        <sz val="12"/>
        <color rgb="FF000000"/>
        <rFont val="Calibri"/>
        <family val="2"/>
      </rPr>
      <t>Does Not Meet Expectations</t>
    </r>
    <r>
      <rPr>
        <sz val="12"/>
        <color rgb="FF000000"/>
        <rFont val="Calibri"/>
        <family val="2"/>
      </rPr>
      <t xml:space="preserve"> -  Indicates the program does not meet the standard for the indicator (limited or no evidence) based on instructional materials and other evidence submitted by the provider. </t>
    </r>
  </si>
  <si>
    <t>Indicators</t>
  </si>
  <si>
    <t>Criterion 1: Phonological and Phonemic Awareness</t>
  </si>
  <si>
    <t>Meets/Does Not Meet</t>
  </si>
  <si>
    <r>
      <t>A detailed</t>
    </r>
    <r>
      <rPr>
        <b/>
        <sz val="12"/>
        <color rgb="FF000000"/>
        <rFont val="Calibri"/>
        <family val="2"/>
      </rPr>
      <t xml:space="preserve"> scope and sequence</t>
    </r>
    <r>
      <rPr>
        <sz val="12"/>
        <color rgb="FF000000"/>
        <rFont val="Calibri"/>
        <family val="2"/>
      </rPr>
      <t xml:space="preserve"> of phonological and phonemic awareness skills </t>
    </r>
    <r>
      <rPr>
        <b/>
        <sz val="12"/>
        <color rgb="FF000000"/>
        <rFont val="Calibri"/>
        <family val="2"/>
      </rPr>
      <t>progresses from easier</t>
    </r>
    <r>
      <rPr>
        <sz val="12"/>
        <color rgb="FF000000"/>
        <rFont val="Calibri"/>
        <family val="2"/>
      </rPr>
      <t xml:space="preserve"> (e.g., blending compound words or segmenting onset-rime) </t>
    </r>
    <r>
      <rPr>
        <b/>
        <sz val="12"/>
        <color rgb="FF000000"/>
        <rFont val="Calibri"/>
        <family val="2"/>
      </rPr>
      <t>to more difficult</t>
    </r>
    <r>
      <rPr>
        <sz val="12"/>
        <color rgb="FF000000"/>
        <rFont val="Calibri"/>
        <family val="2"/>
      </rPr>
      <t xml:space="preserve"> (e.g., segmenting phonemes).</t>
    </r>
  </si>
  <si>
    <t>Meets Expectations - 1 point</t>
  </si>
  <si>
    <r>
      <rPr>
        <b/>
        <sz val="12"/>
        <color rgb="FF000000"/>
        <rFont val="Calibri"/>
        <family val="2"/>
      </rPr>
      <t>New skills are explicitly taught</t>
    </r>
    <r>
      <rPr>
        <sz val="12"/>
        <color rgb="FF000000"/>
        <rFont val="Calibri"/>
        <family val="2"/>
      </rPr>
      <t xml:space="preserve"> using multiple examples, where the new skill is introduced, defined and/or explained, a model or demonstration is provided, students are given opportunity to practice.</t>
    </r>
  </si>
  <si>
    <r>
      <t xml:space="preserve">Lessons include specific and precise </t>
    </r>
    <r>
      <rPr>
        <b/>
        <sz val="12"/>
        <color rgb="FF000000"/>
        <rFont val="Calibri"/>
        <family val="2"/>
      </rPr>
      <t>teacher language</t>
    </r>
    <r>
      <rPr>
        <sz val="12"/>
        <color rgb="FF000000"/>
        <rFont val="Calibri"/>
        <family val="2"/>
      </rPr>
      <t xml:space="preserve"> for immediate and corrective </t>
    </r>
    <r>
      <rPr>
        <b/>
        <sz val="12"/>
        <color rgb="FF000000"/>
        <rFont val="Calibri"/>
        <family val="2"/>
      </rPr>
      <t>feedback</t>
    </r>
    <r>
      <rPr>
        <sz val="12"/>
        <color rgb="FF000000"/>
        <rFont val="Calibri"/>
        <family val="2"/>
      </rPr>
      <t>.</t>
    </r>
  </si>
  <si>
    <t>Does Not Meet Expectations - 0 points</t>
  </si>
  <si>
    <r>
      <t xml:space="preserve">Students are taught </t>
    </r>
    <r>
      <rPr>
        <b/>
        <sz val="12"/>
        <color rgb="FF000000"/>
        <rFont val="Calibri"/>
        <family val="2"/>
      </rPr>
      <t>strategies</t>
    </r>
    <r>
      <rPr>
        <sz val="12"/>
        <color rgb="FF000000"/>
        <rFont val="Calibri"/>
        <family val="2"/>
      </rPr>
      <t xml:space="preserve"> to demonstrate and practice how </t>
    </r>
    <r>
      <rPr>
        <b/>
        <sz val="12"/>
        <color rgb="FF000000"/>
        <rFont val="Calibri"/>
        <family val="2"/>
      </rPr>
      <t>sounds are connected to letters</t>
    </r>
    <r>
      <rPr>
        <sz val="12"/>
        <color rgb="FF000000"/>
        <rFont val="Calibri"/>
        <family val="2"/>
      </rPr>
      <t xml:space="preserve"> (e.g. phoneme-grapheme mapping, working toward understanding of the alphabetic principle).</t>
    </r>
  </si>
  <si>
    <r>
      <t xml:space="preserve">Students </t>
    </r>
    <r>
      <rPr>
        <b/>
        <sz val="12"/>
        <color rgb="FF000000"/>
        <rFont val="Calibri"/>
        <family val="2"/>
      </rPr>
      <t>analyze spoken words at the phoneme level</t>
    </r>
    <r>
      <rPr>
        <sz val="12"/>
        <color rgb="FF000000"/>
        <rFont val="Calibri"/>
        <family val="2"/>
      </rPr>
      <t>, including segmenting individual phonemes.</t>
    </r>
  </si>
  <si>
    <r>
      <rPr>
        <b/>
        <sz val="12"/>
        <color rgb="FF000000"/>
        <rFont val="Calibri"/>
        <family val="2"/>
      </rPr>
      <t>Movement</t>
    </r>
    <r>
      <rPr>
        <sz val="12"/>
        <color rgb="FF000000"/>
        <rFont val="Calibri"/>
        <family val="2"/>
      </rPr>
      <t xml:space="preserve"> and/or </t>
    </r>
    <r>
      <rPr>
        <b/>
        <sz val="12"/>
        <color rgb="FF000000"/>
        <rFont val="Calibri"/>
        <family val="2"/>
      </rPr>
      <t>manipulatives</t>
    </r>
    <r>
      <rPr>
        <sz val="12"/>
        <color rgb="FF000000"/>
        <rFont val="Calibri"/>
        <family val="2"/>
      </rPr>
      <t xml:space="preserve"> are used to make sounds in words concrete.</t>
    </r>
  </si>
  <si>
    <r>
      <t xml:space="preserve">Instructional time is focused on </t>
    </r>
    <r>
      <rPr>
        <b/>
        <sz val="12"/>
        <color rgb="FF000000"/>
        <rFont val="Calibri"/>
        <family val="2"/>
      </rPr>
      <t>high-priority skills</t>
    </r>
    <r>
      <rPr>
        <sz val="12"/>
        <color rgb="FF000000"/>
        <rFont val="Calibri"/>
        <family val="2"/>
      </rPr>
      <t xml:space="preserve"> such as isolating beginning phonemes, blending, and segmenting.</t>
    </r>
  </si>
  <si>
    <r>
      <t xml:space="preserve">Students are taught to pull apart the two phonemes in consonant blends when </t>
    </r>
    <r>
      <rPr>
        <b/>
        <sz val="12"/>
        <color rgb="FF000000"/>
        <rFont val="Calibri"/>
        <family val="2"/>
      </rPr>
      <t>segmenting</t>
    </r>
    <r>
      <rPr>
        <sz val="12"/>
        <color rgb="FF000000"/>
        <rFont val="Calibri"/>
        <family val="2"/>
      </rPr>
      <t>.</t>
    </r>
  </si>
  <si>
    <r>
      <t xml:space="preserve">Students spend time practicing to </t>
    </r>
    <r>
      <rPr>
        <b/>
        <sz val="12"/>
        <color rgb="FF000000"/>
        <rFont val="Calibri"/>
        <family val="2"/>
      </rPr>
      <t>listen, identify, and produce sounds at the phoneme level</t>
    </r>
    <r>
      <rPr>
        <sz val="12"/>
        <color rgb="FF000000"/>
        <rFont val="Calibri"/>
        <family val="2"/>
      </rPr>
      <t>.</t>
    </r>
  </si>
  <si>
    <r>
      <t xml:space="preserve">The activities and materials are designed to elicit high levels of responding and </t>
    </r>
    <r>
      <rPr>
        <b/>
        <sz val="12"/>
        <color rgb="FF000000"/>
        <rFont val="Calibri"/>
        <family val="2"/>
      </rPr>
      <t>engagement</t>
    </r>
  </si>
  <si>
    <r>
      <t xml:space="preserve">Program provides guidance on how to use </t>
    </r>
    <r>
      <rPr>
        <b/>
        <sz val="12"/>
        <color rgb="FF000000"/>
        <rFont val="Calibri"/>
        <family val="2"/>
      </rPr>
      <t>assessment data</t>
    </r>
    <r>
      <rPr>
        <sz val="12"/>
        <color rgb="FF000000"/>
        <rFont val="Calibri"/>
        <family val="2"/>
      </rPr>
      <t xml:space="preserve"> (curriculum embedded and/or alternatives) to determine differentiated, flexible groups, based on students' needs and progress. </t>
    </r>
  </si>
  <si>
    <t>Summary</t>
  </si>
  <si>
    <t xml:space="preserve">This program meets expectations for Phonological and Phonemic Awareness and received a score of 10 out of 11 total points. A detailed scope and sequence shows an advancement of objectives and skills from simple to more complex. The program explicitly includes instructions for teaching new skills where the skill is introduced, defined, and explained; a model or demonstration is provided and students are given opportunity to practice. Reading routines are used to explicitly analyze sounds with words. Prior to introducing letters, movement and manipulatives are used to practice letter sounds. More than 50% of instructional time is spent on Word Work which includes high priority skills such as isolating phonemes, blending and segmenting. The program provides a variety of instructional materials and interactive activities to engage students. Assessments are plentiful and include diagnostic, formative and summative assessments that include all areas of reading including phonological awareness. The Assessments Guide presents a classroom situation and a thorough description of evaluating the recommended assessments to drive instructional practices and group students. Charts displaying possible flexible grouping arrangements are provided and explained. Throughout the guide, teachers are provided specific information to provided ongoing informal and formal assessments to check and adjust. The program did not receive a point in the following areas: precise teacher language for immediate and corrective feedback. The Teacher’s Guide provides language for feedback that is designed only for whole group instruction. A Make It Easier routine is also provided, but the feedback is not individualized or corrective. If/then language is broad and not specific enough to provide immediate, corrective feedback to students. </t>
  </si>
  <si>
    <t>N/A</t>
  </si>
  <si>
    <t>Subtotal (11 points max)</t>
  </si>
  <si>
    <t>Criterion 2: Phonics and Word Study: Non-negotiable. In order for the program to receive an overall rating of meets expectations and be included on the Recommended Core Instructional Program Guide, this section must receive a rating of meets expectations.</t>
  </si>
  <si>
    <r>
      <t>There is a detailed</t>
    </r>
    <r>
      <rPr>
        <b/>
        <sz val="12"/>
        <color rgb="FF000000"/>
        <rFont val="Calibri"/>
        <family val="2"/>
      </rPr>
      <t xml:space="preserve"> scope and sequence</t>
    </r>
    <r>
      <rPr>
        <sz val="12"/>
        <color rgb="FF000000"/>
        <rFont val="Calibri"/>
        <family val="2"/>
      </rPr>
      <t xml:space="preserve"> of phonics skills that </t>
    </r>
    <r>
      <rPr>
        <b/>
        <sz val="12"/>
        <color rgb="FF000000"/>
        <rFont val="Calibri"/>
        <family val="2"/>
      </rPr>
      <t>progresses from simple</t>
    </r>
    <r>
      <rPr>
        <sz val="12"/>
        <color rgb="FF000000"/>
        <rFont val="Calibri"/>
        <family val="2"/>
      </rPr>
      <t xml:space="preserve"> letter-sounds </t>
    </r>
    <r>
      <rPr>
        <b/>
        <sz val="12"/>
        <color rgb="FF000000"/>
        <rFont val="Calibri"/>
        <family val="2"/>
      </rPr>
      <t>to more complex</t>
    </r>
    <r>
      <rPr>
        <sz val="12"/>
        <color rgb="FF000000"/>
        <rFont val="Calibri"/>
        <family val="2"/>
      </rPr>
      <t xml:space="preserve"> patterns.</t>
    </r>
  </si>
  <si>
    <r>
      <t xml:space="preserve">There is a </t>
    </r>
    <r>
      <rPr>
        <b/>
        <sz val="12"/>
        <color rgb="FF000000"/>
        <rFont val="Calibri"/>
        <family val="2"/>
      </rPr>
      <t>predictable phonics routine</t>
    </r>
    <r>
      <rPr>
        <sz val="12"/>
        <color rgb="FF000000"/>
        <rFont val="Calibri"/>
        <family val="2"/>
      </rPr>
      <t xml:space="preserve"> that emphasizes the </t>
    </r>
    <r>
      <rPr>
        <b/>
        <sz val="12"/>
        <color rgb="FF000000"/>
        <rFont val="Calibri"/>
        <family val="2"/>
      </rPr>
      <t>connection between graphemes and phonemes</t>
    </r>
    <r>
      <rPr>
        <sz val="12"/>
        <color rgb="FF000000"/>
        <rFont val="Calibri"/>
        <family val="2"/>
      </rPr>
      <t xml:space="preserve">. </t>
    </r>
  </si>
  <si>
    <r>
      <rPr>
        <b/>
        <sz val="12"/>
        <color rgb="FF000000"/>
        <rFont val="Calibri"/>
        <family val="2"/>
      </rPr>
      <t>New skills are explicitly taught</t>
    </r>
    <r>
      <rPr>
        <sz val="12"/>
        <color rgb="FF000000"/>
        <rFont val="Calibri"/>
        <family val="2"/>
      </rPr>
      <t xml:space="preserve"> using multiple examples, where the new skill is introduced, defined and/or explained, a model or demonstration is provided, and students are given opportunities to practice and apply the new skill with teacher feedback.</t>
    </r>
  </si>
  <si>
    <r>
      <t xml:space="preserve">Letter-sound instruction </t>
    </r>
    <r>
      <rPr>
        <b/>
        <sz val="12"/>
        <color rgb="FF000000"/>
        <rFont val="Calibri"/>
        <family val="2"/>
      </rPr>
      <t>starts with high-utility letters</t>
    </r>
    <r>
      <rPr>
        <sz val="12"/>
        <color rgb="FF000000"/>
        <rFont val="Calibri"/>
        <family val="2"/>
      </rPr>
      <t xml:space="preserve"> (i.e., m, s, a, r, t).</t>
    </r>
  </si>
  <si>
    <r>
      <t xml:space="preserve">Letter-sound instruction </t>
    </r>
    <r>
      <rPr>
        <b/>
        <sz val="12"/>
        <color rgb="FF000000"/>
        <rFont val="Calibri"/>
        <family val="2"/>
      </rPr>
      <t>integrates</t>
    </r>
    <r>
      <rPr>
        <sz val="12"/>
        <color rgb="FF000000"/>
        <rFont val="Calibri"/>
        <family val="2"/>
      </rPr>
      <t xml:space="preserve"> the </t>
    </r>
    <r>
      <rPr>
        <b/>
        <sz val="12"/>
        <color rgb="FF000000"/>
        <rFont val="Calibri"/>
        <family val="2"/>
      </rPr>
      <t>letter name</t>
    </r>
    <r>
      <rPr>
        <sz val="12"/>
        <color rgb="FF000000"/>
        <rFont val="Calibri"/>
        <family val="2"/>
      </rPr>
      <t xml:space="preserve">, </t>
    </r>
    <r>
      <rPr>
        <b/>
        <sz val="12"/>
        <color rgb="FF000000"/>
        <rFont val="Calibri"/>
        <family val="2"/>
      </rPr>
      <t>sound</t>
    </r>
    <r>
      <rPr>
        <sz val="12"/>
        <color rgb="FF000000"/>
        <rFont val="Calibri"/>
        <family val="2"/>
      </rPr>
      <t xml:space="preserve">, and explicitly and systematically how to write the </t>
    </r>
    <r>
      <rPr>
        <b/>
        <sz val="12"/>
        <color rgb="FF000000"/>
        <rFont val="Calibri"/>
        <family val="2"/>
      </rPr>
      <t>symbol</t>
    </r>
    <r>
      <rPr>
        <sz val="12"/>
        <color rgb="FF000000"/>
        <rFont val="Calibri"/>
        <family val="2"/>
      </rPr>
      <t>.</t>
    </r>
  </si>
  <si>
    <r>
      <rPr>
        <b/>
        <sz val="12"/>
        <color rgb="FF000000"/>
        <rFont val="Calibri"/>
        <family val="2"/>
      </rPr>
      <t>Easily confused letters, letter-sounds and words</t>
    </r>
    <r>
      <rPr>
        <sz val="12"/>
        <color rgb="FF000000"/>
        <rFont val="Calibri"/>
        <family val="2"/>
      </rPr>
      <t xml:space="preserve"> (those that look or sound similar) are </t>
    </r>
    <r>
      <rPr>
        <b/>
        <i/>
        <sz val="12"/>
        <color rgb="FF000000"/>
        <rFont val="Calibri"/>
        <family val="2"/>
      </rPr>
      <t>not</t>
    </r>
    <r>
      <rPr>
        <b/>
        <sz val="12"/>
        <color rgb="FF000000"/>
        <rFont val="Calibri"/>
        <family val="2"/>
      </rPr>
      <t xml:space="preserve"> taught in close sequence</t>
    </r>
    <r>
      <rPr>
        <sz val="12"/>
        <color rgb="FF000000"/>
        <rFont val="Calibri"/>
        <family val="2"/>
      </rPr>
      <t>.</t>
    </r>
  </si>
  <si>
    <r>
      <t xml:space="preserve">A few </t>
    </r>
    <r>
      <rPr>
        <b/>
        <sz val="12"/>
        <color rgb="FF000000"/>
        <rFont val="Calibri"/>
        <family val="2"/>
      </rPr>
      <t xml:space="preserve">short vowel letter-sounds </t>
    </r>
    <r>
      <rPr>
        <sz val="12"/>
        <color rgb="FF000000"/>
        <rFont val="Calibri"/>
        <family val="2"/>
      </rPr>
      <t xml:space="preserve">are </t>
    </r>
    <r>
      <rPr>
        <b/>
        <sz val="12"/>
        <color rgb="FF000000"/>
        <rFont val="Calibri"/>
        <family val="2"/>
      </rPr>
      <t xml:space="preserve">taught early </t>
    </r>
    <r>
      <rPr>
        <sz val="12"/>
        <color rgb="FF000000"/>
        <rFont val="Calibri"/>
        <family val="2"/>
      </rPr>
      <t>so students can blend VC and CVC patterns to read and write words.</t>
    </r>
  </si>
  <si>
    <r>
      <t xml:space="preserve">There is an explicit strategy for </t>
    </r>
    <r>
      <rPr>
        <b/>
        <sz val="12"/>
        <color rgb="FF000000"/>
        <rFont val="Calibri"/>
        <family val="2"/>
      </rPr>
      <t>blending letter sounds into words</t>
    </r>
    <r>
      <rPr>
        <sz val="12"/>
        <color rgb="FF000000"/>
        <rFont val="Calibri"/>
        <family val="2"/>
      </rPr>
      <t>.</t>
    </r>
  </si>
  <si>
    <r>
      <t xml:space="preserve">There are multiple opportunities to </t>
    </r>
    <r>
      <rPr>
        <b/>
        <sz val="12"/>
        <color rgb="FF000000"/>
        <rFont val="Calibri"/>
        <family val="2"/>
      </rPr>
      <t>practice</t>
    </r>
    <r>
      <rPr>
        <sz val="12"/>
        <color rgb="FF000000"/>
        <rFont val="Calibri"/>
        <family val="2"/>
      </rPr>
      <t xml:space="preserve"> </t>
    </r>
    <r>
      <rPr>
        <b/>
        <sz val="12"/>
        <color rgb="FF000000"/>
        <rFont val="Calibri"/>
        <family val="2"/>
      </rPr>
      <t>blending letter sounds</t>
    </r>
    <r>
      <rPr>
        <sz val="12"/>
        <color rgb="FF000000"/>
        <rFont val="Calibri"/>
        <family val="2"/>
      </rPr>
      <t xml:space="preserve"> for the purpose of reading and writing words.</t>
    </r>
  </si>
  <si>
    <r>
      <t xml:space="preserve">Students are taught and practice how to </t>
    </r>
    <r>
      <rPr>
        <b/>
        <sz val="12"/>
        <color rgb="FF000000"/>
        <rFont val="Calibri"/>
        <family val="2"/>
      </rPr>
      <t>encode regular words</t>
    </r>
    <r>
      <rPr>
        <sz val="12"/>
        <color rgb="FF000000"/>
        <rFont val="Calibri"/>
        <family val="2"/>
      </rPr>
      <t xml:space="preserve"> for which they know all letter sounds.</t>
    </r>
  </si>
  <si>
    <r>
      <t xml:space="preserve">There are sufficient practice opportunities with </t>
    </r>
    <r>
      <rPr>
        <b/>
        <sz val="12"/>
        <color rgb="FF000000"/>
        <rFont val="Calibri"/>
        <family val="2"/>
      </rPr>
      <t>word lists, phrases and decodable texts</t>
    </r>
    <r>
      <rPr>
        <sz val="12"/>
        <color rgb="FF000000"/>
        <rFont val="Calibri"/>
        <family val="2"/>
      </rPr>
      <t xml:space="preserve"> to build automaticity. </t>
    </r>
  </si>
  <si>
    <r>
      <rPr>
        <b/>
        <sz val="12"/>
        <color rgb="FF000000"/>
        <rFont val="Calibri"/>
        <family val="2"/>
      </rPr>
      <t>Regular word types are introduced first</t>
    </r>
    <r>
      <rPr>
        <sz val="12"/>
        <color rgb="FF000000"/>
        <rFont val="Calibri"/>
        <family val="2"/>
      </rPr>
      <t xml:space="preserve"> (e.g., VC, CVC, CV).</t>
    </r>
  </si>
  <si>
    <r>
      <rPr>
        <b/>
        <sz val="12"/>
        <color rgb="FF000000"/>
        <rFont val="Calibri"/>
        <family val="2"/>
      </rPr>
      <t>Irregularities</t>
    </r>
    <r>
      <rPr>
        <sz val="12"/>
        <color rgb="FF000000"/>
        <rFont val="Calibri"/>
        <family val="2"/>
      </rPr>
      <t xml:space="preserve"> are pointed out in high-utility words (i.e., have, I, said) while still focusing attention on the predictable letter-sound combinations.</t>
    </r>
  </si>
  <si>
    <r>
      <rPr>
        <b/>
        <sz val="12"/>
        <color rgb="FF000000"/>
        <rFont val="Calibri"/>
        <family val="2"/>
      </rPr>
      <t>Irregular, high-utility words</t>
    </r>
    <r>
      <rPr>
        <sz val="12"/>
        <color rgb="FF000000"/>
        <rFont val="Calibri"/>
        <family val="2"/>
      </rPr>
      <t xml:space="preserve"> are introduced and</t>
    </r>
    <r>
      <rPr>
        <b/>
        <sz val="12"/>
        <color rgb="FF000000"/>
        <rFont val="Calibri"/>
        <family val="2"/>
      </rPr>
      <t xml:space="preserve"> </t>
    </r>
    <r>
      <rPr>
        <sz val="12"/>
        <color rgb="FF000000"/>
        <rFont val="Calibri"/>
        <family val="2"/>
      </rPr>
      <t>practiced to automaticity.</t>
    </r>
  </si>
  <si>
    <r>
      <rPr>
        <b/>
        <sz val="12"/>
        <color rgb="FF000000"/>
        <rFont val="Calibri"/>
        <family val="2"/>
      </rPr>
      <t xml:space="preserve">Words are taught and learned in isolation </t>
    </r>
    <r>
      <rPr>
        <b/>
        <i/>
        <sz val="12"/>
        <color rgb="FF000000"/>
        <rFont val="Calibri"/>
        <family val="2"/>
      </rPr>
      <t>before</t>
    </r>
    <r>
      <rPr>
        <b/>
        <sz val="12"/>
        <color rgb="FF000000"/>
        <rFont val="Calibri"/>
        <family val="2"/>
      </rPr>
      <t xml:space="preserve"> practiced in text</t>
    </r>
    <r>
      <rPr>
        <sz val="12"/>
        <color rgb="FF000000"/>
        <rFont val="Calibri"/>
        <family val="2"/>
      </rPr>
      <t>; words in texts used for independent reading are the ones that have been taught in prior phonics lessons.</t>
    </r>
  </si>
  <si>
    <r>
      <t xml:space="preserve">There is </t>
    </r>
    <r>
      <rPr>
        <b/>
        <sz val="12"/>
        <color rgb="FF000000"/>
        <rFont val="Calibri"/>
        <family val="2"/>
      </rPr>
      <t>cumulative review</t>
    </r>
    <r>
      <rPr>
        <sz val="12"/>
        <color rgb="FF000000"/>
        <rFont val="Calibri"/>
        <family val="2"/>
      </rPr>
      <t xml:space="preserve"> to build automaticity of known letter-sound combinations and words.</t>
    </r>
  </si>
  <si>
    <r>
      <t xml:space="preserve">There are repeated opportunities to read words in </t>
    </r>
    <r>
      <rPr>
        <b/>
        <sz val="12"/>
        <color rgb="FF000000"/>
        <rFont val="Calibri"/>
        <family val="2"/>
      </rPr>
      <t xml:space="preserve">controlled decodable text </t>
    </r>
    <r>
      <rPr>
        <sz val="12"/>
        <color rgb="FF000000"/>
        <rFont val="Calibri"/>
        <family val="2"/>
      </rPr>
      <t>that contain the phonic elements and irregular words students have learned previously.</t>
    </r>
  </si>
  <si>
    <r>
      <t xml:space="preserve">Activities and materials are designed to elicit high levels of student response and </t>
    </r>
    <r>
      <rPr>
        <b/>
        <sz val="12"/>
        <color rgb="FF000000"/>
        <rFont val="Calibri"/>
        <family val="2"/>
      </rPr>
      <t>engagement</t>
    </r>
    <r>
      <rPr>
        <sz val="12"/>
        <color rgb="FF000000"/>
        <rFont val="Calibri"/>
        <family val="2"/>
      </rPr>
      <t>.</t>
    </r>
  </si>
  <si>
    <t xml:space="preserve">This program meets expectations for Phonics and Word Study and received a score of 17 out of 20 total points. Foundational phonics skills are introduced in a logical, progressive order from simple to complex. The program integrates the letter name, sound, and grapheme. The Reading Routines follow a step-by-step introduction of the letter sounds, and the Student Interactive provides opportunities to practice writing letters and words. Newly introduced skills are taught using a gradual release approach, and students have numerous opportunities to practice the new skill. The Teacher’s Guide provides explicit instruction in letter formation as well as additional practice within the Resource Dashboard. Letter sound instruction within the program begins with two high-utility consonants and one vowel. As evidenced by the scope and sequence, easily confused letters are not taught in close sequence. Blending sounds orally and by tapping sounds is a daily routine following the introduction of letters.Sufficient opportunities are provided for students to practice reading words, phrases, and decodable text within the Word Work activities. Instructional focus is placed on students learning the letter-sound connections for regular word types first. Prior to reading decodable text, students are introduced to the features of words. The program provides a variety of instructional materials and interactive activities to engage students. Numerous assessments are provided, including diagnostic, formative, and summative assessments for all areas of reading, including phonics. The Assessments Guide presents a classroom situation and a thorough description of how to use the recommended assessments to drive instructional practices and group students. Charts displaying possible flexible grouping arrangements are provided and explained. Throughout the guide, teachers are provided specific information to evaluate progress in ongoing informal and formal assessments and make adjustments. 
This program did not receive points in the following areas: teacher language for immediate and corrective feedback, and approach to teaching irregular high-utility words and irregularities within high-utility words. Within the Reading Routines, corrective feedback is mentioned in an if/then format; however, language is not precise nor specific to individual students. Feedback is not immediately corrective; instead, teachers are guided to a previous lesson or remediation lesson. Although students practice reading and spelling high- frequency words, the program does not explicitly point out predictable letter-sound combinations and irregularities.  </t>
  </si>
  <si>
    <t>Subtotal (20 points max)</t>
  </si>
  <si>
    <t xml:space="preserve">Criterion 3: Vocabulary </t>
  </si>
  <si>
    <r>
      <t>There is a detailed</t>
    </r>
    <r>
      <rPr>
        <b/>
        <sz val="12"/>
        <color rgb="FF000000"/>
        <rFont val="Calibri"/>
        <family val="2"/>
      </rPr>
      <t xml:space="preserve"> scope and sequence </t>
    </r>
    <r>
      <rPr>
        <sz val="12"/>
        <color rgb="FF000000"/>
        <rFont val="Calibri"/>
        <family val="2"/>
      </rPr>
      <t xml:space="preserve">of vocabulary skills. </t>
    </r>
  </si>
  <si>
    <r>
      <t xml:space="preserve">Words selected for instruction are </t>
    </r>
    <r>
      <rPr>
        <b/>
        <sz val="12"/>
        <color rgb="FF000000"/>
        <rFont val="Calibri"/>
        <family val="2"/>
      </rPr>
      <t>rich, high-utility words</t>
    </r>
    <r>
      <rPr>
        <sz val="12"/>
        <color rgb="FF000000"/>
        <rFont val="Calibri"/>
        <family val="2"/>
      </rPr>
      <t xml:space="preserve"> that will appear in conversation and literature, as well as from texts in the program: words that must be learned to understand a concept or text, and words from content area instruction.</t>
    </r>
  </si>
  <si>
    <r>
      <rPr>
        <b/>
        <sz val="12"/>
        <color rgb="FF000000"/>
        <rFont val="Calibri"/>
        <family val="2"/>
      </rPr>
      <t>New words are explicitly modeled</t>
    </r>
    <r>
      <rPr>
        <sz val="12"/>
        <color rgb="FF000000"/>
        <rFont val="Calibri"/>
        <family val="2"/>
      </rPr>
      <t xml:space="preserve"> using student-friendly definitions, multiple examples and non-examples, and students are given opportunity to practice using the words.</t>
    </r>
  </si>
  <si>
    <r>
      <t>Words that have been taught are repeated</t>
    </r>
    <r>
      <rPr>
        <b/>
        <sz val="12"/>
        <color rgb="FF000000"/>
        <rFont val="Calibri"/>
        <family val="2"/>
      </rPr>
      <t xml:space="preserve"> multiple times </t>
    </r>
    <r>
      <rPr>
        <sz val="12"/>
        <color rgb="FF000000"/>
        <rFont val="Calibri"/>
        <family val="2"/>
      </rPr>
      <t xml:space="preserve">in a </t>
    </r>
    <r>
      <rPr>
        <b/>
        <sz val="12"/>
        <color rgb="FF000000"/>
        <rFont val="Calibri"/>
        <family val="2"/>
      </rPr>
      <t>variety of contexts</t>
    </r>
    <r>
      <rPr>
        <sz val="12"/>
        <color rgb="FF000000"/>
        <rFont val="Calibri"/>
        <family val="2"/>
      </rPr>
      <t>.</t>
    </r>
  </si>
  <si>
    <r>
      <t xml:space="preserve">New words are </t>
    </r>
    <r>
      <rPr>
        <b/>
        <sz val="12"/>
        <color rgb="FF000000"/>
        <rFont val="Calibri"/>
        <family val="2"/>
      </rPr>
      <t xml:space="preserve">integrated into example sentences </t>
    </r>
    <r>
      <rPr>
        <sz val="12"/>
        <color rgb="FF000000"/>
        <rFont val="Calibri"/>
        <family val="2"/>
      </rPr>
      <t xml:space="preserve">and students are prompted to use the new words in sentences in </t>
    </r>
    <r>
      <rPr>
        <b/>
        <sz val="12"/>
        <color rgb="FF000000"/>
        <rFont val="Calibri"/>
        <family val="2"/>
      </rPr>
      <t>oral and written responses</t>
    </r>
    <r>
      <rPr>
        <sz val="12"/>
        <color rgb="FF000000"/>
        <rFont val="Calibri"/>
        <family val="2"/>
      </rPr>
      <t>.</t>
    </r>
  </si>
  <si>
    <r>
      <t xml:space="preserve">There is </t>
    </r>
    <r>
      <rPr>
        <b/>
        <sz val="12"/>
        <color rgb="FF000000"/>
        <rFont val="Calibri"/>
        <family val="2"/>
      </rPr>
      <t xml:space="preserve">cumulative review </t>
    </r>
    <r>
      <rPr>
        <sz val="12"/>
        <color rgb="FF000000"/>
        <rFont val="Calibri"/>
        <family val="2"/>
      </rPr>
      <t>and practice of previously learned words.</t>
    </r>
  </si>
  <si>
    <r>
      <t xml:space="preserve">Students are exposed to a </t>
    </r>
    <r>
      <rPr>
        <b/>
        <sz val="12"/>
        <color rgb="FF000000"/>
        <rFont val="Calibri"/>
        <family val="2"/>
      </rPr>
      <t>breadth of vocabulary</t>
    </r>
    <r>
      <rPr>
        <sz val="12"/>
        <color rgb="FF000000"/>
        <rFont val="Calibri"/>
        <family val="2"/>
      </rPr>
      <t xml:space="preserve"> words through</t>
    </r>
    <r>
      <rPr>
        <b/>
        <sz val="12"/>
        <color rgb="FF000000"/>
        <rFont val="Calibri"/>
        <family val="2"/>
      </rPr>
      <t xml:space="preserve"> high-quality text</t>
    </r>
    <r>
      <rPr>
        <sz val="12"/>
        <color rgb="FF000000"/>
        <rFont val="Calibri"/>
        <family val="2"/>
      </rPr>
      <t>.</t>
    </r>
  </si>
  <si>
    <r>
      <t xml:space="preserve">Activities and materials are designed to elicit high levels of response and </t>
    </r>
    <r>
      <rPr>
        <b/>
        <sz val="12"/>
        <color rgb="FF000000"/>
        <rFont val="Calibri"/>
        <family val="2"/>
      </rPr>
      <t>engagement</t>
    </r>
    <r>
      <rPr>
        <sz val="12"/>
        <color rgb="FF000000"/>
        <rFont val="Calibri"/>
        <family val="2"/>
      </rPr>
      <t>.</t>
    </r>
  </si>
  <si>
    <t xml:space="preserve">This program meets expectations for Vocabulary and received a score of 8 out of 8 total points. The program provides a detailed scope and sequence for vocabulary instruction. Vocabulary instruction includes an integration of words within high-quality text and academic vocabulary. Academic vocabulary includes related words, context clues, and word parts. Within each text, the vocabulary selected for instruction are words that support the understanding of a story. Words can also be used across topics and content areas. Teachers are given instructions to explicitly teach new words with student-friendly definitions using questions from students’ background knowledge and by modeling how to use words in conjunction with their meaning. Students are given opportunities to practice vocabulary words orally, in writing, and in various contexts. The instructional materials and activities provide high levels of student engagement and response.  </t>
  </si>
  <si>
    <t>Subtotal (8 points max)</t>
  </si>
  <si>
    <t xml:space="preserve">Criterion 4: Developing Comprehension and Background Knowledge </t>
  </si>
  <si>
    <r>
      <t xml:space="preserve">There is a clear </t>
    </r>
    <r>
      <rPr>
        <b/>
        <sz val="12"/>
        <color rgb="FF000000"/>
        <rFont val="Calibri"/>
        <family val="2"/>
      </rPr>
      <t>scope and sequence</t>
    </r>
    <r>
      <rPr>
        <sz val="12"/>
        <color rgb="FF000000"/>
        <rFont val="Calibri"/>
        <family val="2"/>
      </rPr>
      <t xml:space="preserve"> that guides listening comprehension instruction, in which the </t>
    </r>
    <r>
      <rPr>
        <b/>
        <sz val="12"/>
        <color rgb="FF000000"/>
        <rFont val="Calibri"/>
        <family val="2"/>
      </rPr>
      <t xml:space="preserve">goals are explicitly stated </t>
    </r>
    <r>
      <rPr>
        <sz val="12"/>
        <color rgb="FF000000"/>
        <rFont val="Calibri"/>
        <family val="2"/>
      </rPr>
      <t xml:space="preserve">and in which the ideas follow a </t>
    </r>
    <r>
      <rPr>
        <b/>
        <sz val="12"/>
        <color rgb="FF000000"/>
        <rFont val="Calibri"/>
        <family val="2"/>
      </rPr>
      <t>logical order</t>
    </r>
    <r>
      <rPr>
        <sz val="12"/>
        <color rgb="FF000000"/>
        <rFont val="Calibri"/>
        <family val="2"/>
      </rPr>
      <t>.</t>
    </r>
  </si>
  <si>
    <r>
      <t xml:space="preserve">Students are explicitly taught to do an </t>
    </r>
    <r>
      <rPr>
        <b/>
        <sz val="12"/>
        <color rgb="FF000000"/>
        <rFont val="Calibri"/>
        <family val="2"/>
      </rPr>
      <t>oral retelling</t>
    </r>
    <r>
      <rPr>
        <sz val="12"/>
        <color rgb="FF000000"/>
        <rFont val="Calibri"/>
        <family val="2"/>
      </rPr>
      <t xml:space="preserve"> of events or stories that were read to them.</t>
    </r>
  </si>
  <si>
    <r>
      <rPr>
        <b/>
        <sz val="12"/>
        <color rgb="FF000000"/>
        <rFont val="Calibri"/>
        <family val="2"/>
      </rPr>
      <t>Narrative story structure</t>
    </r>
    <r>
      <rPr>
        <sz val="12"/>
        <color rgb="FF000000"/>
        <rFont val="Calibri"/>
        <family val="2"/>
      </rPr>
      <t xml:space="preserve"> (e.g., beginning, middle, end) is modeled with multiple examples.</t>
    </r>
  </si>
  <si>
    <r>
      <t>The use of i</t>
    </r>
    <r>
      <rPr>
        <b/>
        <sz val="12"/>
        <color rgb="FF000000"/>
        <rFont val="Calibri"/>
        <family val="2"/>
      </rPr>
      <t>nformational text structure</t>
    </r>
    <r>
      <rPr>
        <sz val="12"/>
        <color rgb="FF000000"/>
        <rFont val="Calibri"/>
        <family val="2"/>
      </rPr>
      <t xml:space="preserve"> is modeled with multiple examples. </t>
    </r>
  </si>
  <si>
    <r>
      <rPr>
        <b/>
        <sz val="12"/>
        <color rgb="FF000000"/>
        <rFont val="Calibri"/>
        <family val="2"/>
      </rPr>
      <t>High-utility words</t>
    </r>
    <r>
      <rPr>
        <sz val="12"/>
        <color rgb="FF000000"/>
        <rFont val="Calibri"/>
        <family val="2"/>
      </rPr>
      <t xml:space="preserve"> are pre-selected and explicitly taught (before, during or after) a read aloud.</t>
    </r>
  </si>
  <si>
    <r>
      <rPr>
        <b/>
        <sz val="12"/>
        <color rgb="FF000000"/>
        <rFont val="Calibri"/>
        <family val="2"/>
      </rPr>
      <t>Comprehension strategies</t>
    </r>
    <r>
      <rPr>
        <sz val="12"/>
        <color rgb="FF000000"/>
        <rFont val="Calibri"/>
        <family val="2"/>
      </rPr>
      <t xml:space="preserve"> (e.g., questioning, summarizing, creating mental images) are modeled by the teacher through interactive read aloud of high-quality literature and text.</t>
    </r>
  </si>
  <si>
    <r>
      <t xml:space="preserve">The text selections include </t>
    </r>
    <r>
      <rPr>
        <b/>
        <sz val="12"/>
        <color rgb="FF000000"/>
        <rFont val="Calibri"/>
        <family val="2"/>
      </rPr>
      <t>guiding questions</t>
    </r>
    <r>
      <rPr>
        <sz val="12"/>
        <color rgb="FF000000"/>
        <rFont val="Calibri"/>
        <family val="2"/>
      </rPr>
      <t xml:space="preserve"> to ask while reading aloud.</t>
    </r>
  </si>
  <si>
    <r>
      <t xml:space="preserve">When students and teachers engage in a read-aloud, the program established a </t>
    </r>
    <r>
      <rPr>
        <b/>
        <sz val="12"/>
        <color rgb="FF000000"/>
        <rFont val="Calibri"/>
        <family val="2"/>
      </rPr>
      <t>purpose for reading</t>
    </r>
    <r>
      <rPr>
        <sz val="12"/>
        <color rgb="FF000000"/>
        <rFont val="Calibri"/>
        <family val="2"/>
      </rPr>
      <t>.</t>
    </r>
  </si>
  <si>
    <r>
      <t xml:space="preserve">The program includes a wide </t>
    </r>
    <r>
      <rPr>
        <b/>
        <sz val="12"/>
        <color rgb="FF000000"/>
        <rFont val="Calibri"/>
        <family val="2"/>
      </rPr>
      <t>variety of fiction and nonfiction high-quality text</t>
    </r>
    <r>
      <rPr>
        <sz val="12"/>
        <color rgb="FF000000"/>
        <rFont val="Calibri"/>
        <family val="2"/>
      </rPr>
      <t xml:space="preserve"> with relatable experiences that are developmentally appropriate</t>
    </r>
    <r>
      <rPr>
        <b/>
        <sz val="12"/>
        <color rgb="FF000000"/>
        <rFont val="Calibri"/>
        <family val="2"/>
      </rPr>
      <t xml:space="preserve"> </t>
    </r>
    <r>
      <rPr>
        <sz val="12"/>
        <color rgb="FF000000"/>
        <rFont val="Calibri"/>
        <family val="2"/>
      </rPr>
      <t>for the grade level for all students.</t>
    </r>
  </si>
  <si>
    <r>
      <t xml:space="preserve">The materials provide a </t>
    </r>
    <r>
      <rPr>
        <b/>
        <sz val="12"/>
        <color rgb="FF000000"/>
        <rFont val="Calibri"/>
        <family val="2"/>
      </rPr>
      <t xml:space="preserve">coherent sequence or collection of connected texts </t>
    </r>
    <r>
      <rPr>
        <sz val="12"/>
        <color rgb="FF000000"/>
        <rFont val="Calibri"/>
        <family val="2"/>
      </rPr>
      <t xml:space="preserve">that consistently build vocabulary knowledge and knowledge about themes with connected topics and ideas. </t>
    </r>
  </si>
  <si>
    <r>
      <rPr>
        <b/>
        <sz val="12"/>
        <color rgb="FF000000"/>
        <rFont val="Calibri"/>
        <family val="2"/>
      </rPr>
      <t>Complex topics</t>
    </r>
    <r>
      <rPr>
        <sz val="12"/>
        <color rgb="FF000000"/>
        <rFont val="Calibri"/>
        <family val="2"/>
      </rPr>
      <t xml:space="preserve"> are introduced in a carefully planned sequence through teachers reading aloud, discussions, and projects, starting with a basic introduction and building towards a deeper understanding.</t>
    </r>
  </si>
  <si>
    <r>
      <t xml:space="preserve">The materials support </t>
    </r>
    <r>
      <rPr>
        <b/>
        <sz val="12"/>
        <color rgb="FF000000"/>
        <rFont val="Calibri"/>
        <family val="2"/>
      </rPr>
      <t>interactive discussion</t>
    </r>
    <r>
      <rPr>
        <sz val="12"/>
        <color rgb="FF000000"/>
        <rFont val="Calibri"/>
        <family val="2"/>
      </rPr>
      <t xml:space="preserve"> on a wide variety of topics to expand and deepen background knowledge.</t>
    </r>
  </si>
  <si>
    <t xml:space="preserve">This program meets expectations for Developing Comprehension and Background Knowledge and received a score of 13 out of 13 total points.  The Teacher’s Guide contains a scope and sequence with explicitly stated goals in a logical order. A detailed model and organizer for orally retelling a story is provided in the Reading Routine Companion. There are a number of texts including nonfiction, realistic fiction and informational text selections. Words to Know in the Student Book Interactive and academic vocabulary are taught before, during and after reading text. The program utilizes comprehension strategies to modeled by the teacher and guiding questions throughout the text to aid in student understanding. The Teacher’s Guide emphasizes active listening and sets a purpose for reading thematic text including, but not limited to geography, life science, arts and history. The Turn and Talk routine and follow-up activities allow for student interaction during reading. A variety of resources are used to keep students engaged. </t>
  </si>
  <si>
    <t>Subtotal (13 points max)</t>
  </si>
  <si>
    <t xml:space="preserve">Criterion 5: Small Group Instruction and Independent Practice </t>
  </si>
  <si>
    <r>
      <t xml:space="preserve">Program provides small group </t>
    </r>
    <r>
      <rPr>
        <b/>
        <sz val="12"/>
        <color rgb="FF000000"/>
        <rFont val="Calibri"/>
        <family val="2"/>
      </rPr>
      <t>explicit, systematic, and cumulative lessons</t>
    </r>
    <r>
      <rPr>
        <sz val="12"/>
        <color rgb="FF000000"/>
        <rFont val="Calibri"/>
        <family val="2"/>
      </rPr>
      <t xml:space="preserve"> that instruct on foundational skills.</t>
    </r>
  </si>
  <si>
    <r>
      <t xml:space="preserve">Program provides </t>
    </r>
    <r>
      <rPr>
        <b/>
        <sz val="12"/>
        <color rgb="FF000000"/>
        <rFont val="Calibri"/>
        <family val="2"/>
      </rPr>
      <t>extension ideas</t>
    </r>
    <r>
      <rPr>
        <sz val="12"/>
        <color rgb="FF000000"/>
        <rFont val="Calibri"/>
        <family val="2"/>
      </rPr>
      <t xml:space="preserve"> to be used for independent practice.</t>
    </r>
  </si>
  <si>
    <r>
      <t xml:space="preserve">Program provides teacher guidance regarding </t>
    </r>
    <r>
      <rPr>
        <b/>
        <sz val="12"/>
        <color theme="1"/>
        <rFont val="Calibri"/>
        <family val="2"/>
      </rPr>
      <t>independent student practice activities</t>
    </r>
    <r>
      <rPr>
        <sz val="12"/>
        <color theme="1"/>
        <rFont val="Calibri"/>
        <family val="2"/>
      </rPr>
      <t xml:space="preserve"> to be implemented when teacher is engaged in small group instruction. </t>
    </r>
  </si>
  <si>
    <r>
      <t xml:space="preserve">Program provides guidance on the </t>
    </r>
    <r>
      <rPr>
        <b/>
        <sz val="12"/>
        <color rgb="FF000000"/>
        <rFont val="Calibri"/>
        <family val="2"/>
      </rPr>
      <t>composition of flexible small groups</t>
    </r>
    <r>
      <rPr>
        <sz val="12"/>
        <color rgb="FF000000"/>
        <rFont val="Calibri"/>
        <family val="2"/>
      </rPr>
      <t xml:space="preserve"> based on data.</t>
    </r>
  </si>
  <si>
    <t>This program meets expectations for Small Group Instruction and Independent Practice and received a score of 4 out of 4 total points. The program provides explicit small group instruction that reinforces whole group instructional components. The Teacher’s Guide provides daily small group lessons for phonics and decoding. Program resources provide several extension ideas to be utilized in small groups to build student reading skills. This small group instruction is directly related to the components of whole group instruction, such as vocabulary, theme, and fluency. Independent and collaborative literacy activities are provided to engage students while the teacher is working with small groups. A variety of instructional materials and interactive activities are provided to engage students. There are numerous assessments that include diagnostic, formative, and summative assessments in all areas of reading. Guidance is provided to evaluate the data of a group of students and compose flexible groups based on literacy skills.</t>
  </si>
  <si>
    <t>Subtotal (4 points max)</t>
  </si>
  <si>
    <t>Criterion 6: Writing</t>
  </si>
  <si>
    <r>
      <t xml:space="preserve">Program includes a wide range of </t>
    </r>
    <r>
      <rPr>
        <b/>
        <sz val="12"/>
        <color rgb="FF000000"/>
        <rFont val="Calibri"/>
        <family val="2"/>
      </rPr>
      <t>authentic writing opportunities</t>
    </r>
    <r>
      <rPr>
        <sz val="12"/>
        <color rgb="FF000000"/>
        <rFont val="Calibri"/>
        <family val="2"/>
      </rPr>
      <t xml:space="preserve">. </t>
    </r>
  </si>
  <si>
    <r>
      <t xml:space="preserve">Program includes </t>
    </r>
    <r>
      <rPr>
        <b/>
        <sz val="12"/>
        <color theme="1"/>
        <rFont val="Calibri"/>
        <family val="2"/>
      </rPr>
      <t>text-based tasks</t>
    </r>
    <r>
      <rPr>
        <sz val="12"/>
        <color theme="1"/>
        <rFont val="Calibri"/>
        <family val="2"/>
      </rPr>
      <t xml:space="preserve"> that require students to write about the topic and use the vocabulary and language appropriate for their grade-level. </t>
    </r>
  </si>
  <si>
    <r>
      <t>Program includes explicit</t>
    </r>
    <r>
      <rPr>
        <b/>
        <sz val="12"/>
        <color theme="1"/>
        <rFont val="Calibri"/>
        <family val="2"/>
      </rPr>
      <t xml:space="preserve"> handwriting instruction</t>
    </r>
    <r>
      <rPr>
        <sz val="12"/>
        <color theme="1"/>
        <rFont val="Calibri"/>
        <family val="2"/>
      </rPr>
      <t xml:space="preserve"> in letter formation. </t>
    </r>
  </si>
  <si>
    <r>
      <t xml:space="preserve">Program includes explicit instruction in </t>
    </r>
    <r>
      <rPr>
        <b/>
        <sz val="12"/>
        <color theme="1"/>
        <rFont val="Calibri"/>
        <family val="2"/>
      </rPr>
      <t>idea generation and oral storytelling</t>
    </r>
    <r>
      <rPr>
        <sz val="12"/>
        <color theme="1"/>
        <rFont val="Calibri"/>
        <family val="2"/>
      </rPr>
      <t xml:space="preserve">, that leads to narrative composition. </t>
    </r>
  </si>
  <si>
    <r>
      <t xml:space="preserve">Program includes explicit instruction in </t>
    </r>
    <r>
      <rPr>
        <b/>
        <sz val="12"/>
        <color theme="1"/>
        <rFont val="Calibri"/>
        <family val="2"/>
      </rPr>
      <t>grade-level appropriate skills</t>
    </r>
    <r>
      <rPr>
        <sz val="12"/>
        <color theme="1"/>
        <rFont val="Calibri"/>
        <family val="2"/>
      </rPr>
      <t xml:space="preserve"> (e.g., sentence construction, basic punctuation, etc.)</t>
    </r>
  </si>
  <si>
    <r>
      <t xml:space="preserve">Program includes opportunities to write in </t>
    </r>
    <r>
      <rPr>
        <b/>
        <sz val="12"/>
        <color theme="1"/>
        <rFont val="Calibri"/>
        <family val="2"/>
      </rPr>
      <t>multiple genres</t>
    </r>
    <r>
      <rPr>
        <sz val="12"/>
        <color theme="1"/>
        <rFont val="Calibri"/>
        <family val="2"/>
      </rPr>
      <t xml:space="preserve"> for different purposes. </t>
    </r>
  </si>
  <si>
    <t xml:space="preserve">This program meets expectations for Writing and received a score of 6 out of 6 total points. The program includes many opportunities for students to engage in authentic writing and text-based tasks where they write in response to their learning. The writing portions of lessons include a mini-lesson based on a particular genre. Explicit handwriting lessons are provided. The Teacher’s Edition gives effective guidance on letter formation and the appropriate motions to form the letter. Students learn to express their ideas orally, as they develop their thoughts and stories. Within the writer's workshop, there are lessons for structure, spacing, capital letters, and more. The program provides opportunities for students to write for many different purposes.  </t>
  </si>
  <si>
    <t>Subtotal (6 points max)</t>
  </si>
  <si>
    <t xml:space="preserve">Core Instructional Program Review 
Phase II: In - Depth Review 
Submission Information </t>
  </si>
  <si>
    <t>Target Audience: First Grade</t>
  </si>
  <si>
    <t>Phase II: In-Depth Core Instructional Program Review Rubric for 1st Grade</t>
  </si>
  <si>
    <r>
      <rPr>
        <b/>
        <u/>
        <sz val="12"/>
        <color rgb="FF000000"/>
        <rFont val="Calibri"/>
        <family val="2"/>
      </rPr>
      <t>Core Instructional Program:</t>
    </r>
    <r>
      <rPr>
        <sz val="12"/>
        <color rgb="FF000000"/>
        <rFont val="Calibri"/>
        <family val="2"/>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</si>
  <si>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rgb="FF000000"/>
        <rFont val="Calibri"/>
        <family val="2"/>
      </rPr>
      <t>Does Not Meet Expectations</t>
    </r>
    <r>
      <rPr>
        <u/>
        <sz val="12"/>
        <color rgb="FF000000"/>
        <rFont val="Calibri"/>
        <family val="2"/>
      </rPr>
      <t xml:space="preserve"> </t>
    </r>
    <r>
      <rPr>
        <sz val="12"/>
        <color rgb="FF000000"/>
        <rFont val="Calibri"/>
        <family val="2"/>
      </rPr>
      <t xml:space="preserve">-  Indicates the program does not meet the standard for the indicator (limited or no evidence) based on instructional materials and other evidence submitted by the provider. </t>
    </r>
  </si>
  <si>
    <t xml:space="preserve">This program meets expectations for Phonological and Phonemic Awareness and received a score of 10 out of 11 total points. The Grade 1 Scope and Sequence shows a logical advancement of learning in phonological and phonemic awareness  its foundational skills. The Reading Routines pacing shows that students begin work with individual sounds (initial, medial, and final) to complete several tasks such as isolatinge, blending, segmenting, adding, and deletinge. This program explicitly teaches new concepts, with many examples for teachers to model and include with guided practice, as well as opportunities for independent practice for students. The program allows for explicit instruction of phonemes to and emphasizes their grapheme representations. Students are given the opportunity to see the letter, say the letter, and then write the letter as they segment them intosounds in words. In Reading Routine Companion, each feature follows the same pattern routine in "Guided Practice" of students using counters for individual sounds and a sweeping hand to blend sounds. As demonstrated in both the Teacher's Guide and Reading Routines, opportunities are provided to gather practice with partners to practice, tap words, clap, and push counters. Much time is spent with on instruction and practice with individual phonemes. Upon further inspection, evenFor example, even when students are completing routines such as alliteration, time is spent identifying which individual phoneme is the focus. Students are given many opportunities to isolate and identify phonemes in different parts of a word, as the student is saying and blending the word. Consonant blends are introduced as individual sounds. The program’s materials and techniques including active questioning, call, and repeat, and echoing, which promote a high level of engagement among students. Within theThe myView Assessment program, there areincludes assessments from three categories. The: diagnostic, formative, and summative assessments include cover all areas of reading including phonics, word recognition, and listening comprehension. The detailed Assessment Guide presents a classroom situation and a thorough description of evaluating how to evaluate the recommended assessments to and group students and drive instructional practices and group students. Charts displaying possible flexible grouping arrangements are provided and explained. Throughout the Assessment Gguide, teachers are guided directed in how to provide ongoing informal and formal assessments to check and adjust.  
The program did not receive a points in the following areas: precise teacher language for immediate and corrective feedback and guidance. The Teacher’s Guide provides language for feedback that is designed only for whole group instruction. A Make It Easier routine is also provided, but the feedback is not individualized or corrective. If/then language is broad and not specific enough to provide immediate, corrective feedback to students.  The Teacher’s Guide provides language that is designed for whole group instruction. A Make It Easier routine is also provided, but the feedback is not individualized and corrective. If/then language is broad and not specific to provide immediate, corrective feedback.  </t>
  </si>
  <si>
    <r>
      <t xml:space="preserve">There are sufficient practice opportunities with </t>
    </r>
    <r>
      <rPr>
        <b/>
        <sz val="12"/>
        <color rgb="FF000000"/>
        <rFont val="Calibri"/>
        <family val="2"/>
      </rPr>
      <t>word lists, phrases and decodable texts</t>
    </r>
    <r>
      <rPr>
        <sz val="12"/>
        <color rgb="FF000000"/>
        <rFont val="Calibri"/>
        <family val="2"/>
      </rPr>
      <t xml:space="preserve"> to build automaticity </t>
    </r>
  </si>
  <si>
    <t xml:space="preserve">This program meets expectations for Phonics and Word Study and received a score of 17 out of 20 total points.  Foundational skills in phonics are taught in a progressive order from simple to more complex patterns. The Reading Routines indicates that the program begins with short vowels and words with consonants before moving into more advanced skills such as blends, digraphs, and long vowels. Teachers are to utilize a gradual release approach when teaching new skills. There are opportunities for practice and independent work on each skill. Lessons include a predictable, repeated routine of introducing letters, segmenting words to blend, and guided/independent practice that includes connections to both thebetween sound and written letter. The program starts letter-sound instruction with a sequence of commonly used letters, as well as vowels. Students are introduced to the letter and sound in the "Introduce" section of the Reading Routines. In the "Model" section, students listen and repeat the sound. In the "Guided Practice" section, students say the sound,  and tap counters, and then sweep their hand to blend the sounds to make a word. Students print high- frequency words and letters in the Student Interactive book. Letters, letter sounds, and words that are easily confused are not taught in close sequence. This program employs an explicit strategy to blend letter sounds into words. Students have many opportunities to practice blending and segmenting sounds into words, orally, with letter tiles, while reading, and by through writing. The "On Their Own" portion of the lessons allows students to practice decoding and encoding words that match the previously taught feature. Practice is provided utilizing with word lists, phrases, practice pages, and cards. In Reading Routines, phonics features are taught with modeling and guided practice, prior to students to applying their knowledge in text. Before a phonics skill is taught, it is first introduced in phonemic awareness activities so students learn to isolate and pronounce the sound. Then, students build the connection between letters, sounds, and word formation. In first grade 1, most of the letters are a review of letters introduced in kindergarten. There is a, reviewing  of three consonant letters at a time. As more letters are introduced in the review, the program does spirals back to include the previous letters and sounds. The program includes at least one decodable story and passage per week. There are Aadditional opportunities to practice with decodable words in short words and phrases are provided in the student interactive. The program is designed to evoke elicit student response and engagement. Students are engaged in written and oral responses using a variety of materials and instructional practices. The diagnostic, formative, and summative assessments include all areas of reading, including phonics, word recognition, and listening comprehension. The detailed Assessment Guide presents a classroom situation and a thorough description of evaluating how to evaluate the recommended assessments to group students and drive instructional practices and group students. Charts displaying possible flexible grouping arrangements are provided and explained. Throughout the Assessment Gguide, teachers are guided directed in how to provide ongoing informal and formal assessments to check and adjust.  
This program did not receive points in the following areas: teacher language for immediate and corrective feedback, instruction of irregular high- utility words, and approach to irregularities within high- utility words. The Teacher’s Guide provides language for feedback that is designed only for whole group instruction. A Make It Easier routine is also provided, but the feedback is not individualized or corrective. If/then language is broad and not specific enough to provide immediate, corrective feedback to students.  The Teacher’s Guide provides language that is designed for whole group instruction. A Make It Easier routine is also provided, but the feedback is not individualized and corrective. If/then language is broad and not specific to provide immediate, corrective feedback. Evidence was is found in the Reading Routines Companion for of irregularities being pointed out in high- frequency words; , in the Reading Routines Companion. hHowever, in the teacher’s guide, the words for the week are not clearly analyzed based upon their regular or irregular phonemes, and those that are irregular. There are multiple opportunities for students to practice high- frequency words during whole group lessons and independently; h. However, the program does not explicitly state drawn attention to patterns that are decodable in these words.  </t>
  </si>
  <si>
    <r>
      <t xml:space="preserve">Basic </t>
    </r>
    <r>
      <rPr>
        <b/>
        <sz val="12"/>
        <color rgb="FF000000"/>
        <rFont val="Calibri"/>
        <family val="2"/>
      </rPr>
      <t>morphemic analysis</t>
    </r>
    <r>
      <rPr>
        <sz val="12"/>
        <color rgb="FF000000"/>
        <rFont val="Calibri"/>
        <family val="2"/>
      </rPr>
      <t xml:space="preserve"> is taught explicitly and systematically to support the development of word meaning through knowledge of base words, simple prefixes and suffixes (e.g. plural s, ing).</t>
    </r>
  </si>
  <si>
    <t xml:space="preserve">This program meets expectations for Vocabulary and received a score of 6 out of 7 total points. Weekly vocabulary is listed on Within the program’s detailed scope and sequence of the program, weekly vocabulary is listed. These words are tied to the theme or text of the week, as demonstrated by the neighborhood sign theme with the words being that ofincluding left, right, and crosswalk. The unit academic vocabulary is related to the overall themes, and academic skills are connected to the content of each selection and used across the unit. Text iIn each lesson, including the student decodable, textincluding the student decodable, focuses on academic vocabulary that will enable students to express ideas. Under "My Words to Kknow" in the student book, vocabulary from the text is taught to aid in comprehension. New vocabulary terms are explicitly modeled with student- oriented definitions in the Reading Routines Companion. Students are given opportunities to practice using the new words in whole group and small group activities. Both the Teacher’s Guide and the Student Interactive includes synonyms, antonyms, and student- friendly examples. The academic vocabulary is used throughout the entire unit in both whole group lessons, displaying words inon the word wall display, and completing pages in the Sstudent Iinteractive. New words are placed in the sentences of the text, and the students are instructed to use the new terms orally and in , with written responses. The texts that is selected for the read- alouds includes rich vocabulary that allows for discussion of the terms in context of each selection. Morphemic analysis of academic vocabulary is explicitly and systematically taught within the Reading Routine Companion and the Teacher’s Edition. Instruction in morphemic analysis begins with identifying word parts for to support the development of word meaning for parts like , such as un- and -ful. My View Teacher EditionThe program elicits high levels of engagement through independent reading and a variety of literacy activities.  
This program did not receive points in the following areas: cumulative review and practice of previously learned words. The Resource Hub includes High Frequency Words Practice for words learned throughout the year, and w. Words are also reinforced throughout the week in a variety of activities; h. However, evidence of words being cumulatively reviewed by the teacher is not evident across units. </t>
  </si>
  <si>
    <t>Subtotal (9 points max)</t>
  </si>
  <si>
    <t xml:space="preserve">Criterion 4: Text Reading and Fluency </t>
  </si>
  <si>
    <r>
      <rPr>
        <b/>
        <sz val="12"/>
        <color theme="1"/>
        <rFont val="Calibri"/>
        <family val="2"/>
      </rPr>
      <t>Sentence and passage reading</t>
    </r>
    <r>
      <rPr>
        <sz val="12"/>
        <color theme="1"/>
        <rFont val="Calibri"/>
        <family val="2"/>
      </rPr>
      <t xml:space="preserve"> is introduced </t>
    </r>
    <r>
      <rPr>
        <i/>
        <sz val="12"/>
        <color theme="1"/>
        <rFont val="Calibri"/>
        <family val="2"/>
      </rPr>
      <t>after</t>
    </r>
    <r>
      <rPr>
        <sz val="12"/>
        <color theme="1"/>
        <rFont val="Calibri"/>
        <family val="2"/>
      </rPr>
      <t xml:space="preserve"> students can accurately and automatically read a sufficient number of regular and irregular words.</t>
    </r>
  </si>
  <si>
    <r>
      <t xml:space="preserve">The texts students are asked to read independently include both </t>
    </r>
    <r>
      <rPr>
        <b/>
        <sz val="12"/>
        <color rgb="FF000000"/>
        <rFont val="Calibri"/>
        <family val="2"/>
      </rPr>
      <t>controlled text</t>
    </r>
    <r>
      <rPr>
        <sz val="12"/>
        <color rgb="FF000000"/>
        <rFont val="Calibri"/>
        <family val="2"/>
      </rPr>
      <t xml:space="preserve"> that contains previously taught phonic elements </t>
    </r>
    <r>
      <rPr>
        <i/>
        <sz val="12"/>
        <color rgb="FF000000"/>
        <rFont val="Calibri"/>
        <family val="2"/>
      </rPr>
      <t>and</t>
    </r>
    <r>
      <rPr>
        <sz val="12"/>
        <color rgb="FF000000"/>
        <rFont val="Calibri"/>
        <family val="2"/>
      </rPr>
      <t xml:space="preserve"> other </t>
    </r>
    <r>
      <rPr>
        <b/>
        <sz val="12"/>
        <color rgb="FF000000"/>
        <rFont val="Calibri"/>
        <family val="2"/>
      </rPr>
      <t>rich, complex text</t>
    </r>
    <r>
      <rPr>
        <sz val="12"/>
        <color rgb="FF000000"/>
        <rFont val="Calibri"/>
        <family val="2"/>
      </rPr>
      <t xml:space="preserve"> accessible to the student. </t>
    </r>
  </si>
  <si>
    <r>
      <rPr>
        <b/>
        <sz val="12"/>
        <color rgb="FF000000"/>
        <rFont val="Calibri"/>
        <family val="2"/>
      </rPr>
      <t>Fluency building in connected text</t>
    </r>
    <r>
      <rPr>
        <sz val="12"/>
        <color rgb="FF000000"/>
        <rFont val="Calibri"/>
        <family val="2"/>
      </rPr>
      <t xml:space="preserve"> is done only with passages the student can decode accurately (without hesitation or guessing).</t>
    </r>
  </si>
  <si>
    <r>
      <t xml:space="preserve">There are sufficient numbers of </t>
    </r>
    <r>
      <rPr>
        <b/>
        <sz val="12"/>
        <color rgb="FF000000"/>
        <rFont val="Calibri"/>
        <family val="2"/>
      </rPr>
      <t>controlled decodable text</t>
    </r>
    <r>
      <rPr>
        <sz val="12"/>
        <color rgb="FF000000"/>
        <rFont val="Calibri"/>
        <family val="2"/>
      </rPr>
      <t xml:space="preserve"> that aligns to the phonics scope and sequence and are available to allow students to practice to automaticity.</t>
    </r>
  </si>
  <si>
    <r>
      <rPr>
        <b/>
        <sz val="12"/>
        <color rgb="FF000000"/>
        <rFont val="Calibri"/>
        <family val="2"/>
      </rPr>
      <t>Materials</t>
    </r>
    <r>
      <rPr>
        <sz val="12"/>
        <color rgb="FF000000"/>
        <rFont val="Calibri"/>
        <family val="2"/>
      </rPr>
      <t xml:space="preserve"> are available for teachers </t>
    </r>
    <r>
      <rPr>
        <b/>
        <sz val="12"/>
        <color rgb="FF000000"/>
        <rFont val="Calibri"/>
        <family val="2"/>
      </rPr>
      <t>to read aloud for</t>
    </r>
    <r>
      <rPr>
        <sz val="12"/>
        <color rgb="FF000000"/>
        <rFont val="Calibri"/>
        <family val="2"/>
      </rPr>
      <t xml:space="preserve"> the purpose of </t>
    </r>
    <r>
      <rPr>
        <b/>
        <sz val="12"/>
        <color rgb="FF000000"/>
        <rFont val="Calibri"/>
        <family val="2"/>
      </rPr>
      <t>modeling fluent reading</t>
    </r>
    <r>
      <rPr>
        <sz val="12"/>
        <color rgb="FF000000"/>
        <rFont val="Calibri"/>
        <family val="2"/>
      </rPr>
      <t xml:space="preserve">, </t>
    </r>
    <r>
      <rPr>
        <b/>
        <sz val="12"/>
        <color rgb="FF000000"/>
        <rFont val="Calibri"/>
        <family val="2"/>
      </rPr>
      <t xml:space="preserve">building vocabulary </t>
    </r>
    <r>
      <rPr>
        <sz val="12"/>
        <color rgb="FF000000"/>
        <rFont val="Calibri"/>
        <family val="2"/>
      </rPr>
      <t xml:space="preserve">and </t>
    </r>
    <r>
      <rPr>
        <b/>
        <sz val="12"/>
        <color rgb="FF000000"/>
        <rFont val="Calibri"/>
        <family val="2"/>
      </rPr>
      <t>background knowledge</t>
    </r>
    <r>
      <rPr>
        <sz val="12"/>
        <color rgb="FF000000"/>
        <rFont val="Calibri"/>
        <family val="2"/>
      </rPr>
      <t>, and exposing students to text more complex than students could read on their own.</t>
    </r>
  </si>
  <si>
    <r>
      <t xml:space="preserve">Program provides guidance on how to use </t>
    </r>
    <r>
      <rPr>
        <b/>
        <sz val="12"/>
        <color rgb="FF000000"/>
        <rFont val="Calibri"/>
        <family val="2"/>
      </rPr>
      <t>assessment data</t>
    </r>
    <r>
      <rPr>
        <sz val="12"/>
        <color rgb="FF000000"/>
        <rFont val="Calibri"/>
        <family val="2"/>
      </rPr>
      <t xml:space="preserve"> (curriculum embedded and/or alternatives) to </t>
    </r>
    <r>
      <rPr>
        <b/>
        <sz val="12"/>
        <color rgb="FF000000"/>
        <rFont val="Calibri"/>
        <family val="2"/>
      </rPr>
      <t>differentiate oral reading fluency instruction</t>
    </r>
    <r>
      <rPr>
        <sz val="12"/>
        <color rgb="FF000000"/>
        <rFont val="Calibri"/>
        <family val="2"/>
      </rPr>
      <t xml:space="preserve"> based on students' needs and progress. </t>
    </r>
  </si>
  <si>
    <t xml:space="preserve">This program meets expectations for Text Reading and Fluency and received a score of 6 out of 6 total points. The program gives instruction for Sstudents to decode words with taught phonics features in isolation prior to having them reading those words in text. Passages are read introduced after students have had sufficient practice to accurately read a selection with automaticity. Students read both decodable readers and leveled readers that align to the weekly theme and instructional purpose. Teachers also have the option to select text from the Read Aloud Tradebook Library which includes complex, high- interest text. Teachers must will need to log in to the online account to find the lesson plan guide that supports the chosen book. The Resource Download Center provides words and fluency passages that may be assigned to students. Instruction in lListening cComprehension is included in many genres,  and featuring Think Alouds that introduce, model, and support the development of higher-order comprehension skills. Informal and formal assessments are included within the detailed Assessment Guide. MyView Progress Check-Ups measures the students’ progress in the specific skills taught each week. Fluency is assessed using Cold Reads for Fluency and Comprehension, and running records are used to track student progress. The detailed Assessment Guide presents a classroom situation and a thorough description of evaluating how to evaluate the recommended assessments to group students and drive instructional practices and group students.  </t>
  </si>
  <si>
    <t>Criterion 5: Developing Comprehension and Background Knowledge</t>
  </si>
  <si>
    <t xml:space="preserve">This program meets expectations for Developing Comprehension and Background Knowledge and received a score of 13 out of 13 total points. The detailed scope and sequence displays all reading skills taught in a logical order. Listening cComprehension instruction is evidenced in the unit questions as they increase in complexity. Oral retelling of read- aloud books is explicitly taught in the program. The Reading Routine Companion provides an example of retelling routines. For example, In the Teacher’s Edition of MyView, the "Turn and Talk" has students use Turn and Talk to retell the a nonfiction passage to one another. The program has a sufficient number of fictional selections that provide for examples of a beginning, middle, and end narrative story structure. Decodable texts are provided in a variety of genres, including fiction, folktale, fairy tTale, fables, and myths. There are Nnumerous examples of nonfiction selections are modeled that contains headings, sub- headings and diagrams. Informational texts that are shown are those being modeled. The Student Interactive provides a detailed introduction of vocabulary. At the end of the story, the students review the vocabulary words with practice assignments. Language is provided for the teacher to model varying various comprehension strategies for the students during the read- alouds. For example, the teacher uses sayings phrases such as "I need to think about..." and "This will help me..." Guiding questions are offered throughout the decodable reads. Before the teacher begins a read- aloud, the purpose for learning reading is established by stating what they'll be reading and giving a goal such as "active listening." The program includes a variety of fiction selections that include characters, settings, and cultures from different backgrounds. It also includes, as well as numerous non-fiction selections from that address a variety of various subjects. The vocabulary is then tied and appropriate skills are taught to match the theme and level. Close reading topics build off on each other. Topics are covered for an entire week before moving on. TWithin the detailed scope and sequence shows  it is evident that the skills are spiral review of skillsed throughout the year after being introduced. Questions during read- aloud and shared reading are open- ended , and there are multiple preplanned places to stop during a story. Students have many opportunities to work with partners. My View Teacher EditionThe program elicits high levels of engagement through "Independent Reading', "Centers", and "Literacy Activities outlined" in each lesson. Students are actively involved in questioning when the a story is read aloud. Activities and materials deliberately engage students in their learning. </t>
  </si>
  <si>
    <t xml:space="preserve">Criterion 6: Small Group Instruction and Independent Practice </t>
  </si>
  <si>
    <r>
      <t xml:space="preserve">Program provides </t>
    </r>
    <r>
      <rPr>
        <b/>
        <sz val="12"/>
        <color rgb="FF000000"/>
        <rFont val="Calibri"/>
        <family val="2"/>
      </rPr>
      <t>small group explicit, systematic, and cumulative lessons</t>
    </r>
    <r>
      <rPr>
        <sz val="12"/>
        <color rgb="FF000000"/>
        <rFont val="Calibri"/>
        <family val="2"/>
      </rPr>
      <t xml:space="preserve"> that instruct on foundational skills.</t>
    </r>
  </si>
  <si>
    <t xml:space="preserve">This program meets expectations for Small Group Instruction and Independent Practice and received a score of 4 out of 4 total points. TIn the Teacher's Guide outlines for each day , each day has a handful of pages that go over what should be covered in small group. The Small Group Gguide also includes strategies to for using use decodable books, leveled readers, as well as,and other reading componentsmaterials. The program includes clear, consistent, and explicit lessons  planning for small group instruction, that is explicit and builds upon the whole group foundational lessons. Extension activities within the program are directly related to the whole group instruction, including . They vary from building fluency, developing vocabulary, discussing theme, or intervention strategies for students who need additional support. The series provides suggestions for independent student practice activities for students to be engaged in , while the teacher is working with another small group. Independent and collaborative activities are given for each day's small group. Activities include independent reading, centers, literacy activities, and book club. Initial grouping placements are made with using the Baseline Test and other formal and informal assessments. However, grouping changes as a result ofaccording to student progress and needs. A thorough Small Group Guide provides a roadmap for specific details of flexible grouping.  </t>
  </si>
  <si>
    <t>Criterion 7: Writing</t>
  </si>
  <si>
    <t xml:space="preserve">This program meets expectations for Writing and received a score of 6 out of 6 total points. The series includes opportunities for students to engage in many different authentic writing activities. Students are guided to write in the genre that they are studying in reading. Within the Student Interactive, students complete responses that are text-dependent but also independently create writing pieces as a part of writer's workshop. Topics of instruction include vocabulary, author's craft, spelling, and language and conventions. The Writing Bridge helps students to reflect on the mentor text. Vocabulary words are also emphasized into writing. In the MyView Teacher’s Edition, teachers are directed to model how to form a letter, and then have students trace the letter on lines with arrows showing starting places for forming letters. The program includes follow-up resources online. The detailed scope and sequence include instruction in generating ideas, sharing, and planning. For example, students brainstorm words that describe a character when they are happy to begin writing a narrative composition. The detailed scope and sequence includes lessons on capitalization, punctuation, and editing. The Reading-Writing Bridge provides opportunities for writing that is connected to fiction, personal narrative, and nonfiction. Detailed instructions are included for writing in multiple genres for many purposes.  </t>
  </si>
  <si>
    <t>Target Audience: Second Grade</t>
  </si>
  <si>
    <t>Phase II: In-Depth Core Instructional Program Review Rubric for 2nd Grade</t>
  </si>
  <si>
    <r>
      <rPr>
        <b/>
        <u/>
        <sz val="12"/>
        <color rgb="FF000000"/>
        <rFont val="Calibri"/>
        <family val="2"/>
      </rPr>
      <t>Core Instructional Program</t>
    </r>
    <r>
      <rPr>
        <b/>
        <sz val="12"/>
        <color rgb="FF000000"/>
        <rFont val="Calibri"/>
        <family val="2"/>
      </rPr>
      <t>:</t>
    </r>
    <r>
      <rPr>
        <sz val="12"/>
        <color rgb="FF000000"/>
        <rFont val="Calibri"/>
        <family val="2"/>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</si>
  <si>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Criterion 1: Phonics and Word Study: Non-negotiable. In order for the program to receive an overall rating of meets expectations and be included on the Recommended Core Instructional Program Guide, this section must receive a rating of meets expectations.</t>
  </si>
  <si>
    <r>
      <t xml:space="preserve">There is a detailed </t>
    </r>
    <r>
      <rPr>
        <b/>
        <sz val="12"/>
        <color rgb="FF000000"/>
        <rFont val="Calibri"/>
        <family val="2"/>
      </rPr>
      <t>scope and sequence</t>
    </r>
    <r>
      <rPr>
        <sz val="12"/>
        <color rgb="FF000000"/>
        <rFont val="Calibri"/>
        <family val="2"/>
      </rPr>
      <t xml:space="preserve"> of phonics patterns </t>
    </r>
    <r>
      <rPr>
        <b/>
        <sz val="12"/>
        <color rgb="FF000000"/>
        <rFont val="Calibri"/>
        <family val="2"/>
      </rPr>
      <t xml:space="preserve">moves from simple </t>
    </r>
    <r>
      <rPr>
        <sz val="12"/>
        <color rgb="FF000000"/>
        <rFont val="Calibri"/>
        <family val="2"/>
      </rPr>
      <t xml:space="preserve">word types, lengths, and complexities </t>
    </r>
    <r>
      <rPr>
        <b/>
        <sz val="12"/>
        <color rgb="FF000000"/>
        <rFont val="Calibri"/>
        <family val="2"/>
      </rPr>
      <t xml:space="preserve">to more complex </t>
    </r>
    <r>
      <rPr>
        <sz val="12"/>
        <color rgb="FF000000"/>
        <rFont val="Calibri"/>
        <family val="2"/>
      </rPr>
      <t>words, syllable types, and multisyllabic words.</t>
    </r>
  </si>
  <si>
    <r>
      <rPr>
        <b/>
        <sz val="12"/>
        <color rgb="FF000000"/>
        <rFont val="Calibri"/>
        <family val="2"/>
      </rPr>
      <t xml:space="preserve">Multisyllabic words </t>
    </r>
    <r>
      <rPr>
        <sz val="12"/>
        <color rgb="FF000000"/>
        <rFont val="Calibri"/>
        <family val="2"/>
      </rPr>
      <t>are explicitly taught using prefixes, suffixes, syllable types and morphological word parts to aid in word recognition.</t>
    </r>
  </si>
  <si>
    <r>
      <t xml:space="preserve">Larger, </t>
    </r>
    <r>
      <rPr>
        <b/>
        <sz val="12"/>
        <color rgb="FF000000"/>
        <rFont val="Calibri"/>
        <family val="2"/>
      </rPr>
      <t>high-utility patterns</t>
    </r>
    <r>
      <rPr>
        <sz val="12"/>
        <color rgb="FF000000"/>
        <rFont val="Calibri"/>
        <family val="2"/>
      </rPr>
      <t xml:space="preserve"> (e.g., -ight, -ing) are taught explicitly and practiced to automaticity to increase fluency of word recognition.</t>
    </r>
  </si>
  <si>
    <r>
      <t xml:space="preserve">Instruction of similar, </t>
    </r>
    <r>
      <rPr>
        <b/>
        <sz val="12"/>
        <color rgb="FF000000"/>
        <rFont val="Calibri"/>
        <family val="2"/>
      </rPr>
      <t>easily confused letter patterns</t>
    </r>
    <r>
      <rPr>
        <sz val="12"/>
        <color rgb="FF000000"/>
        <rFont val="Calibri"/>
        <family val="2"/>
      </rPr>
      <t xml:space="preserve"> are separated in time.</t>
    </r>
  </si>
  <si>
    <r>
      <t xml:space="preserve">There is an explicit strategy for </t>
    </r>
    <r>
      <rPr>
        <b/>
        <sz val="12"/>
        <color rgb="FF000000"/>
        <rFont val="Calibri"/>
        <family val="2"/>
      </rPr>
      <t>reading multisyllabic words</t>
    </r>
    <r>
      <rPr>
        <sz val="12"/>
        <color rgb="FF000000"/>
        <rFont val="Calibri"/>
        <family val="2"/>
      </rPr>
      <t>.</t>
    </r>
  </si>
  <si>
    <r>
      <rPr>
        <b/>
        <sz val="12"/>
        <color rgb="FF000000"/>
        <rFont val="Calibri"/>
        <family val="2"/>
      </rPr>
      <t>Spelling</t>
    </r>
    <r>
      <rPr>
        <sz val="12"/>
        <color rgb="FF000000"/>
        <rFont val="Calibri"/>
        <family val="2"/>
      </rPr>
      <t xml:space="preserve"> is integrated with phonics instruction.</t>
    </r>
  </si>
  <si>
    <r>
      <t xml:space="preserve">There are sufficient practice opportunities with </t>
    </r>
    <r>
      <rPr>
        <b/>
        <sz val="12"/>
        <color rgb="FF000000"/>
        <rFont val="Calibri"/>
        <family val="2"/>
      </rPr>
      <t>word lists, phrases, and decodable texts</t>
    </r>
    <r>
      <rPr>
        <sz val="12"/>
        <color rgb="FF000000"/>
        <rFont val="Calibri"/>
        <family val="2"/>
      </rPr>
      <t xml:space="preserve"> to build automaticity. </t>
    </r>
  </si>
  <si>
    <r>
      <rPr>
        <b/>
        <sz val="12"/>
        <color rgb="FF000000"/>
        <rFont val="Calibri"/>
        <family val="2"/>
      </rPr>
      <t>Irregular, high-utility words</t>
    </r>
    <r>
      <rPr>
        <sz val="12"/>
        <color rgb="FF000000"/>
        <rFont val="Calibri"/>
        <family val="2"/>
      </rPr>
      <t xml:space="preserve"> are introduced (focusing attention on predictable letter-sound combinations) and practiced to automaticity.</t>
    </r>
  </si>
  <si>
    <r>
      <t xml:space="preserve">There are repeated opportunities to read words in </t>
    </r>
    <r>
      <rPr>
        <b/>
        <sz val="12"/>
        <color rgb="FF000000"/>
        <rFont val="Calibri"/>
        <family val="2"/>
      </rPr>
      <t>controlled decodable text</t>
    </r>
    <r>
      <rPr>
        <sz val="12"/>
        <color rgb="FF000000"/>
        <rFont val="Calibri"/>
        <family val="2"/>
      </rPr>
      <t xml:space="preserve"> that contain the phonic elements and irregular words students have learned previously.</t>
    </r>
  </si>
  <si>
    <t xml:space="preserve">This program meets expectations for Phonics and Word Study and received a score of 12 out of 15 total points. The program follows a detailed scope and sequence that progresses from simple phonics content to more complex. The Reading Resource Companion begins with short vowels, long vowels, and consonant blends, and progresses to digraphs, contractions, and vowel digraphs. The Reading Routines ensure a predictable structure and follow the "Introduce, Model, Guided Practice, and On Their Own" model. Student Interactive allows for the reinforcement of previously taught skills. The program explicitly teaches high-utility patterns that are practiced to automaticity. Easily confused spelling patterns are not presented in close sequence. Students are taught different vowel patterns within base words and affixes. Lessons also include open and closed syllables to aide in the reading of multisyllabic words. Spelling is explicitly taught in alignment with the weekly phonics feature. Irregular, high-utility words are introduced, with predictable parts of the words being pointed out, as well as those that are not regular. Students have many opportunities to practice reading and spelling newly introduced words prior to being read in context. Text with taught phonics elements and irregular words are presented in controlled decodable text. myView Student Edition provides a list of high-frequency words that are featured within the text for additional practice. Students engage with partners, letter tiles, and echo responses to maintain interest and participation. 
The program did not receive points in the following areas: explicit teaching of affixes to aid in word recognition, precise teacher language for immediate and corrective feedback, and guidance on using assessment data to form groups for differentiated instruction. Feedback is included in both the Teacher's Guide and in the Reading Routines. However, guidance is intended for the entire class, and feedback is not precise, individualized, or immediate to correct a skill weakness. The program explicitly teaches strategies to read multisyllabic words, but there is no evidence of teaching the meaning of prefixes and suffixes to aid in word recognition. Assessments are plentiful, but the program lacks clarity and guidance in using the assessment data to determine flexible grouping and differentiated instruction. </t>
  </si>
  <si>
    <t>Subtotal (15 points max)</t>
  </si>
  <si>
    <t xml:space="preserve">Criterion 2: Vocabulary </t>
  </si>
  <si>
    <r>
      <t xml:space="preserve">Students are taught simple </t>
    </r>
    <r>
      <rPr>
        <b/>
        <sz val="12"/>
        <color rgb="FF000000"/>
        <rFont val="Calibri"/>
        <family val="2"/>
      </rPr>
      <t>multiple meaning words</t>
    </r>
    <r>
      <rPr>
        <sz val="12"/>
        <color rgb="FF000000"/>
        <rFont val="Calibri"/>
        <family val="2"/>
      </rPr>
      <t>.</t>
    </r>
  </si>
  <si>
    <r>
      <t xml:space="preserve">Students are asked to </t>
    </r>
    <r>
      <rPr>
        <b/>
        <sz val="12"/>
        <color rgb="FF000000"/>
        <rFont val="Calibri"/>
        <family val="2"/>
      </rPr>
      <t>demonstrate understanding</t>
    </r>
    <r>
      <rPr>
        <sz val="12"/>
        <color rgb="FF000000"/>
        <rFont val="Calibri"/>
        <family val="2"/>
      </rPr>
      <t xml:space="preserve"> word meaning by using words in oral and written sentences.</t>
    </r>
  </si>
  <si>
    <r>
      <rPr>
        <b/>
        <sz val="12"/>
        <color rgb="FF000000"/>
        <rFont val="Calibri"/>
        <family val="2"/>
      </rPr>
      <t>Morphemic analysis</t>
    </r>
    <r>
      <rPr>
        <sz val="12"/>
        <color rgb="FF000000"/>
        <rFont val="Calibri"/>
        <family val="2"/>
      </rPr>
      <t xml:space="preserve"> is taught explicitly and systematically to support the development of word meaning through knowledge of base words, prefixes and suffixes.</t>
    </r>
  </si>
  <si>
    <t xml:space="preserve">This program meets expectations for Vocabulary and received a score of 9 out of 11 total points. Within the scope and sequence, vocabulary instruction is aligned with the weekly theme. The program includes explicit modeling of new words with student-friendly definitions and applying them in sentences. Select vocabulary words are taught multiple times in different contexts prior to using them in oral and written responses. While the thematic vocabulary words change weekly, academic vocabulary is reviewed over the course of the unit. Students are also encouraged to identify synonyms and/or antonyms of previously learned words. High-quality text selections expose students to a wide variety of terminology to elicit rich discussion. The variety of routines and activities actively involve students and ensure high levels of engagement.  
The program did not receive points in the following areas: teaching of multiple-meaning words and demonstrating understanding of word meaning through oral and written sentences. Synonyms and antonyms of vocabulary words are taught, but no evidence is found of teaching homonyms within the program. Students demonstrate an understanding of vocabulary words orally and complete written exercises in the Student Interactive; however, writing sentences is not an essential part of vocabulary application in this program.  </t>
  </si>
  <si>
    <t xml:space="preserve">Criterion 3: Text Reading and Fluency </t>
  </si>
  <si>
    <t xml:space="preserve">This program meets expectations for Text Reading and Fluency and received a score of 5 out of 5 total points. Within the Student Interactive, there are opportunities for students to read controlled, decodable text as well as complex grade-level text. The main selection text is used to teach vocabulary and comprehension skills, and a decodable text is used to practice phonics and foundational skills. Fluency is emphasized while reading decodable books and passages as cold reads. The Read-Aloud Tradebook Library includes high-interest text, but teachers will need to login to the online account to locate supporting lesson plans. Literacy comprehension is included in many genres and feature think-alouds to introduce, model, and support development of higher-order comprehension skills. Teachers are guided to complete regular fluency checks to identify growth and place students in instructional groups using  myView Cold Reads for Fluency and Comprehension. Cold Reads range from “developing” to “advanced” to support all learners. A scenario is presented to help teachers evaluate the data of two students to determine instructional needs and flexible grouping.  </t>
  </si>
  <si>
    <t>Subtotal (5 points max)</t>
  </si>
  <si>
    <t>Criterion 4: Developing Comprehension and Background Knowledge</t>
  </si>
  <si>
    <r>
      <rPr>
        <b/>
        <sz val="12"/>
        <color rgb="FF000000"/>
        <rFont val="Calibri"/>
        <family val="2"/>
      </rPr>
      <t>Modeling</t>
    </r>
    <r>
      <rPr>
        <sz val="12"/>
        <color rgb="FF000000"/>
        <rFont val="Calibri"/>
        <family val="2"/>
      </rPr>
      <t xml:space="preserve"> and </t>
    </r>
    <r>
      <rPr>
        <b/>
        <sz val="12"/>
        <color rgb="FF000000"/>
        <rFont val="Calibri"/>
        <family val="2"/>
      </rPr>
      <t>thinking aloud</t>
    </r>
    <r>
      <rPr>
        <sz val="12"/>
        <color rgb="FF000000"/>
        <rFont val="Calibri"/>
        <family val="2"/>
      </rPr>
      <t xml:space="preserve"> are used to </t>
    </r>
    <r>
      <rPr>
        <b/>
        <sz val="12"/>
        <color rgb="FF000000"/>
        <rFont val="Calibri"/>
        <family val="2"/>
      </rPr>
      <t>identify components of text structure</t>
    </r>
    <r>
      <rPr>
        <sz val="12"/>
        <color rgb="FF000000"/>
        <rFont val="Calibri"/>
        <family val="2"/>
      </rPr>
      <t>, using text structure as a tool for prompting information to compare and contrast, organize information, and group related ideas to maintain a consistent focus.</t>
    </r>
  </si>
  <si>
    <r>
      <t xml:space="preserve">There are multiple opportunities to listen to and read </t>
    </r>
    <r>
      <rPr>
        <b/>
        <sz val="12"/>
        <color rgb="FF000000"/>
        <rFont val="Calibri"/>
        <family val="2"/>
      </rPr>
      <t>narrative and expository text forms</t>
    </r>
    <r>
      <rPr>
        <sz val="12"/>
        <color rgb="FF000000"/>
        <rFont val="Calibri"/>
        <family val="2"/>
      </rPr>
      <t xml:space="preserve"> and engage in interactive discussion of the meanings of text.</t>
    </r>
  </si>
  <si>
    <r>
      <rPr>
        <b/>
        <sz val="12"/>
        <color rgb="FF000000"/>
        <rFont val="Calibri"/>
        <family val="2"/>
      </rPr>
      <t>Differentiation</t>
    </r>
    <r>
      <rPr>
        <sz val="12"/>
        <color rgb="FF000000"/>
        <rFont val="Calibri"/>
        <family val="2"/>
      </rPr>
      <t xml:space="preserve"> of reading comprehension instruction is linked to </t>
    </r>
    <r>
      <rPr>
        <b/>
        <sz val="12"/>
        <color rgb="FF000000"/>
        <rFont val="Calibri"/>
        <family val="2"/>
      </rPr>
      <t>assessment data</t>
    </r>
    <r>
      <rPr>
        <sz val="12"/>
        <color rgb="FF000000"/>
        <rFont val="Calibri"/>
        <family val="2"/>
      </rPr>
      <t xml:space="preserve">, with </t>
    </r>
    <r>
      <rPr>
        <b/>
        <sz val="12"/>
        <color rgb="FF000000"/>
        <rFont val="Calibri"/>
        <family val="2"/>
      </rPr>
      <t>flexible grouping</t>
    </r>
    <r>
      <rPr>
        <sz val="12"/>
        <color rgb="FF000000"/>
        <rFont val="Calibri"/>
        <family val="2"/>
      </rPr>
      <t xml:space="preserve"> based on students’ needs and progress.</t>
    </r>
  </si>
  <si>
    <r>
      <t xml:space="preserve">The program includes a wide </t>
    </r>
    <r>
      <rPr>
        <b/>
        <sz val="12"/>
        <color rgb="FF000000"/>
        <rFont val="Calibri"/>
        <family val="2"/>
      </rPr>
      <t>variety of text</t>
    </r>
    <r>
      <rPr>
        <sz val="12"/>
        <color rgb="FF000000"/>
        <rFont val="Calibri"/>
        <family val="2"/>
      </rPr>
      <t xml:space="preserve"> with relatable experiences that are developmentally appropriate for the grade level for all students.</t>
    </r>
  </si>
  <si>
    <r>
      <rPr>
        <b/>
        <sz val="12"/>
        <color rgb="FF000000"/>
        <rFont val="Calibri"/>
        <family val="2"/>
      </rPr>
      <t>Previously taught content</t>
    </r>
    <r>
      <rPr>
        <sz val="12"/>
        <color rgb="FF000000"/>
        <rFont val="Calibri"/>
        <family val="2"/>
      </rPr>
      <t xml:space="preserve">, skills, and strategies are </t>
    </r>
    <r>
      <rPr>
        <b/>
        <sz val="12"/>
        <color rgb="FF000000"/>
        <rFont val="Calibri"/>
        <family val="2"/>
      </rPr>
      <t>connected with new content</t>
    </r>
    <r>
      <rPr>
        <sz val="12"/>
        <color rgb="FF000000"/>
        <rFont val="Calibri"/>
        <family val="2"/>
      </rPr>
      <t xml:space="preserve"> and texts.</t>
    </r>
  </si>
  <si>
    <r>
      <t xml:space="preserve">Lessons include explicit instruction in the structure and use of </t>
    </r>
    <r>
      <rPr>
        <b/>
        <sz val="12"/>
        <color rgb="FF000000"/>
        <rFont val="Calibri"/>
        <family val="2"/>
      </rPr>
      <t>conventions of informational text</t>
    </r>
    <r>
      <rPr>
        <sz val="12"/>
        <color rgb="FF000000"/>
        <rFont val="Calibri"/>
        <family val="2"/>
      </rPr>
      <t xml:space="preserve"> such as titles, headings, information from graphs and charts to locate important information.</t>
    </r>
  </si>
  <si>
    <r>
      <t xml:space="preserve">Lessons include explicit instruction in analyzing </t>
    </r>
    <r>
      <rPr>
        <b/>
        <sz val="12"/>
        <color rgb="FF000000"/>
        <rFont val="Calibri"/>
        <family val="2"/>
      </rPr>
      <t>elements of narrative text</t>
    </r>
    <r>
      <rPr>
        <sz val="12"/>
        <color rgb="FF000000"/>
        <rFont val="Calibri"/>
        <family val="2"/>
      </rPr>
      <t xml:space="preserve"> and comparing and contrasting elements within and among texts.</t>
    </r>
  </si>
  <si>
    <r>
      <t xml:space="preserve">Program provides guidance for teachers on how to </t>
    </r>
    <r>
      <rPr>
        <b/>
        <sz val="12"/>
        <color rgb="FF000000"/>
        <rFont val="Calibri"/>
        <family val="2"/>
      </rPr>
      <t>scaffold students' reading</t>
    </r>
    <r>
      <rPr>
        <sz val="12"/>
        <color rgb="FF000000"/>
        <rFont val="Calibri"/>
        <family val="2"/>
      </rPr>
      <t xml:space="preserve"> of complex text. </t>
    </r>
  </si>
  <si>
    <r>
      <t xml:space="preserve">A </t>
    </r>
    <r>
      <rPr>
        <b/>
        <sz val="12"/>
        <color rgb="FF000000"/>
        <rFont val="Calibri"/>
        <family val="2"/>
      </rPr>
      <t>coherent sequence of questions and tasks</t>
    </r>
    <r>
      <rPr>
        <sz val="12"/>
        <color rgb="FF000000"/>
        <rFont val="Calibri"/>
        <family val="2"/>
      </rPr>
      <t xml:space="preserve"> supports students to examine language (e.g., vocabulary, sentences, structure) and apply their knowledge and skills in reading, writing, speaking, and listening.</t>
    </r>
  </si>
  <si>
    <r>
      <t xml:space="preserve">The materials provide a </t>
    </r>
    <r>
      <rPr>
        <b/>
        <sz val="12"/>
        <color rgb="FF000000"/>
        <rFont val="Calibri"/>
        <family val="2"/>
      </rPr>
      <t>coherent sequence or collection of connected texts</t>
    </r>
    <r>
      <rPr>
        <sz val="12"/>
        <color rgb="FF000000"/>
        <rFont val="Calibri"/>
        <family val="2"/>
      </rPr>
      <t xml:space="preserve"> that consistently build vocabulary knowledge and knowledge about themes with connected topics and ideas. </t>
    </r>
  </si>
  <si>
    <r>
      <rPr>
        <b/>
        <sz val="12"/>
        <color rgb="FF000000"/>
        <rFont val="Calibri"/>
        <family val="2"/>
      </rPr>
      <t>Complex topics are introduced</t>
    </r>
    <r>
      <rPr>
        <sz val="12"/>
        <color rgb="FF000000"/>
        <rFont val="Calibri"/>
        <family val="2"/>
      </rPr>
      <t xml:space="preserve"> in a carefully planned sequence through teachers reading aloud, discussions, and projects, starting with a basic introduction and building towards a deeper understanding.</t>
    </r>
  </si>
  <si>
    <t xml:space="preserve">This program meets expectations for Developing Comprehension and Background Knowledge and received a score of 16 out of 16 total points. The program provides a detailed scope and sequence that guides listening comprehension skills from simple questions to those that are more inferential and complex from Week 1 to Week 6. Think-alouds are used to help students with metacognition and questioning. Explicit instruction of pre-selected vocabulary terms are included in the Teacher’s Guide, including practice assignments as well as strategies for teachers to develop student knowledge. The program covers a range of text types and genres, including fiction, folklore, poetry, informational text, and biographies. Close reading goals and think-alouds are connected to the shared reading in narrative and expository text forms. Before starting a read-aloud, a learning goal is stated and reinforced by the guiding questions used throughout the text. Many formal and informal assessments are included in the Assessment Guide for evaluating comprehension skills and grouping students accordingly. Students can identify with and relate to experiences from characters, cultures, and settings about which they read. Within the unit, there is a spiral review of skills. Lessons include Read Like a Writer, Write for a Reader, Reflect and Share and include metacognitive strategies and scaffolds to support student reading. The series selections ask questions in an order that allows students to gain knowledge as they read. Each six-week unit builds knowledge about themes and topics relating to Geography, Science, History, Art, and Literature. Overall, program materials support interactive discussion and increased student knowledge.  </t>
  </si>
  <si>
    <t>Subtotal (16 points max)</t>
  </si>
  <si>
    <r>
      <t xml:space="preserve">Program provides teacher guidance regarding </t>
    </r>
    <r>
      <rPr>
        <b/>
        <sz val="12"/>
        <color theme="1"/>
        <rFont val="Calibri"/>
        <family val="2"/>
      </rPr>
      <t>independent student practice activitie</t>
    </r>
    <r>
      <rPr>
        <sz val="12"/>
        <color theme="1"/>
        <rFont val="Calibri"/>
        <family val="2"/>
      </rPr>
      <t xml:space="preserve">s to be implemented when teacher is engaged in small group instruction. </t>
    </r>
  </si>
  <si>
    <r>
      <t xml:space="preserve">Program provides guidance on the </t>
    </r>
    <r>
      <rPr>
        <b/>
        <sz val="12"/>
        <color rgb="FF000000"/>
        <rFont val="Calibri"/>
        <family val="2"/>
      </rPr>
      <t xml:space="preserve">composition of </t>
    </r>
    <r>
      <rPr>
        <sz val="12"/>
        <color rgb="FF000000"/>
        <rFont val="Calibri"/>
        <family val="2"/>
      </rPr>
      <t>flexible small groups based on data.</t>
    </r>
  </si>
  <si>
    <r>
      <t xml:space="preserve">Program provides teachers text supports for </t>
    </r>
    <r>
      <rPr>
        <b/>
        <sz val="12"/>
        <color rgb="FF000000"/>
        <rFont val="Calibri"/>
        <family val="2"/>
      </rPr>
      <t>scaffolding</t>
    </r>
    <r>
      <rPr>
        <sz val="12"/>
        <color rgb="FF000000"/>
        <rFont val="Calibri"/>
        <family val="2"/>
      </rPr>
      <t xml:space="preserve"> students' reading of grade level material. </t>
    </r>
  </si>
  <si>
    <t xml:space="preserve">This program meets expectations for Small Group Instruction and Independent Practice and received a score of 5 out of 5 total points. The program contains phonics lessons with decodable readers to provide small group instruction and individualized support. Both enrichment and extension activities are available to support whole group instruction. Independent activities are found within the Teacher’s Edition and allow students to practice while a teacher facilitates a small group. Field notes, checklists, and observation guides are provided to capture student progress and adjust instruction accordingly. Throughout the program, students engage in shared reading with the teacher and partner reading prior to reading text independently, providing scaffolding for students' reading of grade level material. </t>
  </si>
  <si>
    <r>
      <t>Program includes explicit instruction in</t>
    </r>
    <r>
      <rPr>
        <b/>
        <sz val="12"/>
        <color theme="1"/>
        <rFont val="Calibri"/>
        <family val="2"/>
      </rPr>
      <t xml:space="preserve"> idea generation and planning</t>
    </r>
    <r>
      <rPr>
        <sz val="12"/>
        <color theme="1"/>
        <rFont val="Calibri"/>
        <family val="2"/>
      </rPr>
      <t xml:space="preserve">, that leads to narrative composition. </t>
    </r>
  </si>
  <si>
    <r>
      <t xml:space="preserve">Program includes explicit instruction in </t>
    </r>
    <r>
      <rPr>
        <b/>
        <sz val="12"/>
        <color theme="1"/>
        <rFont val="Calibri"/>
        <family val="2"/>
      </rPr>
      <t>grade-level appropriate skills</t>
    </r>
    <r>
      <rPr>
        <sz val="12"/>
        <color theme="1"/>
        <rFont val="Calibri"/>
        <family val="2"/>
      </rPr>
      <t xml:space="preserve"> (e.g., grammar.)</t>
    </r>
  </si>
  <si>
    <t xml:space="preserve">This program meets expectations for Writing and received a score of 5 out of 5 total points. The program includes numerous opportunities for authentic writing. The writing component includes mini-lessons based on genre, independent writing, and writing conferences to reflect on the mentor text. Previously learned vocabulary is an integral part of writing. Within the Student Interactive, students complete responses that are text-dependent but also independently create writing as a part of the writer's workshop. A reading-writing bridge connects text-based tasks and writing. Topics for instruction include vocabulary, author's craft, spelling, and language and conventions Focus on Strategies and Model and Practice lesson component provide opportunities for students to generate ideas for planning and writing pieces in multiple genres, such as fiction, non-fiction articles, and poetry. The detailed scope and sequence includes lessons on capitalization, punctuation, and editing.  
 </t>
  </si>
  <si>
    <t xml:space="preserve">Core Instructional Program Review 
Phase II: In Depth Review 
Submission Information </t>
  </si>
  <si>
    <t>Target Audience: Third Grade</t>
  </si>
  <si>
    <t>Phase II: In-Depth Core Instructional Program Review Rubric for 3rd Grade</t>
  </si>
  <si>
    <r>
      <rPr>
        <b/>
        <u/>
        <sz val="12"/>
        <color rgb="FF000000"/>
        <rFont val="Calibri"/>
        <family val="2"/>
      </rPr>
      <t>Core Instructional Program</t>
    </r>
    <r>
      <rPr>
        <sz val="12"/>
        <color rgb="FF000000"/>
        <rFont val="Calibri"/>
        <family val="2"/>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</si>
  <si>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 xml:space="preserve">This program meets expectations for Phonics and Word Study and received a score of 14 out of 15 total points. This program displays a phonics scope and sequence that progresses from simple word forms to those that are more complex, as well as from single syllable patterns to multisyllabic words. The year begins with a review of skills learned in previous grade levels before transitioning to new skills. Within the Reading Routines, “Introduce, Model, Guided Practice, and On Their Own” are used to provide explicit instruction and stress the connection between phonemes and graphemes. Students have many opportunities to practice each newly introduced skill, and the teacher provides numerous checks for understanding. The word study sequence involves lessons on multisyllabic words, including syllable types, endings, prefixes, and suffixes. Easily confused spelling patterns are separated and not taught in the same lesson or in close sequence. Direct instruction is provided on breaking words apart and using affixes and base words. In the Reading Routines, students also spend time in guided and independent practice looking for vowels and vowel teams as demonstrated. Spelling is integrated into phonics instruction in the Guided Practice component of Reading Routines. An expansive library of decodable readers is provided. Each unit has a decodable reader, word lists, vocabulary words, and spelling words. Irregular high-frequency words are introduced under the weekly Word Work section of the Teacher’s Guide, and students are taught to say and read these words. The program provides a variety of instructional materials and interactive activities to engage students. Collaborative work is also embedded throughout the program. The program contains several assessments including diagnostic, formative, and summative assessments that address all reading areas, including phonics and word study. The Assessments Guide presents a classroom situation and a thorough description of how to use the recommended assessments to drive instructional practices and group students. Charts displaying various potential flexible grouping arrangements are provided and explained. The guide provides information about ongoing informal and formal assessments and how to make adjustments. 
The program did not receive a point in the following area: precise teacher language for immediate and corrective feedback. The Teacher’s Guide provides language for feedback that is designed only for whole group instruction. A Make It Easier routine is also provided, but the feedback is not individualized or corrective. The if/then language is broad and not specific enough to provide immediate, corrective feedback to students. </t>
  </si>
  <si>
    <r>
      <t xml:space="preserve">Students are taught to </t>
    </r>
    <r>
      <rPr>
        <b/>
        <sz val="12"/>
        <color rgb="FF000000"/>
        <rFont val="Calibri"/>
        <family val="2"/>
      </rPr>
      <t>predict meaning</t>
    </r>
    <r>
      <rPr>
        <sz val="12"/>
        <color rgb="FF000000"/>
        <rFont val="Calibri"/>
        <family val="2"/>
      </rPr>
      <t xml:space="preserve"> using </t>
    </r>
    <r>
      <rPr>
        <b/>
        <sz val="12"/>
        <color rgb="FF000000"/>
        <rFont val="Calibri"/>
        <family val="2"/>
      </rPr>
      <t>antonyms</t>
    </r>
    <r>
      <rPr>
        <sz val="12"/>
        <color rgb="FF000000"/>
        <rFont val="Calibri"/>
        <family val="2"/>
      </rPr>
      <t xml:space="preserve"> and </t>
    </r>
    <r>
      <rPr>
        <b/>
        <sz val="12"/>
        <color rgb="FF000000"/>
        <rFont val="Calibri"/>
        <family val="2"/>
      </rPr>
      <t>synonyms</t>
    </r>
    <r>
      <rPr>
        <sz val="12"/>
        <color rgb="FF000000"/>
        <rFont val="Calibri"/>
        <family val="2"/>
      </rPr>
      <t xml:space="preserve">, words in </t>
    </r>
    <r>
      <rPr>
        <b/>
        <sz val="12"/>
        <color rgb="FF000000"/>
        <rFont val="Calibri"/>
        <family val="2"/>
      </rPr>
      <t>compound words</t>
    </r>
    <r>
      <rPr>
        <sz val="12"/>
        <color rgb="FF000000"/>
        <rFont val="Calibri"/>
        <family val="2"/>
      </rPr>
      <t xml:space="preserve">, and </t>
    </r>
    <r>
      <rPr>
        <b/>
        <sz val="12"/>
        <color rgb="FF000000"/>
        <rFont val="Calibri"/>
        <family val="2"/>
      </rPr>
      <t>prefixes</t>
    </r>
    <r>
      <rPr>
        <sz val="12"/>
        <color rgb="FF000000"/>
        <rFont val="Calibri"/>
        <family val="2"/>
      </rPr>
      <t xml:space="preserve"> and </t>
    </r>
    <r>
      <rPr>
        <b/>
        <sz val="12"/>
        <color rgb="FF000000"/>
        <rFont val="Calibri"/>
        <family val="2"/>
      </rPr>
      <t>suffixes</t>
    </r>
    <r>
      <rPr>
        <sz val="12"/>
        <color rgb="FF000000"/>
        <rFont val="Calibri"/>
        <family val="2"/>
      </rPr>
      <t>.</t>
    </r>
  </si>
  <si>
    <r>
      <t xml:space="preserve">Students are taught simple </t>
    </r>
    <r>
      <rPr>
        <b/>
        <sz val="12"/>
        <color rgb="FF000000"/>
        <rFont val="Calibri"/>
        <family val="2"/>
      </rPr>
      <t>multiple meaning words</t>
    </r>
    <r>
      <rPr>
        <sz val="12"/>
        <color rgb="FF000000"/>
        <rFont val="Calibri"/>
        <family val="2"/>
      </rPr>
      <t xml:space="preserve"> and </t>
    </r>
    <r>
      <rPr>
        <b/>
        <sz val="12"/>
        <color rgb="FF000000"/>
        <rFont val="Calibri"/>
        <family val="2"/>
      </rPr>
      <t>homophones</t>
    </r>
    <r>
      <rPr>
        <sz val="12"/>
        <color rgb="FF000000"/>
        <rFont val="Calibri"/>
        <family val="2"/>
      </rPr>
      <t>.</t>
    </r>
  </si>
  <si>
    <r>
      <rPr>
        <b/>
        <sz val="12"/>
        <color rgb="FF000000"/>
        <rFont val="Calibri"/>
        <family val="2"/>
      </rPr>
      <t>Morphemic analysis</t>
    </r>
    <r>
      <rPr>
        <sz val="12"/>
        <color rgb="FF000000"/>
        <rFont val="Calibri"/>
        <family val="2"/>
      </rPr>
      <t xml:space="preserve"> is taught explicitly and systematically to support the development of word meaning through knowledge of root words, prefixes and suffixes.</t>
    </r>
  </si>
  <si>
    <t xml:space="preserve">This program meets expectations for Vocabulary and received a score of 10 out of 11 total points. Rich, high-utility vocabulary words are deliberately selected based on their connection to the story selections. Academic vocabulary focuses on the words from content area instruction. In addition, the student book contains Words to Know to aid in understanding of text. Words are taught in a variety of contexts and applied through oral discussion and responses. There are also repeated opportunities for students to integrate new words in sentences and written responses. Instruction in morphologic features, synonyms, antonyms, homographs, and affixes is included in the program. The resources and materials in the Teacher’s Guide, Student Interactive, and Reading Companion evoke student response and engagement.  
This program did not receive a point in the following area: explicit instruction of new words with multiple examples and non-examples and opportunity for students to practice new words. During vocabulary instruction, teachers provide student-friendly definitions of new words; however, there is no evidence of explicit instruction of those words. Examples are discussed during instruction, but non-examples are not found.  </t>
  </si>
  <si>
    <t>Subtotal (12 points max)</t>
  </si>
  <si>
    <t xml:space="preserve">This program meets expectations for Text Reading and Fluency and received a score of 5 out of 5 total points. A Decodable Reader Library is aligned to the scope and sequence of word study instruction. The Teacher’s Guide recommends controlled text be used to ensure a high rate of accuracy. Teachers also have access to a Read Aloud Tradebook Library which includes complex, high-interest text. Lesson plans to support these books are provided on the program website. Overall, numerous texts are available for teachers to model fluent reading, build background knowledge, and support vocabulary development. Teachers are guided to complete regular fluency checks to identify growth and place students in instructional groups using running records with myView Cold Reads for Fluency and Comprehension. Cold Reads range from “developing” to “advanced” to support all learners. A scenario is presented to help teachers evaluate the data of two students to determine instructional needs and flexible grouping. </t>
  </si>
  <si>
    <t>Criterion 4 : Developing Comprehension and Background Knowledge</t>
  </si>
  <si>
    <r>
      <t xml:space="preserve">There are multiple opportunities to listen to and explore </t>
    </r>
    <r>
      <rPr>
        <b/>
        <sz val="12"/>
        <color rgb="FF000000"/>
        <rFont val="Calibri"/>
        <family val="2"/>
      </rPr>
      <t>narrative and expository text forms</t>
    </r>
    <r>
      <rPr>
        <sz val="12"/>
        <color rgb="FF000000"/>
        <rFont val="Calibri"/>
        <family val="2"/>
      </rPr>
      <t xml:space="preserve"> and engage in interactive discussion of the meanings of text.</t>
    </r>
  </si>
  <si>
    <r>
      <t xml:space="preserve">When students and teachers engage in a read-aloud, the program establishes a </t>
    </r>
    <r>
      <rPr>
        <b/>
        <sz val="12"/>
        <color rgb="FF000000"/>
        <rFont val="Calibri"/>
        <family val="2"/>
      </rPr>
      <t>purpose for reading</t>
    </r>
    <r>
      <rPr>
        <sz val="12"/>
        <color rgb="FF000000"/>
        <rFont val="Calibri"/>
        <family val="2"/>
      </rPr>
      <t>.</t>
    </r>
  </si>
  <si>
    <r>
      <t xml:space="preserve">Lessons include explicit instruction in the structure and use of </t>
    </r>
    <r>
      <rPr>
        <b/>
        <sz val="12"/>
        <color rgb="FF000000"/>
        <rFont val="Calibri"/>
        <family val="2"/>
      </rPr>
      <t>conventions of informational text</t>
    </r>
    <r>
      <rPr>
        <sz val="12"/>
        <color rgb="FF000000"/>
        <rFont val="Calibri"/>
        <family val="2"/>
      </rPr>
      <t xml:space="preserve"> such as titles, headings, and information from graphs and charts to locate important information.</t>
    </r>
  </si>
  <si>
    <r>
      <t xml:space="preserve">A </t>
    </r>
    <r>
      <rPr>
        <b/>
        <sz val="12"/>
        <color rgb="FF000000"/>
        <rFont val="Calibri"/>
        <family val="2"/>
      </rPr>
      <t>coherent sequence of questions and tasks</t>
    </r>
    <r>
      <rPr>
        <sz val="12"/>
        <color rgb="FF000000"/>
        <rFont val="Calibri"/>
        <family val="2"/>
      </rPr>
      <t xml:space="preserve"> supports students to examine language (e.g., vocabulary, sentences, and structure) and apply their knowledge and skills in reading, writing, speaking and listening.</t>
    </r>
  </si>
  <si>
    <t xml:space="preserve">This program meets expectations for Developing Comprehension and Background Knowledge and received a score of 16 out of 16 total points. A detailed scope and sequence supports comprehension development from basic to more complex as evidenced in the level of questioning used throughout the unit. Within the Teacher’s Guide and Reading Routines Companion, there is an explicit Think-Aloud model. Verbiage is also provided for identifying various components of text structure. Vocabulary words are pre-selected and taught before, during, and after reading. At the end of the story, students apply vocabulary words with practice assignments. Shared reading and read-alouds present opportunities for the teacher to model metacognitive strategies. Students are exposed to narrative and expository text with close reading goals, and both include a plan for class discussions. Texts are familiar and diverse, including wide representation of culture, gender, age, and ability. During a week, one or two skills are taught with multiple opportunities to practice. Content and strategies introduced connect to previously taught content to review and reinforce learning. The program contains an appropriate balance of fiction and nonfiction text with reinforcement activities in the Student Interactive. Thematic text selections allow students to question, understand, and talk about both the genre and the text. Close reading topics are addressed for an entire week before moving to the next topic, and topics build on each other. Skills are spiraled throughout the year after being introduced, as evidenced in the detailed scope and sequence. Teacher questions during read-aloud and shared reading are open-ended, and there are planned stopping points throughout the story. Graphic organizers, open-ended discussion questions, and guiding questions are included within program materials to assist teachers in instructing students.  </t>
  </si>
  <si>
    <t xml:space="preserve">Criterion 5 : Small Group Instruction and Independent Practice </t>
  </si>
  <si>
    <r>
      <t xml:space="preserve">Program provides </t>
    </r>
    <r>
      <rPr>
        <b/>
        <sz val="12"/>
        <color rgb="FF000000"/>
        <rFont val="Calibri"/>
        <family val="2"/>
      </rPr>
      <t>small group explicit, systematic, and cumulative instruction</t>
    </r>
    <r>
      <rPr>
        <sz val="12"/>
        <color rgb="FF000000"/>
        <rFont val="Calibri"/>
        <family val="2"/>
      </rPr>
      <t xml:space="preserve"> of foundational skills.</t>
    </r>
  </si>
  <si>
    <t xml:space="preserve">This program meets expectations for Small Group Instruction and Independent Practice and received a score of 5 out of 5 total points. The program includes clear, consistent planning for small group instruction that supports the whole group's foundational lessons. Small group instruction includes phonics instruction and the use of decodables. Independent and collaborative activities such as independent reading, literacy center activities, and book clubs keep students engaged while the teacher facilitates small groups. The Assessment Guide includes an assortment of formal and informal assessments. Teachers are instructed to complete a diagnostic assessment and benchmark assessments to understand how students are progressing with the skills, strategies, and concepts taught. </t>
  </si>
  <si>
    <r>
      <t xml:space="preserve">Program includes explicit instruction in </t>
    </r>
    <r>
      <rPr>
        <b/>
        <sz val="12"/>
        <color theme="1"/>
        <rFont val="Calibri"/>
        <family val="2"/>
      </rPr>
      <t>idea generation and planning</t>
    </r>
    <r>
      <rPr>
        <sz val="12"/>
        <color theme="1"/>
        <rFont val="Calibri"/>
        <family val="2"/>
      </rPr>
      <t xml:space="preserve">, that leads to narrative composition. </t>
    </r>
  </si>
  <si>
    <r>
      <t xml:space="preserve">Program includes explicit instruction in </t>
    </r>
    <r>
      <rPr>
        <b/>
        <sz val="12"/>
        <color theme="1"/>
        <rFont val="Calibri"/>
        <family val="2"/>
      </rPr>
      <t>grade-level appropriate skills</t>
    </r>
    <r>
      <rPr>
        <sz val="12"/>
        <color theme="1"/>
        <rFont val="Calibri"/>
        <family val="2"/>
      </rPr>
      <t xml:space="preserve"> (e.g., paragraph construction, grammar, etc.)</t>
    </r>
  </si>
  <si>
    <t xml:space="preserve">This program meets expectations for Writing and received a score of 5 out of 5 total points. The program comprises many opportunities for authentic writing. Writing is purposeful and varies across genres to respond to a variety of text selections. Writing instruction includes mini-lessons, independent writing, and writing conferences. Within the Student Interactive, there is a reading-writing bridge that connects text-based tasks and writing. Topics for instruction include author’s craft, word study, and language conventions. In the detailed scope and sequence, the program emphasizes explicit instruction of planning and generating ideas. Capitalization, punctuation, and paragraph writing are also taught. Throughout the program, writing is connected to fiction, non-fiction, and personal narratives.  </t>
  </si>
  <si>
    <t>Publication Year:</t>
  </si>
  <si>
    <t>Target Audience: Fourth Grade</t>
  </si>
  <si>
    <t>Phase II: In-Depth Review Decision: 2020</t>
  </si>
  <si>
    <t>Phase II: In-Depth Core Instructional Program Review Rubric for 4th Grade</t>
  </si>
  <si>
    <t>Criterion 1: Foundational Reading Skills</t>
  </si>
  <si>
    <r>
      <t xml:space="preserve">The program provides a detailed </t>
    </r>
    <r>
      <rPr>
        <b/>
        <sz val="12"/>
        <color rgb="FF000000"/>
        <rFont val="Calibri"/>
        <family val="2"/>
      </rPr>
      <t>scope and sequence</t>
    </r>
    <r>
      <rPr>
        <sz val="12"/>
        <color rgb="FF000000"/>
        <rFont val="Calibri"/>
        <family val="2"/>
      </rPr>
      <t xml:space="preserve"> that supports the development of advanced word language skills and word analysis skills, beginning with words that are relatively simple in terms of length, roots and affixes, and/or syllabication patterns to words that are morphemically complex and/ or multisyllabic.</t>
    </r>
  </si>
  <si>
    <r>
      <t xml:space="preserve">The reading and spelling of </t>
    </r>
    <r>
      <rPr>
        <b/>
        <sz val="12"/>
        <color rgb="FF000000"/>
        <rFont val="Calibri"/>
        <family val="2"/>
      </rPr>
      <t>new/unfamiliar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</si>
  <si>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</si>
  <si>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t>There are opportunities across a lesson or a unit for students to practice decoding and encoding (e.g., reading, hearing, spelling, writing, and saying) new/ unfamiliar/ irregular words with planned teacher feedback.</t>
  </si>
  <si>
    <r>
      <t xml:space="preserve">Lessons include specific and precise teacher language for immediate and corrective </t>
    </r>
    <r>
      <rPr>
        <b/>
        <sz val="12"/>
        <color rgb="FF000000"/>
        <rFont val="Calibri"/>
        <family val="2"/>
      </rPr>
      <t>feedback</t>
    </r>
    <r>
      <rPr>
        <sz val="12"/>
        <color rgb="FF000000"/>
        <rFont val="Calibri"/>
        <family val="2"/>
      </rPr>
      <t>.</t>
    </r>
  </si>
  <si>
    <r>
      <t xml:space="preserve">Activities and materials are designed to elicit high levels of </t>
    </r>
    <r>
      <rPr>
        <b/>
        <sz val="12"/>
        <color rgb="FF000000"/>
        <rFont val="Calibri"/>
        <family val="2"/>
      </rPr>
      <t>student response and engagement</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</si>
  <si>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foundational reading skills based on students' needs and progress, including suggestions for the small group’s composition and tasks as well as ideas for independent student practice activities to be implemented when the teacher is engaged in small group instruction. </t>
    </r>
  </si>
  <si>
    <t xml:space="preserve">The program meets expectations for Foundational Reading Skills and received a score of 6 out of 7 total points. The scope and sequence shows a progression of foundational skills in reading, spelling, and writing skills. The word study routines begin with simpler and review skills before advancing to more complex spelling patterns. The pacing and progression is also logical within the instruction of prefixes and suffixes. New and unfamiliar words are explicitly taught. Teachers first introduce words in isolation and integrate the use of prior knowledge of word parts to read new and unfamiliar words. Origins of words and morphology patterns are also taught in the Reading Routines Companion. Irregular words and high-utility words are taught explicitly using a gradual release model. The Teacher’s Edition includes Focus on Strategies, Model and Practice, and Practice and Apply components, and examples are provided during all parts of the lesson. There is also extended practice mentioned within digital materials. Materials include a variety of phonemic awareness, decoding, and encoding activities that elicit student response and engagement. The Assessment Guide includes diagnostic, formal, and informal assessments. The program presents a scenario in which a teacher uses my View's Baseline Test, Weekly Progress and Check-Ups, and Cold Reads for Fluency and Comprehension as an example to provide guidance on assessment. Observational Checklists are used to learn about students’ strengths and weaknesses and to place students in groups. The program emphasizes a variety of data points to build small groups.  
The program did not receive a point in the following area: precise teacher language for immediate and corrective feedback.  The Teacher’s Guide provides language for feedback that is designed only for whole group instruction. A Make It Easier routine is also provided, but the feedback is not individualized or corrective. The if/then language is broad and not specific enough to provide immediate, corrective feedback to students. </t>
  </si>
  <si>
    <t>Subtotal (7 points max)</t>
  </si>
  <si>
    <t>Criterion 2: Vocabulary Development and Language Skills</t>
  </si>
  <si>
    <r>
      <t xml:space="preserve">The program provides a detailed </t>
    </r>
    <r>
      <rPr>
        <b/>
        <sz val="12"/>
        <color rgb="FF000000"/>
        <rFont val="Calibri"/>
        <family val="2"/>
      </rPr>
      <t>scope and sequence</t>
    </r>
    <r>
      <rPr>
        <sz val="12"/>
        <color rgb="FF000000"/>
        <rFont val="Calibri"/>
        <family val="2"/>
      </rPr>
      <t xml:space="preserve"> that supports the development of vocabulary and language skills. </t>
    </r>
  </si>
  <si>
    <r>
      <t>Words selected for vocabulary instruction are rich, high-utility words</t>
    </r>
    <r>
      <rPr>
        <sz val="12"/>
        <color rgb="FF000000"/>
        <rFont val="Calibri"/>
        <family val="2"/>
      </rPr>
      <t xml:space="preserve">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figurative language, and/ or technical language.</t>
    </r>
  </si>
  <si>
    <r>
      <t xml:space="preserve">The program provides guidance on </t>
    </r>
    <r>
      <rPr>
        <b/>
        <sz val="12"/>
        <color rgb="FF000000"/>
        <rFont val="Calibri"/>
        <family val="2"/>
      </rPr>
      <t>how to examine word relationships</t>
    </r>
    <r>
      <rPr>
        <sz val="12"/>
        <color rgb="FF000000"/>
        <rFont val="Calibri"/>
        <family val="2"/>
      </rPr>
      <t>, tone (e.g., denotation and connotation), semantic gradience, and nuances in word meanings.</t>
    </r>
  </si>
  <si>
    <r>
      <t xml:space="preserve">Students are taught </t>
    </r>
    <r>
      <rPr>
        <b/>
        <sz val="12"/>
        <color rgb="FF000000"/>
        <rFont val="Calibri"/>
        <family val="2"/>
      </rPr>
      <t>new/ unfamiliar words</t>
    </r>
    <r>
      <rPr>
        <sz val="12"/>
        <color rgb="FF000000"/>
        <rFont val="Calibri"/>
        <family val="2"/>
      </rPr>
      <t xml:space="preserve"> through explicit, teacher-led modeling and student-friendly definitions; new/ unfamiliar words are integrated into multiple example and non-example sentences and repeated multiple times in a variety of contexts. </t>
    </r>
  </si>
  <si>
    <r>
      <t>Students are taught more than one</t>
    </r>
    <r>
      <rPr>
        <b/>
        <sz val="12"/>
        <color rgb="FF000000"/>
        <rFont val="Calibri"/>
        <family val="2"/>
      </rPr>
      <t xml:space="preserve"> strategy for determining or clarifying the meaning of unknown </t>
    </r>
    <r>
      <rPr>
        <sz val="12"/>
        <color rgb="FF000000"/>
        <rFont val="Calibri"/>
        <family val="2"/>
      </rPr>
      <t xml:space="preserve">and multiple-meaning words, including predicting meaning using antonyms and synonyms, analyzing meaningful word parts, using syntactical clues, and consulting general and specialized reference materials (including digital), as appropriate. </t>
    </r>
  </si>
  <si>
    <r>
      <t xml:space="preserve">Students are </t>
    </r>
    <r>
      <rPr>
        <b/>
        <sz val="12"/>
        <color rgb="FF000000"/>
        <rFont val="Calibri"/>
        <family val="2"/>
      </rPr>
      <t xml:space="preserve">explicitly and systematically taught morphemic analysis </t>
    </r>
    <r>
      <rPr>
        <sz val="12"/>
        <color rgb="FF000000"/>
        <rFont val="Calibri"/>
        <family val="2"/>
      </rPr>
      <t>strategies to support the understanding of word meaning through knowledge of root words, prefixes and suffixes.</t>
    </r>
  </si>
  <si>
    <r>
      <t>There are opportunities for students to demonstrate understanding of new high-utility, grade appropriate words and phrase through</t>
    </r>
    <r>
      <rPr>
        <b/>
        <sz val="12"/>
        <color rgb="FF000000"/>
        <rFont val="Calibri"/>
        <family val="2"/>
      </rPr>
      <t xml:space="preserve"> practice</t>
    </r>
    <r>
      <rPr>
        <sz val="12"/>
        <color rgb="FF000000"/>
        <rFont val="Calibri"/>
        <family val="2"/>
      </rPr>
      <t xml:space="preserve"> in reading, hearing, spelling, writing, and using new words in conversation. </t>
    </r>
  </si>
  <si>
    <r>
      <t xml:space="preserve">There is </t>
    </r>
    <r>
      <rPr>
        <b/>
        <sz val="12"/>
        <color rgb="FF000000"/>
        <rFont val="Calibri"/>
        <family val="2"/>
      </rPr>
      <t>cumulative review</t>
    </r>
    <r>
      <rPr>
        <sz val="12"/>
        <color rgb="FF000000"/>
        <rFont val="Calibri"/>
        <family val="2"/>
      </rPr>
      <t xml:space="preserve"> and practice of previously learned words.</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</si>
  <si>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vocabulary development and language skills based on students' needs and progress, including suggestions for the small group’s composition and tasks as well as ideas for independent student practice activities to be implemented when the teacher is engaged in small group instruction. </t>
    </r>
  </si>
  <si>
    <t xml:space="preserve">This program meets expectations for Vocabulary Development and Language Skills and received a score of 10 out of 10 total points. The program follows a detailed scope and sequence that allows for the development of vocabulary. It shows a progression of instruction of academic vocabulary from related words, antonyms and synonyms, context clues to figurative language and parts of speech. Vocabulary words are robust, highly-used words that aid in comprehension. Selected words are related to the topic of discussion and text. Students are taught how words are connected through their morphological elements, as well as nuances in word meanings. Student-friendly definitions are used when introducing words prior to presenting words in text. Within the Reading Routines Companion, teachers are provided many strategies to determine or clarify the meaning of unknown words. Students learn to examine root words, prefixes, and suffixes. The program utilizes the turn and talk reading routine, online vocabulary activities, and connections to text. Thematic vocabulary changes weekly, but the unit vocabulary is used and reviewed throughout the entire unit. In the My Turn Student Interactive, students apply newly acquired vocabulary as assignments are completed. The program activities and materials are designed to elicit much student engagement and response. The Assessment Guide includes many assessments to assess all literacy components. The program places emphasis on ongoing assessment to help teachers ensure that students are getting the right targeted instruction and provide interventions that will assist with mastery.  </t>
  </si>
  <si>
    <t>Subtotal (10 points max)</t>
  </si>
  <si>
    <t>Criterion 3: Fluency</t>
  </si>
  <si>
    <r>
      <t xml:space="preserve">There are more than one, </t>
    </r>
    <r>
      <rPr>
        <b/>
        <sz val="12"/>
        <color rgb="FF000000"/>
        <rFont val="Calibri"/>
        <family val="2"/>
      </rPr>
      <t>grade-appropriate connected texts</t>
    </r>
    <r>
      <rPr>
        <sz val="12"/>
        <color rgb="FF000000"/>
        <rFont val="Calibri"/>
        <family val="2"/>
      </rPr>
      <t xml:space="preserve"> for students to practice fluency (i.e., accuracy, rate, and expression).</t>
    </r>
  </si>
  <si>
    <r>
      <t xml:space="preserve">Fluency lessons include </t>
    </r>
    <r>
      <rPr>
        <b/>
        <sz val="12"/>
        <color rgb="FF000000"/>
        <rFont val="Calibri"/>
        <family val="2"/>
      </rPr>
      <t>teacher-led modeling, oral reading by students, and immediate feedback</t>
    </r>
    <r>
      <rPr>
        <sz val="12"/>
        <color rgb="FF000000"/>
        <rFont val="Calibri"/>
        <family val="2"/>
      </rPr>
      <t xml:space="preserve">; in addition to receiving immediate feedback from their teacher, students also have opportunities to self-monitor to confirm or self-correct word errors while practicing fluency. </t>
    </r>
  </si>
  <si>
    <r>
      <t xml:space="preserve">Materials provide more than one way for students to </t>
    </r>
    <r>
      <rPr>
        <b/>
        <sz val="12"/>
        <color rgb="FF000000"/>
        <rFont val="Calibri"/>
        <family val="2"/>
      </rPr>
      <t>practice fluency</t>
    </r>
    <r>
      <rPr>
        <sz val="12"/>
        <color rgb="FF000000"/>
        <rFont val="Calibri"/>
        <family val="2"/>
      </rPr>
      <t xml:space="preserve"> through a variety of activities (e.g., paired reading, readers’ theater, poetry).</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</si>
  <si>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fluency development based on students' needs and progress, including suggestions for the small group’s composition and tasks as well as ideas for independent student practice activities to be implemented when the teacher is engaged in small group instruction. </t>
    </r>
  </si>
  <si>
    <t xml:space="preserve">This program meets expectations for Fluency received a score of 4 out of 4 total points. The Teacher’s Guide provides teacher guidance for whole group fluency and small group fluency practice. Fluency lesson objectives include rate, accuracy, and prosody when reading a variety of grade-level text. The Reading Routines Companion includes explicit teaching instructions for modeling of oral reading, guided practice, and providing immediate teacher feedback. Students practice reading fluently using the decodable books. Texts include a variety of genres, including fiction, realistic fiction, poetry, tales, non-fiction, biographies, and magazine articles. Students are encouraged to practice reading fluently in pairs through a variety of activities. The Reading Routines Companion includes cold reads for fluency and comprehension. Fluency is also assessed using tools within the detailed Assessment Guide. A scenario is presented as an example to demonstrate instructional decisions made from assessments given to students.  </t>
  </si>
  <si>
    <r>
      <t xml:space="preserve">The program provides detailed </t>
    </r>
    <r>
      <rPr>
        <b/>
        <sz val="12"/>
        <color rgb="FF000000"/>
        <rFont val="Calibri"/>
        <family val="2"/>
      </rPr>
      <t>scope and sequence</t>
    </r>
    <r>
      <rPr>
        <sz val="12"/>
        <color rgb="FF000000"/>
        <rFont val="Calibri"/>
        <family val="2"/>
      </rPr>
      <t xml:space="preserve"> that supports the development of reading comprehension and background knowledge; previously taught content, skills, and strategies are connected with new texts.</t>
    </r>
  </si>
  <si>
    <r>
      <t xml:space="preserve">The texts and levels of </t>
    </r>
    <r>
      <rPr>
        <b/>
        <sz val="12"/>
        <color rgb="FF000000"/>
        <rFont val="Calibri"/>
        <family val="2"/>
      </rPr>
      <t>text complexity</t>
    </r>
    <r>
      <rPr>
        <sz val="12"/>
        <color rgb="FF000000"/>
        <rFont val="Calibri"/>
        <family val="2"/>
      </rPr>
      <t xml:space="preserve"> are appropriate for the students’ grade level. </t>
    </r>
  </si>
  <si>
    <r>
      <t xml:space="preserve">The program provides a carefully planned sequence guiding teachers in how to </t>
    </r>
    <r>
      <rPr>
        <b/>
        <sz val="12"/>
        <color rgb="FF000000"/>
        <rFont val="Calibri"/>
        <family val="2"/>
      </rPr>
      <t>scaffold students' reading</t>
    </r>
    <r>
      <rPr>
        <sz val="12"/>
        <color rgb="FF000000"/>
        <rFont val="Calibri"/>
        <family val="2"/>
      </rPr>
      <t xml:space="preserve"> of complex text and understanding of complex topics.</t>
    </r>
  </si>
  <si>
    <r>
      <t xml:space="preserve">Materials provide opportunities for students to read grade-appropriate, </t>
    </r>
    <r>
      <rPr>
        <b/>
        <sz val="12"/>
        <color rgb="FF000000"/>
        <rFont val="Calibri"/>
        <family val="2"/>
      </rPr>
      <t>complex texts in a variety of genres</t>
    </r>
    <r>
      <rPr>
        <sz val="12"/>
        <color rgb="FF000000"/>
        <rFont val="Calibri"/>
        <family val="2"/>
      </rPr>
      <t xml:space="preserve"> and structures (e.g., narrative, informational, technical, fantasy, prose, poetry, plays) that reflect relatable experiences of all students. </t>
    </r>
  </si>
  <si>
    <r>
      <t xml:space="preserve">Materials provide opportunities for students to read grade-appropriate, complex </t>
    </r>
    <r>
      <rPr>
        <b/>
        <sz val="12"/>
        <color rgb="FF000000"/>
        <rFont val="Calibri"/>
        <family val="2"/>
      </rPr>
      <t>cross-disciplinary texts</t>
    </r>
    <r>
      <rPr>
        <sz val="12"/>
        <color rgb="FF000000"/>
        <rFont val="Calibri"/>
        <family val="2"/>
      </rPr>
      <t xml:space="preserve"> (e.g., presidential speeches, scientific articles, charts, and graphs) as well as those with relatable experiences drawn from students’ everyday lives (e.g., social media posts, fan fiction, etc.).</t>
    </r>
  </si>
  <si>
    <r>
      <rPr>
        <sz val="12"/>
        <color rgb="FF000000"/>
        <rFont val="Calibri"/>
      </rPr>
      <t xml:space="preserve">There are grade-appropriate texts for teachers' use in </t>
    </r>
    <r>
      <rPr>
        <b/>
        <sz val="12"/>
        <color rgb="FF000000"/>
        <rFont val="Calibri"/>
      </rPr>
      <t>whole-class</t>
    </r>
    <r>
      <rPr>
        <sz val="12"/>
        <color rgb="FF000000"/>
        <rFont val="Calibri"/>
      </rPr>
      <t xml:space="preserve"> contexts for the purposes of reading aloud, modeling fluency, building vocabulary, and developing background knowledge.</t>
    </r>
  </si>
  <si>
    <r>
      <t xml:space="preserve">There are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</si>
  <si>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</si>
  <si>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 alouds, and graphic organizers are used to identify </t>
    </r>
    <r>
      <rPr>
        <b/>
        <sz val="12"/>
        <color rgb="FF000000"/>
        <rFont val="Calibri"/>
        <family val="2"/>
      </rPr>
      <t>components of</t>
    </r>
    <r>
      <rPr>
        <sz val="12"/>
        <color rgb="FF000000"/>
        <rFont val="Calibri"/>
        <family val="2"/>
      </rPr>
      <t xml:space="preserve"> </t>
    </r>
    <r>
      <rPr>
        <b/>
        <sz val="12"/>
        <color rgb="FF000000"/>
        <rFont val="Calibri"/>
        <family val="2"/>
      </rPr>
      <t>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</si>
  <si>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 xml:space="preserve">themes or main ideas </t>
    </r>
    <r>
      <rPr>
        <sz val="12"/>
        <color rgb="FF000000"/>
        <rFont val="Calibri"/>
        <family val="2"/>
      </rPr>
      <t xml:space="preserve">of a narrative and/ or informational text, explaining how the ideas are supported by </t>
    </r>
    <r>
      <rPr>
        <b/>
        <sz val="12"/>
        <color rgb="FF000000"/>
        <rFont val="Calibri"/>
        <family val="2"/>
      </rPr>
      <t>key details,</t>
    </r>
    <r>
      <rPr>
        <sz val="12"/>
        <color rgb="FF000000"/>
        <rFont val="Calibri"/>
        <family val="2"/>
      </rPr>
      <t xml:space="preserve"> and in developing summaries. </t>
    </r>
  </si>
  <si>
    <r>
      <t xml:space="preserve">Lessons include explicit instruction in using text features to acquire meaning in narrative texts (e.g., chapters, scenes) and informational texts (e.g., titles, headings, and information from graphs, charts, and photographs), in </t>
    </r>
    <r>
      <rPr>
        <b/>
        <sz val="12"/>
        <color rgb="FF000000"/>
        <rFont val="Calibri"/>
        <family val="2"/>
      </rPr>
      <t>comparing and contrasting text features</t>
    </r>
    <r>
      <rPr>
        <sz val="12"/>
        <color rgb="FF000000"/>
        <rFont val="Calibri"/>
        <family val="2"/>
      </rPr>
      <t xml:space="preserve"> (e.g., meaning, tone) within and across texts, and in applying strategies for integrating information from two texts with connected concepts, topics, or themes.</t>
    </r>
  </si>
  <si>
    <r>
      <t xml:space="preserve">There are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</si>
  <si>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developing comprehension and background knowledge based on students' needs and progress, including suggestions for the small group’s composition and tasks as well as ideas for independent student practice activities to be implemented when the teacher is engaged in small group instruction. </t>
    </r>
  </si>
  <si>
    <t xml:space="preserve">This program meets expectations for Developing Comprehension and Background Knowledge and received a score of 13 out of 13 total points. The detailed, logical scope and sequence supports the development of reading comprehension and background knowledge, and previously taught skills are connected with new reading selections. Listening comprehension instruction is evident in the unit questions which progress from basic to more complex. The age-appropriate authentic text represents multiple genres including autobiographies, biographies, and informational text. Lessons include Read Like a Writer, Write for a Reader, and Reflect and Share. Scaffolded supports and metacognitive strategies are provided to aid in reading comprehension. The program includes numerous selections within the reading series and small group texts that allow students to explore various genres and text structures and to engage in complex text of each genre. The Student Interactive provides interdisciplinary text intended to build background knowledge and understanding. Guided Practice, Own Their Own, Talk About the Main Idea, and Turn and Talk lesson components are utilized, in addition to detailed whole group lessons. Small group lessons align with the objectives of whole group instruction. Graphic organizers and Think-Alouds are used during shared reading to help students identify multiple themes. Explicit instruction in using text features in informational text helps students derive meaning from titles, headings, graphs, and charts. Throughout the unit, oral language development is supported through strategies such as Turn, Talk and Share, Share Back, and Collaborate. The Reading Routines Companion includes cold reads for fluency and comprehension. Informal and formal assessments of comprehension are located within the detailed Assessment Guide. A scenario is presented as an example to demonstrate instructional decisions made from assessments given to students. Guidance is provided on using assessment data to provide small group, differentiated instruction on developing comprehension and background knowledge based on students’ needs and progress.  </t>
  </si>
  <si>
    <t>Criterion 5: Writing</t>
  </si>
  <si>
    <r>
      <rPr>
        <sz val="12"/>
        <color rgb="FF000000"/>
        <rFont val="Calibri"/>
      </rPr>
      <t xml:space="preserve">There are opportunities for students to gain familiarity and practice with a wide range of authentic </t>
    </r>
    <r>
      <rPr>
        <b/>
        <sz val="12"/>
        <color rgb="FF000000"/>
        <rFont val="Calibri"/>
      </rPr>
      <t>writing processes</t>
    </r>
    <r>
      <rPr>
        <sz val="12"/>
        <color rgb="FF000000"/>
        <rFont val="Calibri"/>
      </rPr>
      <t xml:space="preserve"> (e.g., taking notes, brainstorming, creating outlines, revising, incorporating multimedia components, publishing).</t>
    </r>
  </si>
  <si>
    <r>
      <t xml:space="preserve">There are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</si>
  <si>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</si>
  <si>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</si>
  <si>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t xml:space="preserve">Materials include graphic organizers to generate organizational structures in which ideas are logically grouped to support the writer’s purpose and to promote executive functioning. </t>
  </si>
  <si>
    <r>
      <t xml:space="preserve">Lessons include explicit instruction in idea generation and planning that leads to opinion/ argumentative compositions, informative compositions, and narrative compositions; there are multiple opportunities for students to </t>
    </r>
    <r>
      <rPr>
        <b/>
        <sz val="12"/>
        <color rgb="FF000000"/>
        <rFont val="Calibri"/>
        <family val="2"/>
      </rPr>
      <t>practice planning and composing</t>
    </r>
    <r>
      <rPr>
        <sz val="12"/>
        <color rgb="FF000000"/>
        <rFont val="Calibri"/>
        <family val="2"/>
      </rPr>
      <t xml:space="preserve"> independently.</t>
    </r>
  </si>
  <si>
    <r>
      <t xml:space="preserve">Lessons include explicit instruction in idea generation and planning that leads to research papers and/or projects; there are multiple opportunities for students to </t>
    </r>
    <r>
      <rPr>
        <b/>
        <sz val="12"/>
        <color rgb="FF000000"/>
        <rFont val="Calibri"/>
        <family val="2"/>
      </rPr>
      <t>practice the 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</si>
  <si>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conveying ideas concisely, constructing simple, compound, and complex sentences with appropriate punctuation, constructing paragraphs, applying grammatical conventions etc.) and provides multiple opportunities for students to practice using grade-level </t>
    </r>
    <r>
      <rPr>
        <b/>
        <sz val="12"/>
        <color rgb="FF000000"/>
        <rFont val="Calibri"/>
        <family val="2"/>
      </rPr>
      <t xml:space="preserve">grammar and language conventions. </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</si>
  <si>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writing based on students' needs and progress, including suggestions for the small group’s composition and tasks as well as ideas for independent student practice activities to be implemented when the teacher is engaged in small group instruction. </t>
    </r>
  </si>
  <si>
    <t>This program meets expectations for Writing and received a score of 6 out of 6 total points. The program provides opportunities for students to practice with a large variety of authentic writing purposes, processes, and products including short answer responses, creating brainstorming plans, editing selections, short essays, and multimedia formats. In the Student Interactive, students have the opportunity to respond to texts, while in the writer's workshop, students have opportunities to write more freely based on a particular convention, theme, audience, or purpose. Both types of writing include graphic organizers. Students utilize text-based tasks to analyze and synthesize text, provide reasons, and defend why they came to their conclusions. The myView Literacy Writing Units include a wide range of writing modes such as argumentative/persuasive, opinion, informational, personal narrative, poetry, and fiction. Graphic organizers are included in the program to aid students in developing their writing abilities. The detailed scope and sequence outlines instruction in picking a topic, structure, transitions, planning, and revising. Each unit contains a research component that leads to a culminating project that includes all of the skills taught. The program includes explicit instruction in grade-level appropriate skills in sentence composition, punctuation, grammar, and creating paragraphs. The detailed Assessment Guide includes a variety of formal and informal assessments. During an informal assessment process, teachers ask questions to discover any misunderstandings the student may be experiencing. In a more formal manner, the teachers use rubrics to evaluate the student’s writing against different criteria. Rubrics are used throughout all stages of the writing process, including planning, drafting, self-evaluation, and peer reviewing. Writing mini-lessons help teachers tailor instruction to students’ needs and interests. Conferencing with the teacher and conferring with peers recurs throughout the program. Data gathered from conferences allows the teacher to monitor student progress and plan individual and small group instruction</t>
  </si>
  <si>
    <t>Target Audience: Fifth Grade</t>
  </si>
  <si>
    <t>Phase II: In-Depth Core Instructional Program Review Rubric for 5th Grade</t>
  </si>
  <si>
    <r>
      <t xml:space="preserve">The reading and spelling of </t>
    </r>
    <r>
      <rPr>
        <b/>
        <sz val="12"/>
        <color rgb="FF000000"/>
        <rFont val="Calibri"/>
        <family val="2"/>
      </rPr>
      <t>new/ 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</si>
  <si>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</si>
  <si>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r>
      <t xml:space="preserve">There are multiple opportunities for students to </t>
    </r>
    <r>
      <rPr>
        <b/>
        <sz val="12"/>
        <color rgb="FF000000"/>
        <rFont val="Calibri"/>
        <family val="2"/>
      </rPr>
      <t>practice decoding and encoding</t>
    </r>
    <r>
      <rPr>
        <sz val="12"/>
        <color rgb="FF000000"/>
        <rFont val="Calibri"/>
        <family val="2"/>
      </rPr>
      <t xml:space="preserve"> (e.g., reading, hearing, spelling, writing, and saying) new/ unfamiliar/ irregular words with planned teacher feedback.</t>
    </r>
  </si>
  <si>
    <t xml:space="preserve">This program meets expectations for Foundational Reading Skills and received a score of 6 out 7 points. The scope and sequence follows a logical pattern from simple to complex. Within the Reading Routines Companion, the units begin with a review of previously learned skills before moving to complex skills such as schwa and syllable changes. New and unfamiliar words are taught explicitly throughout the program, with use of letter sounds to aid in reading new words, breaking multisyllabic words into smaller chunks to blend, and using affixes. In addition, the origin of words and morphology patterns are also taught. Students are taught irregular and high-frequency words by drawing attention to their features. The program calls for the words to be read, irregular parts circled, and then written. Opportunities are provided for oral segmenting and encoding through writing regular and irregular spelling words. The Teacher’s Edition, Student Interactive, and Reading Routines Companion include materials and activities to elicit high levels of student response and engagement. The detailed Assessment Guide presents a scenario where a teacher uses end-of-year fourth grade testing, a myView Baseline, weekly Progress Check-Ups, Weekly Standards Practice, and Cold Reads for Fluency and Comprehension to determine and refine group placements. Observational data is used to confirm placement.  
The program did not receive a point in the following area: precise teacher language for immediate and corrective feedback.  The Teacher’s Guide provides language for feedback that is designed only for whole group instruction. A Make It Easier routine is also provided, but the feedback is not individualized or corrective. The if/then language is broad and not specific enough to provide immediate, corrective feedback to students.  </t>
  </si>
  <si>
    <t>Criterion 2: Vocabulary Development &amp; Language Skills</t>
  </si>
  <si>
    <r>
      <t xml:space="preserve">There is a wide </t>
    </r>
    <r>
      <rPr>
        <b/>
        <sz val="12"/>
        <color rgb="FF000000"/>
        <rFont val="Calibri"/>
        <family val="2"/>
      </rPr>
      <t>breadth of vocabulary</t>
    </r>
    <r>
      <rPr>
        <sz val="12"/>
        <color rgb="FF000000"/>
        <rFont val="Calibri"/>
        <family val="2"/>
      </rPr>
      <t xml:space="preserve"> instruction; words selected for instruction are rich, high-utility words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(e.g., conjunctive adverbs and/ or words that signal logical relationships), figurative language, and/ or technical language.</t>
    </r>
  </si>
  <si>
    <r>
      <t xml:space="preserve">There is </t>
    </r>
    <r>
      <rPr>
        <b/>
        <sz val="12"/>
        <color rgb="FF000000"/>
        <rFont val="Calibri"/>
        <family val="2"/>
      </rPr>
      <t>depth of vocabulary</t>
    </r>
    <r>
      <rPr>
        <sz val="12"/>
        <color rgb="FF000000"/>
        <rFont val="Calibri"/>
        <family val="2"/>
      </rPr>
      <t xml:space="preserve"> instruction; the program provides guidance on how to examine word relationships, tone (e.g., denotation and connotation), semantic gradience, and nuances in word meanings.</t>
    </r>
  </si>
  <si>
    <r>
      <t xml:space="preserve">Students are taught a variety of </t>
    </r>
    <r>
      <rPr>
        <b/>
        <sz val="12"/>
        <color rgb="FF000000"/>
        <rFont val="Calibri"/>
        <family val="2"/>
      </rPr>
      <t>strategies</t>
    </r>
    <r>
      <rPr>
        <sz val="12"/>
        <color rgb="FF000000"/>
        <rFont val="Calibri"/>
        <family val="2"/>
      </rPr>
      <t xml:space="preserve"> for determining or clarifying the meaning of </t>
    </r>
    <r>
      <rPr>
        <b/>
        <sz val="12"/>
        <color rgb="FF000000"/>
        <rFont val="Calibri"/>
        <family val="2"/>
      </rPr>
      <t>unknown and multiple-meaning words</t>
    </r>
    <r>
      <rPr>
        <sz val="12"/>
        <color rgb="FF000000"/>
        <rFont val="Calibri"/>
        <family val="2"/>
      </rPr>
      <t xml:space="preserve">, including predicting meaning using antonyms and synonyms, analyzing meaningful word parts (e.g. affixes, words in compound words) and syntactical clues (e.g. appositive phrases), and/or consulting general and specialized reference materials (including digital), as appropriate. </t>
    </r>
  </si>
  <si>
    <r>
      <t xml:space="preserve">Students are taught </t>
    </r>
    <r>
      <rPr>
        <b/>
        <sz val="12"/>
        <color rgb="FF000000"/>
        <rFont val="Calibri"/>
        <family val="2"/>
      </rPr>
      <t xml:space="preserve">morphemic analysis </t>
    </r>
    <r>
      <rPr>
        <sz val="12"/>
        <color rgb="FF000000"/>
        <rFont val="Calibri"/>
        <family val="2"/>
      </rPr>
      <t>strategies explicitly and systematically to support the understanding of word meaning through knowledge of root words, prefixes and suffixes.</t>
    </r>
  </si>
  <si>
    <r>
      <t xml:space="preserve">There are multiple opportunities for students to </t>
    </r>
    <r>
      <rPr>
        <b/>
        <sz val="12"/>
        <color rgb="FF000000"/>
        <rFont val="Calibri"/>
        <family val="2"/>
      </rPr>
      <t>practice</t>
    </r>
    <r>
      <rPr>
        <sz val="12"/>
        <color rgb="FF000000"/>
        <rFont val="Calibri"/>
        <family val="2"/>
      </rPr>
      <t xml:space="preserve"> reading, hearing, spelling, writing, and saying high-utility, grade-appropriate words and phrases and demonstrate understanding of them and using them in contexts requiring complete sentences.  </t>
    </r>
  </si>
  <si>
    <t xml:space="preserve">This program meets expectations for Vocabulary Development and Language Skills and received a score of 10 out of 10 total points. Thematic vocabulary and academic vocabulary progresses from related words, antonyms and synonyms, and context clues to figurative language to parts of speech. The program selects for instruction a broad array of grade-level vocabulary words that students use in conversation and in writing. Under My Words to Know in the student book, vocabulary from the text is taught which aids with student comprehension of the text. The Reading Routines Companion teaches the examination of word relationships and their meanings. Teachers introduce vocabulary words with student-friendly definitions. Then the words are applied in text as students develop their own definitions of the new terms. Instruction includes words with affixes, word origins, synonyms, antonyms, and multiple-meaning words. The Teacher’s Guide provides flexible lessons on morphemic analysis. The program includes many opportunities for students to practice hearing, saying, reading, spelling, and writing newly acquired vocabulary words. Words are reviewed throughout the duration of the unit. Whole group instruction, guided practice with a peer, and independent practice use a variety of materials and resources to elicit student response and engagement.  </t>
  </si>
  <si>
    <t xml:space="preserve">Criterion 3: Fluency </t>
  </si>
  <si>
    <r>
      <t xml:space="preserve">There are multiple, grade-appropriate connected texts for students to </t>
    </r>
    <r>
      <rPr>
        <b/>
        <sz val="12"/>
        <color rgb="FF000000"/>
        <rFont val="Calibri"/>
        <family val="2"/>
      </rPr>
      <t>practice</t>
    </r>
    <r>
      <rPr>
        <sz val="12"/>
        <color rgb="FF000000"/>
        <rFont val="Calibri"/>
        <family val="2"/>
      </rPr>
      <t xml:space="preserve"> fluency (e.g., accuracy, rate, and expression) and that allow teachers to assess students’ accuracy, rate, and expression.  </t>
    </r>
  </si>
  <si>
    <r>
      <t xml:space="preserve">Materials provide a </t>
    </r>
    <r>
      <rPr>
        <b/>
        <sz val="12"/>
        <color rgb="FF000000"/>
        <rFont val="Calibri"/>
        <family val="2"/>
      </rPr>
      <t>variety of genres</t>
    </r>
    <r>
      <rPr>
        <sz val="12"/>
        <color rgb="FF000000"/>
        <rFont val="Calibri"/>
        <family val="2"/>
      </rPr>
      <t xml:space="preserve"> of connected texts (e.g., decodable texts, poems, speeches) for students to practice fluency through a variety of activities (e.g., paired reading, readers’ theater).</t>
    </r>
  </si>
  <si>
    <t xml:space="preserve">This program meets expectations for Fluency and received a score of 4 out of 4 total points. The program emphasizes fluency practice with objectives including accuracy, expression, and rate. Explicit instruction includes modeling, guided practice, and immediate feedback on student reading. Students have opportunities to practice and self-correct errors with teacher and peer assistance. In the Reading Routines Companion and Student Interactive, a variety of grade-level text allows students to practice fluency in different genres. The Reading Routines Companion includes cold reads for fluency and comprehension. Fluency is also assessed using tools within the detailed Assessment Guide. A scenario is presented to demonstrate instructional decisions made as a result of assessments given to students.  </t>
  </si>
  <si>
    <r>
      <t xml:space="preserve">Materials provide opportunities for students to read grade-appropriate, </t>
    </r>
    <r>
      <rPr>
        <b/>
        <sz val="12"/>
        <color rgb="FF000000"/>
        <rFont val="Calibri"/>
        <family val="2"/>
      </rPr>
      <t>complex texts in a</t>
    </r>
    <r>
      <rPr>
        <sz val="12"/>
        <color rgb="FF000000"/>
        <rFont val="Calibri"/>
        <family val="2"/>
      </rPr>
      <t xml:space="preserve"> </t>
    </r>
    <r>
      <rPr>
        <b/>
        <sz val="12"/>
        <color rgb="FF000000"/>
        <rFont val="Calibri"/>
        <family val="2"/>
      </rPr>
      <t>variety of genres and structures</t>
    </r>
    <r>
      <rPr>
        <sz val="12"/>
        <color rgb="FF000000"/>
        <rFont val="Calibri"/>
        <family val="2"/>
      </rPr>
      <t xml:space="preserve"> (e.g., narrative, informational, technical, fantasy, prose, poetry, plays) that reflect relatable experiences of all students. </t>
    </r>
  </si>
  <si>
    <r>
      <rPr>
        <sz val="12"/>
        <color rgb="FF000000"/>
        <rFont val="Calibri"/>
      </rPr>
      <t xml:space="preserve">There are multiple, grade-appropriate texts for teachers' use in </t>
    </r>
    <r>
      <rPr>
        <b/>
        <sz val="12"/>
        <color rgb="FF000000"/>
        <rFont val="Calibri"/>
      </rPr>
      <t>whole-class</t>
    </r>
    <r>
      <rPr>
        <sz val="12"/>
        <color rgb="FF000000"/>
        <rFont val="Calibri"/>
      </rPr>
      <t xml:space="preserve"> contexts for the purposes of reading aloud, modeling fluency, building vocabulary, and developing background knowledge.</t>
    </r>
  </si>
  <si>
    <r>
      <t xml:space="preserve">There are multiple,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</si>
  <si>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thinking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</si>
  <si>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thinking alouds, and graphic organizers are used to identify </t>
    </r>
    <r>
      <rPr>
        <b/>
        <sz val="12"/>
        <color rgb="FF000000"/>
        <rFont val="Calibri"/>
        <family val="2"/>
      </rPr>
      <t>components of 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</si>
  <si>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themes or main ideas</t>
    </r>
    <r>
      <rPr>
        <sz val="12"/>
        <color rgb="FF000000"/>
        <rFont val="Calibri"/>
        <family val="2"/>
      </rPr>
      <t xml:space="preserve"> of a narrative and/ or informational text, explaining how the ideas are supported by </t>
    </r>
    <r>
      <rPr>
        <b/>
        <sz val="12"/>
        <color rgb="FF000000"/>
        <rFont val="Calibri"/>
        <family val="2"/>
      </rPr>
      <t>key details,</t>
    </r>
    <r>
      <rPr>
        <sz val="12"/>
        <color rgb="FF000000"/>
        <rFont val="Calibri"/>
        <family val="2"/>
      </rPr>
      <t xml:space="preserve"> and developing </t>
    </r>
    <r>
      <rPr>
        <b/>
        <sz val="12"/>
        <color rgb="FF000000"/>
        <rFont val="Calibri"/>
        <family val="2"/>
      </rPr>
      <t>summaries</t>
    </r>
    <r>
      <rPr>
        <sz val="12"/>
        <color rgb="FF000000"/>
        <rFont val="Calibri"/>
        <family val="2"/>
      </rPr>
      <t xml:space="preserve">. </t>
    </r>
  </si>
  <si>
    <r>
      <rPr>
        <sz val="12"/>
        <color rgb="FF000000"/>
        <rFont val="Calibri"/>
      </rPr>
      <t xml:space="preserve">Lessons include explicit instruction in using text features to acquire meaning in narrative texts (e.g., chapters, scenes), informational texts (e.g., titles, headings, and information from graphs, charts, and photographs), and/ or in digital sources, in </t>
    </r>
    <r>
      <rPr>
        <b/>
        <sz val="12"/>
        <color rgb="FF000000"/>
        <rFont val="Calibri"/>
      </rPr>
      <t>comparing and contrasting text features</t>
    </r>
    <r>
      <rPr>
        <sz val="12"/>
        <color rgb="FF000000"/>
        <rFont val="Calibri"/>
      </rPr>
      <t xml:space="preserve"> (e.g., meaning, tone) within and across two or more texts, and in applying strategies for integrating information from two or more texts with connected concepts, topics, or themes.</t>
    </r>
  </si>
  <si>
    <r>
      <t xml:space="preserve">There are multiple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</si>
  <si>
    <t xml:space="preserve">This program meets expectations for Developing Comprehension and Background Knowledge and received a score of 13 out of 13 total points. The scope and sequence shows a progression from basic questioning to more complex questions. Student text within the program is developmentally appropriate and encompasses genres such as realistic fiction, poetry, tales, biographies, and magazine articles. The teacher’s manual includes questions along with ELL supports for shared reading. Prior to reading each story, the purpose is set, and vocabulary is introduced to students. Numerous selections within the reading series and small group texts allow students to explore various genres and text structures and to engage in complex text of each genre. The Student Interactive provides interdisciplinary text intended to build background knowledge and understanding. The series provides opportunities for teachers to use age-appropriate text selections to model fluency, prosody, and expression during read-alouds. The selections may also be used during small groups for differentiated instruction. Guided Practice, Own Their Own, Talk About the Main Idea, and Turn and Talk are utilized for students to demonstrate their understanding of text. The program also makes use of graphic organizers to cite evidence within the text and analyze multiple themes. Each lesson addresses the main ideas and details. Explicit instruction in using text features in informational text helps students to derive meaning from titles, headings, graphs, and charts. Oral language is supported through activities such as Turn, Talk and Share, Share Back, and Collaborate. The reading Routines Companion includes cold reads for fluency and comprehension. Informal and formal assessments of comprehension are in the detailed Assessment Guide. A scenario is presented to demonstrate instructional decisions made as a result of assessments given to students. Guidance is provided on using assessment data to provide small groups, differentiated instruction on developing comprehension and background knowledge based on students’ needs and progress.  </t>
  </si>
  <si>
    <r>
      <t xml:space="preserve">There are multiple opportunities for students to gain familiarity and practice with a wide range of authentic </t>
    </r>
    <r>
      <rPr>
        <b/>
        <sz val="12"/>
        <color rgb="FF000000"/>
        <rFont val="Calibri"/>
        <family val="2"/>
      </rPr>
      <t>writing processes</t>
    </r>
    <r>
      <rPr>
        <sz val="12"/>
        <color rgb="FF000000"/>
        <rFont val="Calibri"/>
        <family val="2"/>
      </rPr>
      <t xml:space="preserve"> (e.g., taking notes, brainstorming, creating outlines, revising, incorporating multimedia components, publishing)</t>
    </r>
  </si>
  <si>
    <r>
      <t xml:space="preserve">There are multiple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</si>
  <si>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multiple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</si>
  <si>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multiple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</si>
  <si>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r>
      <t xml:space="preserve">Materials include </t>
    </r>
    <r>
      <rPr>
        <b/>
        <sz val="12"/>
        <color rgb="FF000000"/>
        <rFont val="Calibri"/>
        <family val="2"/>
      </rPr>
      <t>graphic organizers</t>
    </r>
    <r>
      <rPr>
        <sz val="12"/>
        <color rgb="FF000000"/>
        <rFont val="Calibri"/>
        <family val="2"/>
      </rPr>
      <t xml:space="preserve"> to generate organizational structures in which ideas are logically grouped to support the writer’s purpose and to promote executive functioning. </t>
    </r>
  </si>
  <si>
    <r>
      <t xml:space="preserve">Lessons include explicit instruction in idea generation and planning that leads to research papers and/or projects; there are multiple opportunities for students to practice the </t>
    </r>
    <r>
      <rPr>
        <b/>
        <sz val="12"/>
        <color rgb="FF000000"/>
        <rFont val="Calibri"/>
        <family val="2"/>
      </rPr>
      <t>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</si>
  <si>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selecting words and phrases to convey ideas precisely, expanding/ combining/ reducing sentences for meaning and style, using appropriate punctuation and conjunctions, constructing paragraphs, applying grammatical conventions etc.) and provides multiple opportunities for students to practice using grade-level </t>
    </r>
    <r>
      <rPr>
        <b/>
        <sz val="12"/>
        <color rgb="FF000000"/>
        <rFont val="Calibri"/>
        <family val="2"/>
      </rPr>
      <t xml:space="preserve">grammar and language conventions. </t>
    </r>
  </si>
  <si>
    <t xml:space="preserve">This program meets expectations for Writing and received a score of 9 out of 9 total points. The program provides many opportunities for students to practice and gain familiarity with writing processes and different genres through Focus on Strategies, Model and Practice, and Writing Workshop. The Reading-Writing Bridge makes a connection between the shared reading text and writing. Topics include vocabulary, word study, author's craft, spelling, and language and conventions. The myView Literacy Writing Units include a wide range of writing modes such as argumentative/persuasive, opinion, informational, personal narrative, poetry, and fiction. Graphic organizers, such as webs, are included in the materials to enhance the writer's creativity and purpose. The detailed scope and sequence outlines instruction in picking a topic, structure, transitions, planning, and revising. Project-based Inquiry research concludes each unit and includes a culmination of all skills. Lessons include explicit instruction in grade-level skills including grammar and language structure. The detailed Assessment Guide includes various formal and informal assessments including an essay assessment. Essay assessments provide information about student understanding of reading and the writing process and give teachers an opportunity to assess written conventions.  Writing mini-lessons allow teachers to tailor instruction to students’ needs and interests. Conferencing with the teacher and with peers recurs throughout the program. Data gathered from conferences allows the teacher to monitor student progress and plan individual and small group instruction. </t>
  </si>
  <si>
    <t>Core Instructional Program Ratings Summary</t>
  </si>
  <si>
    <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Calibri"/>
        <family val="2"/>
      </rPr>
      <t>Recommended Core Instructional Program Guide</t>
    </r>
    <r>
      <rPr>
        <sz val="12"/>
        <color rgb="FF000000"/>
        <rFont val="Calibri"/>
        <family val="2"/>
      </rPr>
      <t xml:space="preserve"> that will be sent to the Virginia Department of Education and the Virginia Board of Education for review and approval. All Core instructional materials reviews are done by grade level.</t>
    </r>
  </si>
  <si>
    <r>
      <rPr>
        <b/>
        <sz val="12"/>
        <color rgb="FF000000"/>
        <rFont val="Calibri"/>
        <family val="2"/>
      </rPr>
      <t xml:space="preserve">Phase II Standard: </t>
    </r>
    <r>
      <rPr>
        <sz val="12"/>
        <color rgb="FF000000"/>
        <rFont val="Calibri"/>
        <family val="2"/>
      </rPr>
      <t xml:space="preserve">Core instructional program must receive an overall grade-level rating of "Meets expectations" to be included in the Recommended Core Instructional Program Guide. 
</t>
    </r>
    <r>
      <rPr>
        <b/>
        <sz val="12"/>
        <color rgb="FF000000"/>
        <rFont val="Calibri"/>
        <family val="2"/>
      </rPr>
      <t xml:space="preserve">Meets Expectations K-2:
</t>
    </r>
    <r>
      <rPr>
        <sz val="12"/>
        <color rgb="FF000000"/>
        <rFont val="Calibri"/>
        <family val="2"/>
      </rPr>
      <t xml:space="preserve">   - Each section receives a rating of "Meets Expectations", including non-negotiable phonics and word study section. </t>
    </r>
    <r>
      <rPr>
        <b/>
        <sz val="12"/>
        <color rgb="FF000000"/>
        <rFont val="Calibri"/>
        <family val="2"/>
      </rPr>
      <t>No section</t>
    </r>
    <r>
      <rPr>
        <sz val="12"/>
        <color rgb="FF000000"/>
        <rFont val="Calibri"/>
        <family val="2"/>
      </rPr>
      <t xml:space="preserve"> receives a score of "Partially meets " or "Does not meet expectations." 
OR 
   - Non-negotiable Phonics and Word Study section receives a rating of "Meets Expectations." </t>
    </r>
    <r>
      <rPr>
        <b/>
        <sz val="12"/>
        <color rgb="FF000000"/>
        <rFont val="Calibri"/>
        <family val="2"/>
      </rPr>
      <t>Up to two sections</t>
    </r>
    <r>
      <rPr>
        <sz val="12"/>
        <color rgb="FF000000"/>
        <rFont val="Calibri"/>
        <family val="2"/>
      </rPr>
      <t xml:space="preserve"> receive a rating of "Partially meets expectations." </t>
    </r>
    <r>
      <rPr>
        <b/>
        <sz val="12"/>
        <color rgb="FF000000"/>
        <rFont val="Calibri"/>
        <family val="2"/>
      </rPr>
      <t xml:space="preserve">No section </t>
    </r>
    <r>
      <rPr>
        <sz val="12"/>
        <color rgb="FF000000"/>
        <rFont val="Calibri"/>
        <family val="2"/>
      </rPr>
      <t xml:space="preserve">receives a score of "Does not meet expectations." 
Note: Phonics and Word Study is a non-negotiable section for grade levels K, 1, and 2. This means, in order for the program to receive an overall rating of "Meets Expectations" and be included on the Recommended Core Instructional Program Guide, this section must receive a rating of meets expectations. 
</t>
    </r>
    <r>
      <rPr>
        <b/>
        <sz val="12"/>
        <color rgb="FF000000"/>
        <rFont val="Calibri"/>
        <family val="2"/>
      </rPr>
      <t xml:space="preserve">Meets Expectations 3-5:
</t>
    </r>
    <r>
      <rPr>
        <sz val="12"/>
        <color rgb="FF000000"/>
        <rFont val="Calibri"/>
        <family val="2"/>
      </rPr>
      <t xml:space="preserve">   - Each section receives a rating of "Meets Expectations." </t>
    </r>
    <r>
      <rPr>
        <b/>
        <sz val="12"/>
        <color rgb="FF000000"/>
        <rFont val="Calibri"/>
        <family val="2"/>
      </rPr>
      <t xml:space="preserve">No section </t>
    </r>
    <r>
      <rPr>
        <sz val="12"/>
        <color rgb="FF000000"/>
        <rFont val="Calibri"/>
        <family val="2"/>
      </rPr>
      <t xml:space="preserve">receives a score of "Partially meets " or "Does Not Meet Expectations." 
OR 
   - Phonics and Word Study/Foundational Reading Skills section receives a rating of "Meets Expectations" or "Partially Meets Expectations." </t>
    </r>
    <r>
      <rPr>
        <b/>
        <sz val="12"/>
        <color rgb="FF000000"/>
        <rFont val="Calibri"/>
        <family val="2"/>
      </rPr>
      <t>Up to two sections</t>
    </r>
    <r>
      <rPr>
        <sz val="12"/>
        <color rgb="FF000000"/>
        <rFont val="Calibri"/>
        <family val="2"/>
      </rPr>
      <t xml:space="preserve"> receive a rating of "Partially Meets Expectations." No section receives a score of "Does Not Meet Expectations."                                                  
</t>
    </r>
    <r>
      <rPr>
        <b/>
        <sz val="12"/>
        <color rgb="FF000000"/>
        <rFont val="Calibri"/>
        <family val="2"/>
      </rPr>
      <t xml:space="preserve">Does Not Meet Expectations: Any section </t>
    </r>
    <r>
      <rPr>
        <sz val="12"/>
        <color rgb="FF000000"/>
        <rFont val="Calibri"/>
        <family val="2"/>
      </rPr>
      <t xml:space="preserve">receives a rating of "Does Not Meet Expectations" 
OR  
</t>
    </r>
    <r>
      <rPr>
        <b/>
        <sz val="12"/>
        <color rgb="FF000000"/>
        <rFont val="Calibri"/>
        <family val="2"/>
      </rPr>
      <t>More than two sections</t>
    </r>
    <r>
      <rPr>
        <sz val="12"/>
        <color rgb="FF000000"/>
        <rFont val="Calibri"/>
        <family val="2"/>
      </rPr>
      <t xml:space="preserve"> receive a rating of "Partially meets expectations."
</t>
    </r>
  </si>
  <si>
    <t>Kindergarten</t>
  </si>
  <si>
    <t>Section</t>
  </si>
  <si>
    <t>Score</t>
  </si>
  <si>
    <t>Total Available</t>
  </si>
  <si>
    <t>Criteria</t>
  </si>
  <si>
    <t>Section Rating</t>
  </si>
  <si>
    <t>1: Phonological and Phonemic Awareness</t>
  </si>
  <si>
    <t>out of 11 points</t>
  </si>
  <si>
    <t>9 - 11 points = Meets Expectations</t>
  </si>
  <si>
    <t>7 - 8 points = Partially Meets Expectations</t>
  </si>
  <si>
    <t>0 - 6 points = Does Not Meet Expectations</t>
  </si>
  <si>
    <r>
      <t>2: Phonics and Word Study (</t>
    </r>
    <r>
      <rPr>
        <b/>
        <sz val="12"/>
        <color rgb="FF000000"/>
        <rFont val="Calibri"/>
        <family val="2"/>
      </rPr>
      <t>non-negotiable</t>
    </r>
    <r>
      <rPr>
        <sz val="12"/>
        <color rgb="FF000000"/>
        <rFont val="Calibri"/>
        <family val="2"/>
      </rPr>
      <t xml:space="preserve">) </t>
    </r>
  </si>
  <si>
    <t>out of 20 points</t>
  </si>
  <si>
    <t>16 - 20 points = Meets Expectations</t>
  </si>
  <si>
    <t>12 - 15 points = Partially Meets Expectations</t>
  </si>
  <si>
    <t>0 - 11 points = Does Not Meet Expectations</t>
  </si>
  <si>
    <t>3: Vocabulary</t>
  </si>
  <si>
    <t>out of 8 points</t>
  </si>
  <si>
    <t>7 – 8 points = Meets Expectations</t>
  </si>
  <si>
    <t>5 - 6 points = Partially Meets Expectations</t>
  </si>
  <si>
    <t>0 - 4 points = Does Not Meet Expectations</t>
  </si>
  <si>
    <t>4: Developing Comprehension and Background Knowledge</t>
  </si>
  <si>
    <t>out of 13 points</t>
  </si>
  <si>
    <t>11 - 13 points = Meets Expectations</t>
  </si>
  <si>
    <t>8 - 10 points = Partially Meets Expectations</t>
  </si>
  <si>
    <t>0 - 7 points = Does Not Meet Expectations</t>
  </si>
  <si>
    <t xml:space="preserve">5: Small Group Instruction and Independent Practice </t>
  </si>
  <si>
    <t>out of 4 points</t>
  </si>
  <si>
    <t>3 - 4 points = Meets Expectations</t>
  </si>
  <si>
    <t>1 - 2 points = Partially Meets Expectations</t>
  </si>
  <si>
    <t>0 points = Does Not Meet Expectations</t>
  </si>
  <si>
    <t>6: Writing Instruction</t>
  </si>
  <si>
    <t xml:space="preserve">out of 6 points </t>
  </si>
  <si>
    <t>5 - 6 points = Meets Expectations</t>
  </si>
  <si>
    <t>3-4 points = Partially Meets Expectations</t>
  </si>
  <si>
    <t>0-2 points = Does Not Meet Expectations</t>
  </si>
  <si>
    <t>Overall Grade Level Rating</t>
  </si>
  <si>
    <t>First Grade</t>
  </si>
  <si>
    <t>out of 9 points</t>
  </si>
  <si>
    <t>8 - 9 points = Meets Expectations</t>
  </si>
  <si>
    <t>6 - 7 points = Partially Meets Expectations</t>
  </si>
  <si>
    <t>0 - 5 points = Does Not Meet Expectations</t>
  </si>
  <si>
    <t xml:space="preserve">4: Text Reading and Fluency </t>
  </si>
  <si>
    <t>3 - 4 points = Partially Meets Expectations</t>
  </si>
  <si>
    <t>0 - 2 points = Does Not Meet Expectations</t>
  </si>
  <si>
    <t>5: Developing Comprehension and Background Knowledge</t>
  </si>
  <si>
    <t xml:space="preserve">6: Small Group Instruction and Independent Practice </t>
  </si>
  <si>
    <t xml:space="preserve">out of 4 points </t>
  </si>
  <si>
    <t>7: Writing Instruction</t>
  </si>
  <si>
    <t>Second Grade</t>
  </si>
  <si>
    <r>
      <t>1: Phonics and Word Study (</t>
    </r>
    <r>
      <rPr>
        <b/>
        <sz val="12"/>
        <color rgb="FF000000"/>
        <rFont val="Calibri"/>
        <family val="2"/>
      </rPr>
      <t>non-negotiable</t>
    </r>
    <r>
      <rPr>
        <sz val="12"/>
        <color rgb="FF000000"/>
        <rFont val="Calibri"/>
        <family val="2"/>
      </rPr>
      <t xml:space="preserve">) </t>
    </r>
  </si>
  <si>
    <t>out of 15 points</t>
  </si>
  <si>
    <t>12- 15 points = Meets Expectations</t>
  </si>
  <si>
    <t>7 - 11 points = Partially Meets Expectations</t>
  </si>
  <si>
    <t>2: Vocabulary</t>
  </si>
  <si>
    <t>6 – 8 points = Partially Meets Expectations</t>
  </si>
  <si>
    <t>3: Text Reading and Fluency</t>
  </si>
  <si>
    <t xml:space="preserve">out of 5 points </t>
  </si>
  <si>
    <t>4 - 5 points = Meets Expectations</t>
  </si>
  <si>
    <t>2 - 3 points = Partially Meets Expectations</t>
  </si>
  <si>
    <t>0 - 1 points = Does Not Meet Expectations</t>
  </si>
  <si>
    <t>out of 16 points</t>
  </si>
  <si>
    <t>11 - 16 points = Meets Expectations</t>
  </si>
  <si>
    <t>7 - 10 points = Partially Meets Expectations</t>
  </si>
  <si>
    <t>Third Grade</t>
  </si>
  <si>
    <t xml:space="preserve">1: Phonics and Word Study </t>
  </si>
  <si>
    <t>12 - 15 points = Meets Expectations</t>
  </si>
  <si>
    <t>8 - 11 points = Partially Meets Expectations</t>
  </si>
  <si>
    <t>out of 12 points</t>
  </si>
  <si>
    <t>10 - 12 points = Meets Expectations</t>
  </si>
  <si>
    <t>6 - 9 points = Partially Meets Expectations</t>
  </si>
  <si>
    <t xml:space="preserve">3: Text Reading and Fluency  </t>
  </si>
  <si>
    <t>0 -1 points = Does Not Meet Expectations</t>
  </si>
  <si>
    <t>Fourth Grade</t>
  </si>
  <si>
    <t>1: Foundational Reading Skills</t>
  </si>
  <si>
    <t>out of 7 points</t>
  </si>
  <si>
    <t>5 - 7 points = Meets Expectations</t>
  </si>
  <si>
    <t xml:space="preserve">2: Vocabulary </t>
  </si>
  <si>
    <t>out of 10 points</t>
  </si>
  <si>
    <t>8 - 10 points = Meets Expectations</t>
  </si>
  <si>
    <t>3: Fluency</t>
  </si>
  <si>
    <t>5: Writing</t>
  </si>
  <si>
    <t xml:space="preserve">out of 9 points </t>
  </si>
  <si>
    <t>Fifth Grade</t>
  </si>
  <si>
    <t>Core Instructional Program Final Summary Phase II</t>
  </si>
  <si>
    <t>Grade</t>
  </si>
  <si>
    <t>Rating</t>
  </si>
  <si>
    <t>Overall</t>
  </si>
  <si>
    <t>Recommended for grades: K-5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</si>
</sst>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scheme val="minor"/>
    </font>
    <font>
      <sz val="11"/>
      <color theme="1"/>
      <name val="Calibri"/>
      <family val="2"/>
      <scheme val="minor"/>
    </font>
    <font>
      <sz val="11"/>
      <color theme="1"/>
      <name val="Calibri"/>
      <family val="2"/>
    </font>
    <font>
      <b/>
      <sz val="14"/>
      <color rgb="FF000000"/>
      <name val="Calibri"/>
      <family val="2"/>
    </font>
    <font>
      <sz val="12"/>
      <color rgb="FF000000"/>
      <name val="Calibri"/>
      <family val="2"/>
    </font>
    <font>
      <b/>
      <u/>
      <sz val="12"/>
      <color rgb="FF000000"/>
      <name val="Calibri"/>
      <family val="2"/>
    </font>
    <font>
      <b/>
      <sz val="12"/>
      <color theme="1"/>
      <name val="Calibri"/>
      <family val="2"/>
    </font>
    <font>
      <b/>
      <u/>
      <sz val="12"/>
      <color theme="1"/>
      <name val="Calibri"/>
      <family val="2"/>
    </font>
    <font>
      <sz val="12"/>
      <color theme="1"/>
      <name val="Calibri"/>
      <family val="2"/>
    </font>
    <font>
      <b/>
      <sz val="12"/>
      <color rgb="FF000000"/>
      <name val="Calibri"/>
      <family val="2"/>
    </font>
    <font>
      <b/>
      <i/>
      <sz val="12"/>
      <color rgb="FF000000"/>
      <name val="Calibri"/>
      <family val="2"/>
    </font>
    <font>
      <sz val="11"/>
      <color theme="1"/>
      <name val="Calibri"/>
      <family val="2"/>
    </font>
    <font>
      <u/>
      <sz val="12"/>
      <color rgb="FF000000"/>
      <name val="Calibri"/>
      <family val="2"/>
    </font>
    <font>
      <i/>
      <sz val="12"/>
      <color theme="1"/>
      <name val="Calibri"/>
      <family val="2"/>
    </font>
    <font>
      <i/>
      <sz val="12"/>
      <color rgb="FF000000"/>
      <name val="Calibri"/>
      <family val="2"/>
    </font>
    <font>
      <b/>
      <sz val="11"/>
      <color rgb="FF000000"/>
      <name val="Calibri"/>
      <family val="2"/>
    </font>
    <font>
      <sz val="11"/>
      <name val="Calibri"/>
      <family val="2"/>
    </font>
    <font>
      <sz val="11"/>
      <color rgb="FF000000"/>
      <name val="Calibri"/>
      <family val="2"/>
    </font>
    <font>
      <b/>
      <sz val="14"/>
      <color theme="0"/>
      <name val="Calibri"/>
      <family val="2"/>
    </font>
    <font>
      <b/>
      <sz val="12"/>
      <color theme="0"/>
      <name val="Calibri"/>
      <family val="2"/>
    </font>
    <font>
      <sz val="14"/>
      <color theme="0"/>
      <name val="Calibri"/>
      <family val="2"/>
    </font>
    <font>
      <sz val="11"/>
      <color theme="0"/>
      <name val="Calibri"/>
      <family val="2"/>
    </font>
    <font>
      <sz val="12"/>
      <color rgb="FF000000"/>
      <name val="Calibri"/>
      <charset val="1"/>
    </font>
    <font>
      <sz val="12"/>
      <color rgb="FF000000"/>
      <name val="Calibri"/>
    </font>
    <font>
      <b/>
      <sz val="12"/>
      <color rgb="FF000000"/>
      <name val="Calibri"/>
    </font>
  </fonts>
  <fills count="10">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rgb="FF336B87"/>
        <bgColor indexed="64"/>
      </patternFill>
    </fill>
    <fill>
      <patternFill patternType="solid">
        <fgColor rgb="FF336B87"/>
        <bgColor rgb="FFBFBFBF"/>
      </patternFill>
    </fill>
    <fill>
      <patternFill patternType="solid">
        <fgColor rgb="FF336B87"/>
        <bgColor rgb="FFD0E0E3"/>
      </patternFill>
    </fill>
    <fill>
      <patternFill patternType="solid">
        <fgColor rgb="FFD9EAD3"/>
        <bgColor indexed="64"/>
      </patternFill>
    </fill>
    <fill>
      <patternFill patternType="solid">
        <fgColor rgb="FF336B87"/>
        <bgColor rgb="FFD9D9D9"/>
      </patternFill>
    </fill>
    <fill>
      <patternFill patternType="solid">
        <fgColor rgb="FFFFFFFF"/>
        <bgColor rgb="FF000000"/>
      </patternFill>
    </fill>
  </fills>
  <borders count="39">
    <border>
      <left/>
      <right/>
      <top/>
      <bottom/>
      <diagonal/>
    </border>
    <border>
      <left style="medium">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diagonal/>
    </border>
    <border>
      <left style="medium">
        <color rgb="FF000000"/>
      </left>
      <right style="thin">
        <color indexed="64"/>
      </right>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s>
  <cellStyleXfs count="2">
    <xf numFmtId="0" fontId="0" fillId="0" borderId="0"/>
    <xf numFmtId="0" fontId="1" fillId="0" borderId="0"/>
  </cellStyleXfs>
  <cellXfs count="219">
    <xf numFmtId="0" fontId="0" fillId="0" borderId="0" xfId="0"/>
    <xf numFmtId="0" fontId="4" fillId="0" borderId="18" xfId="0" applyFont="1" applyBorder="1" applyAlignment="1">
      <alignment horizontal="left" vertical="top" wrapText="1"/>
    </xf>
    <xf numFmtId="0" fontId="8" fillId="2" borderId="18"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4" fillId="0" borderId="3" xfId="0" applyFont="1" applyBorder="1" applyAlignment="1">
      <alignment horizontal="left" vertical="top" wrapText="1"/>
    </xf>
    <xf numFmtId="0" fontId="8"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4" fillId="3" borderId="3" xfId="0" applyFont="1" applyFill="1" applyBorder="1" applyAlignment="1">
      <alignment horizontal="left" vertical="top" wrapText="1"/>
    </xf>
    <xf numFmtId="0" fontId="4" fillId="3" borderId="5" xfId="0" applyFont="1" applyFill="1" applyBorder="1" applyAlignment="1">
      <alignment horizontal="left" vertical="top" wrapText="1"/>
    </xf>
    <xf numFmtId="0" fontId="8" fillId="0" borderId="3" xfId="0" applyFont="1" applyBorder="1" applyAlignment="1">
      <alignment horizontal="left" vertical="top" wrapText="1"/>
    </xf>
    <xf numFmtId="0" fontId="8" fillId="3" borderId="5" xfId="0" applyFont="1" applyFill="1" applyBorder="1" applyAlignment="1">
      <alignment horizontal="left" vertical="top" wrapText="1"/>
    </xf>
    <xf numFmtId="0" fontId="2" fillId="0" borderId="0" xfId="0" applyFont="1" applyAlignment="1">
      <alignment wrapText="1"/>
    </xf>
    <xf numFmtId="0" fontId="8" fillId="0" borderId="18" xfId="0" applyFont="1" applyBorder="1" applyAlignment="1">
      <alignment horizontal="center" vertical="center" wrapText="1"/>
    </xf>
    <xf numFmtId="2" fontId="8" fillId="0" borderId="3"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5" xfId="0" applyFont="1" applyBorder="1" applyAlignment="1">
      <alignment horizontal="center" vertical="center" wrapText="1"/>
    </xf>
    <xf numFmtId="0" fontId="11" fillId="0" borderId="0" xfId="0" applyFont="1" applyAlignment="1">
      <alignment wrapText="1"/>
    </xf>
    <xf numFmtId="0" fontId="11" fillId="0" borderId="0" xfId="1" applyFont="1" applyAlignment="1">
      <alignment wrapText="1"/>
    </xf>
    <xf numFmtId="0" fontId="11" fillId="0" borderId="0" xfId="0" applyFont="1"/>
    <xf numFmtId="0" fontId="17" fillId="0" borderId="0" xfId="0" applyFont="1"/>
    <xf numFmtId="0" fontId="19" fillId="5" borderId="3" xfId="1" applyFont="1" applyFill="1" applyBorder="1" applyAlignment="1">
      <alignment horizontal="center" vertical="center" wrapText="1"/>
    </xf>
    <xf numFmtId="0" fontId="19" fillId="8" borderId="37" xfId="0" applyFont="1" applyFill="1" applyBorder="1" applyAlignment="1">
      <alignment vertical="center" wrapText="1"/>
    </xf>
    <xf numFmtId="0" fontId="19" fillId="8" borderId="7" xfId="0" applyFont="1" applyFill="1" applyBorder="1" applyAlignment="1">
      <alignment vertical="center" wrapText="1"/>
    </xf>
    <xf numFmtId="0" fontId="2" fillId="0" borderId="3" xfId="0" applyFont="1" applyBorder="1" applyAlignment="1">
      <alignment horizontal="center" vertical="center" wrapText="1"/>
    </xf>
    <xf numFmtId="0" fontId="8" fillId="0" borderId="27" xfId="0" applyFont="1" applyBorder="1" applyAlignment="1">
      <alignment vertical="top" wrapText="1"/>
    </xf>
    <xf numFmtId="0" fontId="2" fillId="0" borderId="31" xfId="0" applyFont="1" applyBorder="1" applyAlignment="1">
      <alignment horizontal="center" vertical="center" wrapText="1"/>
    </xf>
    <xf numFmtId="0" fontId="4" fillId="3" borderId="3" xfId="0" applyFont="1" applyFill="1" applyBorder="1" applyAlignment="1">
      <alignment vertical="top" wrapText="1"/>
    </xf>
    <xf numFmtId="0" fontId="4" fillId="0" borderId="3" xfId="0" applyFont="1" applyBorder="1" applyAlignment="1">
      <alignment vertical="top" wrapText="1"/>
    </xf>
    <xf numFmtId="0" fontId="4" fillId="0" borderId="12" xfId="0" applyFont="1" applyBorder="1" applyAlignment="1">
      <alignment vertical="top" wrapText="1"/>
    </xf>
    <xf numFmtId="0" fontId="2" fillId="0" borderId="31" xfId="0" applyFont="1" applyBorder="1" applyAlignment="1">
      <alignment vertical="center" wrapText="1"/>
    </xf>
    <xf numFmtId="0" fontId="4" fillId="2" borderId="3"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3" xfId="0" applyFont="1" applyFill="1" applyBorder="1" applyAlignment="1">
      <alignment vertical="top" wrapText="1"/>
    </xf>
    <xf numFmtId="0" fontId="8" fillId="2" borderId="3" xfId="0" applyFont="1" applyFill="1" applyBorder="1" applyAlignment="1">
      <alignment vertical="top" wrapText="1"/>
    </xf>
    <xf numFmtId="0" fontId="4" fillId="2" borderId="5" xfId="0" applyFont="1" applyFill="1" applyBorder="1" applyAlignment="1">
      <alignment vertical="top" wrapText="1"/>
    </xf>
    <xf numFmtId="0" fontId="8" fillId="3" borderId="4" xfId="0" applyFont="1" applyFill="1" applyBorder="1" applyAlignment="1">
      <alignment horizontal="left" vertical="top" wrapText="1"/>
    </xf>
    <xf numFmtId="0" fontId="2" fillId="0" borderId="0" xfId="1" applyFont="1" applyAlignment="1">
      <alignment wrapText="1"/>
    </xf>
    <xf numFmtId="0" fontId="8" fillId="0" borderId="3" xfId="1" applyFont="1" applyBorder="1" applyAlignment="1">
      <alignment horizontal="center" vertical="center" wrapText="1"/>
    </xf>
    <xf numFmtId="0" fontId="8" fillId="2" borderId="3" xfId="1" applyFont="1" applyFill="1" applyBorder="1" applyAlignment="1">
      <alignment horizontal="center" vertical="center" wrapText="1"/>
    </xf>
    <xf numFmtId="2" fontId="8" fillId="0" borderId="3" xfId="1" applyNumberFormat="1" applyFont="1" applyBorder="1" applyAlignment="1">
      <alignment horizontal="center" vertical="center" wrapText="1"/>
    </xf>
    <xf numFmtId="0" fontId="2" fillId="0" borderId="3" xfId="1" applyFont="1" applyBorder="1" applyAlignment="1">
      <alignment vertical="center" wrapText="1"/>
    </xf>
    <xf numFmtId="0" fontId="2" fillId="0" borderId="5" xfId="1" applyFont="1" applyBorder="1" applyAlignment="1">
      <alignment horizontal="center" vertical="center" wrapText="1"/>
    </xf>
    <xf numFmtId="0" fontId="4" fillId="2" borderId="3" xfId="1" applyFont="1" applyFill="1" applyBorder="1" applyAlignment="1">
      <alignment horizontal="left" vertical="top" wrapText="1"/>
    </xf>
    <xf numFmtId="0" fontId="4" fillId="0" borderId="3" xfId="1" applyFont="1" applyBorder="1" applyAlignment="1">
      <alignment horizontal="left" vertical="top" wrapText="1"/>
    </xf>
    <xf numFmtId="0" fontId="8" fillId="0" borderId="3" xfId="1" applyFont="1" applyBorder="1" applyAlignment="1">
      <alignment horizontal="left" vertical="top" wrapText="1"/>
    </xf>
    <xf numFmtId="0" fontId="4" fillId="3" borderId="3" xfId="1" applyFont="1" applyFill="1" applyBorder="1" applyAlignment="1">
      <alignment horizontal="left" vertical="top" wrapText="1"/>
    </xf>
    <xf numFmtId="0" fontId="4" fillId="2" borderId="5" xfId="1" applyFont="1" applyFill="1" applyBorder="1" applyAlignment="1">
      <alignment horizontal="left" vertical="top" wrapText="1"/>
    </xf>
    <xf numFmtId="0" fontId="8" fillId="3" borderId="5" xfId="1" applyFont="1" applyFill="1" applyBorder="1" applyAlignment="1">
      <alignment horizontal="left" vertical="top" wrapText="1"/>
    </xf>
    <xf numFmtId="0" fontId="8" fillId="3" borderId="4" xfId="1" applyFont="1" applyFill="1" applyBorder="1" applyAlignment="1">
      <alignment horizontal="left" vertical="top" wrapText="1"/>
    </xf>
    <xf numFmtId="0" fontId="9" fillId="8" borderId="8" xfId="0" applyFont="1" applyFill="1" applyBorder="1" applyAlignment="1">
      <alignment vertical="center" wrapText="1"/>
    </xf>
    <xf numFmtId="0" fontId="9" fillId="8" borderId="9" xfId="0" applyFont="1" applyFill="1" applyBorder="1" applyAlignment="1">
      <alignment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4" fillId="0" borderId="15" xfId="0" applyFont="1" applyBorder="1" applyAlignment="1">
      <alignment vertical="center" wrapText="1"/>
    </xf>
    <xf numFmtId="0" fontId="4" fillId="0" borderId="18" xfId="0" applyFont="1" applyBorder="1" applyAlignment="1">
      <alignment vertical="center" wrapText="1"/>
    </xf>
    <xf numFmtId="0" fontId="4" fillId="0" borderId="23" xfId="0" applyFont="1" applyBorder="1" applyAlignment="1">
      <alignment vertical="center" wrapText="1"/>
    </xf>
    <xf numFmtId="0" fontId="4" fillId="0" borderId="2" xfId="0" applyFont="1" applyBorder="1" applyAlignment="1">
      <alignment vertical="center" wrapText="1"/>
    </xf>
    <xf numFmtId="0" fontId="9" fillId="0" borderId="24" xfId="0" applyFont="1" applyBorder="1" applyAlignment="1">
      <alignment horizontal="right" vertical="center" wrapText="1"/>
    </xf>
    <xf numFmtId="0" fontId="9" fillId="0" borderId="19" xfId="0" applyFont="1" applyBorder="1" applyAlignment="1">
      <alignment horizontal="center" vertical="center" wrapText="1"/>
    </xf>
    <xf numFmtId="0" fontId="4" fillId="0" borderId="4" xfId="0" applyFont="1" applyBorder="1" applyAlignment="1">
      <alignment vertical="center" wrapText="1"/>
    </xf>
    <xf numFmtId="0" fontId="9" fillId="0" borderId="10" xfId="0" applyFont="1" applyBorder="1" applyAlignment="1">
      <alignment horizontal="center"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3" fillId="0" borderId="0" xfId="0" applyFont="1" applyAlignment="1">
      <alignment vertical="center"/>
    </xf>
    <xf numFmtId="0" fontId="9" fillId="0" borderId="29" xfId="0" applyFont="1" applyBorder="1" applyAlignment="1">
      <alignment horizontal="center" vertical="center" wrapText="1"/>
    </xf>
    <xf numFmtId="0" fontId="4" fillId="7" borderId="12" xfId="0" applyFont="1" applyFill="1" applyBorder="1" applyAlignment="1">
      <alignment vertical="center" wrapText="1"/>
    </xf>
    <xf numFmtId="0" fontId="4" fillId="7" borderId="15" xfId="0" applyFont="1" applyFill="1" applyBorder="1" applyAlignment="1">
      <alignment vertical="center" wrapText="1"/>
    </xf>
    <xf numFmtId="0" fontId="4" fillId="7" borderId="18" xfId="0" applyFont="1" applyFill="1" applyBorder="1" applyAlignment="1">
      <alignment vertical="center" wrapText="1"/>
    </xf>
    <xf numFmtId="0" fontId="2" fillId="0" borderId="0" xfId="0" applyFont="1"/>
    <xf numFmtId="0" fontId="19" fillId="4" borderId="10"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4" fillId="7" borderId="3" xfId="0" applyFont="1" applyFill="1" applyBorder="1" applyAlignment="1">
      <alignment horizontal="left" vertical="top" wrapText="1"/>
    </xf>
    <xf numFmtId="2" fontId="8" fillId="7" borderId="3" xfId="0" applyNumberFormat="1" applyFont="1" applyFill="1" applyBorder="1" applyAlignment="1">
      <alignment horizontal="center" vertical="center" wrapText="1"/>
    </xf>
    <xf numFmtId="0" fontId="4" fillId="7" borderId="20" xfId="0" applyFont="1" applyFill="1" applyBorder="1" applyAlignment="1">
      <alignment vertical="center" wrapText="1"/>
    </xf>
    <xf numFmtId="0" fontId="4" fillId="7" borderId="21" xfId="0" applyFont="1" applyFill="1" applyBorder="1" applyAlignment="1">
      <alignment vertical="center" wrapText="1"/>
    </xf>
    <xf numFmtId="0" fontId="4" fillId="7" borderId="22" xfId="0" applyFont="1" applyFill="1" applyBorder="1" applyAlignment="1">
      <alignment vertical="center" wrapText="1"/>
    </xf>
    <xf numFmtId="0" fontId="4" fillId="0" borderId="38" xfId="0" applyFont="1" applyBorder="1" applyAlignment="1">
      <alignment vertical="center" wrapText="1"/>
    </xf>
    <xf numFmtId="0" fontId="2" fillId="0" borderId="0" xfId="1" applyFont="1" applyFill="1" applyAlignment="1">
      <alignment wrapText="1"/>
    </xf>
    <xf numFmtId="0" fontId="11" fillId="0" borderId="0" xfId="1" applyFont="1" applyFill="1" applyAlignment="1">
      <alignment wrapText="1"/>
    </xf>
    <xf numFmtId="0" fontId="11" fillId="0" borderId="0" xfId="0" applyFont="1" applyFill="1" applyAlignment="1">
      <alignment wrapText="1"/>
    </xf>
    <xf numFmtId="0" fontId="2" fillId="0" borderId="0" xfId="0" applyFont="1" applyFill="1" applyAlignment="1">
      <alignment wrapText="1"/>
    </xf>
    <xf numFmtId="0" fontId="9" fillId="0" borderId="30" xfId="0" applyFont="1" applyFill="1" applyBorder="1" applyAlignment="1">
      <alignment horizontal="center" vertical="center" wrapText="1"/>
    </xf>
    <xf numFmtId="0" fontId="2" fillId="0" borderId="0" xfId="0" applyFont="1" applyAlignment="1">
      <alignment wrapText="1"/>
    </xf>
    <xf numFmtId="0" fontId="19" fillId="5" borderId="3" xfId="1" applyFont="1" applyFill="1" applyBorder="1" applyAlignment="1">
      <alignment horizontal="center" vertical="top" wrapText="1"/>
    </xf>
    <xf numFmtId="0" fontId="6" fillId="0" borderId="5" xfId="0" applyFont="1" applyBorder="1" applyAlignment="1">
      <alignment horizontal="right" vertical="top" wrapText="1"/>
    </xf>
    <xf numFmtId="0" fontId="2" fillId="0" borderId="0" xfId="0" applyFont="1" applyAlignment="1">
      <alignment vertical="top" wrapText="1"/>
    </xf>
    <xf numFmtId="0" fontId="9" fillId="0" borderId="3" xfId="0" applyFont="1" applyBorder="1" applyAlignment="1">
      <alignment horizontal="right" vertical="top" wrapText="1"/>
    </xf>
    <xf numFmtId="0" fontId="11" fillId="0" borderId="0" xfId="0" applyFont="1" applyAlignment="1">
      <alignment vertical="top" wrapText="1"/>
    </xf>
    <xf numFmtId="0" fontId="2" fillId="0" borderId="0" xfId="0" applyFont="1" applyAlignment="1">
      <alignment vertical="top" wrapText="1"/>
    </xf>
    <xf numFmtId="0" fontId="6" fillId="0" borderId="5" xfId="1" applyFont="1" applyBorder="1" applyAlignment="1">
      <alignment horizontal="right" vertical="top" wrapText="1"/>
    </xf>
    <xf numFmtId="0" fontId="2" fillId="0" borderId="0" xfId="1" applyFont="1" applyAlignment="1">
      <alignment vertical="top" wrapText="1"/>
    </xf>
    <xf numFmtId="0" fontId="11" fillId="0" borderId="0" xfId="1" applyFont="1" applyAlignment="1">
      <alignment vertical="top" wrapText="1"/>
    </xf>
    <xf numFmtId="0" fontId="4" fillId="0" borderId="18" xfId="0" applyFont="1" applyBorder="1" applyAlignment="1">
      <alignment vertical="top" wrapText="1"/>
    </xf>
    <xf numFmtId="0" fontId="9" fillId="0" borderId="18" xfId="0" applyFont="1" applyBorder="1" applyAlignment="1">
      <alignment vertical="top" wrapText="1"/>
    </xf>
    <xf numFmtId="0" fontId="4" fillId="9" borderId="24" xfId="0" applyFont="1" applyFill="1" applyBorder="1" applyAlignment="1">
      <alignment vertical="top" wrapText="1"/>
    </xf>
    <xf numFmtId="0" fontId="4" fillId="0" borderId="24" xfId="0" applyFont="1" applyBorder="1" applyAlignment="1">
      <alignment vertical="top" wrapText="1"/>
    </xf>
    <xf numFmtId="0" fontId="4" fillId="9" borderId="3" xfId="0" applyFont="1" applyFill="1" applyBorder="1" applyAlignment="1">
      <alignment vertical="top" wrapText="1"/>
    </xf>
    <xf numFmtId="0" fontId="4" fillId="9" borderId="18" xfId="0" applyFont="1" applyFill="1" applyBorder="1" applyAlignment="1">
      <alignment vertical="top" wrapText="1"/>
    </xf>
    <xf numFmtId="0" fontId="3" fillId="0" borderId="28" xfId="0" applyFont="1" applyBorder="1" applyAlignment="1">
      <alignment vertical="center"/>
    </xf>
    <xf numFmtId="0" fontId="4" fillId="0" borderId="5" xfId="0" applyFont="1" applyBorder="1" applyAlignment="1">
      <alignment horizontal="left" vertical="top" wrapText="1"/>
    </xf>
    <xf numFmtId="0" fontId="4" fillId="9" borderId="3" xfId="0" applyFont="1" applyFill="1" applyBorder="1" applyAlignment="1">
      <alignment horizontal="center" vertical="center"/>
    </xf>
    <xf numFmtId="0" fontId="4" fillId="9" borderId="18" xfId="0" applyFont="1" applyFill="1" applyBorder="1" applyAlignment="1">
      <alignment horizontal="center" vertical="center"/>
    </xf>
    <xf numFmtId="0" fontId="4" fillId="0" borderId="18" xfId="0" applyFont="1" applyBorder="1" applyAlignment="1">
      <alignment horizontal="center" vertical="center"/>
    </xf>
    <xf numFmtId="0" fontId="22" fillId="0" borderId="28" xfId="0" applyFont="1" applyBorder="1" applyAlignment="1">
      <alignment vertical="top" wrapText="1"/>
    </xf>
    <xf numFmtId="0" fontId="3" fillId="0" borderId="28" xfId="0" applyFont="1" applyFill="1" applyBorder="1" applyAlignment="1">
      <alignment horizontal="center" wrapText="1"/>
    </xf>
    <xf numFmtId="0" fontId="2" fillId="0" borderId="28" xfId="0" applyFont="1" applyBorder="1" applyAlignment="1">
      <alignment horizontal="center" vertical="center" wrapText="1"/>
    </xf>
    <xf numFmtId="0" fontId="11" fillId="0" borderId="28" xfId="0" applyFont="1" applyBorder="1" applyAlignment="1">
      <alignment horizontal="center" vertical="center" wrapText="1"/>
    </xf>
    <xf numFmtId="0" fontId="3" fillId="0" borderId="28" xfId="0" applyFont="1" applyFill="1" applyBorder="1" applyAlignment="1">
      <alignment horizontal="center" vertical="center" wrapText="1"/>
    </xf>
    <xf numFmtId="0" fontId="2" fillId="0" borderId="28" xfId="1" applyFont="1" applyBorder="1" applyAlignment="1">
      <alignment horizontal="center" vertical="center" wrapText="1"/>
    </xf>
    <xf numFmtId="0" fontId="11" fillId="0" borderId="28" xfId="1" applyFont="1" applyBorder="1" applyAlignment="1">
      <alignment horizontal="center" vertical="center" wrapText="1"/>
    </xf>
    <xf numFmtId="0" fontId="2" fillId="0" borderId="3" xfId="1" applyFont="1" applyBorder="1" applyAlignment="1">
      <alignment horizontal="center" vertical="center" wrapText="1"/>
    </xf>
    <xf numFmtId="0" fontId="23" fillId="0" borderId="18" xfId="0" applyFont="1" applyBorder="1" applyAlignment="1">
      <alignment vertical="top" wrapText="1"/>
    </xf>
    <xf numFmtId="0" fontId="23" fillId="9" borderId="5" xfId="0" applyFont="1" applyFill="1" applyBorder="1" applyAlignment="1">
      <alignment vertical="top"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0" xfId="0" applyFont="1" applyBorder="1" applyAlignment="1">
      <alignment vertical="top" wrapText="1"/>
    </xf>
    <xf numFmtId="0" fontId="8" fillId="0" borderId="0" xfId="0" applyFont="1" applyBorder="1" applyAlignment="1">
      <alignment vertical="top" wrapText="1"/>
    </xf>
    <xf numFmtId="0" fontId="8" fillId="0" borderId="28" xfId="0" applyFont="1" applyBorder="1" applyAlignment="1">
      <alignment vertical="top" wrapText="1"/>
    </xf>
    <xf numFmtId="0" fontId="3" fillId="0" borderId="0" xfId="0" applyFont="1" applyFill="1" applyBorder="1" applyAlignment="1">
      <alignment horizontal="right" wrapText="1"/>
    </xf>
    <xf numFmtId="0" fontId="18" fillId="4" borderId="0"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28" xfId="0" applyFont="1" applyFill="1" applyBorder="1" applyAlignment="1">
      <alignment vertical="center" wrapText="1"/>
    </xf>
    <xf numFmtId="0" fontId="3" fillId="0" borderId="0" xfId="0" applyFont="1" applyFill="1" applyBorder="1" applyAlignment="1">
      <alignment wrapText="1"/>
    </xf>
    <xf numFmtId="0" fontId="3" fillId="0" borderId="28" xfId="0" applyFont="1" applyFill="1" applyBorder="1" applyAlignment="1">
      <alignment wrapText="1"/>
    </xf>
    <xf numFmtId="0" fontId="18" fillId="6" borderId="0" xfId="0" applyFont="1" applyFill="1" applyBorder="1" applyAlignment="1">
      <alignment horizontal="left" vertical="center" wrapText="1"/>
    </xf>
    <xf numFmtId="0" fontId="18" fillId="6" borderId="28" xfId="0" applyFont="1" applyFill="1" applyBorder="1" applyAlignment="1">
      <alignment horizontal="left" vertical="center" wrapText="1"/>
    </xf>
    <xf numFmtId="0" fontId="4" fillId="0" borderId="0" xfId="0" applyFont="1" applyBorder="1" applyAlignment="1">
      <alignment horizontal="left" vertical="top" wrapText="1"/>
    </xf>
    <xf numFmtId="0" fontId="4" fillId="0" borderId="28" xfId="0" applyFont="1" applyBorder="1" applyAlignment="1">
      <alignment horizontal="left" vertical="top" wrapText="1"/>
    </xf>
    <xf numFmtId="0" fontId="6" fillId="0" borderId="0" xfId="0" applyFont="1" applyBorder="1" applyAlignment="1">
      <alignment vertical="top" wrapText="1"/>
    </xf>
    <xf numFmtId="0" fontId="6" fillId="0" borderId="28" xfId="0" applyFont="1" applyBorder="1" applyAlignment="1">
      <alignment vertical="top" wrapText="1"/>
    </xf>
    <xf numFmtId="0" fontId="8" fillId="0" borderId="0" xfId="0" applyFont="1" applyBorder="1" applyAlignment="1">
      <alignment horizontal="left" vertical="top" wrapText="1"/>
    </xf>
    <xf numFmtId="0" fontId="8" fillId="0" borderId="28" xfId="0" applyFont="1" applyBorder="1" applyAlignment="1">
      <alignment horizontal="left" vertical="top" wrapText="1"/>
    </xf>
    <xf numFmtId="0" fontId="19" fillId="5" borderId="31" xfId="1" applyFont="1" applyFill="1" applyBorder="1" applyAlignment="1">
      <alignment horizontal="center" vertical="center" wrapText="1"/>
    </xf>
    <xf numFmtId="0" fontId="19" fillId="5" borderId="4" xfId="1" applyFont="1" applyFill="1" applyBorder="1" applyAlignment="1">
      <alignment horizontal="center" vertical="center" wrapText="1"/>
    </xf>
    <xf numFmtId="0" fontId="19" fillId="5" borderId="5" xfId="1" applyFont="1" applyFill="1" applyBorder="1" applyAlignment="1">
      <alignment horizontal="center" vertical="center" wrapText="1"/>
    </xf>
    <xf numFmtId="0" fontId="19" fillId="5" borderId="31" xfId="1" applyFont="1" applyFill="1" applyBorder="1" applyAlignment="1">
      <alignment horizontal="left" vertical="center" wrapText="1"/>
    </xf>
    <xf numFmtId="0" fontId="19" fillId="5" borderId="4" xfId="1" applyFont="1" applyFill="1" applyBorder="1" applyAlignment="1">
      <alignment horizontal="left" vertical="center" wrapText="1"/>
    </xf>
    <xf numFmtId="0" fontId="19" fillId="5" borderId="5" xfId="1" applyFont="1" applyFill="1" applyBorder="1" applyAlignment="1">
      <alignment horizontal="left" vertical="center" wrapText="1"/>
    </xf>
    <xf numFmtId="0" fontId="3" fillId="0" borderId="0" xfId="0" applyFont="1" applyBorder="1" applyAlignment="1">
      <alignment wrapText="1"/>
    </xf>
    <xf numFmtId="0" fontId="3" fillId="0" borderId="28" xfId="0" applyFont="1" applyBorder="1" applyAlignment="1">
      <alignment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18" fillId="6" borderId="0" xfId="0" applyFont="1" applyFill="1" applyBorder="1" applyAlignment="1">
      <alignment vertical="center" wrapText="1"/>
    </xf>
    <xf numFmtId="0" fontId="20" fillId="4" borderId="0" xfId="0" applyFont="1" applyFill="1" applyBorder="1" applyAlignment="1">
      <alignment wrapText="1"/>
    </xf>
    <xf numFmtId="0" fontId="20" fillId="4" borderId="28" xfId="0" applyFont="1" applyFill="1" applyBorder="1" applyAlignment="1">
      <alignment wrapText="1"/>
    </xf>
    <xf numFmtId="0" fontId="2" fillId="0" borderId="0" xfId="0" applyFont="1" applyBorder="1" applyAlignment="1">
      <alignment vertical="top" wrapText="1"/>
    </xf>
    <xf numFmtId="0" fontId="2" fillId="0" borderId="28" xfId="0" applyFont="1" applyBorder="1" applyAlignment="1">
      <alignment vertical="top" wrapText="1"/>
    </xf>
    <xf numFmtId="0" fontId="6" fillId="0" borderId="0" xfId="0" applyFont="1" applyBorder="1" applyAlignment="1">
      <alignment horizontal="left" vertical="top" wrapText="1"/>
    </xf>
    <xf numFmtId="0" fontId="6" fillId="0" borderId="28" xfId="0" applyFont="1" applyBorder="1" applyAlignment="1">
      <alignment horizontal="left" vertical="top" wrapText="1"/>
    </xf>
    <xf numFmtId="0" fontId="4" fillId="0" borderId="0" xfId="1" applyFont="1" applyBorder="1" applyAlignment="1">
      <alignment horizontal="left" vertical="top" wrapText="1"/>
    </xf>
    <xf numFmtId="0" fontId="4" fillId="0" borderId="28" xfId="1" applyFont="1" applyBorder="1" applyAlignment="1">
      <alignment horizontal="left" vertical="top" wrapText="1"/>
    </xf>
    <xf numFmtId="0" fontId="6" fillId="0" borderId="0" xfId="1" applyFont="1" applyBorder="1" applyAlignment="1">
      <alignment horizontal="left" vertical="top" wrapText="1"/>
    </xf>
    <xf numFmtId="0" fontId="6" fillId="0" borderId="28" xfId="1" applyFont="1" applyBorder="1" applyAlignment="1">
      <alignment horizontal="left" vertical="top" wrapText="1"/>
    </xf>
    <xf numFmtId="0" fontId="8" fillId="0" borderId="0" xfId="1" applyFont="1" applyBorder="1" applyAlignment="1">
      <alignment horizontal="left" vertical="top" wrapText="1"/>
    </xf>
    <xf numFmtId="0" fontId="8" fillId="0" borderId="28" xfId="1" applyFont="1" applyBorder="1" applyAlignment="1">
      <alignment horizontal="left" vertical="top" wrapText="1"/>
    </xf>
    <xf numFmtId="0" fontId="4" fillId="0" borderId="35" xfId="0" applyFont="1" applyBorder="1" applyAlignment="1">
      <alignment vertical="center" wrapText="1"/>
    </xf>
    <xf numFmtId="0" fontId="16" fillId="0" borderId="33" xfId="0" applyFont="1" applyBorder="1" applyAlignment="1"/>
    <xf numFmtId="0" fontId="16" fillId="0" borderId="34" xfId="0" applyFont="1" applyBorder="1" applyAlignment="1"/>
    <xf numFmtId="0" fontId="9" fillId="0" borderId="27" xfId="0" applyFont="1" applyBorder="1" applyAlignment="1">
      <alignment horizontal="center" vertical="center" wrapText="1"/>
    </xf>
    <xf numFmtId="0" fontId="16" fillId="0" borderId="28" xfId="0" applyFont="1" applyBorder="1" applyAlignment="1"/>
    <xf numFmtId="0" fontId="4" fillId="0" borderId="12" xfId="0" applyFont="1" applyBorder="1" applyAlignment="1">
      <alignment horizontal="center" vertical="center" wrapText="1"/>
    </xf>
    <xf numFmtId="0" fontId="16" fillId="0" borderId="15" xfId="0" applyFont="1" applyBorder="1" applyAlignment="1"/>
    <xf numFmtId="0" fontId="16" fillId="0" borderId="18" xfId="0" applyFont="1" applyBorder="1" applyAlignment="1"/>
    <xf numFmtId="0" fontId="4" fillId="0" borderId="16" xfId="0" applyFont="1" applyBorder="1" applyAlignment="1">
      <alignment vertical="center" wrapText="1"/>
    </xf>
    <xf numFmtId="0" fontId="16" fillId="0" borderId="16" xfId="0" applyFont="1" applyBorder="1" applyAlignment="1"/>
    <xf numFmtId="0" fontId="16" fillId="0" borderId="19" xfId="0" applyFont="1" applyBorder="1" applyAlignment="1"/>
    <xf numFmtId="0" fontId="4" fillId="0" borderId="13" xfId="0" applyFont="1" applyBorder="1" applyAlignment="1">
      <alignment vertical="center" wrapText="1"/>
    </xf>
    <xf numFmtId="0" fontId="16" fillId="0" borderId="24" xfId="0" applyFont="1" applyBorder="1" applyAlignment="1"/>
    <xf numFmtId="0" fontId="4" fillId="0" borderId="26" xfId="0" applyFont="1" applyBorder="1" applyAlignment="1">
      <alignment horizontal="center" vertical="center" wrapText="1"/>
    </xf>
    <xf numFmtId="0" fontId="2" fillId="0" borderId="0" xfId="0" applyFont="1" applyAlignment="1"/>
    <xf numFmtId="0" fontId="16" fillId="0" borderId="2" xfId="0" applyFont="1" applyBorder="1" applyAlignment="1"/>
    <xf numFmtId="0" fontId="16" fillId="0" borderId="36" xfId="0" applyFont="1" applyBorder="1" applyAlignment="1"/>
    <xf numFmtId="0" fontId="4" fillId="0" borderId="20" xfId="0" applyFont="1" applyBorder="1" applyAlignment="1">
      <alignment horizontal="center" vertical="center" wrapText="1"/>
    </xf>
    <xf numFmtId="0" fontId="16" fillId="0" borderId="21" xfId="0" applyFont="1" applyBorder="1" applyAlignment="1"/>
    <xf numFmtId="0" fontId="16" fillId="0" borderId="22" xfId="0" applyFont="1" applyBorder="1" applyAlignment="1"/>
    <xf numFmtId="0" fontId="4" fillId="0" borderId="11" xfId="0" applyFont="1" applyBorder="1" applyAlignment="1">
      <alignment vertical="center" wrapText="1"/>
    </xf>
    <xf numFmtId="0" fontId="16" fillId="0" borderId="14" xfId="0" applyFont="1" applyBorder="1" applyAlignment="1"/>
    <xf numFmtId="0" fontId="16" fillId="0" borderId="17" xfId="0" applyFont="1" applyBorder="1" applyAlignment="1"/>
    <xf numFmtId="0" fontId="4" fillId="0" borderId="32" xfId="0" applyFont="1" applyBorder="1" applyAlignment="1">
      <alignment vertical="center" wrapText="1"/>
    </xf>
    <xf numFmtId="0" fontId="15" fillId="0" borderId="27" xfId="0" applyFont="1" applyBorder="1" applyAlignment="1">
      <alignment horizontal="center" vertical="center"/>
    </xf>
    <xf numFmtId="0" fontId="4" fillId="7" borderId="35" xfId="0" applyFont="1" applyFill="1" applyBorder="1" applyAlignment="1">
      <alignment vertical="center" wrapText="1"/>
    </xf>
    <xf numFmtId="0" fontId="16" fillId="7" borderId="33" xfId="0" applyFont="1" applyFill="1" applyBorder="1" applyAlignment="1"/>
    <xf numFmtId="0" fontId="16" fillId="7" borderId="34" xfId="0" applyFont="1" applyFill="1" applyBorder="1" applyAlignment="1"/>
    <xf numFmtId="0" fontId="4" fillId="0" borderId="12" xfId="0" applyFont="1" applyBorder="1" applyAlignment="1">
      <alignment vertical="center" wrapText="1"/>
    </xf>
    <xf numFmtId="0" fontId="15" fillId="7" borderId="27" xfId="0" applyFont="1" applyFill="1" applyBorder="1" applyAlignment="1">
      <alignment horizontal="center" vertical="center"/>
    </xf>
    <xf numFmtId="0" fontId="16" fillId="7" borderId="28" xfId="0" applyFont="1" applyFill="1" applyBorder="1" applyAlignment="1"/>
    <xf numFmtId="0" fontId="16" fillId="7" borderId="24" xfId="0" applyFont="1" applyFill="1" applyBorder="1" applyAlignment="1"/>
    <xf numFmtId="0" fontId="4" fillId="7" borderId="12" xfId="0" applyFont="1" applyFill="1" applyBorder="1" applyAlignment="1">
      <alignment horizontal="center" vertical="center" wrapText="1"/>
    </xf>
    <xf numFmtId="0" fontId="16" fillId="7" borderId="15" xfId="0" applyFont="1" applyFill="1" applyBorder="1" applyAlignment="1"/>
    <xf numFmtId="0" fontId="16" fillId="7" borderId="18" xfId="0" applyFont="1" applyFill="1" applyBorder="1" applyAlignment="1"/>
    <xf numFmtId="0" fontId="18" fillId="6" borderId="0" xfId="0" applyFont="1" applyFill="1" applyBorder="1" applyAlignment="1">
      <alignment vertical="center"/>
    </xf>
    <xf numFmtId="0" fontId="21" fillId="4" borderId="0" xfId="0" applyFont="1" applyFill="1" applyBorder="1" applyAlignment="1"/>
    <xf numFmtId="0" fontId="21" fillId="4" borderId="28" xfId="0" applyFont="1" applyFill="1" applyBorder="1" applyAlignment="1"/>
    <xf numFmtId="0" fontId="4" fillId="0" borderId="0" xfId="0" applyFont="1" applyBorder="1" applyAlignment="1">
      <alignment vertical="center" wrapText="1"/>
    </xf>
    <xf numFmtId="0" fontId="2" fillId="0" borderId="0" xfId="0" applyFont="1" applyBorder="1" applyAlignment="1"/>
    <xf numFmtId="0" fontId="2" fillId="0" borderId="28" xfId="0" applyFont="1" applyBorder="1" applyAlignment="1"/>
    <xf numFmtId="0" fontId="4" fillId="0" borderId="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28" xfId="0" applyFont="1" applyBorder="1" applyAlignment="1" applyProtection="1">
      <alignment vertical="top" wrapText="1"/>
      <protection locked="0"/>
    </xf>
    <xf numFmtId="0" fontId="4" fillId="7" borderId="11" xfId="0" applyFont="1" applyFill="1" applyBorder="1" applyAlignment="1">
      <alignment vertical="center" wrapText="1"/>
    </xf>
    <xf numFmtId="0" fontId="16" fillId="7" borderId="14" xfId="0" applyFont="1" applyFill="1" applyBorder="1" applyAlignment="1"/>
    <xf numFmtId="0" fontId="16" fillId="7" borderId="17" xfId="0" applyFont="1" applyFill="1" applyBorder="1" applyAlignment="1"/>
    <xf numFmtId="0" fontId="9" fillId="0" borderId="12" xfId="0" applyFont="1" applyBorder="1" applyAlignment="1">
      <alignment horizontal="center" vertical="center" wrapText="1"/>
    </xf>
    <xf numFmtId="0" fontId="4" fillId="0" borderId="25" xfId="0" applyFont="1" applyBorder="1" applyAlignment="1">
      <alignment vertical="center" wrapText="1"/>
    </xf>
    <xf numFmtId="0" fontId="16" fillId="0" borderId="1" xfId="0" applyFont="1" applyBorder="1" applyAlignment="1"/>
    <xf numFmtId="0" fontId="4" fillId="0" borderId="10" xfId="0" applyFont="1" applyBorder="1" applyAlignment="1">
      <alignment vertical="center" wrapText="1"/>
    </xf>
    <xf numFmtId="0" fontId="16" fillId="0" borderId="10" xfId="0" applyFont="1" applyBorder="1" applyAlignment="1"/>
    <xf numFmtId="0" fontId="4" fillId="7" borderId="13" xfId="0" applyFont="1" applyFill="1" applyBorder="1" applyAlignment="1">
      <alignment vertical="center" wrapText="1"/>
    </xf>
    <xf numFmtId="0" fontId="16" fillId="7" borderId="16" xfId="0" applyFont="1" applyFill="1" applyBorder="1" applyAlignment="1"/>
    <xf numFmtId="0" fontId="16" fillId="7" borderId="19" xfId="0" applyFont="1" applyFill="1" applyBorder="1" applyAlignment="1"/>
    <xf numFmtId="0" fontId="9" fillId="7" borderId="12" xfId="0" applyFont="1" applyFill="1" applyBorder="1" applyAlignment="1">
      <alignment horizontal="center" vertical="center" wrapText="1"/>
    </xf>
    <xf numFmtId="0" fontId="9" fillId="0" borderId="5" xfId="0" applyFont="1" applyBorder="1" applyAlignment="1">
      <alignment horizontal="center" vertical="center" wrapText="1"/>
    </xf>
    <xf numFmtId="0" fontId="16" fillId="0" borderId="5" xfId="0" applyFont="1" applyBorder="1" applyAlignment="1"/>
    <xf numFmtId="0" fontId="4" fillId="0" borderId="27" xfId="0" applyFont="1" applyBorder="1" applyAlignment="1">
      <alignment horizontal="center" vertical="center" wrapText="1"/>
    </xf>
    <xf numFmtId="0" fontId="9" fillId="0" borderId="28" xfId="0" applyFont="1" applyBorder="1" applyAlignment="1">
      <alignment horizontal="center" vertical="center" wrapText="1"/>
    </xf>
  </cellXfs>
  <cellStyles count="2">
    <cellStyle name="Normal" xfId="0" builtinId="0"/>
    <cellStyle name="Normal 2" xfId="1" xr:uid="{EEE2CD22-3595-F842-96E8-734E04886D3D}"/>
  </cellStyles>
  <dxfs count="0"/>
  <tableStyles count="0" defaultTableStyle="TableStyleMedium2" defaultPivotStyle="PivotStyleLight16"/>
  <colors>
    <mruColors>
      <color rgb="FFD9EAD3"/>
      <color rgb="FF336B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5"/>
  <sheetViews>
    <sheetView showGridLines="0" zoomScaleNormal="100" workbookViewId="0">
      <selection activeCell="A7" sqref="A7:C7"/>
    </sheetView>
  </sheetViews>
  <sheetFormatPr defaultColWidth="0" defaultRowHeight="15" zeroHeight="1"/>
  <cols>
    <col min="1" max="1" width="14.140625" style="11" customWidth="1"/>
    <col min="2" max="2" width="130.5703125" style="87" customWidth="1"/>
    <col min="3" max="3" width="23.7109375" style="107" customWidth="1"/>
    <col min="4" max="16384" width="0" style="11" hidden="1"/>
  </cols>
  <sheetData>
    <row r="1" spans="1:7" ht="59.25" customHeight="1">
      <c r="A1" s="122" t="s">
        <v>0</v>
      </c>
      <c r="B1" s="122"/>
      <c r="C1" s="123"/>
      <c r="D1" s="84"/>
      <c r="E1" s="84"/>
      <c r="F1" s="84"/>
      <c r="G1" s="84"/>
    </row>
    <row r="2" spans="1:7" s="82" customFormat="1" ht="18.75" customHeight="1">
      <c r="A2" s="124" t="s">
        <v>1</v>
      </c>
      <c r="B2" s="124"/>
      <c r="C2" s="125"/>
    </row>
    <row r="3" spans="1:7" s="82" customFormat="1" ht="18.600000000000001" customHeight="1">
      <c r="A3" s="124" t="s">
        <v>2</v>
      </c>
      <c r="B3" s="124"/>
      <c r="C3" s="125"/>
    </row>
    <row r="4" spans="1:7" s="82" customFormat="1" ht="18.75">
      <c r="A4" s="126" t="s">
        <v>3</v>
      </c>
      <c r="B4" s="126"/>
      <c r="C4" s="127"/>
    </row>
    <row r="5" spans="1:7" s="82" customFormat="1" ht="18.75">
      <c r="A5" s="126" t="s">
        <v>4</v>
      </c>
      <c r="B5" s="126"/>
      <c r="C5" s="127"/>
    </row>
    <row r="6" spans="1:7" s="82" customFormat="1" ht="18.75" customHeight="1">
      <c r="A6" s="121" t="s">
        <v>5</v>
      </c>
      <c r="B6" s="121"/>
      <c r="C6" s="106" t="s">
        <v>6</v>
      </c>
    </row>
    <row r="7" spans="1:7" ht="18.95" customHeight="1">
      <c r="A7" s="128" t="s">
        <v>7</v>
      </c>
      <c r="B7" s="128"/>
      <c r="C7" s="129"/>
      <c r="D7" s="84"/>
      <c r="E7" s="84"/>
      <c r="F7" s="84"/>
      <c r="G7" s="84"/>
    </row>
    <row r="8" spans="1:7" ht="36" customHeight="1">
      <c r="A8" s="130" t="s">
        <v>8</v>
      </c>
      <c r="B8" s="130"/>
      <c r="C8" s="131"/>
      <c r="D8" s="84"/>
      <c r="E8" s="84"/>
      <c r="F8" s="84"/>
      <c r="G8" s="84"/>
    </row>
    <row r="9" spans="1:7" ht="15.75">
      <c r="A9" s="132" t="s">
        <v>9</v>
      </c>
      <c r="B9" s="132"/>
      <c r="C9" s="133"/>
      <c r="D9" s="84"/>
      <c r="E9" s="84"/>
      <c r="F9" s="84"/>
      <c r="G9" s="84"/>
    </row>
    <row r="10" spans="1:7" ht="15.75">
      <c r="A10" s="130" t="s">
        <v>10</v>
      </c>
      <c r="B10" s="130"/>
      <c r="C10" s="131"/>
      <c r="D10" s="84"/>
      <c r="E10" s="84"/>
      <c r="F10" s="84"/>
      <c r="G10" s="84"/>
    </row>
    <row r="11" spans="1:7" ht="15.75">
      <c r="A11" s="118" t="s">
        <v>11</v>
      </c>
      <c r="B11" s="119"/>
      <c r="C11" s="120"/>
      <c r="D11" s="84"/>
      <c r="E11" s="84"/>
      <c r="F11" s="84"/>
      <c r="G11" s="84"/>
    </row>
    <row r="12" spans="1:7" ht="18" customHeight="1">
      <c r="A12" s="20" t="s">
        <v>12</v>
      </c>
      <c r="B12" s="20" t="s">
        <v>13</v>
      </c>
      <c r="C12" s="20" t="s">
        <v>14</v>
      </c>
      <c r="D12" s="84"/>
      <c r="E12" s="84"/>
      <c r="F12" s="84"/>
      <c r="G12" s="84"/>
    </row>
    <row r="13" spans="1:7" ht="36" customHeight="1">
      <c r="A13" s="12">
        <v>1.1000000000000001</v>
      </c>
      <c r="B13" s="1" t="s">
        <v>15</v>
      </c>
      <c r="C13" s="2" t="s">
        <v>16</v>
      </c>
      <c r="D13" s="84"/>
      <c r="E13" s="84"/>
      <c r="F13" s="84"/>
      <c r="G13" s="84"/>
    </row>
    <row r="14" spans="1:7" ht="33" customHeight="1">
      <c r="A14" s="5">
        <v>1.2</v>
      </c>
      <c r="B14" s="4" t="s">
        <v>17</v>
      </c>
      <c r="C14" s="2" t="s">
        <v>16</v>
      </c>
      <c r="D14" s="84"/>
      <c r="E14" s="84"/>
      <c r="F14" s="84"/>
      <c r="G14" s="84"/>
    </row>
    <row r="15" spans="1:7" ht="32.25">
      <c r="A15" s="5">
        <v>1.3</v>
      </c>
      <c r="B15" s="4" t="s">
        <v>18</v>
      </c>
      <c r="C15" s="2" t="s">
        <v>19</v>
      </c>
      <c r="D15" s="84"/>
      <c r="E15" s="84"/>
      <c r="F15" s="84"/>
      <c r="G15" s="84"/>
    </row>
    <row r="16" spans="1:7" ht="36.75" customHeight="1">
      <c r="A16" s="5">
        <v>1.4</v>
      </c>
      <c r="B16" s="4" t="s">
        <v>20</v>
      </c>
      <c r="C16" s="2" t="s">
        <v>16</v>
      </c>
      <c r="D16" s="84"/>
      <c r="E16" s="84"/>
      <c r="F16" s="84"/>
      <c r="G16" s="84"/>
    </row>
    <row r="17" spans="1:7" ht="32.25">
      <c r="A17" s="5">
        <v>1.5</v>
      </c>
      <c r="B17" s="4" t="s">
        <v>21</v>
      </c>
      <c r="C17" s="2" t="s">
        <v>16</v>
      </c>
      <c r="D17" s="84"/>
      <c r="E17" s="84"/>
      <c r="F17" s="84"/>
      <c r="G17" s="84"/>
    </row>
    <row r="18" spans="1:7" ht="32.25">
      <c r="A18" s="5">
        <v>1.6</v>
      </c>
      <c r="B18" s="4" t="s">
        <v>22</v>
      </c>
      <c r="C18" s="2" t="s">
        <v>16</v>
      </c>
      <c r="D18" s="84"/>
      <c r="E18" s="84"/>
      <c r="F18" s="84"/>
      <c r="G18" s="84"/>
    </row>
    <row r="19" spans="1:7" ht="32.25">
      <c r="A19" s="5">
        <v>1.7</v>
      </c>
      <c r="B19" s="4" t="s">
        <v>23</v>
      </c>
      <c r="C19" s="2" t="s">
        <v>16</v>
      </c>
      <c r="D19" s="84"/>
      <c r="E19" s="84"/>
      <c r="F19" s="84"/>
      <c r="G19" s="84"/>
    </row>
    <row r="20" spans="1:7" ht="32.25">
      <c r="A20" s="5">
        <v>1.8</v>
      </c>
      <c r="B20" s="4" t="s">
        <v>24</v>
      </c>
      <c r="C20" s="2" t="s">
        <v>16</v>
      </c>
      <c r="D20" s="84"/>
      <c r="E20" s="84"/>
      <c r="F20" s="84"/>
      <c r="G20" s="84"/>
    </row>
    <row r="21" spans="1:7" ht="32.25">
      <c r="A21" s="5">
        <v>1.9</v>
      </c>
      <c r="B21" s="4" t="s">
        <v>25</v>
      </c>
      <c r="C21" s="2" t="s">
        <v>16</v>
      </c>
      <c r="D21" s="84"/>
      <c r="E21" s="84"/>
      <c r="F21" s="84"/>
      <c r="G21" s="84"/>
    </row>
    <row r="22" spans="1:7" ht="32.25">
      <c r="A22" s="13">
        <v>1.1000000000000001</v>
      </c>
      <c r="B22" s="4" t="s">
        <v>26</v>
      </c>
      <c r="C22" s="2" t="s">
        <v>16</v>
      </c>
      <c r="D22" s="84"/>
      <c r="E22" s="84"/>
      <c r="F22" s="84"/>
      <c r="G22" s="84"/>
    </row>
    <row r="23" spans="1:7" ht="36" customHeight="1">
      <c r="A23" s="5">
        <v>1.1100000000000001</v>
      </c>
      <c r="B23" s="4" t="s">
        <v>27</v>
      </c>
      <c r="C23" s="2" t="s">
        <v>16</v>
      </c>
      <c r="D23" s="84"/>
      <c r="E23" s="84"/>
      <c r="F23" s="84"/>
      <c r="G23" s="84"/>
    </row>
    <row r="24" spans="1:7" s="84" customFormat="1" ht="259.5" customHeight="1">
      <c r="A24" s="5" t="s">
        <v>28</v>
      </c>
      <c r="B24" s="101" t="s">
        <v>29</v>
      </c>
      <c r="C24" s="3" t="s">
        <v>30</v>
      </c>
    </row>
    <row r="25" spans="1:7" ht="16.5">
      <c r="A25" s="14"/>
      <c r="B25" s="86" t="s">
        <v>31</v>
      </c>
      <c r="C25" s="15">
        <f>11-(COUNTIF(C13:C23,"does not meet expectations - 0 points"))</f>
        <v>10</v>
      </c>
      <c r="D25" s="84"/>
      <c r="E25" s="84"/>
      <c r="F25" s="84"/>
      <c r="G25" s="84"/>
    </row>
    <row r="26" spans="1:7" ht="32.25">
      <c r="A26" s="20" t="s">
        <v>12</v>
      </c>
      <c r="B26" s="20" t="s">
        <v>32</v>
      </c>
      <c r="C26" s="20" t="s">
        <v>14</v>
      </c>
      <c r="D26" s="84"/>
      <c r="E26" s="84"/>
      <c r="F26" s="84"/>
      <c r="G26" s="84"/>
    </row>
    <row r="27" spans="1:7" ht="32.25" customHeight="1">
      <c r="A27" s="72">
        <v>2.1</v>
      </c>
      <c r="B27" s="73" t="s">
        <v>33</v>
      </c>
      <c r="C27" s="6" t="s">
        <v>16</v>
      </c>
      <c r="D27" s="84"/>
      <c r="E27" s="84"/>
      <c r="F27" s="84"/>
      <c r="G27" s="84"/>
    </row>
    <row r="28" spans="1:7" ht="32.25">
      <c r="A28" s="72">
        <v>2.2000000000000002</v>
      </c>
      <c r="B28" s="73" t="s">
        <v>34</v>
      </c>
      <c r="C28" s="6" t="s">
        <v>16</v>
      </c>
      <c r="D28" s="84"/>
      <c r="E28" s="84"/>
      <c r="F28" s="84"/>
      <c r="G28" s="84"/>
    </row>
    <row r="29" spans="1:7" ht="39" customHeight="1">
      <c r="A29" s="72">
        <v>2.2999999999999998</v>
      </c>
      <c r="B29" s="73" t="s">
        <v>35</v>
      </c>
      <c r="C29" s="6" t="s">
        <v>16</v>
      </c>
      <c r="D29" s="84"/>
      <c r="E29" s="84"/>
      <c r="F29" s="84"/>
      <c r="G29" s="84"/>
    </row>
    <row r="30" spans="1:7" ht="32.25">
      <c r="A30" s="72">
        <v>2.4</v>
      </c>
      <c r="B30" s="73" t="s">
        <v>18</v>
      </c>
      <c r="C30" s="6" t="s">
        <v>19</v>
      </c>
      <c r="D30" s="84"/>
      <c r="E30" s="84"/>
      <c r="F30" s="84"/>
      <c r="G30" s="84"/>
    </row>
    <row r="31" spans="1:7" ht="32.25">
      <c r="A31" s="72">
        <v>2.5</v>
      </c>
      <c r="B31" s="73" t="s">
        <v>36</v>
      </c>
      <c r="C31" s="6" t="s">
        <v>16</v>
      </c>
      <c r="D31" s="84"/>
      <c r="E31" s="84"/>
      <c r="F31" s="84"/>
      <c r="G31" s="84"/>
    </row>
    <row r="32" spans="1:7" ht="32.25">
      <c r="A32" s="72">
        <v>2.6</v>
      </c>
      <c r="B32" s="73" t="s">
        <v>37</v>
      </c>
      <c r="C32" s="6" t="s">
        <v>16</v>
      </c>
      <c r="D32" s="84"/>
      <c r="E32" s="84"/>
      <c r="F32" s="84"/>
      <c r="G32" s="84"/>
    </row>
    <row r="33" spans="1:7" ht="32.25">
      <c r="A33" s="72">
        <v>2.7</v>
      </c>
      <c r="B33" s="73" t="s">
        <v>38</v>
      </c>
      <c r="C33" s="6" t="s">
        <v>16</v>
      </c>
      <c r="D33" s="84"/>
      <c r="E33" s="84"/>
      <c r="F33" s="84"/>
      <c r="G33" s="84"/>
    </row>
    <row r="34" spans="1:7" ht="32.25">
      <c r="A34" s="72">
        <v>2.8</v>
      </c>
      <c r="B34" s="73" t="s">
        <v>39</v>
      </c>
      <c r="C34" s="6" t="s">
        <v>16</v>
      </c>
      <c r="D34" s="84"/>
      <c r="E34" s="84"/>
      <c r="F34" s="84"/>
      <c r="G34" s="84"/>
    </row>
    <row r="35" spans="1:7" ht="34.5" customHeight="1">
      <c r="A35" s="72">
        <v>2.9</v>
      </c>
      <c r="B35" s="73" t="s">
        <v>40</v>
      </c>
      <c r="C35" s="6" t="s">
        <v>16</v>
      </c>
      <c r="D35" s="84"/>
      <c r="E35" s="84"/>
      <c r="F35" s="84"/>
      <c r="G35" s="84"/>
    </row>
    <row r="36" spans="1:7" ht="32.25">
      <c r="A36" s="74">
        <v>2.1</v>
      </c>
      <c r="B36" s="73" t="s">
        <v>41</v>
      </c>
      <c r="C36" s="6" t="s">
        <v>16</v>
      </c>
      <c r="D36" s="84"/>
      <c r="E36" s="84"/>
      <c r="F36" s="84"/>
      <c r="G36" s="84"/>
    </row>
    <row r="37" spans="1:7" ht="32.25">
      <c r="A37" s="72">
        <v>2.11</v>
      </c>
      <c r="B37" s="73" t="s">
        <v>42</v>
      </c>
      <c r="C37" s="6" t="s">
        <v>16</v>
      </c>
      <c r="D37" s="84"/>
      <c r="E37" s="84"/>
      <c r="F37" s="84"/>
      <c r="G37" s="84"/>
    </row>
    <row r="38" spans="1:7" ht="32.25">
      <c r="A38" s="72">
        <v>2.12</v>
      </c>
      <c r="B38" s="73" t="s">
        <v>43</v>
      </c>
      <c r="C38" s="6" t="s">
        <v>16</v>
      </c>
      <c r="D38" s="84"/>
      <c r="E38" s="84"/>
      <c r="F38" s="84"/>
      <c r="G38" s="84"/>
    </row>
    <row r="39" spans="1:7" ht="32.25">
      <c r="A39" s="72">
        <v>2.13</v>
      </c>
      <c r="B39" s="73" t="s">
        <v>44</v>
      </c>
      <c r="C39" s="6" t="s">
        <v>16</v>
      </c>
      <c r="D39" s="84"/>
      <c r="E39" s="84"/>
      <c r="F39" s="84"/>
      <c r="G39" s="84"/>
    </row>
    <row r="40" spans="1:7" ht="32.25">
      <c r="A40" s="72">
        <v>2.14</v>
      </c>
      <c r="B40" s="73" t="s">
        <v>45</v>
      </c>
      <c r="C40" s="6" t="s">
        <v>19</v>
      </c>
      <c r="D40" s="84"/>
      <c r="E40" s="84"/>
      <c r="F40" s="84"/>
      <c r="G40" s="84"/>
    </row>
    <row r="41" spans="1:7" ht="32.25">
      <c r="A41" s="72">
        <v>2.15</v>
      </c>
      <c r="B41" s="73" t="s">
        <v>46</v>
      </c>
      <c r="C41" s="6" t="s">
        <v>19</v>
      </c>
      <c r="D41" s="84"/>
      <c r="E41" s="84"/>
      <c r="F41" s="84"/>
      <c r="G41" s="84"/>
    </row>
    <row r="42" spans="1:7" ht="32.25">
      <c r="A42" s="72">
        <v>2.16</v>
      </c>
      <c r="B42" s="73" t="s">
        <v>47</v>
      </c>
      <c r="C42" s="6" t="s">
        <v>16</v>
      </c>
      <c r="D42" s="84"/>
      <c r="E42" s="84"/>
      <c r="F42" s="84"/>
      <c r="G42" s="84"/>
    </row>
    <row r="43" spans="1:7" ht="32.25">
      <c r="A43" s="72">
        <v>2.17</v>
      </c>
      <c r="B43" s="73" t="s">
        <v>48</v>
      </c>
      <c r="C43" s="6" t="s">
        <v>16</v>
      </c>
      <c r="D43" s="84"/>
      <c r="E43" s="84"/>
      <c r="F43" s="84"/>
      <c r="G43" s="84"/>
    </row>
    <row r="44" spans="1:7" ht="32.25">
      <c r="A44" s="72">
        <v>2.1800000000000002</v>
      </c>
      <c r="B44" s="73" t="s">
        <v>49</v>
      </c>
      <c r="C44" s="6" t="s">
        <v>16</v>
      </c>
      <c r="D44" s="84"/>
      <c r="E44" s="84"/>
      <c r="F44" s="84"/>
      <c r="G44" s="84"/>
    </row>
    <row r="45" spans="1:7" ht="32.25">
      <c r="A45" s="72">
        <v>2.19</v>
      </c>
      <c r="B45" s="73" t="s">
        <v>50</v>
      </c>
      <c r="C45" s="6" t="s">
        <v>16</v>
      </c>
      <c r="D45" s="84"/>
      <c r="E45" s="84"/>
      <c r="F45" s="84"/>
      <c r="G45" s="84"/>
    </row>
    <row r="46" spans="1:7" ht="39" customHeight="1">
      <c r="A46" s="74">
        <v>2.2000000000000002</v>
      </c>
      <c r="B46" s="73" t="s">
        <v>27</v>
      </c>
      <c r="C46" s="6" t="s">
        <v>16</v>
      </c>
      <c r="D46" s="84"/>
      <c r="E46" s="84"/>
      <c r="F46" s="84"/>
      <c r="G46" s="84"/>
    </row>
    <row r="47" spans="1:7" s="84" customFormat="1" ht="386.25" customHeight="1">
      <c r="A47" s="5" t="s">
        <v>28</v>
      </c>
      <c r="B47" s="101" t="s">
        <v>51</v>
      </c>
      <c r="C47" s="3" t="s">
        <v>30</v>
      </c>
    </row>
    <row r="48" spans="1:7" ht="16.5">
      <c r="A48" s="14"/>
      <c r="B48" s="86" t="s">
        <v>52</v>
      </c>
      <c r="C48" s="15">
        <f>20-(COUNTIF(C27:C46,"does not meet expectations - 0 points"))</f>
        <v>17</v>
      </c>
      <c r="D48" s="84"/>
      <c r="E48" s="84"/>
      <c r="F48" s="84"/>
      <c r="G48" s="84"/>
    </row>
    <row r="49" spans="1:7" ht="20.25" customHeight="1">
      <c r="A49" s="20" t="s">
        <v>12</v>
      </c>
      <c r="B49" s="20" t="s">
        <v>53</v>
      </c>
      <c r="C49" s="20" t="s">
        <v>14</v>
      </c>
      <c r="D49" s="84"/>
      <c r="E49" s="84"/>
      <c r="F49" s="84"/>
      <c r="G49" s="84"/>
    </row>
    <row r="50" spans="1:7" ht="32.25" customHeight="1">
      <c r="A50" s="5">
        <v>3.1</v>
      </c>
      <c r="B50" s="4" t="s">
        <v>54</v>
      </c>
      <c r="C50" s="6" t="s">
        <v>16</v>
      </c>
      <c r="D50" s="84"/>
      <c r="E50" s="84"/>
      <c r="F50" s="84"/>
      <c r="G50" s="84"/>
    </row>
    <row r="51" spans="1:7" ht="36.75" customHeight="1">
      <c r="A51" s="5">
        <v>3.2</v>
      </c>
      <c r="B51" s="4" t="s">
        <v>55</v>
      </c>
      <c r="C51" s="6" t="s">
        <v>16</v>
      </c>
      <c r="D51" s="84"/>
      <c r="E51" s="84"/>
      <c r="F51" s="84"/>
      <c r="G51" s="84"/>
    </row>
    <row r="52" spans="1:7" ht="32.25">
      <c r="A52" s="5">
        <v>3.3</v>
      </c>
      <c r="B52" s="4" t="s">
        <v>56</v>
      </c>
      <c r="C52" s="6" t="s">
        <v>16</v>
      </c>
      <c r="D52" s="84"/>
      <c r="E52" s="84"/>
      <c r="F52" s="84"/>
      <c r="G52" s="84"/>
    </row>
    <row r="53" spans="1:7" ht="32.25">
      <c r="A53" s="5">
        <v>3.4</v>
      </c>
      <c r="B53" s="4" t="s">
        <v>57</v>
      </c>
      <c r="C53" s="6" t="s">
        <v>16</v>
      </c>
      <c r="D53" s="84"/>
      <c r="E53" s="84"/>
      <c r="F53" s="84"/>
      <c r="G53" s="84"/>
    </row>
    <row r="54" spans="1:7" ht="32.25">
      <c r="A54" s="5">
        <v>3.5</v>
      </c>
      <c r="B54" s="4" t="s">
        <v>58</v>
      </c>
      <c r="C54" s="6" t="s">
        <v>16</v>
      </c>
      <c r="D54" s="84"/>
      <c r="E54" s="84"/>
      <c r="F54" s="84"/>
      <c r="G54" s="84"/>
    </row>
    <row r="55" spans="1:7" ht="32.25">
      <c r="A55" s="5">
        <v>3.6</v>
      </c>
      <c r="B55" s="4" t="s">
        <v>59</v>
      </c>
      <c r="C55" s="6" t="s">
        <v>16</v>
      </c>
      <c r="D55" s="84"/>
      <c r="E55" s="84"/>
      <c r="F55" s="84"/>
      <c r="G55" s="84"/>
    </row>
    <row r="56" spans="1:7" ht="32.25">
      <c r="A56" s="5">
        <v>3.7</v>
      </c>
      <c r="B56" s="4" t="s">
        <v>60</v>
      </c>
      <c r="C56" s="6" t="s">
        <v>16</v>
      </c>
      <c r="D56" s="84"/>
      <c r="E56" s="84"/>
      <c r="F56" s="84"/>
      <c r="G56" s="84"/>
    </row>
    <row r="57" spans="1:7" ht="32.25">
      <c r="A57" s="5">
        <v>3.8</v>
      </c>
      <c r="B57" s="4" t="s">
        <v>61</v>
      </c>
      <c r="C57" s="6" t="s">
        <v>16</v>
      </c>
      <c r="D57" s="84"/>
      <c r="E57" s="84"/>
      <c r="F57" s="84"/>
      <c r="G57" s="84"/>
    </row>
    <row r="58" spans="1:7" s="84" customFormat="1" ht="155.25" customHeight="1">
      <c r="A58" s="5" t="s">
        <v>28</v>
      </c>
      <c r="B58" s="101" t="s">
        <v>62</v>
      </c>
      <c r="C58" s="3" t="s">
        <v>30</v>
      </c>
    </row>
    <row r="59" spans="1:7" ht="16.5">
      <c r="A59" s="14"/>
      <c r="B59" s="86" t="s">
        <v>63</v>
      </c>
      <c r="C59" s="15">
        <f>8-(COUNTIF(C50:C57,"does not meet expectations - 0 points"))</f>
        <v>8</v>
      </c>
      <c r="D59" s="84"/>
      <c r="E59" s="84"/>
      <c r="F59" s="84"/>
      <c r="G59" s="84"/>
    </row>
    <row r="60" spans="1:7" ht="19.5" customHeight="1">
      <c r="A60" s="20" t="s">
        <v>12</v>
      </c>
      <c r="B60" s="20" t="s">
        <v>64</v>
      </c>
      <c r="C60" s="20" t="s">
        <v>14</v>
      </c>
      <c r="D60" s="84"/>
      <c r="E60" s="84"/>
      <c r="F60" s="84"/>
      <c r="G60" s="84"/>
    </row>
    <row r="61" spans="1:7" ht="32.25" customHeight="1">
      <c r="A61" s="5">
        <v>4.0999999999999996</v>
      </c>
      <c r="B61" s="7" t="s">
        <v>65</v>
      </c>
      <c r="C61" s="6" t="s">
        <v>16</v>
      </c>
      <c r="D61" s="84"/>
      <c r="E61" s="84"/>
      <c r="F61" s="84"/>
      <c r="G61" s="84"/>
    </row>
    <row r="62" spans="1:7" ht="32.25">
      <c r="A62" s="5">
        <v>4.2</v>
      </c>
      <c r="B62" s="7" t="s">
        <v>66</v>
      </c>
      <c r="C62" s="6" t="s">
        <v>16</v>
      </c>
      <c r="D62" s="84"/>
      <c r="E62" s="84"/>
      <c r="F62" s="84"/>
      <c r="G62" s="84"/>
    </row>
    <row r="63" spans="1:7" ht="32.25">
      <c r="A63" s="5">
        <v>4.3</v>
      </c>
      <c r="B63" s="7" t="s">
        <v>67</v>
      </c>
      <c r="C63" s="6" t="s">
        <v>16</v>
      </c>
      <c r="D63" s="84"/>
      <c r="E63" s="84"/>
      <c r="F63" s="84"/>
      <c r="G63" s="84"/>
    </row>
    <row r="64" spans="1:7" ht="32.25">
      <c r="A64" s="5">
        <v>4.4000000000000004</v>
      </c>
      <c r="B64" s="7" t="s">
        <v>68</v>
      </c>
      <c r="C64" s="6" t="s">
        <v>16</v>
      </c>
      <c r="D64" s="84"/>
      <c r="E64" s="84"/>
      <c r="F64" s="84"/>
      <c r="G64" s="84"/>
    </row>
    <row r="65" spans="1:7" ht="32.25">
      <c r="A65" s="5">
        <v>4.5</v>
      </c>
      <c r="B65" s="4" t="s">
        <v>69</v>
      </c>
      <c r="C65" s="6" t="s">
        <v>16</v>
      </c>
      <c r="D65" s="84"/>
      <c r="E65" s="84"/>
      <c r="F65" s="84"/>
      <c r="G65" s="84"/>
    </row>
    <row r="66" spans="1:7" ht="37.5" customHeight="1">
      <c r="A66" s="5">
        <v>4.5999999999999996</v>
      </c>
      <c r="B66" s="4" t="s">
        <v>70</v>
      </c>
      <c r="C66" s="6" t="s">
        <v>16</v>
      </c>
      <c r="D66" s="84"/>
      <c r="E66" s="84"/>
      <c r="F66" s="84"/>
      <c r="G66" s="84"/>
    </row>
    <row r="67" spans="1:7" ht="32.25">
      <c r="A67" s="5">
        <v>4.7</v>
      </c>
      <c r="B67" s="4" t="s">
        <v>71</v>
      </c>
      <c r="C67" s="6" t="s">
        <v>16</v>
      </c>
      <c r="D67" s="84"/>
      <c r="E67" s="84"/>
      <c r="F67" s="84"/>
      <c r="G67" s="84"/>
    </row>
    <row r="68" spans="1:7" ht="32.25">
      <c r="A68" s="5">
        <v>4.8</v>
      </c>
      <c r="B68" s="4" t="s">
        <v>72</v>
      </c>
      <c r="C68" s="6" t="s">
        <v>16</v>
      </c>
      <c r="D68" s="84"/>
      <c r="E68" s="84"/>
      <c r="F68" s="84"/>
      <c r="G68" s="84"/>
    </row>
    <row r="69" spans="1:7" ht="36" customHeight="1">
      <c r="A69" s="5">
        <v>4.9000000000000004</v>
      </c>
      <c r="B69" s="4" t="s">
        <v>73</v>
      </c>
      <c r="C69" s="6" t="s">
        <v>16</v>
      </c>
      <c r="D69" s="84"/>
      <c r="E69" s="84"/>
      <c r="F69" s="84"/>
      <c r="G69" s="84"/>
    </row>
    <row r="70" spans="1:7" ht="39" customHeight="1">
      <c r="A70" s="13">
        <v>4.0999999999999996</v>
      </c>
      <c r="B70" s="4" t="s">
        <v>74</v>
      </c>
      <c r="C70" s="6" t="s">
        <v>16</v>
      </c>
      <c r="D70" s="84"/>
      <c r="E70" s="84"/>
      <c r="F70" s="84"/>
      <c r="G70" s="84"/>
    </row>
    <row r="71" spans="1:7" ht="37.5" customHeight="1">
      <c r="A71" s="5">
        <v>4.1100000000000003</v>
      </c>
      <c r="B71" s="4" t="s">
        <v>75</v>
      </c>
      <c r="C71" s="6" t="s">
        <v>16</v>
      </c>
      <c r="D71" s="84"/>
      <c r="E71" s="84"/>
      <c r="F71" s="84"/>
      <c r="G71" s="84"/>
    </row>
    <row r="72" spans="1:7" ht="32.25">
      <c r="A72" s="5">
        <v>4.12</v>
      </c>
      <c r="B72" s="4" t="s">
        <v>76</v>
      </c>
      <c r="C72" s="6" t="s">
        <v>16</v>
      </c>
      <c r="D72" s="84"/>
      <c r="E72" s="84"/>
      <c r="F72" s="84"/>
      <c r="G72" s="84"/>
    </row>
    <row r="73" spans="1:7" ht="32.25">
      <c r="A73" s="5">
        <v>4.13</v>
      </c>
      <c r="B73" s="8" t="s">
        <v>61</v>
      </c>
      <c r="C73" s="6" t="s">
        <v>16</v>
      </c>
      <c r="D73" s="84"/>
      <c r="E73" s="84"/>
      <c r="F73" s="84"/>
      <c r="G73" s="84"/>
    </row>
    <row r="74" spans="1:7" s="84" customFormat="1" ht="153" customHeight="1">
      <c r="A74" s="5" t="s">
        <v>28</v>
      </c>
      <c r="B74" s="101" t="s">
        <v>77</v>
      </c>
      <c r="C74" s="3" t="s">
        <v>30</v>
      </c>
    </row>
    <row r="75" spans="1:7" ht="16.5">
      <c r="A75" s="14"/>
      <c r="B75" s="86" t="s">
        <v>78</v>
      </c>
      <c r="C75" s="15">
        <f>13-(COUNTIF(C61:C73,"does not meet expectations - 0 points"))</f>
        <v>13</v>
      </c>
      <c r="D75" s="84"/>
      <c r="E75" s="84"/>
      <c r="F75" s="84"/>
      <c r="G75" s="84"/>
    </row>
    <row r="76" spans="1:7" ht="19.5" customHeight="1">
      <c r="A76" s="20" t="s">
        <v>12</v>
      </c>
      <c r="B76" s="20" t="s">
        <v>79</v>
      </c>
      <c r="C76" s="20" t="s">
        <v>14</v>
      </c>
      <c r="D76" s="84"/>
      <c r="E76" s="84"/>
      <c r="F76" s="84"/>
      <c r="G76" s="84"/>
    </row>
    <row r="77" spans="1:7" ht="32.25" customHeight="1">
      <c r="A77" s="5">
        <v>5.0999999999999996</v>
      </c>
      <c r="B77" s="4" t="s">
        <v>80</v>
      </c>
      <c r="C77" s="6" t="s">
        <v>16</v>
      </c>
      <c r="D77" s="84"/>
      <c r="E77" s="84"/>
      <c r="F77" s="84"/>
      <c r="G77" s="84"/>
    </row>
    <row r="78" spans="1:7" ht="32.25">
      <c r="A78" s="5">
        <v>5.2</v>
      </c>
      <c r="B78" s="4" t="s">
        <v>81</v>
      </c>
      <c r="C78" s="6" t="s">
        <v>16</v>
      </c>
      <c r="D78" s="84"/>
      <c r="E78" s="84"/>
      <c r="F78" s="84"/>
      <c r="G78" s="84"/>
    </row>
    <row r="79" spans="1:7" ht="32.25">
      <c r="A79" s="5">
        <v>5.3</v>
      </c>
      <c r="B79" s="9" t="s">
        <v>82</v>
      </c>
      <c r="C79" s="6" t="s">
        <v>16</v>
      </c>
      <c r="D79" s="84"/>
      <c r="E79" s="84"/>
      <c r="F79" s="84"/>
      <c r="G79" s="84"/>
    </row>
    <row r="80" spans="1:7" ht="32.25">
      <c r="A80" s="5">
        <v>5.4</v>
      </c>
      <c r="B80" s="7" t="s">
        <v>83</v>
      </c>
      <c r="C80" s="6" t="s">
        <v>19</v>
      </c>
      <c r="D80" s="84"/>
      <c r="E80" s="84"/>
      <c r="F80" s="84"/>
      <c r="G80" s="84"/>
    </row>
    <row r="81" spans="1:7" s="84" customFormat="1" ht="159" customHeight="1">
      <c r="A81" s="5" t="s">
        <v>28</v>
      </c>
      <c r="B81" s="105" t="s">
        <v>84</v>
      </c>
      <c r="C81" s="3" t="s">
        <v>30</v>
      </c>
    </row>
    <row r="82" spans="1:7" ht="16.5">
      <c r="A82" s="14"/>
      <c r="B82" s="86" t="s">
        <v>85</v>
      </c>
      <c r="C82" s="15">
        <f>4-(COUNTIF(C77:C80,"does not meet expectations - 0 points"))</f>
        <v>3</v>
      </c>
      <c r="D82" s="84"/>
      <c r="E82" s="84"/>
      <c r="F82" s="84"/>
      <c r="G82" s="84"/>
    </row>
    <row r="83" spans="1:7" ht="18.75" customHeight="1">
      <c r="A83" s="20" t="s">
        <v>12</v>
      </c>
      <c r="B83" s="20" t="s">
        <v>86</v>
      </c>
      <c r="C83" s="20" t="s">
        <v>14</v>
      </c>
      <c r="D83" s="84"/>
      <c r="E83" s="84"/>
      <c r="F83" s="84"/>
      <c r="G83" s="84"/>
    </row>
    <row r="84" spans="1:7" ht="32.25" customHeight="1">
      <c r="A84" s="5">
        <v>6.1</v>
      </c>
      <c r="B84" s="4" t="s">
        <v>87</v>
      </c>
      <c r="C84" s="6" t="s">
        <v>16</v>
      </c>
      <c r="D84" s="84"/>
      <c r="E84" s="84"/>
      <c r="F84" s="84"/>
      <c r="G84" s="84"/>
    </row>
    <row r="85" spans="1:7" ht="32.25">
      <c r="A85" s="5">
        <v>6.2</v>
      </c>
      <c r="B85" s="9" t="s">
        <v>88</v>
      </c>
      <c r="C85" s="6" t="s">
        <v>16</v>
      </c>
      <c r="D85" s="84"/>
      <c r="E85" s="84"/>
      <c r="F85" s="84"/>
      <c r="G85" s="84"/>
    </row>
    <row r="86" spans="1:7" ht="32.25">
      <c r="A86" s="5">
        <v>6.3</v>
      </c>
      <c r="B86" s="10" t="s">
        <v>89</v>
      </c>
      <c r="C86" s="6" t="s">
        <v>16</v>
      </c>
      <c r="D86" s="84"/>
      <c r="E86" s="84"/>
      <c r="F86" s="84"/>
      <c r="G86" s="84"/>
    </row>
    <row r="87" spans="1:7" ht="32.25">
      <c r="A87" s="5">
        <v>6.4</v>
      </c>
      <c r="B87" s="10" t="s">
        <v>90</v>
      </c>
      <c r="C87" s="6" t="s">
        <v>16</v>
      </c>
      <c r="D87" s="84"/>
      <c r="E87" s="84"/>
      <c r="F87" s="84"/>
      <c r="G87" s="84"/>
    </row>
    <row r="88" spans="1:7" ht="32.25">
      <c r="A88" s="5">
        <v>6.5</v>
      </c>
      <c r="B88" s="10" t="s">
        <v>91</v>
      </c>
      <c r="C88" s="6" t="s">
        <v>16</v>
      </c>
      <c r="D88" s="84"/>
      <c r="E88" s="84"/>
      <c r="F88" s="84"/>
      <c r="G88" s="84"/>
    </row>
    <row r="89" spans="1:7" ht="32.25">
      <c r="A89" s="5">
        <v>6.6</v>
      </c>
      <c r="B89" s="10" t="s">
        <v>92</v>
      </c>
      <c r="C89" s="6" t="s">
        <v>16</v>
      </c>
      <c r="D89" s="84"/>
      <c r="E89" s="84"/>
      <c r="F89" s="84"/>
      <c r="G89" s="84"/>
    </row>
    <row r="90" spans="1:7" s="84" customFormat="1" ht="117.75" customHeight="1">
      <c r="A90" s="5" t="s">
        <v>28</v>
      </c>
      <c r="B90" s="101" t="s">
        <v>93</v>
      </c>
      <c r="C90" s="3" t="s">
        <v>30</v>
      </c>
    </row>
    <row r="91" spans="1:7" ht="16.5">
      <c r="A91" s="14"/>
      <c r="B91" s="86" t="s">
        <v>94</v>
      </c>
      <c r="C91" s="15">
        <f>6-(COUNTIF(C84:C89,"does not meet expectations - 0 points"))</f>
        <v>6</v>
      </c>
      <c r="D91" s="84"/>
      <c r="E91" s="84"/>
      <c r="F91" s="84"/>
      <c r="G91" s="84"/>
    </row>
    <row r="92" spans="1:7" hidden="1">
      <c r="A92" s="84"/>
      <c r="B92" s="90"/>
      <c r="D92" s="84"/>
      <c r="E92" s="84"/>
      <c r="F92" s="84"/>
      <c r="G92" s="84"/>
    </row>
    <row r="93" spans="1:7" hidden="1">
      <c r="A93" s="84"/>
      <c r="B93" s="90"/>
      <c r="D93" s="84"/>
      <c r="E93" s="84"/>
      <c r="F93" s="84"/>
      <c r="G93" s="84"/>
    </row>
    <row r="94" spans="1:7" hidden="1">
      <c r="A94" s="84"/>
      <c r="B94" s="90"/>
      <c r="D94" s="84"/>
      <c r="E94" s="84"/>
      <c r="F94" s="84"/>
      <c r="G94" s="84"/>
    </row>
    <row r="95" spans="1:7" hidden="1">
      <c r="A95" s="84"/>
      <c r="B95" s="90"/>
      <c r="D95" s="84"/>
      <c r="E95" s="84"/>
      <c r="F95" s="84"/>
      <c r="G95" s="84"/>
    </row>
  </sheetData>
  <mergeCells count="11">
    <mergeCell ref="A11:C11"/>
    <mergeCell ref="A6:B6"/>
    <mergeCell ref="A1:C1"/>
    <mergeCell ref="A2:C2"/>
    <mergeCell ref="A3:C3"/>
    <mergeCell ref="A4:C4"/>
    <mergeCell ref="A5:C5"/>
    <mergeCell ref="A7:C7"/>
    <mergeCell ref="A8:C8"/>
    <mergeCell ref="A9:C9"/>
    <mergeCell ref="A10:C10"/>
  </mergeCells>
  <dataValidations count="2">
    <dataValidation type="list" allowBlank="1" sqref="C84:C90 C13:C24 C61:C74 C27:C47 C77:C81 C50:C58" xr:uid="{00000000-0002-0000-0200-000000000000}">
      <formula1>"Meets Expectations - 1 point,Does Not Meet Expectations - 0 points"</formula1>
    </dataValidation>
    <dataValidation type="list" allowBlank="1" showInputMessage="1" showErrorMessage="1" sqref="C6" xr:uid="{D9712705-6D69-434B-B263-502ADE326015}">
      <formula1>"Meets Expectations,Does Not Meet Expectations"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6"/>
  <sheetViews>
    <sheetView showGridLines="0" zoomScaleNormal="100" workbookViewId="0">
      <selection activeCell="A6" sqref="A6:B6"/>
    </sheetView>
  </sheetViews>
  <sheetFormatPr defaultColWidth="0" defaultRowHeight="15" zeroHeight="1"/>
  <cols>
    <col min="1" max="1" width="10" style="16" customWidth="1"/>
    <col min="2" max="2" width="190.5703125" style="89" customWidth="1"/>
    <col min="3" max="3" width="21.7109375" style="108" customWidth="1"/>
    <col min="4" max="16384" width="0" style="16" hidden="1"/>
  </cols>
  <sheetData>
    <row r="1" spans="1:7" s="11" customFormat="1" ht="49.5" customHeight="1">
      <c r="A1" s="136" t="s">
        <v>95</v>
      </c>
      <c r="B1" s="137"/>
      <c r="C1" s="138"/>
      <c r="D1" s="84"/>
      <c r="E1" s="84"/>
      <c r="F1" s="84"/>
      <c r="G1" s="84"/>
    </row>
    <row r="2" spans="1:7" s="11" customFormat="1" ht="18.75">
      <c r="A2" s="142" t="str">
        <f>PhaseII_Kindergarten!A2</f>
        <v>Savvas Learning Company LLC</v>
      </c>
      <c r="B2" s="142"/>
      <c r="C2" s="143"/>
      <c r="D2" s="84"/>
      <c r="E2" s="84"/>
      <c r="F2" s="84"/>
      <c r="G2" s="84"/>
    </row>
    <row r="3" spans="1:7" s="11" customFormat="1" ht="18.75">
      <c r="A3" s="144" t="str">
        <f>PhaseII_Kindergarten!A3</f>
        <v xml:space="preserve">myView Literacy				</v>
      </c>
      <c r="B3" s="144"/>
      <c r="C3" s="145"/>
      <c r="D3" s="84"/>
      <c r="E3" s="84"/>
      <c r="F3" s="84"/>
      <c r="G3" s="84"/>
    </row>
    <row r="4" spans="1:7" s="11" customFormat="1" ht="18.75">
      <c r="A4" s="142" t="s">
        <v>3</v>
      </c>
      <c r="B4" s="142"/>
      <c r="C4" s="143"/>
      <c r="D4" s="84"/>
      <c r="E4" s="84"/>
      <c r="F4" s="84"/>
      <c r="G4" s="84"/>
    </row>
    <row r="5" spans="1:7" s="11" customFormat="1" ht="18.75">
      <c r="A5" s="142" t="s">
        <v>96</v>
      </c>
      <c r="B5" s="142"/>
      <c r="C5" s="143"/>
      <c r="D5" s="84"/>
      <c r="E5" s="84"/>
      <c r="F5" s="84"/>
      <c r="G5" s="84"/>
    </row>
    <row r="6" spans="1:7" s="82" customFormat="1" ht="37.5">
      <c r="A6" s="121" t="s">
        <v>5</v>
      </c>
      <c r="B6" s="121"/>
      <c r="C6" s="106" t="s">
        <v>6</v>
      </c>
    </row>
    <row r="7" spans="1:7" s="11" customFormat="1" ht="18.95" customHeight="1">
      <c r="A7" s="139" t="s">
        <v>97</v>
      </c>
      <c r="B7" s="140"/>
      <c r="C7" s="141"/>
      <c r="D7" s="84"/>
      <c r="E7" s="84"/>
      <c r="F7" s="84"/>
      <c r="G7" s="84"/>
    </row>
    <row r="8" spans="1:7" s="11" customFormat="1" ht="34.5" customHeight="1">
      <c r="A8" s="130" t="s">
        <v>98</v>
      </c>
      <c r="B8" s="130"/>
      <c r="C8" s="131"/>
      <c r="D8" s="84"/>
      <c r="E8" s="84"/>
      <c r="F8" s="84"/>
      <c r="G8" s="84"/>
    </row>
    <row r="9" spans="1:7" s="11" customFormat="1" ht="15.75">
      <c r="A9" s="132" t="s">
        <v>9</v>
      </c>
      <c r="B9" s="132"/>
      <c r="C9" s="133"/>
      <c r="D9" s="84"/>
      <c r="E9" s="84"/>
      <c r="F9" s="84"/>
      <c r="G9" s="84"/>
    </row>
    <row r="10" spans="1:7" s="11" customFormat="1" ht="15.75">
      <c r="A10" s="130" t="s">
        <v>10</v>
      </c>
      <c r="B10" s="130"/>
      <c r="C10" s="131"/>
      <c r="D10" s="84"/>
      <c r="E10" s="84"/>
      <c r="F10" s="84"/>
      <c r="G10" s="84"/>
    </row>
    <row r="11" spans="1:7" s="11" customFormat="1" ht="18" customHeight="1">
      <c r="A11" s="130" t="s">
        <v>99</v>
      </c>
      <c r="B11" s="134"/>
      <c r="C11" s="135"/>
      <c r="D11" s="84"/>
      <c r="E11" s="84"/>
      <c r="F11" s="84"/>
      <c r="G11" s="84"/>
    </row>
    <row r="12" spans="1:7" s="11" customFormat="1" ht="32.25">
      <c r="A12" s="20" t="s">
        <v>12</v>
      </c>
      <c r="B12" s="85" t="s">
        <v>13</v>
      </c>
      <c r="C12" s="20" t="s">
        <v>14</v>
      </c>
      <c r="D12" s="84"/>
      <c r="E12" s="84"/>
      <c r="F12" s="84"/>
      <c r="G12" s="84"/>
    </row>
    <row r="13" spans="1:7" s="11" customFormat="1" ht="37.5" customHeight="1">
      <c r="A13" s="5">
        <v>1.1000000000000001</v>
      </c>
      <c r="B13" s="1" t="s">
        <v>15</v>
      </c>
      <c r="C13" s="6" t="s">
        <v>16</v>
      </c>
      <c r="D13" s="84"/>
      <c r="E13" s="84"/>
      <c r="F13" s="84"/>
      <c r="G13" s="84"/>
    </row>
    <row r="14" spans="1:7" s="11" customFormat="1" ht="29.25" customHeight="1">
      <c r="A14" s="5">
        <v>1.2</v>
      </c>
      <c r="B14" s="4" t="s">
        <v>17</v>
      </c>
      <c r="C14" s="6" t="s">
        <v>16</v>
      </c>
      <c r="D14" s="84"/>
      <c r="E14" s="84"/>
      <c r="F14" s="84"/>
      <c r="G14" s="84"/>
    </row>
    <row r="15" spans="1:7" s="11" customFormat="1" ht="32.25">
      <c r="A15" s="5">
        <v>1.3</v>
      </c>
      <c r="B15" s="4" t="s">
        <v>18</v>
      </c>
      <c r="C15" s="6" t="s">
        <v>19</v>
      </c>
      <c r="D15" s="84"/>
      <c r="E15" s="84"/>
      <c r="F15" s="84"/>
      <c r="G15" s="84"/>
    </row>
    <row r="16" spans="1:7" s="11" customFormat="1" ht="30.75" customHeight="1">
      <c r="A16" s="5">
        <v>1.4</v>
      </c>
      <c r="B16" s="4" t="s">
        <v>20</v>
      </c>
      <c r="C16" s="6" t="s">
        <v>16</v>
      </c>
      <c r="D16" s="84"/>
      <c r="E16" s="84"/>
      <c r="F16" s="84"/>
      <c r="G16" s="84"/>
    </row>
    <row r="17" spans="1:7" s="11" customFormat="1" ht="32.25">
      <c r="A17" s="5">
        <v>1.5</v>
      </c>
      <c r="B17" s="4" t="s">
        <v>21</v>
      </c>
      <c r="C17" s="6" t="s">
        <v>16</v>
      </c>
      <c r="D17" s="84"/>
      <c r="E17" s="84"/>
      <c r="F17" s="84"/>
      <c r="G17" s="84"/>
    </row>
    <row r="18" spans="1:7" s="11" customFormat="1" ht="32.25">
      <c r="A18" s="5">
        <v>1.6</v>
      </c>
      <c r="B18" s="4" t="s">
        <v>22</v>
      </c>
      <c r="C18" s="6" t="s">
        <v>16</v>
      </c>
      <c r="D18" s="84"/>
      <c r="E18" s="84"/>
      <c r="F18" s="84"/>
      <c r="G18" s="84"/>
    </row>
    <row r="19" spans="1:7" s="11" customFormat="1" ht="32.25">
      <c r="A19" s="5">
        <v>1.7</v>
      </c>
      <c r="B19" s="4" t="s">
        <v>23</v>
      </c>
      <c r="C19" s="6" t="s">
        <v>16</v>
      </c>
      <c r="D19" s="84"/>
      <c r="E19" s="84"/>
      <c r="F19" s="84"/>
      <c r="G19" s="84"/>
    </row>
    <row r="20" spans="1:7" s="11" customFormat="1" ht="32.25">
      <c r="A20" s="5">
        <v>1.8</v>
      </c>
      <c r="B20" s="4" t="s">
        <v>24</v>
      </c>
      <c r="C20" s="6" t="s">
        <v>16</v>
      </c>
      <c r="D20" s="84"/>
      <c r="E20" s="84"/>
      <c r="F20" s="84"/>
      <c r="G20" s="84"/>
    </row>
    <row r="21" spans="1:7" s="11" customFormat="1" ht="32.25">
      <c r="A21" s="5">
        <v>1.9</v>
      </c>
      <c r="B21" s="4" t="s">
        <v>25</v>
      </c>
      <c r="C21" s="6" t="s">
        <v>16</v>
      </c>
      <c r="D21" s="84"/>
      <c r="E21" s="84"/>
      <c r="F21" s="84"/>
      <c r="G21" s="84"/>
    </row>
    <row r="22" spans="1:7" s="11" customFormat="1" ht="32.25">
      <c r="A22" s="13">
        <v>1.1000000000000001</v>
      </c>
      <c r="B22" s="4" t="s">
        <v>26</v>
      </c>
      <c r="C22" s="6" t="s">
        <v>16</v>
      </c>
      <c r="D22" s="84"/>
      <c r="E22" s="84"/>
      <c r="F22" s="84"/>
      <c r="G22" s="84"/>
    </row>
    <row r="23" spans="1:7" s="11" customFormat="1" ht="34.5" customHeight="1">
      <c r="A23" s="5">
        <v>1.1100000000000001</v>
      </c>
      <c r="B23" s="4" t="s">
        <v>27</v>
      </c>
      <c r="C23" s="6" t="s">
        <v>16</v>
      </c>
      <c r="D23" s="84"/>
      <c r="E23" s="84"/>
      <c r="F23" s="84"/>
      <c r="G23" s="84"/>
    </row>
    <row r="24" spans="1:7" s="84" customFormat="1" ht="342" customHeight="1">
      <c r="A24" s="5" t="s">
        <v>28</v>
      </c>
      <c r="B24" s="101" t="s">
        <v>100</v>
      </c>
      <c r="C24" s="3" t="s">
        <v>30</v>
      </c>
    </row>
    <row r="25" spans="1:7" s="11" customFormat="1" ht="16.5">
      <c r="A25" s="14"/>
      <c r="B25" s="86" t="s">
        <v>31</v>
      </c>
      <c r="C25" s="15">
        <f>11-(COUNTIF(C13:C23,"does not meet expectations - 0 points"))</f>
        <v>10</v>
      </c>
      <c r="D25" s="84"/>
      <c r="E25" s="84"/>
      <c r="F25" s="84"/>
      <c r="G25" s="84"/>
    </row>
    <row r="26" spans="1:7" s="11" customFormat="1" ht="49.5" customHeight="1">
      <c r="A26" s="20" t="s">
        <v>12</v>
      </c>
      <c r="B26" s="20" t="s">
        <v>32</v>
      </c>
      <c r="C26" s="20" t="s">
        <v>14</v>
      </c>
      <c r="D26" s="84"/>
      <c r="E26" s="84"/>
      <c r="F26" s="84"/>
      <c r="G26" s="84"/>
    </row>
    <row r="27" spans="1:7" s="11" customFormat="1" ht="32.25" customHeight="1">
      <c r="A27" s="72">
        <v>2.1</v>
      </c>
      <c r="B27" s="73" t="s">
        <v>33</v>
      </c>
      <c r="C27" s="6" t="s">
        <v>16</v>
      </c>
      <c r="D27" s="84"/>
      <c r="E27" s="84"/>
      <c r="F27" s="84"/>
      <c r="G27" s="84"/>
    </row>
    <row r="28" spans="1:7" s="11" customFormat="1" ht="32.25">
      <c r="A28" s="72">
        <v>2.2000000000000002</v>
      </c>
      <c r="B28" s="73" t="s">
        <v>34</v>
      </c>
      <c r="C28" s="6" t="s">
        <v>16</v>
      </c>
      <c r="D28" s="84"/>
      <c r="E28" s="84"/>
      <c r="F28" s="84"/>
      <c r="G28" s="84"/>
    </row>
    <row r="29" spans="1:7" s="11" customFormat="1" ht="35.25" customHeight="1">
      <c r="A29" s="72">
        <v>2.2999999999999998</v>
      </c>
      <c r="B29" s="73" t="s">
        <v>35</v>
      </c>
      <c r="C29" s="6" t="s">
        <v>16</v>
      </c>
      <c r="D29" s="84"/>
      <c r="E29" s="84"/>
      <c r="F29" s="84"/>
      <c r="G29" s="84"/>
    </row>
    <row r="30" spans="1:7" s="11" customFormat="1" ht="32.25">
      <c r="A30" s="72">
        <v>2.4</v>
      </c>
      <c r="B30" s="73" t="s">
        <v>18</v>
      </c>
      <c r="C30" s="6" t="s">
        <v>19</v>
      </c>
      <c r="D30" s="84"/>
      <c r="E30" s="84"/>
      <c r="F30" s="84"/>
      <c r="G30" s="84"/>
    </row>
    <row r="31" spans="1:7" s="11" customFormat="1" ht="32.25">
      <c r="A31" s="72">
        <v>2.5</v>
      </c>
      <c r="B31" s="73" t="s">
        <v>36</v>
      </c>
      <c r="C31" s="6" t="s">
        <v>16</v>
      </c>
      <c r="D31" s="84"/>
      <c r="E31" s="84"/>
      <c r="F31" s="84"/>
      <c r="G31" s="84"/>
    </row>
    <row r="32" spans="1:7" s="11" customFormat="1" ht="32.25">
      <c r="A32" s="72">
        <v>2.6</v>
      </c>
      <c r="B32" s="73" t="s">
        <v>37</v>
      </c>
      <c r="C32" s="6" t="s">
        <v>16</v>
      </c>
      <c r="D32" s="84"/>
      <c r="E32" s="84"/>
      <c r="F32" s="84"/>
      <c r="G32" s="84"/>
    </row>
    <row r="33" spans="1:7" s="11" customFormat="1" ht="32.25">
      <c r="A33" s="72">
        <v>2.7</v>
      </c>
      <c r="B33" s="73" t="s">
        <v>38</v>
      </c>
      <c r="C33" s="6" t="s">
        <v>16</v>
      </c>
      <c r="D33" s="84"/>
      <c r="E33" s="84"/>
      <c r="F33" s="84"/>
      <c r="G33" s="84"/>
    </row>
    <row r="34" spans="1:7" s="11" customFormat="1" ht="32.25">
      <c r="A34" s="72">
        <v>2.8</v>
      </c>
      <c r="B34" s="73" t="s">
        <v>39</v>
      </c>
      <c r="C34" s="6" t="s">
        <v>16</v>
      </c>
      <c r="D34" s="84"/>
      <c r="E34" s="84"/>
      <c r="F34" s="84"/>
      <c r="G34" s="84"/>
    </row>
    <row r="35" spans="1:7" s="11" customFormat="1" ht="32.25">
      <c r="A35" s="72">
        <v>2.9</v>
      </c>
      <c r="B35" s="73" t="s">
        <v>40</v>
      </c>
      <c r="C35" s="6" t="s">
        <v>16</v>
      </c>
      <c r="D35" s="84"/>
      <c r="E35" s="84"/>
      <c r="F35" s="84"/>
      <c r="G35" s="84"/>
    </row>
    <row r="36" spans="1:7" s="11" customFormat="1" ht="32.25">
      <c r="A36" s="74">
        <v>2.1</v>
      </c>
      <c r="B36" s="73" t="s">
        <v>41</v>
      </c>
      <c r="C36" s="6" t="s">
        <v>16</v>
      </c>
      <c r="D36" s="84"/>
      <c r="E36" s="84"/>
      <c r="F36" s="84"/>
      <c r="G36" s="84"/>
    </row>
    <row r="37" spans="1:7" s="11" customFormat="1" ht="32.25">
      <c r="A37" s="72">
        <v>2.11</v>
      </c>
      <c r="B37" s="73" t="s">
        <v>42</v>
      </c>
      <c r="C37" s="6" t="s">
        <v>16</v>
      </c>
      <c r="D37" s="84"/>
      <c r="E37" s="84"/>
      <c r="F37" s="84"/>
      <c r="G37" s="84"/>
    </row>
    <row r="38" spans="1:7" s="11" customFormat="1" ht="32.25">
      <c r="A38" s="72">
        <v>2.12</v>
      </c>
      <c r="B38" s="73" t="s">
        <v>101</v>
      </c>
      <c r="C38" s="6" t="s">
        <v>16</v>
      </c>
      <c r="D38" s="84"/>
      <c r="E38" s="84"/>
      <c r="F38" s="84"/>
      <c r="G38" s="84"/>
    </row>
    <row r="39" spans="1:7" s="11" customFormat="1" ht="32.25">
      <c r="A39" s="72">
        <v>2.13</v>
      </c>
      <c r="B39" s="73" t="s">
        <v>44</v>
      </c>
      <c r="C39" s="6" t="s">
        <v>16</v>
      </c>
      <c r="D39" s="84"/>
      <c r="E39" s="84"/>
      <c r="F39" s="84"/>
      <c r="G39" s="84"/>
    </row>
    <row r="40" spans="1:7" s="11" customFormat="1" ht="32.25">
      <c r="A40" s="72">
        <v>2.14</v>
      </c>
      <c r="B40" s="73" t="s">
        <v>45</v>
      </c>
      <c r="C40" s="6" t="s">
        <v>19</v>
      </c>
      <c r="D40" s="84"/>
      <c r="E40" s="84"/>
      <c r="F40" s="84"/>
      <c r="G40" s="84"/>
    </row>
    <row r="41" spans="1:7" s="11" customFormat="1" ht="32.25">
      <c r="A41" s="72">
        <v>2.15</v>
      </c>
      <c r="B41" s="73" t="s">
        <v>46</v>
      </c>
      <c r="C41" s="6" t="s">
        <v>19</v>
      </c>
      <c r="D41" s="84"/>
      <c r="E41" s="84"/>
      <c r="F41" s="84"/>
      <c r="G41" s="84"/>
    </row>
    <row r="42" spans="1:7" s="11" customFormat="1" ht="32.25">
      <c r="A42" s="72">
        <v>2.16</v>
      </c>
      <c r="B42" s="73" t="s">
        <v>47</v>
      </c>
      <c r="C42" s="6" t="s">
        <v>16</v>
      </c>
      <c r="D42" s="84"/>
      <c r="E42" s="84"/>
      <c r="F42" s="84"/>
      <c r="G42" s="84"/>
    </row>
    <row r="43" spans="1:7" s="11" customFormat="1" ht="32.25">
      <c r="A43" s="72">
        <v>2.17</v>
      </c>
      <c r="B43" s="73" t="s">
        <v>48</v>
      </c>
      <c r="C43" s="6" t="s">
        <v>16</v>
      </c>
      <c r="D43" s="84"/>
      <c r="E43" s="84"/>
      <c r="F43" s="84"/>
      <c r="G43" s="84"/>
    </row>
    <row r="44" spans="1:7" s="11" customFormat="1" ht="32.25">
      <c r="A44" s="72">
        <v>2.1800000000000002</v>
      </c>
      <c r="B44" s="73" t="s">
        <v>49</v>
      </c>
      <c r="C44" s="6" t="s">
        <v>16</v>
      </c>
      <c r="D44" s="84"/>
      <c r="E44" s="84"/>
      <c r="F44" s="84"/>
      <c r="G44" s="84"/>
    </row>
    <row r="45" spans="1:7" s="11" customFormat="1" ht="32.25">
      <c r="A45" s="72">
        <v>2.19</v>
      </c>
      <c r="B45" s="73" t="s">
        <v>50</v>
      </c>
      <c r="C45" s="6" t="s">
        <v>16</v>
      </c>
      <c r="D45" s="84"/>
      <c r="E45" s="84"/>
      <c r="F45" s="84"/>
      <c r="G45" s="84"/>
    </row>
    <row r="46" spans="1:7" s="11" customFormat="1" ht="41.25" customHeight="1">
      <c r="A46" s="74">
        <v>2.2000000000000002</v>
      </c>
      <c r="B46" s="73" t="s">
        <v>27</v>
      </c>
      <c r="C46" s="6" t="s">
        <v>16</v>
      </c>
      <c r="D46" s="84"/>
      <c r="E46" s="84"/>
      <c r="F46" s="84"/>
      <c r="G46" s="84"/>
    </row>
    <row r="47" spans="1:7" s="84" customFormat="1" ht="406.5" customHeight="1">
      <c r="A47" s="5" t="s">
        <v>28</v>
      </c>
      <c r="B47" s="101" t="s">
        <v>102</v>
      </c>
      <c r="C47" s="3" t="s">
        <v>30</v>
      </c>
    </row>
    <row r="48" spans="1:7" s="11" customFormat="1" ht="16.5">
      <c r="A48" s="14"/>
      <c r="B48" s="86" t="s">
        <v>52</v>
      </c>
      <c r="C48" s="15">
        <f>20-(COUNTIF(C27:C46,"does not meet expectations - 0 points"))</f>
        <v>17</v>
      </c>
      <c r="D48" s="84"/>
      <c r="E48" s="84"/>
      <c r="F48" s="84"/>
      <c r="G48" s="84"/>
    </row>
    <row r="49" spans="1:7" s="11" customFormat="1" ht="32.25">
      <c r="A49" s="20" t="s">
        <v>12</v>
      </c>
      <c r="B49" s="20" t="s">
        <v>53</v>
      </c>
      <c r="C49" s="20" t="s">
        <v>14</v>
      </c>
      <c r="D49" s="84"/>
      <c r="E49" s="84"/>
      <c r="F49" s="84"/>
      <c r="G49" s="84"/>
    </row>
    <row r="50" spans="1:7" s="11" customFormat="1" ht="32.25" customHeight="1">
      <c r="A50" s="5">
        <v>3.1</v>
      </c>
      <c r="B50" s="4" t="s">
        <v>54</v>
      </c>
      <c r="C50" s="6" t="s">
        <v>16</v>
      </c>
      <c r="D50" s="84"/>
      <c r="E50" s="84"/>
      <c r="F50" s="84"/>
      <c r="G50" s="84"/>
    </row>
    <row r="51" spans="1:7" s="11" customFormat="1" ht="39.75" customHeight="1">
      <c r="A51" s="5">
        <v>3.2</v>
      </c>
      <c r="B51" s="4" t="s">
        <v>55</v>
      </c>
      <c r="C51" s="6" t="s">
        <v>16</v>
      </c>
      <c r="D51" s="84"/>
      <c r="E51" s="84"/>
      <c r="F51" s="84"/>
      <c r="G51" s="84"/>
    </row>
    <row r="52" spans="1:7" s="11" customFormat="1" ht="32.25">
      <c r="A52" s="5">
        <v>3.3</v>
      </c>
      <c r="B52" s="4" t="s">
        <v>56</v>
      </c>
      <c r="C52" s="6" t="s">
        <v>16</v>
      </c>
      <c r="D52" s="84"/>
      <c r="E52" s="84"/>
      <c r="F52" s="84"/>
      <c r="G52" s="84"/>
    </row>
    <row r="53" spans="1:7" s="11" customFormat="1" ht="32.25">
      <c r="A53" s="5">
        <v>3.4</v>
      </c>
      <c r="B53" s="4" t="s">
        <v>57</v>
      </c>
      <c r="C53" s="6" t="s">
        <v>16</v>
      </c>
      <c r="D53" s="84"/>
      <c r="E53" s="84"/>
      <c r="F53" s="84"/>
      <c r="G53" s="84"/>
    </row>
    <row r="54" spans="1:7" s="11" customFormat="1" ht="32.25">
      <c r="A54" s="5">
        <v>3.5</v>
      </c>
      <c r="B54" s="4" t="s">
        <v>58</v>
      </c>
      <c r="C54" s="6" t="s">
        <v>16</v>
      </c>
      <c r="D54" s="84"/>
      <c r="E54" s="84"/>
      <c r="F54" s="84"/>
      <c r="G54" s="84"/>
    </row>
    <row r="55" spans="1:7" s="11" customFormat="1" ht="32.25">
      <c r="A55" s="5">
        <v>3.6</v>
      </c>
      <c r="B55" s="4" t="s">
        <v>59</v>
      </c>
      <c r="C55" s="6" t="s">
        <v>19</v>
      </c>
      <c r="D55" s="84"/>
      <c r="E55" s="84"/>
      <c r="F55" s="84"/>
      <c r="G55" s="84"/>
    </row>
    <row r="56" spans="1:7" s="11" customFormat="1" ht="32.25">
      <c r="A56" s="5">
        <v>3.7</v>
      </c>
      <c r="B56" s="4" t="s">
        <v>60</v>
      </c>
      <c r="C56" s="6" t="s">
        <v>16</v>
      </c>
      <c r="D56" s="84"/>
      <c r="E56" s="84"/>
      <c r="F56" s="84"/>
      <c r="G56" s="84"/>
    </row>
    <row r="57" spans="1:7" s="11" customFormat="1" ht="31.5" customHeight="1">
      <c r="A57" s="5">
        <v>3.8</v>
      </c>
      <c r="B57" s="4" t="s">
        <v>103</v>
      </c>
      <c r="C57" s="6" t="s">
        <v>16</v>
      </c>
      <c r="D57" s="84"/>
      <c r="E57" s="84"/>
      <c r="F57" s="84"/>
      <c r="G57" s="84"/>
    </row>
    <row r="58" spans="1:7" s="11" customFormat="1" ht="32.25">
      <c r="A58" s="5">
        <v>3.9</v>
      </c>
      <c r="B58" s="4" t="s">
        <v>61</v>
      </c>
      <c r="C58" s="6" t="s">
        <v>16</v>
      </c>
      <c r="D58" s="84"/>
      <c r="E58" s="84"/>
      <c r="F58" s="84"/>
      <c r="G58" s="84"/>
    </row>
    <row r="59" spans="1:7" s="84" customFormat="1" ht="251.25" customHeight="1">
      <c r="A59" s="5" t="s">
        <v>28</v>
      </c>
      <c r="B59" s="101" t="s">
        <v>104</v>
      </c>
      <c r="C59" s="3" t="s">
        <v>30</v>
      </c>
    </row>
    <row r="60" spans="1:7" s="11" customFormat="1" ht="16.5">
      <c r="A60" s="14"/>
      <c r="B60" s="86" t="s">
        <v>105</v>
      </c>
      <c r="C60" s="15">
        <f>9-(COUNTIF(C50:C57,"does not meet expectations - 0 points"))</f>
        <v>8</v>
      </c>
      <c r="D60" s="84"/>
      <c r="E60" s="84"/>
      <c r="F60" s="84"/>
      <c r="G60" s="84"/>
    </row>
    <row r="61" spans="1:7" s="11" customFormat="1" ht="32.25">
      <c r="A61" s="20" t="s">
        <v>12</v>
      </c>
      <c r="B61" s="20" t="s">
        <v>106</v>
      </c>
      <c r="C61" s="20" t="s">
        <v>14</v>
      </c>
      <c r="D61" s="84"/>
      <c r="E61" s="84"/>
      <c r="F61" s="84"/>
      <c r="G61" s="84"/>
    </row>
    <row r="62" spans="1:7" s="11" customFormat="1" ht="30.75" customHeight="1">
      <c r="A62" s="23">
        <v>4.0999999999999996</v>
      </c>
      <c r="B62" s="24" t="s">
        <v>107</v>
      </c>
      <c r="C62" s="15" t="s">
        <v>16</v>
      </c>
      <c r="D62" s="84"/>
      <c r="E62" s="84"/>
      <c r="F62" s="84"/>
      <c r="G62" s="84"/>
    </row>
    <row r="63" spans="1:7" s="11" customFormat="1" ht="30" customHeight="1">
      <c r="A63" s="25">
        <v>4.2</v>
      </c>
      <c r="B63" s="26" t="s">
        <v>108</v>
      </c>
      <c r="C63" s="15" t="s">
        <v>16</v>
      </c>
      <c r="D63" s="84"/>
      <c r="E63" s="84"/>
      <c r="F63" s="84"/>
      <c r="G63" s="84"/>
    </row>
    <row r="64" spans="1:7" s="11" customFormat="1" ht="32.25" customHeight="1">
      <c r="A64" s="25">
        <v>4.3</v>
      </c>
      <c r="B64" s="27" t="s">
        <v>109</v>
      </c>
      <c r="C64" s="15" t="s">
        <v>16</v>
      </c>
      <c r="D64" s="84"/>
      <c r="E64" s="84"/>
      <c r="F64" s="84"/>
      <c r="G64" s="84"/>
    </row>
    <row r="65" spans="1:7" s="11" customFormat="1" ht="32.25" customHeight="1">
      <c r="A65" s="25">
        <v>4.4000000000000004</v>
      </c>
      <c r="B65" s="27" t="s">
        <v>110</v>
      </c>
      <c r="C65" s="15" t="s">
        <v>16</v>
      </c>
      <c r="D65" s="84"/>
      <c r="E65" s="84"/>
      <c r="F65" s="84"/>
      <c r="G65" s="84"/>
    </row>
    <row r="66" spans="1:7" s="11" customFormat="1" ht="33" customHeight="1">
      <c r="A66" s="25">
        <v>4.5</v>
      </c>
      <c r="B66" s="27" t="s">
        <v>111</v>
      </c>
      <c r="C66" s="15" t="s">
        <v>16</v>
      </c>
      <c r="D66" s="84"/>
      <c r="E66" s="84"/>
      <c r="F66" s="84"/>
      <c r="G66" s="84"/>
    </row>
    <row r="67" spans="1:7" s="11" customFormat="1" ht="31.5" customHeight="1">
      <c r="A67" s="25">
        <v>4.5999999999999996</v>
      </c>
      <c r="B67" s="28" t="s">
        <v>112</v>
      </c>
      <c r="C67" s="15" t="s">
        <v>16</v>
      </c>
      <c r="D67" s="84"/>
      <c r="E67" s="84"/>
      <c r="F67" s="84"/>
      <c r="G67" s="84"/>
    </row>
    <row r="68" spans="1:7" s="84" customFormat="1" ht="168" customHeight="1">
      <c r="A68" s="5" t="s">
        <v>28</v>
      </c>
      <c r="B68" s="101" t="s">
        <v>113</v>
      </c>
      <c r="C68" s="3" t="s">
        <v>30</v>
      </c>
    </row>
    <row r="69" spans="1:7" s="11" customFormat="1" ht="16.5">
      <c r="A69" s="29"/>
      <c r="B69" s="88" t="s">
        <v>94</v>
      </c>
      <c r="C69" s="15">
        <f>6-(COUNTIF(C62:C67,"does not meet expectations - 0 points"))</f>
        <v>6</v>
      </c>
      <c r="D69" s="84"/>
      <c r="E69" s="84"/>
      <c r="F69" s="84"/>
      <c r="G69" s="84"/>
    </row>
    <row r="70" spans="1:7" s="11" customFormat="1" ht="32.25">
      <c r="A70" s="20" t="s">
        <v>12</v>
      </c>
      <c r="B70" s="85" t="s">
        <v>114</v>
      </c>
      <c r="C70" s="20" t="s">
        <v>14</v>
      </c>
      <c r="D70" s="84"/>
      <c r="E70" s="84"/>
      <c r="F70" s="84"/>
      <c r="G70" s="84"/>
    </row>
    <row r="71" spans="1:7" s="11" customFormat="1" ht="32.25" customHeight="1">
      <c r="A71" s="5">
        <v>5.0999999999999996</v>
      </c>
      <c r="B71" s="7" t="s">
        <v>65</v>
      </c>
      <c r="C71" s="6" t="s">
        <v>16</v>
      </c>
      <c r="D71" s="84"/>
      <c r="E71" s="84"/>
      <c r="F71" s="84"/>
      <c r="G71" s="84"/>
    </row>
    <row r="72" spans="1:7" s="11" customFormat="1" ht="32.25">
      <c r="A72" s="5">
        <v>5.2</v>
      </c>
      <c r="B72" s="7" t="s">
        <v>66</v>
      </c>
      <c r="C72" s="6" t="s">
        <v>16</v>
      </c>
      <c r="D72" s="84"/>
      <c r="E72" s="84"/>
      <c r="F72" s="84"/>
      <c r="G72" s="84"/>
    </row>
    <row r="73" spans="1:7" s="11" customFormat="1" ht="32.25">
      <c r="A73" s="5">
        <v>5.3</v>
      </c>
      <c r="B73" s="7" t="s">
        <v>67</v>
      </c>
      <c r="C73" s="6" t="s">
        <v>16</v>
      </c>
      <c r="D73" s="84"/>
      <c r="E73" s="84"/>
      <c r="F73" s="84"/>
      <c r="G73" s="84"/>
    </row>
    <row r="74" spans="1:7" s="11" customFormat="1" ht="32.25">
      <c r="A74" s="5">
        <v>5.4</v>
      </c>
      <c r="B74" s="7" t="s">
        <v>68</v>
      </c>
      <c r="C74" s="6" t="s">
        <v>16</v>
      </c>
      <c r="D74" s="84"/>
      <c r="E74" s="84"/>
      <c r="F74" s="84"/>
      <c r="G74" s="84"/>
    </row>
    <row r="75" spans="1:7" s="11" customFormat="1" ht="32.25">
      <c r="A75" s="5">
        <v>5.5</v>
      </c>
      <c r="B75" s="4" t="s">
        <v>69</v>
      </c>
      <c r="C75" s="6" t="s">
        <v>16</v>
      </c>
      <c r="D75" s="84"/>
      <c r="E75" s="84"/>
      <c r="F75" s="84"/>
      <c r="G75" s="84"/>
    </row>
    <row r="76" spans="1:7" s="11" customFormat="1" ht="32.25">
      <c r="A76" s="5">
        <v>5.6</v>
      </c>
      <c r="B76" s="4" t="s">
        <v>70</v>
      </c>
      <c r="C76" s="6" t="s">
        <v>16</v>
      </c>
      <c r="D76" s="84"/>
      <c r="E76" s="84"/>
      <c r="F76" s="84"/>
      <c r="G76" s="84"/>
    </row>
    <row r="77" spans="1:7" s="11" customFormat="1" ht="32.25">
      <c r="A77" s="5">
        <v>5.7</v>
      </c>
      <c r="B77" s="4" t="s">
        <v>71</v>
      </c>
      <c r="C77" s="6" t="s">
        <v>16</v>
      </c>
      <c r="D77" s="84"/>
      <c r="E77" s="84"/>
      <c r="F77" s="84"/>
      <c r="G77" s="84"/>
    </row>
    <row r="78" spans="1:7" s="11" customFormat="1" ht="32.25">
      <c r="A78" s="5">
        <v>5.8</v>
      </c>
      <c r="B78" s="4" t="s">
        <v>72</v>
      </c>
      <c r="C78" s="6" t="s">
        <v>16</v>
      </c>
      <c r="D78" s="84"/>
      <c r="E78" s="84"/>
      <c r="F78" s="84"/>
      <c r="G78" s="84"/>
    </row>
    <row r="79" spans="1:7" s="11" customFormat="1" ht="35.25" customHeight="1">
      <c r="A79" s="5">
        <v>5.9</v>
      </c>
      <c r="B79" s="4" t="s">
        <v>73</v>
      </c>
      <c r="C79" s="6" t="s">
        <v>16</v>
      </c>
      <c r="D79" s="84"/>
      <c r="E79" s="84"/>
      <c r="F79" s="84"/>
      <c r="G79" s="84"/>
    </row>
    <row r="80" spans="1:7" s="11" customFormat="1" ht="31.5" customHeight="1">
      <c r="A80" s="13">
        <v>5.0999999999999996</v>
      </c>
      <c r="B80" s="4" t="s">
        <v>74</v>
      </c>
      <c r="C80" s="6" t="s">
        <v>16</v>
      </c>
      <c r="D80" s="84"/>
      <c r="E80" s="84"/>
      <c r="F80" s="84"/>
      <c r="G80" s="84"/>
    </row>
    <row r="81" spans="1:7" s="11" customFormat="1" ht="33" customHeight="1">
      <c r="A81" s="5">
        <v>5.1100000000000003</v>
      </c>
      <c r="B81" s="4" t="s">
        <v>75</v>
      </c>
      <c r="C81" s="6" t="s">
        <v>16</v>
      </c>
      <c r="D81" s="84"/>
      <c r="E81" s="84"/>
      <c r="F81" s="84"/>
      <c r="G81" s="84"/>
    </row>
    <row r="82" spans="1:7" s="11" customFormat="1" ht="32.25">
      <c r="A82" s="5">
        <v>5.12</v>
      </c>
      <c r="B82" s="4" t="s">
        <v>76</v>
      </c>
      <c r="C82" s="6" t="s">
        <v>16</v>
      </c>
      <c r="D82" s="84"/>
      <c r="E82" s="84"/>
      <c r="F82" s="84"/>
      <c r="G82" s="84"/>
    </row>
    <row r="83" spans="1:7" s="11" customFormat="1" ht="32.25">
      <c r="A83" s="5">
        <v>5.13</v>
      </c>
      <c r="B83" s="8" t="s">
        <v>61</v>
      </c>
      <c r="C83" s="6" t="s">
        <v>16</v>
      </c>
      <c r="D83" s="84"/>
      <c r="E83" s="84"/>
      <c r="F83" s="84"/>
      <c r="G83" s="84"/>
    </row>
    <row r="84" spans="1:7" s="84" customFormat="1" ht="257.25" customHeight="1">
      <c r="A84" s="5" t="s">
        <v>28</v>
      </c>
      <c r="B84" s="101" t="s">
        <v>115</v>
      </c>
      <c r="C84" s="3" t="s">
        <v>30</v>
      </c>
    </row>
    <row r="85" spans="1:7" s="11" customFormat="1" ht="16.5">
      <c r="A85" s="14"/>
      <c r="B85" s="86" t="s">
        <v>78</v>
      </c>
      <c r="C85" s="15">
        <f>13-(COUNTIF(C71:C83,"does not meet expectations - 0 points"))</f>
        <v>13</v>
      </c>
      <c r="D85" s="84"/>
      <c r="E85" s="84"/>
      <c r="F85" s="84"/>
      <c r="G85" s="84"/>
    </row>
    <row r="86" spans="1:7" s="11" customFormat="1" ht="30" customHeight="1">
      <c r="A86" s="20" t="s">
        <v>12</v>
      </c>
      <c r="B86" s="20" t="s">
        <v>116</v>
      </c>
      <c r="C86" s="20" t="s">
        <v>14</v>
      </c>
      <c r="D86" s="84"/>
      <c r="E86" s="84"/>
      <c r="F86" s="84"/>
      <c r="G86" s="84"/>
    </row>
    <row r="87" spans="1:7" s="11" customFormat="1" ht="32.25" customHeight="1">
      <c r="A87" s="5">
        <v>6.1</v>
      </c>
      <c r="B87" s="4" t="s">
        <v>117</v>
      </c>
      <c r="C87" s="6" t="s">
        <v>16</v>
      </c>
      <c r="D87" s="84"/>
      <c r="E87" s="84"/>
      <c r="F87" s="84"/>
      <c r="G87" s="84"/>
    </row>
    <row r="88" spans="1:7" s="11" customFormat="1" ht="32.25">
      <c r="A88" s="5">
        <v>6.2</v>
      </c>
      <c r="B88" s="4" t="s">
        <v>81</v>
      </c>
      <c r="C88" s="6" t="s">
        <v>16</v>
      </c>
      <c r="D88" s="84"/>
      <c r="E88" s="84"/>
      <c r="F88" s="84"/>
      <c r="G88" s="84"/>
    </row>
    <row r="89" spans="1:7" s="11" customFormat="1" ht="32.25">
      <c r="A89" s="5">
        <v>6.3</v>
      </c>
      <c r="B89" s="9" t="s">
        <v>82</v>
      </c>
      <c r="C89" s="6" t="s">
        <v>16</v>
      </c>
      <c r="D89" s="84"/>
      <c r="E89" s="84"/>
      <c r="F89" s="84"/>
      <c r="G89" s="84"/>
    </row>
    <row r="90" spans="1:7" s="11" customFormat="1" ht="32.25">
      <c r="A90" s="5">
        <v>6.4</v>
      </c>
      <c r="B90" s="7" t="s">
        <v>83</v>
      </c>
      <c r="C90" s="6" t="s">
        <v>16</v>
      </c>
      <c r="D90" s="84"/>
      <c r="E90" s="84"/>
      <c r="F90" s="84"/>
      <c r="G90" s="84"/>
    </row>
    <row r="91" spans="1:7" s="84" customFormat="1" ht="158.25" customHeight="1">
      <c r="A91" s="5" t="s">
        <v>28</v>
      </c>
      <c r="B91" s="101" t="s">
        <v>118</v>
      </c>
      <c r="C91" s="3" t="s">
        <v>30</v>
      </c>
    </row>
    <row r="92" spans="1:7" s="11" customFormat="1" ht="16.5">
      <c r="A92" s="14"/>
      <c r="B92" s="86" t="s">
        <v>85</v>
      </c>
      <c r="C92" s="15">
        <f>4-(COUNTIF(C87:C90,"does not meet expectations - 0 points"))</f>
        <v>4</v>
      </c>
      <c r="D92" s="84"/>
      <c r="E92" s="84"/>
      <c r="F92" s="84"/>
      <c r="G92" s="84"/>
    </row>
    <row r="93" spans="1:7" s="11" customFormat="1" ht="32.25">
      <c r="A93" s="20" t="s">
        <v>12</v>
      </c>
      <c r="B93" s="20" t="s">
        <v>119</v>
      </c>
      <c r="C93" s="20" t="s">
        <v>14</v>
      </c>
      <c r="D93" s="84"/>
      <c r="E93" s="84"/>
      <c r="F93" s="84"/>
      <c r="G93" s="84"/>
    </row>
    <row r="94" spans="1:7" s="11" customFormat="1" ht="32.25" customHeight="1">
      <c r="A94" s="5">
        <v>7.1</v>
      </c>
      <c r="B94" s="4" t="s">
        <v>87</v>
      </c>
      <c r="C94" s="5" t="s">
        <v>16</v>
      </c>
      <c r="D94" s="84"/>
      <c r="E94" s="84"/>
      <c r="F94" s="84"/>
      <c r="G94" s="84"/>
    </row>
    <row r="95" spans="1:7" s="11" customFormat="1" ht="32.25">
      <c r="A95" s="5">
        <v>7.2</v>
      </c>
      <c r="B95" s="9" t="s">
        <v>88</v>
      </c>
      <c r="C95" s="5" t="s">
        <v>16</v>
      </c>
      <c r="D95" s="84"/>
      <c r="E95" s="84"/>
      <c r="F95" s="84"/>
      <c r="G95" s="84"/>
    </row>
    <row r="96" spans="1:7" s="11" customFormat="1" ht="32.25">
      <c r="A96" s="5">
        <v>7.3</v>
      </c>
      <c r="B96" s="10" t="s">
        <v>89</v>
      </c>
      <c r="C96" s="5" t="s">
        <v>16</v>
      </c>
      <c r="D96" s="84"/>
      <c r="E96" s="84"/>
      <c r="F96" s="84"/>
      <c r="G96" s="84"/>
    </row>
    <row r="97" spans="1:7" s="11" customFormat="1" ht="32.25">
      <c r="A97" s="5">
        <v>7.4</v>
      </c>
      <c r="B97" s="10" t="s">
        <v>90</v>
      </c>
      <c r="C97" s="5" t="s">
        <v>16</v>
      </c>
      <c r="D97" s="84"/>
      <c r="E97" s="84"/>
      <c r="F97" s="84"/>
      <c r="G97" s="84"/>
    </row>
    <row r="98" spans="1:7" s="11" customFormat="1" ht="32.25">
      <c r="A98" s="5">
        <v>7.5</v>
      </c>
      <c r="B98" s="10" t="s">
        <v>91</v>
      </c>
      <c r="C98" s="5" t="s">
        <v>16</v>
      </c>
      <c r="D98" s="84"/>
      <c r="E98" s="84"/>
      <c r="F98" s="84"/>
      <c r="G98" s="84"/>
    </row>
    <row r="99" spans="1:7" s="11" customFormat="1" ht="32.25">
      <c r="A99" s="5">
        <v>7.6</v>
      </c>
      <c r="B99" s="10" t="s">
        <v>92</v>
      </c>
      <c r="C99" s="5" t="s">
        <v>16</v>
      </c>
      <c r="D99" s="84"/>
      <c r="E99" s="84"/>
      <c r="F99" s="84"/>
      <c r="G99" s="84"/>
    </row>
    <row r="100" spans="1:7" s="84" customFormat="1" ht="141" customHeight="1">
      <c r="A100" s="5" t="s">
        <v>28</v>
      </c>
      <c r="B100" s="101" t="s">
        <v>120</v>
      </c>
      <c r="C100" s="3" t="s">
        <v>30</v>
      </c>
    </row>
    <row r="101" spans="1:7" s="11" customFormat="1" ht="16.5">
      <c r="A101" s="14"/>
      <c r="B101" s="86" t="s">
        <v>94</v>
      </c>
      <c r="C101" s="15">
        <f>6-(COUNTIF(C94:C99,"does not meet expectations - 0 points"))</f>
        <v>6</v>
      </c>
      <c r="D101" s="84"/>
      <c r="E101" s="84"/>
      <c r="F101" s="84"/>
      <c r="G101" s="84"/>
    </row>
    <row r="102" spans="1:7" s="11" customFormat="1" hidden="1">
      <c r="A102" s="84"/>
      <c r="B102" s="90"/>
      <c r="C102" s="107"/>
      <c r="D102" s="84"/>
      <c r="E102" s="84"/>
      <c r="F102" s="84"/>
      <c r="G102" s="84"/>
    </row>
    <row r="103" spans="1:7" hidden="1">
      <c r="A103" s="84"/>
      <c r="B103" s="90"/>
      <c r="C103" s="107"/>
      <c r="D103" s="84"/>
      <c r="E103" s="84"/>
      <c r="F103" s="84"/>
      <c r="G103" s="84"/>
    </row>
    <row r="104" spans="1:7" hidden="1">
      <c r="A104" s="84"/>
      <c r="B104" s="90"/>
      <c r="C104" s="107"/>
      <c r="D104" s="84"/>
      <c r="E104" s="84"/>
      <c r="F104" s="84"/>
      <c r="G104" s="84"/>
    </row>
    <row r="105" spans="1:7" hidden="1">
      <c r="A105" s="84"/>
      <c r="B105" s="90"/>
      <c r="C105" s="107"/>
      <c r="D105" s="84"/>
      <c r="E105" s="84"/>
      <c r="F105" s="84"/>
      <c r="G105" s="84"/>
    </row>
    <row r="106" spans="1:7" hidden="1">
      <c r="A106" s="84"/>
      <c r="B106" s="90"/>
      <c r="C106" s="107"/>
      <c r="D106" s="84"/>
      <c r="E106" s="84"/>
      <c r="F106" s="84"/>
      <c r="G106" s="84"/>
    </row>
  </sheetData>
  <mergeCells count="11">
    <mergeCell ref="A1:C1"/>
    <mergeCell ref="A7:C7"/>
    <mergeCell ref="A2:C2"/>
    <mergeCell ref="A3:C3"/>
    <mergeCell ref="A4:C4"/>
    <mergeCell ref="A5:C5"/>
    <mergeCell ref="A8:C8"/>
    <mergeCell ref="A9:C9"/>
    <mergeCell ref="A10:C10"/>
    <mergeCell ref="A11:C11"/>
    <mergeCell ref="A6:B6"/>
  </mergeCells>
  <dataValidations count="2">
    <dataValidation type="list" allowBlank="1" sqref="C68 C87:C91 C27:C47 C13:C24 C50:C59 C71:C84 C94:C100" xr:uid="{00000000-0002-0000-0300-000000000000}">
      <formula1>"Meets Expectations - 1 point,Does Not Meet Expectations - 0 points"</formula1>
    </dataValidation>
    <dataValidation type="list" allowBlank="1" showInputMessage="1" showErrorMessage="1" sqref="C6" xr:uid="{3E33015A-F8D4-42E0-BB6C-EC917DAC166F}">
      <formula1>"Meets Expectations,Does Not Meet Expectations"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1"/>
  <sheetViews>
    <sheetView showGridLines="0" zoomScale="80" zoomScaleNormal="80" workbookViewId="0">
      <selection activeCell="A87" sqref="A87"/>
    </sheetView>
  </sheetViews>
  <sheetFormatPr defaultColWidth="0" defaultRowHeight="15" zeroHeight="1"/>
  <cols>
    <col min="1" max="1" width="15.5703125" style="16" customWidth="1"/>
    <col min="2" max="2" width="107.42578125" style="89" customWidth="1"/>
    <col min="3" max="3" width="26.28515625" style="108" customWidth="1"/>
    <col min="4" max="16384" width="0" style="16" hidden="1"/>
  </cols>
  <sheetData>
    <row r="1" spans="1:7" ht="51.75" customHeight="1">
      <c r="A1" s="122" t="s">
        <v>95</v>
      </c>
      <c r="B1" s="122"/>
      <c r="C1" s="123"/>
      <c r="D1" s="84"/>
      <c r="E1" s="84"/>
      <c r="F1" s="84"/>
      <c r="G1" s="84"/>
    </row>
    <row r="2" spans="1:7" ht="18.95" customHeight="1">
      <c r="A2" s="142" t="str">
        <f>PhaseII_Kindergarten!A2</f>
        <v>Savvas Learning Company LLC</v>
      </c>
      <c r="B2" s="142"/>
      <c r="C2" s="143"/>
      <c r="D2" s="84"/>
      <c r="E2" s="84"/>
      <c r="F2" s="84"/>
      <c r="G2" s="84"/>
    </row>
    <row r="3" spans="1:7" ht="20.100000000000001" customHeight="1">
      <c r="A3" s="144" t="str">
        <f>PhaseII_Kindergarten!A3</f>
        <v xml:space="preserve">myView Literacy				</v>
      </c>
      <c r="B3" s="144"/>
      <c r="C3" s="145"/>
      <c r="D3" s="84"/>
      <c r="E3" s="84"/>
      <c r="F3" s="84"/>
      <c r="G3" s="84"/>
    </row>
    <row r="4" spans="1:7" ht="18.95" customHeight="1">
      <c r="A4" s="142" t="s">
        <v>3</v>
      </c>
      <c r="B4" s="142"/>
      <c r="C4" s="143"/>
      <c r="D4" s="84"/>
      <c r="E4" s="84"/>
      <c r="F4" s="84"/>
      <c r="G4" s="84"/>
    </row>
    <row r="5" spans="1:7" ht="18.75" customHeight="1">
      <c r="A5" s="142" t="s">
        <v>121</v>
      </c>
      <c r="B5" s="142"/>
      <c r="C5" s="143"/>
      <c r="D5" s="84"/>
      <c r="E5" s="84"/>
      <c r="F5" s="84"/>
      <c r="G5" s="84"/>
    </row>
    <row r="6" spans="1:7" s="81" customFormat="1" ht="18.75">
      <c r="A6" s="121" t="s">
        <v>5</v>
      </c>
      <c r="B6" s="121"/>
      <c r="C6" s="109" t="s">
        <v>6</v>
      </c>
      <c r="D6" s="82"/>
      <c r="E6" s="82"/>
      <c r="F6" s="82"/>
      <c r="G6" s="82"/>
    </row>
    <row r="7" spans="1:7" ht="18.95" customHeight="1">
      <c r="A7" s="146" t="s">
        <v>122</v>
      </c>
      <c r="B7" s="147"/>
      <c r="C7" s="148"/>
      <c r="D7" s="84"/>
      <c r="E7" s="84"/>
      <c r="F7" s="84"/>
      <c r="G7" s="84"/>
    </row>
    <row r="8" spans="1:7" ht="64.5" customHeight="1">
      <c r="A8" s="130" t="s">
        <v>123</v>
      </c>
      <c r="B8" s="130"/>
      <c r="C8" s="131"/>
      <c r="D8" s="84"/>
      <c r="E8" s="84"/>
      <c r="F8" s="84"/>
      <c r="G8" s="84"/>
    </row>
    <row r="9" spans="1:7" ht="50.25" customHeight="1">
      <c r="A9" s="151" t="s">
        <v>9</v>
      </c>
      <c r="B9" s="151"/>
      <c r="C9" s="152"/>
      <c r="D9" s="84"/>
      <c r="E9" s="84"/>
      <c r="F9" s="84"/>
      <c r="G9" s="84"/>
    </row>
    <row r="10" spans="1:7" ht="17.25" customHeight="1">
      <c r="A10" s="130" t="s">
        <v>10</v>
      </c>
      <c r="B10" s="130"/>
      <c r="C10" s="131"/>
      <c r="D10" s="84"/>
      <c r="E10" s="84"/>
      <c r="F10" s="84"/>
      <c r="G10" s="84"/>
    </row>
    <row r="11" spans="1:7" ht="33" customHeight="1">
      <c r="A11" s="118" t="s">
        <v>11</v>
      </c>
      <c r="B11" s="149"/>
      <c r="C11" s="150"/>
      <c r="D11" s="84"/>
      <c r="E11" s="84"/>
      <c r="F11" s="84"/>
      <c r="G11" s="84"/>
    </row>
    <row r="12" spans="1:7" ht="48.75">
      <c r="A12" s="20" t="s">
        <v>12</v>
      </c>
      <c r="B12" s="20" t="s">
        <v>124</v>
      </c>
      <c r="C12" s="20" t="s">
        <v>14</v>
      </c>
      <c r="D12" s="84"/>
      <c r="E12" s="84"/>
      <c r="F12" s="84"/>
      <c r="G12" s="84"/>
    </row>
    <row r="13" spans="1:7" ht="32.25" customHeight="1">
      <c r="A13" s="72">
        <v>1.1000000000000001</v>
      </c>
      <c r="B13" s="73" t="s">
        <v>125</v>
      </c>
      <c r="C13" s="6" t="s">
        <v>16</v>
      </c>
      <c r="D13" s="84"/>
      <c r="E13" s="84"/>
      <c r="F13" s="84"/>
      <c r="G13" s="84"/>
    </row>
    <row r="14" spans="1:7" ht="32.25">
      <c r="A14" s="72">
        <v>1.2</v>
      </c>
      <c r="B14" s="73" t="s">
        <v>34</v>
      </c>
      <c r="C14" s="6" t="s">
        <v>16</v>
      </c>
      <c r="D14" s="84"/>
      <c r="E14" s="84"/>
      <c r="F14" s="84"/>
      <c r="G14" s="84"/>
    </row>
    <row r="15" spans="1:7" ht="48.75">
      <c r="A15" s="72">
        <v>1.3</v>
      </c>
      <c r="B15" s="73" t="s">
        <v>35</v>
      </c>
      <c r="C15" s="6" t="s">
        <v>16</v>
      </c>
      <c r="D15" s="84"/>
      <c r="E15" s="84"/>
      <c r="F15" s="84"/>
      <c r="G15" s="84"/>
    </row>
    <row r="16" spans="1:7" ht="32.25">
      <c r="A16" s="72">
        <v>1.4</v>
      </c>
      <c r="B16" s="73" t="s">
        <v>18</v>
      </c>
      <c r="C16" s="6" t="s">
        <v>19</v>
      </c>
      <c r="D16" s="84"/>
      <c r="E16" s="84"/>
      <c r="F16" s="84"/>
      <c r="G16" s="84"/>
    </row>
    <row r="17" spans="1:7" ht="32.25">
      <c r="A17" s="72">
        <v>1.5</v>
      </c>
      <c r="B17" s="73" t="s">
        <v>126</v>
      </c>
      <c r="C17" s="6" t="s">
        <v>19</v>
      </c>
      <c r="D17" s="84"/>
      <c r="E17" s="84"/>
      <c r="F17" s="84"/>
      <c r="G17" s="84"/>
    </row>
    <row r="18" spans="1:7" ht="32.25">
      <c r="A18" s="72">
        <v>1.6</v>
      </c>
      <c r="B18" s="73" t="s">
        <v>127</v>
      </c>
      <c r="C18" s="6" t="s">
        <v>16</v>
      </c>
      <c r="D18" s="84"/>
      <c r="E18" s="84"/>
      <c r="F18" s="84"/>
      <c r="G18" s="84"/>
    </row>
    <row r="19" spans="1:7" ht="32.25">
      <c r="A19" s="72">
        <v>1.7</v>
      </c>
      <c r="B19" s="73" t="s">
        <v>128</v>
      </c>
      <c r="C19" s="6" t="s">
        <v>16</v>
      </c>
      <c r="D19" s="84"/>
      <c r="E19" s="84"/>
      <c r="F19" s="84"/>
      <c r="G19" s="84"/>
    </row>
    <row r="20" spans="1:7" ht="32.25">
      <c r="A20" s="72">
        <v>1.8</v>
      </c>
      <c r="B20" s="73" t="s">
        <v>129</v>
      </c>
      <c r="C20" s="6" t="s">
        <v>16</v>
      </c>
      <c r="D20" s="84"/>
      <c r="E20" s="84"/>
      <c r="F20" s="84"/>
      <c r="G20" s="84"/>
    </row>
    <row r="21" spans="1:7" ht="32.25">
      <c r="A21" s="72">
        <v>1.9</v>
      </c>
      <c r="B21" s="73" t="s">
        <v>130</v>
      </c>
      <c r="C21" s="6" t="s">
        <v>16</v>
      </c>
      <c r="D21" s="84"/>
      <c r="E21" s="84"/>
      <c r="F21" s="84"/>
      <c r="G21" s="84"/>
    </row>
    <row r="22" spans="1:7" ht="32.25">
      <c r="A22" s="74">
        <v>1.1000000000000001</v>
      </c>
      <c r="B22" s="73" t="s">
        <v>131</v>
      </c>
      <c r="C22" s="6" t="s">
        <v>16</v>
      </c>
      <c r="D22" s="84"/>
      <c r="E22" s="84"/>
      <c r="F22" s="84"/>
      <c r="G22" s="84"/>
    </row>
    <row r="23" spans="1:7" ht="32.25">
      <c r="A23" s="72">
        <v>1.1100000000000001</v>
      </c>
      <c r="B23" s="73" t="s">
        <v>132</v>
      </c>
      <c r="C23" s="6" t="s">
        <v>16</v>
      </c>
      <c r="D23" s="84"/>
      <c r="E23" s="84"/>
      <c r="F23" s="84"/>
      <c r="G23" s="84"/>
    </row>
    <row r="24" spans="1:7" ht="32.25">
      <c r="A24" s="72">
        <v>1.1200000000000001</v>
      </c>
      <c r="B24" s="73" t="s">
        <v>47</v>
      </c>
      <c r="C24" s="6" t="s">
        <v>16</v>
      </c>
      <c r="D24" s="84"/>
      <c r="E24" s="84"/>
      <c r="F24" s="84"/>
      <c r="G24" s="84"/>
    </row>
    <row r="25" spans="1:7" ht="32.25">
      <c r="A25" s="72">
        <v>1.1299999999999999</v>
      </c>
      <c r="B25" s="73" t="s">
        <v>133</v>
      </c>
      <c r="C25" s="6" t="s">
        <v>16</v>
      </c>
      <c r="D25" s="84"/>
      <c r="E25" s="84"/>
      <c r="F25" s="84"/>
      <c r="G25" s="84"/>
    </row>
    <row r="26" spans="1:7" ht="32.25">
      <c r="A26" s="72">
        <v>1.1399999999999999</v>
      </c>
      <c r="B26" s="73" t="s">
        <v>50</v>
      </c>
      <c r="C26" s="6" t="s">
        <v>16</v>
      </c>
      <c r="D26" s="84"/>
      <c r="E26" s="84"/>
      <c r="F26" s="84"/>
      <c r="G26" s="84"/>
    </row>
    <row r="27" spans="1:7" ht="35.25" customHeight="1">
      <c r="A27" s="72">
        <v>1.1499999999999999</v>
      </c>
      <c r="B27" s="73" t="s">
        <v>27</v>
      </c>
      <c r="C27" s="6" t="s">
        <v>19</v>
      </c>
      <c r="D27" s="84"/>
      <c r="E27" s="84"/>
      <c r="F27" s="84"/>
      <c r="G27" s="84"/>
    </row>
    <row r="28" spans="1:7" s="84" customFormat="1" ht="393.75" customHeight="1">
      <c r="A28" s="5" t="s">
        <v>28</v>
      </c>
      <c r="B28" s="101" t="s">
        <v>134</v>
      </c>
      <c r="C28" s="3" t="s">
        <v>30</v>
      </c>
    </row>
    <row r="29" spans="1:7" ht="16.5">
      <c r="A29" s="5"/>
      <c r="B29" s="86" t="s">
        <v>135</v>
      </c>
      <c r="C29" s="5">
        <f>15-(COUNTIF(C13:C27,"does not meet expectations - 0 points"))</f>
        <v>12</v>
      </c>
      <c r="D29" s="84"/>
      <c r="E29" s="84"/>
      <c r="F29" s="84"/>
      <c r="G29" s="84"/>
    </row>
    <row r="30" spans="1:7" ht="16.5">
      <c r="A30" s="20" t="s">
        <v>12</v>
      </c>
      <c r="B30" s="85" t="s">
        <v>136</v>
      </c>
      <c r="C30" s="20" t="s">
        <v>14</v>
      </c>
      <c r="D30" s="84"/>
      <c r="E30" s="84"/>
      <c r="F30" s="84"/>
      <c r="G30" s="84"/>
    </row>
    <row r="31" spans="1:7" ht="32.25" customHeight="1">
      <c r="A31" s="5">
        <v>2.1</v>
      </c>
      <c r="B31" s="4" t="s">
        <v>54</v>
      </c>
      <c r="C31" s="6" t="s">
        <v>16</v>
      </c>
      <c r="D31" s="84"/>
      <c r="E31" s="84"/>
      <c r="F31" s="84"/>
      <c r="G31" s="84"/>
    </row>
    <row r="32" spans="1:7" ht="48.75">
      <c r="A32" s="5">
        <v>2.2000000000000002</v>
      </c>
      <c r="B32" s="4" t="s">
        <v>55</v>
      </c>
      <c r="C32" s="6" t="s">
        <v>16</v>
      </c>
      <c r="D32" s="84"/>
      <c r="E32" s="84"/>
      <c r="F32" s="84"/>
      <c r="G32" s="84"/>
    </row>
    <row r="33" spans="1:7" ht="32.25">
      <c r="A33" s="5">
        <v>2.2999999999999998</v>
      </c>
      <c r="B33" s="4" t="s">
        <v>56</v>
      </c>
      <c r="C33" s="6" t="s">
        <v>16</v>
      </c>
      <c r="D33" s="84"/>
      <c r="E33" s="84"/>
      <c r="F33" s="84"/>
      <c r="G33" s="84"/>
    </row>
    <row r="34" spans="1:7" ht="32.25">
      <c r="A34" s="5">
        <v>2.4</v>
      </c>
      <c r="B34" s="4" t="s">
        <v>57</v>
      </c>
      <c r="C34" s="6" t="s">
        <v>16</v>
      </c>
      <c r="D34" s="84"/>
      <c r="E34" s="84"/>
      <c r="F34" s="84"/>
      <c r="G34" s="84"/>
    </row>
    <row r="35" spans="1:7" ht="32.25">
      <c r="A35" s="5">
        <v>2.5</v>
      </c>
      <c r="B35" s="4" t="s">
        <v>58</v>
      </c>
      <c r="C35" s="6" t="s">
        <v>16</v>
      </c>
      <c r="D35" s="84"/>
      <c r="E35" s="84"/>
      <c r="F35" s="84"/>
      <c r="G35" s="84"/>
    </row>
    <row r="36" spans="1:7" ht="32.25">
      <c r="A36" s="5">
        <v>2.6</v>
      </c>
      <c r="B36" s="4" t="s">
        <v>59</v>
      </c>
      <c r="C36" s="6" t="s">
        <v>16</v>
      </c>
      <c r="D36" s="84"/>
      <c r="E36" s="84"/>
      <c r="F36" s="84"/>
      <c r="G36" s="84"/>
    </row>
    <row r="37" spans="1:7" ht="32.25">
      <c r="A37" s="5">
        <v>2.7</v>
      </c>
      <c r="B37" s="4" t="s">
        <v>60</v>
      </c>
      <c r="C37" s="6" t="s">
        <v>16</v>
      </c>
      <c r="D37" s="84"/>
      <c r="E37" s="84"/>
      <c r="F37" s="84"/>
      <c r="G37" s="84"/>
    </row>
    <row r="38" spans="1:7" ht="32.25">
      <c r="A38" s="5">
        <v>2.8</v>
      </c>
      <c r="B38" s="30" t="s">
        <v>137</v>
      </c>
      <c r="C38" s="6" t="s">
        <v>19</v>
      </c>
      <c r="D38" s="84"/>
      <c r="E38" s="84"/>
      <c r="F38" s="84"/>
      <c r="G38" s="84"/>
    </row>
    <row r="39" spans="1:7" ht="32.25">
      <c r="A39" s="5">
        <v>2.9</v>
      </c>
      <c r="B39" s="30" t="s">
        <v>138</v>
      </c>
      <c r="C39" s="6" t="s">
        <v>19</v>
      </c>
      <c r="D39" s="84"/>
      <c r="E39" s="84"/>
      <c r="F39" s="84"/>
      <c r="G39" s="84"/>
    </row>
    <row r="40" spans="1:7" ht="32.25">
      <c r="A40" s="13">
        <v>2.1</v>
      </c>
      <c r="B40" s="30" t="s">
        <v>139</v>
      </c>
      <c r="C40" s="6" t="s">
        <v>16</v>
      </c>
      <c r="D40" s="84"/>
      <c r="E40" s="84"/>
      <c r="F40" s="84"/>
      <c r="G40" s="84"/>
    </row>
    <row r="41" spans="1:7" ht="32.25">
      <c r="A41" s="5">
        <v>2.11</v>
      </c>
      <c r="B41" s="30" t="s">
        <v>61</v>
      </c>
      <c r="C41" s="6" t="s">
        <v>16</v>
      </c>
      <c r="D41" s="84"/>
      <c r="E41" s="84"/>
      <c r="F41" s="84"/>
      <c r="G41" s="84"/>
    </row>
    <row r="42" spans="1:7" s="84" customFormat="1" ht="261" customHeight="1">
      <c r="A42" s="5" t="s">
        <v>28</v>
      </c>
      <c r="B42" s="101" t="s">
        <v>140</v>
      </c>
      <c r="C42" s="3" t="s">
        <v>30</v>
      </c>
    </row>
    <row r="43" spans="1:7" ht="16.5">
      <c r="A43" s="14"/>
      <c r="B43" s="86" t="s">
        <v>31</v>
      </c>
      <c r="C43" s="15">
        <f>11-(COUNTIF(C31:C41,"does not meet expectations - 0 points"))</f>
        <v>9</v>
      </c>
      <c r="D43" s="84"/>
      <c r="E43" s="84"/>
      <c r="F43" s="84"/>
      <c r="G43" s="84"/>
    </row>
    <row r="44" spans="1:7" ht="16.5">
      <c r="A44" s="20" t="s">
        <v>12</v>
      </c>
      <c r="B44" s="85" t="s">
        <v>141</v>
      </c>
      <c r="C44" s="20" t="s">
        <v>14</v>
      </c>
      <c r="D44" s="84"/>
      <c r="E44" s="84"/>
      <c r="F44" s="84"/>
      <c r="G44" s="84"/>
    </row>
    <row r="45" spans="1:7" ht="32.25" customHeight="1">
      <c r="A45" s="5">
        <v>3.1</v>
      </c>
      <c r="B45" s="26" t="s">
        <v>108</v>
      </c>
      <c r="C45" s="5" t="s">
        <v>16</v>
      </c>
      <c r="D45" s="84"/>
      <c r="E45" s="84"/>
      <c r="F45" s="84"/>
      <c r="G45" s="84"/>
    </row>
    <row r="46" spans="1:7" ht="32.25">
      <c r="A46" s="5">
        <v>3.2</v>
      </c>
      <c r="B46" s="27" t="s">
        <v>109</v>
      </c>
      <c r="C46" s="5" t="s">
        <v>16</v>
      </c>
      <c r="D46" s="84"/>
      <c r="E46" s="84"/>
      <c r="F46" s="84"/>
      <c r="G46" s="84"/>
    </row>
    <row r="47" spans="1:7" ht="32.25">
      <c r="A47" s="5">
        <v>3.3</v>
      </c>
      <c r="B47" s="27" t="s">
        <v>110</v>
      </c>
      <c r="C47" s="5" t="s">
        <v>16</v>
      </c>
      <c r="D47" s="84"/>
      <c r="E47" s="84"/>
      <c r="F47" s="84"/>
      <c r="G47" s="84"/>
    </row>
    <row r="48" spans="1:7" ht="48.75" customHeight="1">
      <c r="A48" s="5">
        <v>3.4</v>
      </c>
      <c r="B48" s="27" t="s">
        <v>111</v>
      </c>
      <c r="C48" s="5" t="s">
        <v>16</v>
      </c>
      <c r="D48" s="84"/>
      <c r="E48" s="84"/>
      <c r="F48" s="84"/>
      <c r="G48" s="84"/>
    </row>
    <row r="49" spans="1:7" ht="35.25" customHeight="1">
      <c r="A49" s="5">
        <v>3.5</v>
      </c>
      <c r="B49" s="28" t="s">
        <v>112</v>
      </c>
      <c r="C49" s="5" t="s">
        <v>16</v>
      </c>
      <c r="D49" s="84"/>
      <c r="E49" s="84"/>
      <c r="F49" s="84"/>
      <c r="G49" s="84"/>
    </row>
    <row r="50" spans="1:7" s="84" customFormat="1" ht="210.75" customHeight="1">
      <c r="A50" s="5" t="s">
        <v>28</v>
      </c>
      <c r="B50" s="101" t="s">
        <v>142</v>
      </c>
      <c r="C50" s="3" t="s">
        <v>30</v>
      </c>
    </row>
    <row r="51" spans="1:7" ht="16.5">
      <c r="A51" s="14"/>
      <c r="B51" s="86" t="s">
        <v>143</v>
      </c>
      <c r="C51" s="15">
        <f>5-(COUNTIF(C45:C49,"does not meet expectations - 0 points"))</f>
        <v>5</v>
      </c>
      <c r="D51" s="84"/>
      <c r="E51" s="84"/>
      <c r="F51" s="84"/>
      <c r="G51" s="84"/>
    </row>
    <row r="52" spans="1:7" ht="16.5">
      <c r="A52" s="20" t="s">
        <v>12</v>
      </c>
      <c r="B52" s="85" t="s">
        <v>144</v>
      </c>
      <c r="C52" s="20" t="s">
        <v>14</v>
      </c>
      <c r="D52" s="84"/>
      <c r="E52" s="84"/>
      <c r="F52" s="84"/>
      <c r="G52" s="84"/>
    </row>
    <row r="53" spans="1:7" ht="32.25" customHeight="1">
      <c r="A53" s="5">
        <v>4.0999999999999996</v>
      </c>
      <c r="B53" s="7" t="s">
        <v>65</v>
      </c>
      <c r="C53" s="6" t="s">
        <v>16</v>
      </c>
      <c r="D53" s="84"/>
      <c r="E53" s="84"/>
      <c r="F53" s="84"/>
      <c r="G53" s="84"/>
    </row>
    <row r="54" spans="1:7" ht="48.75">
      <c r="A54" s="5">
        <v>4.2</v>
      </c>
      <c r="B54" s="30" t="s">
        <v>145</v>
      </c>
      <c r="C54" s="6" t="s">
        <v>16</v>
      </c>
      <c r="D54" s="84"/>
      <c r="E54" s="84"/>
      <c r="F54" s="84"/>
      <c r="G54" s="84"/>
    </row>
    <row r="55" spans="1:7" ht="32.25">
      <c r="A55" s="5">
        <v>4.3</v>
      </c>
      <c r="B55" s="4" t="s">
        <v>69</v>
      </c>
      <c r="C55" s="6" t="s">
        <v>16</v>
      </c>
      <c r="D55" s="84"/>
      <c r="E55" s="84"/>
      <c r="F55" s="84"/>
      <c r="G55" s="84"/>
    </row>
    <row r="56" spans="1:7" ht="32.25">
      <c r="A56" s="5">
        <v>4.4000000000000004</v>
      </c>
      <c r="B56" s="4" t="s">
        <v>70</v>
      </c>
      <c r="C56" s="6" t="s">
        <v>16</v>
      </c>
      <c r="D56" s="84"/>
      <c r="E56" s="84"/>
      <c r="F56" s="84"/>
      <c r="G56" s="84"/>
    </row>
    <row r="57" spans="1:7" ht="32.25">
      <c r="A57" s="5">
        <v>4.5</v>
      </c>
      <c r="B57" s="30" t="s">
        <v>146</v>
      </c>
      <c r="C57" s="6" t="s">
        <v>16</v>
      </c>
      <c r="D57" s="84"/>
      <c r="E57" s="84"/>
      <c r="F57" s="84"/>
      <c r="G57" s="84"/>
    </row>
    <row r="58" spans="1:7" ht="32.25">
      <c r="A58" s="5">
        <v>4.5999999999999996</v>
      </c>
      <c r="B58" s="30" t="s">
        <v>72</v>
      </c>
      <c r="C58" s="6" t="s">
        <v>16</v>
      </c>
      <c r="D58" s="84"/>
      <c r="E58" s="84"/>
      <c r="F58" s="84"/>
      <c r="G58" s="84"/>
    </row>
    <row r="59" spans="1:7" ht="32.25">
      <c r="A59" s="5">
        <v>4.7</v>
      </c>
      <c r="B59" s="30" t="s">
        <v>147</v>
      </c>
      <c r="C59" s="6" t="s">
        <v>16</v>
      </c>
      <c r="D59" s="84"/>
      <c r="E59" s="84"/>
      <c r="F59" s="84"/>
      <c r="G59" s="84"/>
    </row>
    <row r="60" spans="1:7" ht="32.25">
      <c r="A60" s="5">
        <v>4.8</v>
      </c>
      <c r="B60" s="30" t="s">
        <v>148</v>
      </c>
      <c r="C60" s="6" t="s">
        <v>16</v>
      </c>
      <c r="D60" s="84"/>
      <c r="E60" s="84"/>
      <c r="F60" s="84"/>
      <c r="G60" s="84"/>
    </row>
    <row r="61" spans="1:7" ht="32.25">
      <c r="A61" s="5">
        <v>4.9000000000000004</v>
      </c>
      <c r="B61" s="30" t="s">
        <v>149</v>
      </c>
      <c r="C61" s="6" t="s">
        <v>16</v>
      </c>
      <c r="D61" s="84"/>
      <c r="E61" s="84"/>
      <c r="F61" s="84"/>
      <c r="G61" s="84"/>
    </row>
    <row r="62" spans="1:7" ht="39" customHeight="1">
      <c r="A62" s="13">
        <v>4.0999999999999996</v>
      </c>
      <c r="B62" s="30" t="s">
        <v>150</v>
      </c>
      <c r="C62" s="6" t="s">
        <v>16</v>
      </c>
      <c r="D62" s="84"/>
      <c r="E62" s="84"/>
      <c r="F62" s="84"/>
      <c r="G62" s="84"/>
    </row>
    <row r="63" spans="1:7" ht="32.25">
      <c r="A63" s="5">
        <v>4.1100000000000003</v>
      </c>
      <c r="B63" s="30" t="s">
        <v>151</v>
      </c>
      <c r="C63" s="6" t="s">
        <v>16</v>
      </c>
      <c r="D63" s="84"/>
      <c r="E63" s="84"/>
      <c r="F63" s="84"/>
      <c r="G63" s="84"/>
    </row>
    <row r="64" spans="1:7" ht="32.25">
      <c r="A64" s="5">
        <v>4.12</v>
      </c>
      <c r="B64" s="7" t="s">
        <v>152</v>
      </c>
      <c r="C64" s="6" t="s">
        <v>16</v>
      </c>
      <c r="D64" s="84"/>
      <c r="E64" s="84"/>
      <c r="F64" s="84"/>
      <c r="G64" s="84"/>
    </row>
    <row r="65" spans="1:7" ht="38.25" customHeight="1">
      <c r="A65" s="5">
        <v>4.13</v>
      </c>
      <c r="B65" s="30" t="s">
        <v>153</v>
      </c>
      <c r="C65" s="6" t="s">
        <v>16</v>
      </c>
      <c r="D65" s="84"/>
      <c r="E65" s="84"/>
      <c r="F65" s="84"/>
      <c r="G65" s="84"/>
    </row>
    <row r="66" spans="1:7" ht="33.75" customHeight="1">
      <c r="A66" s="5">
        <v>4.1399999999999997</v>
      </c>
      <c r="B66" s="31" t="s">
        <v>154</v>
      </c>
      <c r="C66" s="6" t="s">
        <v>16</v>
      </c>
      <c r="D66" s="84"/>
      <c r="E66" s="84"/>
      <c r="F66" s="84"/>
      <c r="G66" s="84"/>
    </row>
    <row r="67" spans="1:7" ht="33.75" customHeight="1">
      <c r="A67" s="5">
        <v>4.1500000000000004</v>
      </c>
      <c r="B67" s="30" t="s">
        <v>155</v>
      </c>
      <c r="C67" s="6" t="s">
        <v>16</v>
      </c>
      <c r="D67" s="84"/>
      <c r="E67" s="84"/>
      <c r="F67" s="84"/>
      <c r="G67" s="84"/>
    </row>
    <row r="68" spans="1:7" ht="32.25">
      <c r="A68" s="5">
        <v>4.16</v>
      </c>
      <c r="B68" s="30" t="s">
        <v>76</v>
      </c>
      <c r="C68" s="6" t="s">
        <v>16</v>
      </c>
      <c r="D68" s="84"/>
      <c r="E68" s="84"/>
      <c r="F68" s="84"/>
      <c r="G68" s="84"/>
    </row>
    <row r="69" spans="1:7" s="84" customFormat="1" ht="305.25" customHeight="1">
      <c r="A69" s="5" t="s">
        <v>28</v>
      </c>
      <c r="B69" s="101" t="s">
        <v>156</v>
      </c>
      <c r="C69" s="3" t="s">
        <v>30</v>
      </c>
    </row>
    <row r="70" spans="1:7" ht="16.5">
      <c r="A70" s="14"/>
      <c r="B70" s="86" t="s">
        <v>157</v>
      </c>
      <c r="C70" s="15">
        <f>16-(COUNTIF(C53:C68,"does not meet expectations - 0 points"))</f>
        <v>16</v>
      </c>
      <c r="D70" s="84"/>
      <c r="E70" s="84"/>
      <c r="F70" s="84"/>
      <c r="G70" s="84"/>
    </row>
    <row r="71" spans="1:7" ht="16.5">
      <c r="A71" s="20" t="s">
        <v>12</v>
      </c>
      <c r="B71" s="85" t="s">
        <v>79</v>
      </c>
      <c r="C71" s="20" t="s">
        <v>14</v>
      </c>
      <c r="D71" s="84"/>
      <c r="E71" s="84"/>
      <c r="F71" s="84"/>
      <c r="G71" s="84"/>
    </row>
    <row r="72" spans="1:7" ht="32.25" customHeight="1">
      <c r="A72" s="5">
        <v>5.0999999999999996</v>
      </c>
      <c r="B72" s="32" t="s">
        <v>117</v>
      </c>
      <c r="C72" s="6" t="s">
        <v>16</v>
      </c>
      <c r="D72" s="84"/>
      <c r="E72" s="84"/>
      <c r="F72" s="84"/>
      <c r="G72" s="84"/>
    </row>
    <row r="73" spans="1:7" ht="32.25">
      <c r="A73" s="5">
        <v>5.2</v>
      </c>
      <c r="B73" s="4" t="s">
        <v>81</v>
      </c>
      <c r="C73" s="6" t="s">
        <v>16</v>
      </c>
      <c r="D73" s="84"/>
      <c r="E73" s="84"/>
      <c r="F73" s="84"/>
      <c r="G73" s="84"/>
    </row>
    <row r="74" spans="1:7" ht="32.25">
      <c r="A74" s="5">
        <v>5.3</v>
      </c>
      <c r="B74" s="33" t="s">
        <v>158</v>
      </c>
      <c r="C74" s="6" t="s">
        <v>16</v>
      </c>
      <c r="D74" s="84"/>
      <c r="E74" s="84"/>
      <c r="F74" s="84"/>
      <c r="G74" s="84"/>
    </row>
    <row r="75" spans="1:7" ht="32.25">
      <c r="A75" s="5">
        <v>5.4</v>
      </c>
      <c r="B75" s="26" t="s">
        <v>159</v>
      </c>
      <c r="C75" s="6" t="s">
        <v>16</v>
      </c>
      <c r="D75" s="84"/>
      <c r="E75" s="84"/>
      <c r="F75" s="84"/>
      <c r="G75" s="84"/>
    </row>
    <row r="76" spans="1:7" ht="32.25">
      <c r="A76" s="5">
        <v>5.5</v>
      </c>
      <c r="B76" s="34" t="s">
        <v>160</v>
      </c>
      <c r="C76" s="6" t="s">
        <v>16</v>
      </c>
      <c r="D76" s="84"/>
      <c r="E76" s="84"/>
      <c r="F76" s="84"/>
      <c r="G76" s="84"/>
    </row>
    <row r="77" spans="1:7" s="84" customFormat="1" ht="168.75" customHeight="1">
      <c r="A77" s="5" t="s">
        <v>28</v>
      </c>
      <c r="B77" s="101" t="s">
        <v>161</v>
      </c>
      <c r="C77" s="3" t="s">
        <v>30</v>
      </c>
    </row>
    <row r="78" spans="1:7" ht="16.5">
      <c r="A78" s="14"/>
      <c r="B78" s="86" t="s">
        <v>143</v>
      </c>
      <c r="C78" s="15">
        <f>5-(COUNTIF(C72:C76,"does not meet expectations - 0 points"))</f>
        <v>5</v>
      </c>
      <c r="D78" s="84"/>
      <c r="E78" s="84"/>
      <c r="F78" s="84"/>
      <c r="G78" s="84"/>
    </row>
    <row r="79" spans="1:7" ht="16.5">
      <c r="A79" s="20" t="s">
        <v>12</v>
      </c>
      <c r="B79" s="85" t="s">
        <v>86</v>
      </c>
      <c r="C79" s="20" t="s">
        <v>14</v>
      </c>
      <c r="D79" s="84"/>
      <c r="E79" s="84"/>
      <c r="F79" s="84"/>
      <c r="G79" s="84"/>
    </row>
    <row r="80" spans="1:7" ht="32.25" customHeight="1">
      <c r="A80" s="5">
        <v>6.1</v>
      </c>
      <c r="B80" s="4" t="s">
        <v>87</v>
      </c>
      <c r="C80" s="5" t="s">
        <v>16</v>
      </c>
      <c r="D80" s="84"/>
      <c r="E80" s="84"/>
      <c r="F80" s="84"/>
      <c r="G80" s="84"/>
    </row>
    <row r="81" spans="1:7" ht="32.25">
      <c r="A81" s="5">
        <v>6.2</v>
      </c>
      <c r="B81" s="9" t="s">
        <v>88</v>
      </c>
      <c r="C81" s="5" t="s">
        <v>16</v>
      </c>
      <c r="D81" s="84"/>
      <c r="E81" s="84"/>
      <c r="F81" s="84"/>
      <c r="G81" s="84"/>
    </row>
    <row r="82" spans="1:7" ht="32.25">
      <c r="A82" s="5">
        <v>6.3</v>
      </c>
      <c r="B82" s="10" t="s">
        <v>162</v>
      </c>
      <c r="C82" s="5" t="s">
        <v>16</v>
      </c>
      <c r="D82" s="84"/>
      <c r="E82" s="84"/>
      <c r="F82" s="84"/>
      <c r="G82" s="84"/>
    </row>
    <row r="83" spans="1:7" ht="32.25">
      <c r="A83" s="5">
        <v>6.4</v>
      </c>
      <c r="B83" s="35" t="s">
        <v>163</v>
      </c>
      <c r="C83" s="5" t="s">
        <v>16</v>
      </c>
      <c r="D83" s="84"/>
      <c r="E83" s="84"/>
      <c r="F83" s="84"/>
      <c r="G83" s="84"/>
    </row>
    <row r="84" spans="1:7" ht="32.25">
      <c r="A84" s="5">
        <v>6.5</v>
      </c>
      <c r="B84" s="35" t="s">
        <v>92</v>
      </c>
      <c r="C84" s="5" t="s">
        <v>16</v>
      </c>
      <c r="D84" s="84"/>
      <c r="E84" s="84"/>
      <c r="F84" s="84"/>
      <c r="G84" s="84"/>
    </row>
    <row r="85" spans="1:7" s="84" customFormat="1" ht="192.75" customHeight="1">
      <c r="A85" s="5" t="s">
        <v>28</v>
      </c>
      <c r="B85" s="101" t="s">
        <v>164</v>
      </c>
      <c r="C85" s="3" t="s">
        <v>30</v>
      </c>
    </row>
    <row r="86" spans="1:7" ht="16.5">
      <c r="A86" s="14"/>
      <c r="B86" s="86" t="s">
        <v>143</v>
      </c>
      <c r="C86" s="15">
        <f>5-(COUNTIF(C80:C84,"does not meet expectations - 0 points"))</f>
        <v>5</v>
      </c>
      <c r="D86" s="84"/>
      <c r="E86" s="84"/>
      <c r="F86" s="84"/>
      <c r="G86" s="84"/>
    </row>
    <row r="87" spans="1:7" hidden="1">
      <c r="A87" s="84"/>
      <c r="B87" s="90"/>
      <c r="C87" s="107"/>
      <c r="D87" s="84"/>
      <c r="E87" s="84"/>
      <c r="F87" s="84"/>
      <c r="G87" s="84"/>
    </row>
    <row r="88" spans="1:7" hidden="1">
      <c r="A88" s="84"/>
      <c r="B88" s="90"/>
      <c r="C88" s="107"/>
      <c r="D88" s="84"/>
      <c r="E88" s="84"/>
      <c r="F88" s="84"/>
      <c r="G88" s="84"/>
    </row>
    <row r="89" spans="1:7" hidden="1">
      <c r="A89" s="84"/>
      <c r="B89" s="90"/>
      <c r="C89" s="107"/>
      <c r="D89" s="84"/>
      <c r="E89" s="84"/>
      <c r="F89" s="84"/>
      <c r="G89" s="84"/>
    </row>
    <row r="90" spans="1:7" hidden="1">
      <c r="A90" s="84"/>
      <c r="B90" s="90"/>
      <c r="C90" s="107"/>
      <c r="D90" s="84"/>
      <c r="E90" s="84"/>
      <c r="F90" s="84"/>
      <c r="G90" s="84"/>
    </row>
    <row r="91" spans="1:7" hidden="1">
      <c r="A91" s="84"/>
      <c r="B91" s="90"/>
      <c r="C91" s="107"/>
      <c r="D91" s="84"/>
      <c r="E91" s="84"/>
      <c r="F91" s="84"/>
      <c r="G91" s="84"/>
    </row>
  </sheetData>
  <mergeCells count="11">
    <mergeCell ref="A6:B6"/>
    <mergeCell ref="A7:C7"/>
    <mergeCell ref="A11:C11"/>
    <mergeCell ref="A5:C5"/>
    <mergeCell ref="A1:C1"/>
    <mergeCell ref="A2:C2"/>
    <mergeCell ref="A3:C3"/>
    <mergeCell ref="A4:C4"/>
    <mergeCell ref="A10:C10"/>
    <mergeCell ref="A9:C9"/>
    <mergeCell ref="A8:C8"/>
  </mergeCells>
  <dataValidations count="2">
    <dataValidation type="list" allowBlank="1" sqref="C53:C69 C31:C42 C13:C29 C80:C85 C45:C50 C72:C77" xr:uid="{00000000-0002-0000-0400-000000000000}">
      <formula1>"Meets Expectations - 1 point,Does Not Meet Expectations - 0 points"</formula1>
    </dataValidation>
    <dataValidation type="list" allowBlank="1" showInputMessage="1" showErrorMessage="1" sqref="C6" xr:uid="{79273914-8438-4DAD-A737-341718A03BC3}">
      <formula1>"Meets Expectations,Does Not Meet Expectations"</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35C6A-19BD-E849-AE0C-6753F4395707}">
  <dimension ref="A1:Z92"/>
  <sheetViews>
    <sheetView showGridLines="0" zoomScale="80" zoomScaleNormal="80" workbookViewId="0">
      <selection activeCell="A6" sqref="A6:B6"/>
    </sheetView>
  </sheetViews>
  <sheetFormatPr defaultColWidth="0" defaultRowHeight="15" zeroHeight="1"/>
  <cols>
    <col min="1" max="1" width="14.85546875" style="17" customWidth="1"/>
    <col min="2" max="2" width="130.7109375" style="93" customWidth="1"/>
    <col min="3" max="3" width="22.28515625" style="111" bestFit="1" customWidth="1"/>
    <col min="4" max="22" width="8.7109375" style="17" hidden="1" customWidth="1"/>
    <col min="23" max="16384" width="0" style="17" hidden="1"/>
  </cols>
  <sheetData>
    <row r="1" spans="1:26" ht="51.75" customHeight="1">
      <c r="A1" s="122" t="s">
        <v>165</v>
      </c>
      <c r="B1" s="122"/>
      <c r="C1" s="123"/>
      <c r="D1" s="36"/>
      <c r="E1" s="36"/>
      <c r="F1" s="36"/>
      <c r="G1" s="36"/>
      <c r="H1" s="36"/>
      <c r="I1" s="36"/>
      <c r="J1" s="36"/>
      <c r="K1" s="36"/>
      <c r="L1" s="36"/>
      <c r="M1" s="36"/>
      <c r="N1" s="36"/>
      <c r="O1" s="36"/>
      <c r="P1" s="36"/>
      <c r="Q1" s="36"/>
      <c r="R1" s="36"/>
      <c r="S1" s="36"/>
      <c r="T1" s="36"/>
      <c r="U1" s="36"/>
      <c r="V1" s="36"/>
      <c r="W1" s="36"/>
      <c r="X1" s="36"/>
      <c r="Y1" s="36"/>
      <c r="Z1" s="36"/>
    </row>
    <row r="2" spans="1:26" ht="18.95" customHeight="1">
      <c r="A2" s="142" t="str">
        <f>PhaseII_Kindergarten!A2</f>
        <v>Savvas Learning Company LLC</v>
      </c>
      <c r="B2" s="142"/>
      <c r="C2" s="143"/>
      <c r="D2" s="36"/>
      <c r="E2" s="36"/>
      <c r="F2" s="36"/>
      <c r="G2" s="36"/>
      <c r="H2" s="36"/>
      <c r="I2" s="36"/>
      <c r="J2" s="36"/>
      <c r="K2" s="36"/>
      <c r="L2" s="36"/>
      <c r="M2" s="36"/>
      <c r="N2" s="36"/>
      <c r="O2" s="36"/>
      <c r="P2" s="36"/>
      <c r="Q2" s="36"/>
      <c r="R2" s="36"/>
      <c r="S2" s="36"/>
      <c r="T2" s="36"/>
      <c r="U2" s="36"/>
      <c r="V2" s="36"/>
      <c r="W2" s="36"/>
      <c r="X2" s="36"/>
      <c r="Y2" s="36"/>
      <c r="Z2" s="36"/>
    </row>
    <row r="3" spans="1:26" ht="20.100000000000001" customHeight="1">
      <c r="A3" s="144" t="str">
        <f>PhaseII_Kindergarten!A3</f>
        <v xml:space="preserve">myView Literacy				</v>
      </c>
      <c r="B3" s="144"/>
      <c r="C3" s="145"/>
      <c r="D3" s="36"/>
      <c r="E3" s="36"/>
      <c r="F3" s="36"/>
      <c r="G3" s="36"/>
      <c r="H3" s="36"/>
      <c r="I3" s="36"/>
      <c r="J3" s="36"/>
      <c r="K3" s="36"/>
      <c r="L3" s="36"/>
      <c r="M3" s="36"/>
      <c r="N3" s="36"/>
      <c r="O3" s="36"/>
      <c r="P3" s="36"/>
      <c r="Q3" s="36"/>
      <c r="R3" s="36"/>
      <c r="S3" s="36"/>
      <c r="T3" s="36"/>
      <c r="U3" s="36"/>
      <c r="V3" s="36"/>
      <c r="W3" s="36"/>
      <c r="X3" s="36"/>
      <c r="Y3" s="36"/>
      <c r="Z3" s="36"/>
    </row>
    <row r="4" spans="1:26" ht="18.95" customHeight="1">
      <c r="A4" s="142" t="s">
        <v>3</v>
      </c>
      <c r="B4" s="142"/>
      <c r="C4" s="143"/>
      <c r="D4" s="36"/>
      <c r="E4" s="36"/>
      <c r="F4" s="36"/>
      <c r="G4" s="36"/>
      <c r="H4" s="36"/>
      <c r="I4" s="36"/>
      <c r="J4" s="36"/>
      <c r="K4" s="36"/>
      <c r="L4" s="36"/>
      <c r="M4" s="36"/>
      <c r="N4" s="36"/>
      <c r="O4" s="36"/>
      <c r="P4" s="36"/>
      <c r="Q4" s="36"/>
      <c r="R4" s="36"/>
      <c r="S4" s="36"/>
      <c r="T4" s="36"/>
      <c r="U4" s="36"/>
      <c r="V4" s="36"/>
      <c r="W4" s="36"/>
      <c r="X4" s="36"/>
      <c r="Y4" s="36"/>
      <c r="Z4" s="36"/>
    </row>
    <row r="5" spans="1:26" ht="18.75" customHeight="1">
      <c r="A5" s="142" t="s">
        <v>166</v>
      </c>
      <c r="B5" s="142"/>
      <c r="C5" s="143"/>
      <c r="D5" s="36"/>
      <c r="E5" s="36"/>
      <c r="F5" s="36"/>
      <c r="G5" s="36"/>
      <c r="H5" s="36"/>
      <c r="I5" s="36"/>
      <c r="J5" s="36"/>
      <c r="K5" s="36"/>
      <c r="L5" s="36"/>
      <c r="M5" s="36"/>
      <c r="N5" s="36"/>
      <c r="O5" s="36"/>
      <c r="P5" s="36"/>
      <c r="Q5" s="36"/>
      <c r="R5" s="36"/>
      <c r="S5" s="36"/>
      <c r="T5" s="36"/>
      <c r="U5" s="36"/>
      <c r="V5" s="36"/>
      <c r="W5" s="36"/>
      <c r="X5" s="36"/>
      <c r="Y5" s="36"/>
      <c r="Z5" s="36"/>
    </row>
    <row r="6" spans="1:26" s="80" customFormat="1" ht="18.95" customHeight="1">
      <c r="A6" s="121" t="s">
        <v>5</v>
      </c>
      <c r="B6" s="121"/>
      <c r="C6" s="109" t="s">
        <v>6</v>
      </c>
      <c r="D6" s="79"/>
      <c r="E6" s="79"/>
      <c r="F6" s="79"/>
      <c r="G6" s="79"/>
      <c r="H6" s="79"/>
      <c r="I6" s="79"/>
      <c r="J6" s="79"/>
      <c r="K6" s="79"/>
      <c r="L6" s="79"/>
      <c r="M6" s="79"/>
      <c r="N6" s="79"/>
      <c r="O6" s="79"/>
      <c r="P6" s="79"/>
      <c r="Q6" s="79"/>
      <c r="R6" s="79"/>
      <c r="S6" s="79"/>
      <c r="T6" s="79"/>
      <c r="U6" s="79"/>
      <c r="V6" s="79"/>
      <c r="W6" s="79"/>
      <c r="X6" s="79"/>
      <c r="Y6" s="79"/>
      <c r="Z6" s="79"/>
    </row>
    <row r="7" spans="1:26" ht="18.95" customHeight="1">
      <c r="A7" s="122" t="s">
        <v>167</v>
      </c>
      <c r="B7" s="122"/>
      <c r="C7" s="123"/>
      <c r="D7" s="36"/>
      <c r="E7" s="36"/>
      <c r="F7" s="36"/>
      <c r="G7" s="36"/>
      <c r="H7" s="36"/>
      <c r="I7" s="36"/>
      <c r="J7" s="36"/>
      <c r="K7" s="36"/>
      <c r="L7" s="36"/>
      <c r="M7" s="36"/>
      <c r="N7" s="36"/>
      <c r="O7" s="36"/>
      <c r="P7" s="36"/>
      <c r="Q7" s="36"/>
      <c r="R7" s="36"/>
      <c r="S7" s="36"/>
      <c r="T7" s="36"/>
      <c r="U7" s="36"/>
      <c r="V7" s="36"/>
      <c r="W7" s="36"/>
      <c r="X7" s="36"/>
      <c r="Y7" s="36"/>
      <c r="Z7" s="36"/>
    </row>
    <row r="8" spans="1:26" ht="46.5" customHeight="1">
      <c r="A8" s="153" t="s">
        <v>168</v>
      </c>
      <c r="B8" s="153"/>
      <c r="C8" s="154"/>
      <c r="D8" s="36"/>
      <c r="E8" s="36"/>
      <c r="F8" s="36"/>
      <c r="G8" s="36"/>
      <c r="H8" s="36"/>
      <c r="I8" s="36"/>
      <c r="J8" s="36"/>
      <c r="K8" s="36"/>
      <c r="L8" s="36"/>
      <c r="M8" s="36"/>
      <c r="N8" s="36"/>
      <c r="O8" s="36"/>
      <c r="P8" s="36"/>
      <c r="Q8" s="36"/>
      <c r="R8" s="36"/>
      <c r="S8" s="36"/>
      <c r="T8" s="36"/>
      <c r="U8" s="36"/>
      <c r="V8" s="36"/>
      <c r="W8" s="36"/>
      <c r="X8" s="36"/>
      <c r="Y8" s="36"/>
      <c r="Z8" s="36"/>
    </row>
    <row r="9" spans="1:26" ht="33" customHeight="1">
      <c r="A9" s="155" t="s">
        <v>9</v>
      </c>
      <c r="B9" s="155"/>
      <c r="C9" s="156"/>
      <c r="D9" s="36"/>
      <c r="E9" s="36"/>
      <c r="F9" s="36"/>
      <c r="G9" s="36"/>
      <c r="H9" s="36"/>
      <c r="I9" s="36"/>
      <c r="J9" s="36"/>
      <c r="K9" s="36"/>
      <c r="L9" s="36"/>
      <c r="M9" s="36"/>
      <c r="N9" s="36"/>
      <c r="O9" s="36"/>
      <c r="P9" s="36"/>
      <c r="Q9" s="36"/>
      <c r="R9" s="36"/>
      <c r="S9" s="36"/>
      <c r="T9" s="36"/>
      <c r="U9" s="36"/>
      <c r="V9" s="36"/>
      <c r="W9" s="36"/>
      <c r="X9" s="36"/>
      <c r="Y9" s="36"/>
      <c r="Z9" s="36"/>
    </row>
    <row r="10" spans="1:26" ht="15.75">
      <c r="A10" s="153" t="s">
        <v>10</v>
      </c>
      <c r="B10" s="153"/>
      <c r="C10" s="154"/>
      <c r="D10" s="36"/>
      <c r="E10" s="36"/>
      <c r="F10" s="36"/>
      <c r="G10" s="36"/>
      <c r="H10" s="36"/>
      <c r="I10" s="36"/>
      <c r="J10" s="36"/>
      <c r="K10" s="36"/>
      <c r="L10" s="36"/>
      <c r="M10" s="36"/>
      <c r="N10" s="36"/>
      <c r="O10" s="36"/>
      <c r="P10" s="36"/>
      <c r="Q10" s="36"/>
      <c r="R10" s="36"/>
      <c r="S10" s="36"/>
      <c r="T10" s="36"/>
      <c r="U10" s="36"/>
      <c r="V10" s="36"/>
      <c r="W10" s="36"/>
      <c r="X10" s="36"/>
      <c r="Y10" s="36"/>
      <c r="Z10" s="36"/>
    </row>
    <row r="11" spans="1:26" ht="34.5" customHeight="1">
      <c r="A11" s="153" t="s">
        <v>11</v>
      </c>
      <c r="B11" s="157"/>
      <c r="C11" s="158"/>
      <c r="D11" s="36"/>
      <c r="E11" s="36"/>
      <c r="F11" s="36"/>
      <c r="G11" s="36"/>
      <c r="H11" s="36"/>
      <c r="I11" s="36"/>
      <c r="J11" s="36"/>
      <c r="K11" s="36"/>
      <c r="L11" s="36"/>
      <c r="M11" s="36"/>
      <c r="N11" s="36"/>
      <c r="O11" s="36"/>
      <c r="P11" s="36"/>
      <c r="Q11" s="36"/>
      <c r="R11" s="36"/>
      <c r="S11" s="36"/>
      <c r="T11" s="36"/>
      <c r="U11" s="36"/>
      <c r="V11" s="36"/>
      <c r="W11" s="36"/>
      <c r="X11" s="36"/>
      <c r="Y11" s="36"/>
      <c r="Z11" s="36"/>
    </row>
    <row r="12" spans="1:26" ht="32.25">
      <c r="A12" s="20" t="s">
        <v>12</v>
      </c>
      <c r="B12" s="20" t="s">
        <v>124</v>
      </c>
      <c r="C12" s="20" t="s">
        <v>14</v>
      </c>
      <c r="D12" s="36"/>
      <c r="E12" s="36"/>
      <c r="F12" s="36"/>
      <c r="G12" s="36"/>
      <c r="H12" s="36"/>
      <c r="I12" s="36"/>
      <c r="J12" s="36"/>
      <c r="K12" s="36"/>
      <c r="L12" s="36"/>
      <c r="M12" s="36"/>
      <c r="N12" s="36"/>
      <c r="O12" s="36"/>
      <c r="P12" s="36"/>
      <c r="Q12" s="36"/>
      <c r="R12" s="36"/>
      <c r="S12" s="36"/>
      <c r="T12" s="36"/>
      <c r="U12" s="36"/>
      <c r="V12" s="36"/>
      <c r="W12" s="36"/>
      <c r="X12" s="36"/>
      <c r="Y12" s="36"/>
      <c r="Z12" s="36"/>
    </row>
    <row r="13" spans="1:26" ht="32.25" customHeight="1">
      <c r="A13" s="37">
        <v>1.1000000000000001</v>
      </c>
      <c r="B13" s="30" t="s">
        <v>125</v>
      </c>
      <c r="C13" s="38" t="s">
        <v>16</v>
      </c>
      <c r="D13" s="36"/>
      <c r="E13" s="36"/>
      <c r="F13" s="36"/>
      <c r="G13" s="36"/>
      <c r="H13" s="36"/>
      <c r="I13" s="36"/>
      <c r="J13" s="36"/>
      <c r="K13" s="36"/>
      <c r="L13" s="36"/>
      <c r="M13" s="36"/>
      <c r="N13" s="36"/>
      <c r="O13" s="36"/>
      <c r="P13" s="36"/>
      <c r="Q13" s="36"/>
      <c r="R13" s="36"/>
      <c r="S13" s="36"/>
      <c r="T13" s="36"/>
      <c r="U13" s="36"/>
      <c r="V13" s="36"/>
      <c r="W13" s="36"/>
      <c r="X13" s="36"/>
      <c r="Y13" s="36"/>
      <c r="Z13" s="36"/>
    </row>
    <row r="14" spans="1:26" ht="32.25">
      <c r="A14" s="37">
        <v>1.2</v>
      </c>
      <c r="B14" s="4" t="s">
        <v>34</v>
      </c>
      <c r="C14" s="38" t="s">
        <v>16</v>
      </c>
      <c r="D14" s="36"/>
      <c r="E14" s="36"/>
      <c r="F14" s="36"/>
      <c r="G14" s="36"/>
      <c r="H14" s="36"/>
      <c r="I14" s="36"/>
      <c r="J14" s="36"/>
      <c r="K14" s="36"/>
      <c r="L14" s="36"/>
      <c r="M14" s="36"/>
      <c r="N14" s="36"/>
      <c r="O14" s="36"/>
      <c r="P14" s="36"/>
      <c r="Q14" s="36"/>
      <c r="R14" s="36"/>
      <c r="S14" s="36"/>
      <c r="T14" s="36"/>
      <c r="U14" s="36"/>
      <c r="V14" s="36"/>
      <c r="W14" s="36"/>
      <c r="X14" s="36"/>
      <c r="Y14" s="36"/>
      <c r="Z14" s="36"/>
    </row>
    <row r="15" spans="1:26" ht="33.75" customHeight="1">
      <c r="A15" s="37">
        <v>1.3</v>
      </c>
      <c r="B15" s="4" t="s">
        <v>35</v>
      </c>
      <c r="C15" s="38" t="s">
        <v>16</v>
      </c>
      <c r="D15" s="36"/>
      <c r="E15" s="36"/>
      <c r="F15" s="36"/>
      <c r="G15" s="36"/>
      <c r="H15" s="36"/>
      <c r="I15" s="36"/>
      <c r="J15" s="36"/>
      <c r="K15" s="36"/>
      <c r="L15" s="36"/>
      <c r="M15" s="36"/>
      <c r="N15" s="36"/>
      <c r="O15" s="36"/>
      <c r="P15" s="36"/>
      <c r="Q15" s="36"/>
      <c r="R15" s="36"/>
      <c r="S15" s="36"/>
      <c r="T15" s="36"/>
      <c r="U15" s="36"/>
      <c r="V15" s="36"/>
      <c r="W15" s="36"/>
      <c r="X15" s="36"/>
      <c r="Y15" s="36"/>
      <c r="Z15" s="36"/>
    </row>
    <row r="16" spans="1:26" ht="32.25">
      <c r="A16" s="37">
        <v>1.4</v>
      </c>
      <c r="B16" s="4" t="s">
        <v>18</v>
      </c>
      <c r="C16" s="38" t="s">
        <v>19</v>
      </c>
      <c r="D16" s="36"/>
      <c r="E16" s="36"/>
      <c r="F16" s="36"/>
      <c r="G16" s="36"/>
      <c r="H16" s="36"/>
      <c r="I16" s="36"/>
      <c r="J16" s="36"/>
      <c r="K16" s="36"/>
      <c r="L16" s="36"/>
      <c r="M16" s="36"/>
      <c r="N16" s="36"/>
      <c r="O16" s="36"/>
      <c r="P16" s="36"/>
      <c r="Q16" s="36"/>
      <c r="R16" s="36"/>
      <c r="S16" s="36"/>
      <c r="T16" s="36"/>
      <c r="U16" s="36"/>
      <c r="V16" s="36"/>
      <c r="W16" s="36"/>
      <c r="X16" s="36"/>
      <c r="Y16" s="36"/>
      <c r="Z16" s="36"/>
    </row>
    <row r="17" spans="1:26" ht="32.25">
      <c r="A17" s="37">
        <v>1.5</v>
      </c>
      <c r="B17" s="30" t="s">
        <v>126</v>
      </c>
      <c r="C17" s="38" t="s">
        <v>16</v>
      </c>
      <c r="D17" s="36"/>
      <c r="E17" s="36"/>
      <c r="F17" s="36"/>
      <c r="G17" s="36"/>
      <c r="H17" s="36"/>
      <c r="I17" s="36"/>
      <c r="J17" s="36"/>
      <c r="K17" s="36"/>
      <c r="L17" s="36"/>
      <c r="M17" s="36"/>
      <c r="N17" s="36"/>
      <c r="O17" s="36"/>
      <c r="P17" s="36"/>
      <c r="Q17" s="36"/>
      <c r="R17" s="36"/>
      <c r="S17" s="36"/>
      <c r="T17" s="36"/>
      <c r="U17" s="36"/>
      <c r="V17" s="36"/>
      <c r="W17" s="36"/>
      <c r="X17" s="36"/>
      <c r="Y17" s="36"/>
      <c r="Z17" s="36"/>
    </row>
    <row r="18" spans="1:26" ht="32.25">
      <c r="A18" s="37">
        <v>1.6</v>
      </c>
      <c r="B18" s="30" t="s">
        <v>127</v>
      </c>
      <c r="C18" s="38" t="s">
        <v>16</v>
      </c>
      <c r="D18" s="36"/>
      <c r="E18" s="36"/>
      <c r="F18" s="36"/>
      <c r="G18" s="36"/>
      <c r="H18" s="36"/>
      <c r="I18" s="36"/>
      <c r="J18" s="36"/>
      <c r="K18" s="36"/>
      <c r="L18" s="36"/>
      <c r="M18" s="36"/>
      <c r="N18" s="36"/>
      <c r="O18" s="36"/>
      <c r="P18" s="36"/>
      <c r="Q18" s="36"/>
      <c r="R18" s="36"/>
      <c r="S18" s="36"/>
      <c r="T18" s="36"/>
      <c r="U18" s="36"/>
      <c r="V18" s="36"/>
      <c r="W18" s="36"/>
      <c r="X18" s="36"/>
      <c r="Y18" s="36"/>
      <c r="Z18" s="36"/>
    </row>
    <row r="19" spans="1:26" ht="32.25">
      <c r="A19" s="37">
        <v>1.7</v>
      </c>
      <c r="B19" s="30" t="s">
        <v>128</v>
      </c>
      <c r="C19" s="38" t="s">
        <v>16</v>
      </c>
      <c r="D19" s="36"/>
      <c r="E19" s="36"/>
      <c r="F19" s="36"/>
      <c r="G19" s="36"/>
      <c r="H19" s="36"/>
      <c r="I19" s="36"/>
      <c r="J19" s="36"/>
      <c r="K19" s="36"/>
      <c r="L19" s="36"/>
      <c r="M19" s="36"/>
      <c r="N19" s="36"/>
      <c r="O19" s="36"/>
      <c r="P19" s="36"/>
      <c r="Q19" s="36"/>
      <c r="R19" s="36"/>
      <c r="S19" s="36"/>
      <c r="T19" s="36"/>
      <c r="U19" s="36"/>
      <c r="V19" s="36"/>
      <c r="W19" s="36"/>
      <c r="X19" s="36"/>
      <c r="Y19" s="36"/>
      <c r="Z19" s="36"/>
    </row>
    <row r="20" spans="1:26" ht="32.25">
      <c r="A20" s="37">
        <v>1.8</v>
      </c>
      <c r="B20" s="30" t="s">
        <v>129</v>
      </c>
      <c r="C20" s="38" t="s">
        <v>16</v>
      </c>
      <c r="D20" s="36"/>
      <c r="E20" s="36"/>
      <c r="F20" s="36"/>
      <c r="G20" s="36"/>
      <c r="H20" s="36"/>
      <c r="I20" s="36"/>
      <c r="J20" s="36"/>
      <c r="K20" s="36"/>
      <c r="L20" s="36"/>
      <c r="M20" s="36"/>
      <c r="N20" s="36"/>
      <c r="O20" s="36"/>
      <c r="P20" s="36"/>
      <c r="Q20" s="36"/>
      <c r="R20" s="36"/>
      <c r="S20" s="36"/>
      <c r="T20" s="36"/>
      <c r="U20" s="36"/>
      <c r="V20" s="36"/>
      <c r="W20" s="36"/>
      <c r="X20" s="36"/>
      <c r="Y20" s="36"/>
      <c r="Z20" s="36"/>
    </row>
    <row r="21" spans="1:26" ht="32.25">
      <c r="A21" s="37">
        <v>1.9</v>
      </c>
      <c r="B21" s="30" t="s">
        <v>130</v>
      </c>
      <c r="C21" s="38" t="s">
        <v>16</v>
      </c>
      <c r="D21" s="36"/>
      <c r="E21" s="36"/>
      <c r="F21" s="36"/>
      <c r="G21" s="36"/>
      <c r="H21" s="36"/>
      <c r="I21" s="36"/>
      <c r="J21" s="36"/>
      <c r="K21" s="36"/>
      <c r="L21" s="36"/>
      <c r="M21" s="36"/>
      <c r="N21" s="36"/>
      <c r="O21" s="36"/>
      <c r="P21" s="36"/>
      <c r="Q21" s="36"/>
      <c r="R21" s="36"/>
      <c r="S21" s="36"/>
      <c r="T21" s="36"/>
      <c r="U21" s="36"/>
      <c r="V21" s="36"/>
      <c r="W21" s="36"/>
      <c r="X21" s="36"/>
      <c r="Y21" s="36"/>
      <c r="Z21" s="36"/>
    </row>
    <row r="22" spans="1:26" ht="32.25">
      <c r="A22" s="39">
        <v>1.1000000000000001</v>
      </c>
      <c r="B22" s="30" t="s">
        <v>131</v>
      </c>
      <c r="C22" s="38" t="s">
        <v>16</v>
      </c>
      <c r="D22" s="36"/>
      <c r="E22" s="36"/>
      <c r="F22" s="36"/>
      <c r="G22" s="36"/>
      <c r="H22" s="36"/>
      <c r="I22" s="36"/>
      <c r="J22" s="36"/>
      <c r="K22" s="36"/>
      <c r="L22" s="36"/>
      <c r="M22" s="36"/>
      <c r="N22" s="36"/>
      <c r="O22" s="36"/>
      <c r="P22" s="36"/>
      <c r="Q22" s="36"/>
      <c r="R22" s="36"/>
      <c r="S22" s="36"/>
      <c r="T22" s="36"/>
      <c r="U22" s="36"/>
      <c r="V22" s="36"/>
      <c r="W22" s="36"/>
      <c r="X22" s="36"/>
      <c r="Y22" s="36"/>
      <c r="Z22" s="36"/>
    </row>
    <row r="23" spans="1:26" ht="32.25">
      <c r="A23" s="37">
        <v>1.1100000000000001</v>
      </c>
      <c r="B23" s="30" t="s">
        <v>132</v>
      </c>
      <c r="C23" s="38" t="s">
        <v>16</v>
      </c>
      <c r="D23" s="36"/>
      <c r="E23" s="36"/>
      <c r="F23" s="36"/>
      <c r="G23" s="36"/>
      <c r="H23" s="36"/>
      <c r="I23" s="36"/>
      <c r="J23" s="36"/>
      <c r="K23" s="36"/>
      <c r="L23" s="36"/>
      <c r="M23" s="36"/>
      <c r="N23" s="36"/>
      <c r="O23" s="36"/>
      <c r="P23" s="36"/>
      <c r="Q23" s="36"/>
      <c r="R23" s="36"/>
      <c r="S23" s="36"/>
      <c r="T23" s="36"/>
      <c r="U23" s="36"/>
      <c r="V23" s="36"/>
      <c r="W23" s="36"/>
      <c r="X23" s="36"/>
      <c r="Y23" s="36"/>
      <c r="Z23" s="36"/>
    </row>
    <row r="24" spans="1:26" ht="32.25">
      <c r="A24" s="37">
        <v>1.1200000000000001</v>
      </c>
      <c r="B24" s="4" t="s">
        <v>47</v>
      </c>
      <c r="C24" s="38" t="s">
        <v>16</v>
      </c>
      <c r="D24" s="36"/>
      <c r="E24" s="36"/>
      <c r="F24" s="36"/>
      <c r="G24" s="36"/>
      <c r="H24" s="36"/>
      <c r="I24" s="36"/>
      <c r="J24" s="36"/>
      <c r="K24" s="36"/>
      <c r="L24" s="36"/>
      <c r="M24" s="36"/>
      <c r="N24" s="36"/>
      <c r="O24" s="36"/>
      <c r="P24" s="36"/>
      <c r="Q24" s="36"/>
      <c r="R24" s="36"/>
      <c r="S24" s="36"/>
      <c r="T24" s="36"/>
      <c r="U24" s="36"/>
      <c r="V24" s="36"/>
      <c r="W24" s="36"/>
      <c r="X24" s="36"/>
      <c r="Y24" s="36"/>
      <c r="Z24" s="36"/>
    </row>
    <row r="25" spans="1:26" ht="32.25">
      <c r="A25" s="37">
        <v>1.1299999999999999</v>
      </c>
      <c r="B25" s="30" t="s">
        <v>133</v>
      </c>
      <c r="C25" s="38" t="s">
        <v>16</v>
      </c>
      <c r="D25" s="36"/>
      <c r="E25" s="36"/>
      <c r="F25" s="36"/>
      <c r="G25" s="36"/>
      <c r="H25" s="36"/>
      <c r="I25" s="36"/>
      <c r="J25" s="36"/>
      <c r="K25" s="36"/>
      <c r="L25" s="36"/>
      <c r="M25" s="36"/>
      <c r="N25" s="36"/>
      <c r="O25" s="36"/>
      <c r="P25" s="36"/>
      <c r="Q25" s="36"/>
      <c r="R25" s="36"/>
      <c r="S25" s="36"/>
      <c r="T25" s="36"/>
      <c r="U25" s="36"/>
      <c r="V25" s="36"/>
      <c r="W25" s="36"/>
      <c r="X25" s="36"/>
      <c r="Y25" s="36"/>
      <c r="Z25" s="36"/>
    </row>
    <row r="26" spans="1:26" ht="32.25">
      <c r="A26" s="37">
        <v>1.1399999999999999</v>
      </c>
      <c r="B26" s="30" t="s">
        <v>50</v>
      </c>
      <c r="C26" s="38" t="s">
        <v>16</v>
      </c>
      <c r="D26" s="36"/>
      <c r="E26" s="36"/>
      <c r="F26" s="36"/>
      <c r="G26" s="36"/>
      <c r="H26" s="36"/>
      <c r="I26" s="36"/>
      <c r="J26" s="36"/>
      <c r="K26" s="36"/>
      <c r="L26" s="36"/>
      <c r="M26" s="36"/>
      <c r="N26" s="36"/>
      <c r="O26" s="36"/>
      <c r="P26" s="36"/>
      <c r="Q26" s="36"/>
      <c r="R26" s="36"/>
      <c r="S26" s="36"/>
      <c r="T26" s="36"/>
      <c r="U26" s="36"/>
      <c r="V26" s="36"/>
      <c r="W26" s="36"/>
      <c r="X26" s="36"/>
      <c r="Y26" s="36"/>
      <c r="Z26" s="36"/>
    </row>
    <row r="27" spans="1:26" ht="36.75" customHeight="1">
      <c r="A27" s="37">
        <v>1.1499999999999999</v>
      </c>
      <c r="B27" s="30" t="s">
        <v>27</v>
      </c>
      <c r="C27" s="38" t="s">
        <v>16</v>
      </c>
      <c r="D27" s="36"/>
      <c r="E27" s="36"/>
      <c r="F27" s="36"/>
      <c r="G27" s="36"/>
      <c r="H27" s="36"/>
      <c r="I27" s="36"/>
      <c r="J27" s="36"/>
      <c r="K27" s="36"/>
      <c r="L27" s="36"/>
      <c r="M27" s="36"/>
      <c r="N27" s="36"/>
      <c r="O27" s="36"/>
      <c r="P27" s="36"/>
      <c r="Q27" s="36"/>
      <c r="R27" s="36"/>
      <c r="S27" s="36"/>
      <c r="T27" s="36"/>
      <c r="U27" s="36"/>
      <c r="V27" s="36"/>
      <c r="W27" s="36"/>
      <c r="X27" s="36"/>
      <c r="Y27" s="36"/>
      <c r="Z27" s="36"/>
    </row>
    <row r="28" spans="1:26" s="84" customFormat="1" ht="406.5" customHeight="1">
      <c r="A28" s="5" t="s">
        <v>28</v>
      </c>
      <c r="B28" s="101" t="s">
        <v>169</v>
      </c>
      <c r="C28" s="3" t="s">
        <v>30</v>
      </c>
    </row>
    <row r="29" spans="1:26" ht="16.5">
      <c r="A29" s="40"/>
      <c r="B29" s="91" t="s">
        <v>135</v>
      </c>
      <c r="C29" s="41">
        <f>15-(COUNTIF(C13:C27,"does not meet expectations - 0 points"))</f>
        <v>14</v>
      </c>
      <c r="D29" s="36"/>
      <c r="E29" s="36"/>
      <c r="F29" s="36"/>
      <c r="G29" s="36"/>
      <c r="H29" s="36"/>
      <c r="I29" s="36"/>
      <c r="J29" s="36"/>
      <c r="K29" s="36"/>
      <c r="L29" s="36"/>
      <c r="M29" s="36"/>
      <c r="N29" s="36"/>
      <c r="O29" s="36"/>
      <c r="P29" s="36"/>
      <c r="Q29" s="36"/>
      <c r="R29" s="36"/>
      <c r="S29" s="36"/>
      <c r="T29" s="36"/>
      <c r="U29" s="36"/>
      <c r="V29" s="36"/>
      <c r="W29" s="36"/>
      <c r="X29" s="36"/>
      <c r="Y29" s="36"/>
      <c r="Z29" s="36"/>
    </row>
    <row r="30" spans="1:26" ht="17.100000000000001" customHeight="1">
      <c r="A30" s="20" t="s">
        <v>12</v>
      </c>
      <c r="B30" s="85" t="s">
        <v>136</v>
      </c>
      <c r="C30" s="20" t="s">
        <v>14</v>
      </c>
      <c r="D30" s="36"/>
      <c r="E30" s="36"/>
      <c r="F30" s="36"/>
      <c r="G30" s="36"/>
      <c r="H30" s="36"/>
      <c r="I30" s="36"/>
      <c r="J30" s="36"/>
      <c r="K30" s="36"/>
      <c r="L30" s="36"/>
      <c r="M30" s="36"/>
      <c r="N30" s="36"/>
      <c r="O30" s="36"/>
      <c r="P30" s="36"/>
      <c r="Q30" s="36"/>
      <c r="R30" s="36"/>
      <c r="S30" s="36"/>
      <c r="T30" s="36"/>
      <c r="U30" s="36"/>
      <c r="V30" s="36"/>
      <c r="W30" s="36"/>
      <c r="X30" s="36"/>
      <c r="Y30" s="36"/>
      <c r="Z30" s="36"/>
    </row>
    <row r="31" spans="1:26" ht="32.25" customHeight="1">
      <c r="A31" s="37">
        <v>2.1</v>
      </c>
      <c r="B31" s="4" t="s">
        <v>54</v>
      </c>
      <c r="C31" s="38" t="s">
        <v>16</v>
      </c>
      <c r="D31" s="36"/>
      <c r="E31" s="36"/>
      <c r="F31" s="36"/>
      <c r="G31" s="36"/>
      <c r="H31" s="36"/>
      <c r="I31" s="36"/>
      <c r="J31" s="36"/>
      <c r="K31" s="36"/>
      <c r="L31" s="36"/>
      <c r="M31" s="36"/>
      <c r="N31" s="36"/>
      <c r="O31" s="36"/>
      <c r="P31" s="36"/>
      <c r="Q31" s="36"/>
      <c r="R31" s="36"/>
      <c r="S31" s="36"/>
      <c r="T31" s="36"/>
      <c r="U31" s="36"/>
      <c r="V31" s="36"/>
      <c r="W31" s="36"/>
      <c r="X31" s="36"/>
      <c r="Y31" s="36"/>
      <c r="Z31" s="36"/>
    </row>
    <row r="32" spans="1:26" ht="38.25" customHeight="1">
      <c r="A32" s="37">
        <v>2.2000000000000002</v>
      </c>
      <c r="B32" s="4" t="s">
        <v>55</v>
      </c>
      <c r="C32" s="38" t="s">
        <v>16</v>
      </c>
      <c r="D32" s="36"/>
      <c r="E32" s="36"/>
      <c r="F32" s="36"/>
      <c r="G32" s="36"/>
      <c r="H32" s="36"/>
      <c r="I32" s="36"/>
      <c r="J32" s="36"/>
      <c r="K32" s="36"/>
      <c r="L32" s="36"/>
      <c r="M32" s="36"/>
      <c r="N32" s="36"/>
      <c r="O32" s="36"/>
      <c r="P32" s="36"/>
      <c r="Q32" s="36"/>
      <c r="R32" s="36"/>
      <c r="S32" s="36"/>
      <c r="T32" s="36"/>
      <c r="U32" s="36"/>
      <c r="V32" s="36"/>
      <c r="W32" s="36"/>
      <c r="X32" s="36"/>
      <c r="Y32" s="36"/>
      <c r="Z32" s="36"/>
    </row>
    <row r="33" spans="1:26" ht="32.25">
      <c r="A33" s="37">
        <v>2.2999999999999998</v>
      </c>
      <c r="B33" s="4" t="s">
        <v>56</v>
      </c>
      <c r="C33" s="38" t="s">
        <v>19</v>
      </c>
      <c r="D33" s="36"/>
      <c r="E33" s="36"/>
      <c r="F33" s="36"/>
      <c r="G33" s="36"/>
      <c r="H33" s="36"/>
      <c r="I33" s="36"/>
      <c r="J33" s="36"/>
      <c r="K33" s="36"/>
      <c r="L33" s="36"/>
      <c r="M33" s="36"/>
      <c r="N33" s="36"/>
      <c r="O33" s="36"/>
      <c r="P33" s="36"/>
      <c r="Q33" s="36"/>
      <c r="R33" s="36"/>
      <c r="S33" s="36"/>
      <c r="T33" s="36"/>
      <c r="U33" s="36"/>
      <c r="V33" s="36"/>
      <c r="W33" s="36"/>
      <c r="X33" s="36"/>
      <c r="Y33" s="36"/>
      <c r="Z33" s="36"/>
    </row>
    <row r="34" spans="1:26" ht="32.25">
      <c r="A34" s="37">
        <v>2.4</v>
      </c>
      <c r="B34" s="4" t="s">
        <v>57</v>
      </c>
      <c r="C34" s="38" t="s">
        <v>16</v>
      </c>
      <c r="D34" s="36"/>
      <c r="E34" s="36"/>
      <c r="F34" s="36"/>
      <c r="G34" s="36"/>
      <c r="H34" s="36"/>
      <c r="I34" s="36"/>
      <c r="J34" s="36"/>
      <c r="K34" s="36"/>
      <c r="L34" s="36"/>
      <c r="M34" s="36"/>
      <c r="N34" s="36"/>
      <c r="O34" s="36"/>
      <c r="P34" s="36"/>
      <c r="Q34" s="36"/>
      <c r="R34" s="36"/>
      <c r="S34" s="36"/>
      <c r="T34" s="36"/>
      <c r="U34" s="36"/>
      <c r="V34" s="36"/>
      <c r="W34" s="36"/>
      <c r="X34" s="36"/>
      <c r="Y34" s="36"/>
      <c r="Z34" s="36"/>
    </row>
    <row r="35" spans="1:26" ht="32.25">
      <c r="A35" s="37">
        <v>2.5</v>
      </c>
      <c r="B35" s="4" t="s">
        <v>58</v>
      </c>
      <c r="C35" s="38" t="s">
        <v>16</v>
      </c>
      <c r="D35" s="36"/>
      <c r="E35" s="36"/>
      <c r="F35" s="36"/>
      <c r="G35" s="36"/>
      <c r="H35" s="36"/>
      <c r="I35" s="36"/>
      <c r="J35" s="36"/>
      <c r="K35" s="36"/>
      <c r="L35" s="36"/>
      <c r="M35" s="36"/>
      <c r="N35" s="36"/>
      <c r="O35" s="36"/>
      <c r="P35" s="36"/>
      <c r="Q35" s="36"/>
      <c r="R35" s="36"/>
      <c r="S35" s="36"/>
      <c r="T35" s="36"/>
      <c r="U35" s="36"/>
      <c r="V35" s="36"/>
      <c r="W35" s="36"/>
      <c r="X35" s="36"/>
      <c r="Y35" s="36"/>
      <c r="Z35" s="36"/>
    </row>
    <row r="36" spans="1:26" ht="32.25">
      <c r="A36" s="37">
        <v>2.6</v>
      </c>
      <c r="B36" s="4" t="s">
        <v>59</v>
      </c>
      <c r="C36" s="38" t="s">
        <v>16</v>
      </c>
      <c r="D36" s="36"/>
      <c r="E36" s="36"/>
      <c r="F36" s="36"/>
      <c r="G36" s="36"/>
      <c r="H36" s="36"/>
      <c r="I36" s="36"/>
      <c r="J36" s="36"/>
      <c r="K36" s="36"/>
      <c r="L36" s="36"/>
      <c r="M36" s="36"/>
      <c r="N36" s="36"/>
      <c r="O36" s="36"/>
      <c r="P36" s="36"/>
      <c r="Q36" s="36"/>
      <c r="R36" s="36"/>
      <c r="S36" s="36"/>
      <c r="T36" s="36"/>
      <c r="U36" s="36"/>
      <c r="V36" s="36"/>
      <c r="W36" s="36"/>
      <c r="X36" s="36"/>
      <c r="Y36" s="36"/>
      <c r="Z36" s="36"/>
    </row>
    <row r="37" spans="1:26" ht="32.25">
      <c r="A37" s="37">
        <v>2.7</v>
      </c>
      <c r="B37" s="4" t="s">
        <v>60</v>
      </c>
      <c r="C37" s="38" t="s">
        <v>16</v>
      </c>
      <c r="D37" s="36"/>
      <c r="E37" s="36"/>
      <c r="F37" s="36"/>
      <c r="G37" s="36"/>
      <c r="H37" s="36"/>
      <c r="I37" s="36"/>
      <c r="J37" s="36"/>
      <c r="K37" s="36"/>
      <c r="L37" s="36"/>
      <c r="M37" s="36"/>
      <c r="N37" s="36"/>
      <c r="O37" s="36"/>
      <c r="P37" s="36"/>
      <c r="Q37" s="36"/>
      <c r="R37" s="36"/>
      <c r="S37" s="36"/>
      <c r="T37" s="36"/>
      <c r="U37" s="36"/>
      <c r="V37" s="36"/>
      <c r="W37" s="36"/>
      <c r="X37" s="36"/>
      <c r="Y37" s="36"/>
      <c r="Z37" s="36"/>
    </row>
    <row r="38" spans="1:26" ht="32.25">
      <c r="A38" s="37">
        <v>2.8</v>
      </c>
      <c r="B38" s="42" t="s">
        <v>170</v>
      </c>
      <c r="C38" s="38" t="s">
        <v>16</v>
      </c>
      <c r="D38" s="36"/>
      <c r="E38" s="36"/>
      <c r="F38" s="36"/>
      <c r="G38" s="36"/>
      <c r="H38" s="36"/>
      <c r="I38" s="36"/>
      <c r="J38" s="36"/>
      <c r="K38" s="36"/>
      <c r="L38" s="36"/>
      <c r="M38" s="36"/>
      <c r="N38" s="36"/>
      <c r="O38" s="36"/>
      <c r="P38" s="36"/>
      <c r="Q38" s="36"/>
      <c r="R38" s="36"/>
      <c r="S38" s="36"/>
      <c r="T38" s="36"/>
      <c r="U38" s="36"/>
      <c r="V38" s="36"/>
      <c r="W38" s="36"/>
      <c r="X38" s="36"/>
      <c r="Y38" s="36"/>
      <c r="Z38" s="36"/>
    </row>
    <row r="39" spans="1:26" ht="32.25">
      <c r="A39" s="37">
        <v>2.9</v>
      </c>
      <c r="B39" s="42" t="s">
        <v>171</v>
      </c>
      <c r="C39" s="38" t="s">
        <v>16</v>
      </c>
      <c r="D39" s="36"/>
      <c r="E39" s="36"/>
      <c r="F39" s="36"/>
      <c r="G39" s="36"/>
      <c r="H39" s="36"/>
      <c r="I39" s="36"/>
      <c r="J39" s="36"/>
      <c r="K39" s="36"/>
      <c r="L39" s="36"/>
      <c r="M39" s="36"/>
      <c r="N39" s="36"/>
      <c r="O39" s="36"/>
      <c r="P39" s="36"/>
      <c r="Q39" s="36"/>
      <c r="R39" s="36"/>
      <c r="S39" s="36"/>
      <c r="T39" s="36"/>
      <c r="U39" s="36"/>
      <c r="V39" s="36"/>
      <c r="W39" s="36"/>
      <c r="X39" s="36"/>
      <c r="Y39" s="36"/>
      <c r="Z39" s="36"/>
    </row>
    <row r="40" spans="1:26" ht="32.25">
      <c r="A40" s="39">
        <v>2.1</v>
      </c>
      <c r="B40" s="42" t="s">
        <v>138</v>
      </c>
      <c r="C40" s="38" t="s">
        <v>16</v>
      </c>
      <c r="D40" s="36"/>
      <c r="E40" s="36"/>
      <c r="F40" s="36"/>
      <c r="G40" s="36"/>
      <c r="H40" s="36"/>
      <c r="I40" s="36"/>
      <c r="J40" s="36"/>
      <c r="K40" s="36"/>
      <c r="L40" s="36"/>
      <c r="M40" s="36"/>
      <c r="N40" s="36"/>
      <c r="O40" s="36"/>
      <c r="P40" s="36"/>
      <c r="Q40" s="36"/>
      <c r="R40" s="36"/>
      <c r="S40" s="36"/>
      <c r="T40" s="36"/>
      <c r="U40" s="36"/>
      <c r="V40" s="36"/>
      <c r="W40" s="36"/>
      <c r="X40" s="36"/>
      <c r="Y40" s="36"/>
      <c r="Z40" s="36"/>
    </row>
    <row r="41" spans="1:26" ht="32.25">
      <c r="A41" s="37">
        <v>2.11</v>
      </c>
      <c r="B41" s="43" t="s">
        <v>172</v>
      </c>
      <c r="C41" s="38" t="s">
        <v>16</v>
      </c>
      <c r="D41" s="36"/>
      <c r="E41" s="36"/>
      <c r="F41" s="36"/>
      <c r="G41" s="36"/>
      <c r="H41" s="36"/>
      <c r="I41" s="36"/>
      <c r="J41" s="36"/>
      <c r="K41" s="36"/>
      <c r="L41" s="36"/>
      <c r="M41" s="36"/>
      <c r="N41" s="36"/>
      <c r="O41" s="36"/>
      <c r="P41" s="36"/>
      <c r="Q41" s="36"/>
      <c r="R41" s="36"/>
      <c r="S41" s="36"/>
      <c r="T41" s="36"/>
      <c r="U41" s="36"/>
      <c r="V41" s="36"/>
      <c r="W41" s="36"/>
      <c r="X41" s="36"/>
      <c r="Y41" s="36"/>
      <c r="Z41" s="36"/>
    </row>
    <row r="42" spans="1:26" ht="32.25">
      <c r="A42" s="37">
        <v>2.12</v>
      </c>
      <c r="B42" s="43" t="s">
        <v>61</v>
      </c>
      <c r="C42" s="38" t="s">
        <v>16</v>
      </c>
      <c r="D42" s="36"/>
      <c r="E42" s="36"/>
      <c r="F42" s="36"/>
      <c r="G42" s="36"/>
      <c r="H42" s="36"/>
      <c r="I42" s="36"/>
      <c r="J42" s="36"/>
      <c r="K42" s="36"/>
      <c r="L42" s="36"/>
      <c r="M42" s="36"/>
      <c r="N42" s="36"/>
      <c r="O42" s="36"/>
      <c r="P42" s="36"/>
      <c r="Q42" s="36"/>
      <c r="R42" s="36"/>
      <c r="S42" s="36"/>
      <c r="T42" s="36"/>
      <c r="U42" s="36"/>
      <c r="V42" s="36"/>
      <c r="W42" s="36"/>
      <c r="X42" s="36"/>
      <c r="Y42" s="36"/>
      <c r="Z42" s="36"/>
    </row>
    <row r="43" spans="1:26" s="84" customFormat="1" ht="222" customHeight="1">
      <c r="A43" s="5" t="s">
        <v>28</v>
      </c>
      <c r="B43" s="101" t="s">
        <v>173</v>
      </c>
      <c r="C43" s="3" t="s">
        <v>30</v>
      </c>
    </row>
    <row r="44" spans="1:26" ht="16.5">
      <c r="A44" s="40"/>
      <c r="B44" s="91" t="s">
        <v>174</v>
      </c>
      <c r="C44" s="41">
        <f>12-(COUNTIF(C31:C42,"does not meet expectations - 0 points"))</f>
        <v>11</v>
      </c>
      <c r="D44" s="36"/>
      <c r="E44" s="36"/>
      <c r="F44" s="36"/>
      <c r="G44" s="36"/>
      <c r="H44" s="36"/>
      <c r="I44" s="36"/>
      <c r="J44" s="36"/>
      <c r="K44" s="36"/>
      <c r="L44" s="36"/>
      <c r="M44" s="36"/>
      <c r="N44" s="36"/>
      <c r="O44" s="36"/>
      <c r="P44" s="36"/>
      <c r="Q44" s="36"/>
      <c r="R44" s="36"/>
      <c r="S44" s="36"/>
      <c r="T44" s="36"/>
      <c r="U44" s="36"/>
      <c r="V44" s="36"/>
      <c r="W44" s="36"/>
      <c r="X44" s="36"/>
      <c r="Y44" s="36"/>
      <c r="Z44" s="36"/>
    </row>
    <row r="45" spans="1:26" ht="18.75" customHeight="1">
      <c r="A45" s="20" t="s">
        <v>12</v>
      </c>
      <c r="B45" s="20" t="s">
        <v>141</v>
      </c>
      <c r="C45" s="20" t="s">
        <v>14</v>
      </c>
      <c r="D45" s="36"/>
      <c r="E45" s="36"/>
      <c r="F45" s="36"/>
      <c r="G45" s="36"/>
      <c r="H45" s="36"/>
      <c r="I45" s="36"/>
      <c r="J45" s="36"/>
      <c r="K45" s="36"/>
      <c r="L45" s="36"/>
      <c r="M45" s="36"/>
      <c r="N45" s="36"/>
      <c r="O45" s="36"/>
      <c r="P45" s="36"/>
      <c r="Q45" s="36"/>
      <c r="R45" s="36"/>
      <c r="S45" s="36"/>
      <c r="T45" s="36"/>
      <c r="U45" s="36"/>
      <c r="V45" s="36"/>
      <c r="W45" s="36"/>
      <c r="X45" s="36"/>
      <c r="Y45" s="36"/>
      <c r="Z45" s="36"/>
    </row>
    <row r="46" spans="1:26" ht="32.25" customHeight="1">
      <c r="A46" s="37">
        <v>3.1</v>
      </c>
      <c r="B46" s="26" t="s">
        <v>108</v>
      </c>
      <c r="C46" s="37" t="s">
        <v>16</v>
      </c>
      <c r="D46" s="36"/>
      <c r="E46" s="36"/>
      <c r="F46" s="36"/>
      <c r="G46" s="36"/>
      <c r="H46" s="36"/>
      <c r="I46" s="36"/>
      <c r="J46" s="36"/>
      <c r="K46" s="36"/>
      <c r="L46" s="36"/>
      <c r="M46" s="36"/>
      <c r="N46" s="36"/>
      <c r="O46" s="36"/>
      <c r="P46" s="36"/>
      <c r="Q46" s="36"/>
      <c r="R46" s="36"/>
      <c r="S46" s="36"/>
      <c r="T46" s="36"/>
      <c r="U46" s="36"/>
      <c r="V46" s="36"/>
      <c r="W46" s="36"/>
      <c r="X46" s="36"/>
      <c r="Y46" s="36"/>
      <c r="Z46" s="36"/>
    </row>
    <row r="47" spans="1:26" ht="32.25">
      <c r="A47" s="37">
        <v>3.2</v>
      </c>
      <c r="B47" s="27" t="s">
        <v>109</v>
      </c>
      <c r="C47" s="37" t="s">
        <v>16</v>
      </c>
      <c r="D47" s="36"/>
      <c r="E47" s="36"/>
      <c r="F47" s="36"/>
      <c r="G47" s="36"/>
      <c r="H47" s="36"/>
      <c r="I47" s="36"/>
      <c r="J47" s="36"/>
      <c r="K47" s="36"/>
      <c r="L47" s="36"/>
      <c r="M47" s="36"/>
      <c r="N47" s="36"/>
      <c r="O47" s="36"/>
      <c r="P47" s="36"/>
      <c r="Q47" s="36"/>
      <c r="R47" s="36"/>
      <c r="S47" s="36"/>
      <c r="T47" s="36"/>
      <c r="U47" s="36"/>
      <c r="V47" s="36"/>
      <c r="W47" s="36"/>
      <c r="X47" s="36"/>
      <c r="Y47" s="36"/>
      <c r="Z47" s="36"/>
    </row>
    <row r="48" spans="1:26" ht="32.25">
      <c r="A48" s="37">
        <v>3.3</v>
      </c>
      <c r="B48" s="27" t="s">
        <v>110</v>
      </c>
      <c r="C48" s="37" t="s">
        <v>16</v>
      </c>
      <c r="D48" s="36"/>
      <c r="E48" s="36"/>
      <c r="F48" s="36"/>
      <c r="G48" s="36"/>
      <c r="H48" s="36"/>
      <c r="I48" s="36"/>
      <c r="J48" s="36"/>
      <c r="K48" s="36"/>
      <c r="L48" s="36"/>
      <c r="M48" s="36"/>
      <c r="N48" s="36"/>
      <c r="O48" s="36"/>
      <c r="P48" s="36"/>
      <c r="Q48" s="36"/>
      <c r="R48" s="36"/>
      <c r="S48" s="36"/>
      <c r="T48" s="36"/>
      <c r="U48" s="36"/>
      <c r="V48" s="36"/>
      <c r="W48" s="36"/>
      <c r="X48" s="36"/>
      <c r="Y48" s="36"/>
      <c r="Z48" s="36"/>
    </row>
    <row r="49" spans="1:26" ht="36" customHeight="1">
      <c r="A49" s="37">
        <v>3.4</v>
      </c>
      <c r="B49" s="27" t="s">
        <v>111</v>
      </c>
      <c r="C49" s="37" t="s">
        <v>16</v>
      </c>
      <c r="D49" s="36"/>
      <c r="E49" s="36"/>
      <c r="F49" s="36"/>
      <c r="G49" s="36"/>
      <c r="H49" s="36"/>
      <c r="I49" s="36"/>
      <c r="J49" s="36"/>
      <c r="K49" s="36"/>
      <c r="L49" s="36"/>
      <c r="M49" s="36"/>
      <c r="N49" s="36"/>
      <c r="O49" s="36"/>
      <c r="P49" s="36"/>
      <c r="Q49" s="36"/>
      <c r="R49" s="36"/>
      <c r="S49" s="36"/>
      <c r="T49" s="36"/>
      <c r="U49" s="36"/>
      <c r="V49" s="36"/>
      <c r="W49" s="36"/>
      <c r="X49" s="36"/>
      <c r="Y49" s="36"/>
      <c r="Z49" s="36"/>
    </row>
    <row r="50" spans="1:26" ht="36.75" customHeight="1">
      <c r="A50" s="37">
        <v>3.5</v>
      </c>
      <c r="B50" s="28" t="s">
        <v>112</v>
      </c>
      <c r="C50" s="37" t="s">
        <v>16</v>
      </c>
      <c r="D50" s="36"/>
      <c r="E50" s="36"/>
      <c r="F50" s="36"/>
      <c r="G50" s="36"/>
      <c r="H50" s="36"/>
      <c r="I50" s="36"/>
      <c r="J50" s="36"/>
      <c r="K50" s="36"/>
      <c r="L50" s="36"/>
      <c r="M50" s="36"/>
      <c r="N50" s="36"/>
      <c r="O50" s="36"/>
      <c r="P50" s="36"/>
      <c r="Q50" s="36"/>
      <c r="R50" s="36"/>
      <c r="S50" s="36"/>
      <c r="T50" s="36"/>
      <c r="U50" s="36"/>
      <c r="V50" s="36"/>
      <c r="W50" s="36"/>
      <c r="X50" s="36"/>
      <c r="Y50" s="36"/>
      <c r="Z50" s="36"/>
    </row>
    <row r="51" spans="1:26" s="84" customFormat="1" ht="163.5" customHeight="1">
      <c r="A51" s="5" t="s">
        <v>28</v>
      </c>
      <c r="B51" s="101" t="s">
        <v>175</v>
      </c>
      <c r="C51" s="3" t="s">
        <v>30</v>
      </c>
    </row>
    <row r="52" spans="1:26" ht="16.5">
      <c r="A52" s="40"/>
      <c r="B52" s="91" t="s">
        <v>143</v>
      </c>
      <c r="C52" s="41">
        <f>5-(COUNTIF(C46:C50,"does not meet expectations - 0 points"))</f>
        <v>5</v>
      </c>
      <c r="D52" s="36"/>
      <c r="E52" s="36"/>
      <c r="F52" s="36"/>
      <c r="G52" s="36"/>
      <c r="H52" s="36"/>
      <c r="I52" s="36"/>
      <c r="J52" s="36"/>
      <c r="K52" s="36"/>
      <c r="L52" s="36"/>
      <c r="M52" s="36"/>
      <c r="N52" s="36"/>
      <c r="O52" s="36"/>
      <c r="P52" s="36"/>
      <c r="Q52" s="36"/>
      <c r="R52" s="36"/>
      <c r="S52" s="36"/>
      <c r="T52" s="36"/>
      <c r="U52" s="36"/>
      <c r="V52" s="36"/>
      <c r="W52" s="36"/>
      <c r="X52" s="36"/>
      <c r="Y52" s="36"/>
      <c r="Z52" s="36"/>
    </row>
    <row r="53" spans="1:26" ht="20.25" customHeight="1">
      <c r="A53" s="20" t="s">
        <v>12</v>
      </c>
      <c r="B53" s="20" t="s">
        <v>176</v>
      </c>
      <c r="C53" s="20" t="s">
        <v>14</v>
      </c>
      <c r="D53" s="36"/>
      <c r="E53" s="36"/>
      <c r="F53" s="36"/>
      <c r="G53" s="36"/>
      <c r="H53" s="36"/>
      <c r="I53" s="36"/>
      <c r="J53" s="36"/>
      <c r="K53" s="36"/>
      <c r="L53" s="36"/>
      <c r="M53" s="36"/>
      <c r="N53" s="36"/>
      <c r="O53" s="36"/>
      <c r="P53" s="36"/>
      <c r="Q53" s="36"/>
      <c r="R53" s="36"/>
      <c r="S53" s="36"/>
      <c r="T53" s="36"/>
      <c r="U53" s="36"/>
      <c r="V53" s="36"/>
      <c r="W53" s="36"/>
      <c r="X53" s="36"/>
      <c r="Y53" s="36"/>
      <c r="Z53" s="36"/>
    </row>
    <row r="54" spans="1:26" ht="32.25" customHeight="1">
      <c r="A54" s="37">
        <v>4.0999999999999996</v>
      </c>
      <c r="B54" s="7" t="s">
        <v>65</v>
      </c>
      <c r="C54" s="38" t="s">
        <v>16</v>
      </c>
      <c r="D54" s="36"/>
      <c r="E54" s="36"/>
      <c r="F54" s="36"/>
      <c r="G54" s="36"/>
      <c r="H54" s="36"/>
      <c r="I54" s="36"/>
      <c r="J54" s="36"/>
      <c r="K54" s="36"/>
      <c r="L54" s="36"/>
      <c r="M54" s="36"/>
      <c r="N54" s="36"/>
      <c r="O54" s="36"/>
      <c r="P54" s="36"/>
      <c r="Q54" s="36"/>
      <c r="R54" s="36"/>
      <c r="S54" s="36"/>
      <c r="T54" s="36"/>
      <c r="U54" s="36"/>
      <c r="V54" s="36"/>
      <c r="W54" s="36"/>
      <c r="X54" s="36"/>
      <c r="Y54" s="36"/>
      <c r="Z54" s="36"/>
    </row>
    <row r="55" spans="1:26" ht="37.5" customHeight="1">
      <c r="A55" s="37">
        <v>4.2</v>
      </c>
      <c r="B55" s="30" t="s">
        <v>145</v>
      </c>
      <c r="C55" s="38" t="s">
        <v>16</v>
      </c>
      <c r="D55" s="36"/>
      <c r="E55" s="36"/>
      <c r="F55" s="36"/>
      <c r="G55" s="36"/>
      <c r="H55" s="36"/>
      <c r="I55" s="36"/>
      <c r="J55" s="36"/>
      <c r="K55" s="36"/>
      <c r="L55" s="36"/>
      <c r="M55" s="36"/>
      <c r="N55" s="36"/>
      <c r="O55" s="36"/>
      <c r="P55" s="36"/>
      <c r="Q55" s="36"/>
      <c r="R55" s="36"/>
      <c r="S55" s="36"/>
      <c r="T55" s="36"/>
      <c r="U55" s="36"/>
      <c r="V55" s="36"/>
      <c r="W55" s="36"/>
      <c r="X55" s="36"/>
      <c r="Y55" s="36"/>
      <c r="Z55" s="36"/>
    </row>
    <row r="56" spans="1:26" ht="32.25">
      <c r="A56" s="37">
        <v>4.3</v>
      </c>
      <c r="B56" s="4" t="s">
        <v>69</v>
      </c>
      <c r="C56" s="38" t="s">
        <v>16</v>
      </c>
      <c r="D56" s="36"/>
      <c r="E56" s="36"/>
      <c r="F56" s="36"/>
      <c r="G56" s="36"/>
      <c r="H56" s="36"/>
      <c r="I56" s="36"/>
      <c r="J56" s="36"/>
      <c r="K56" s="36"/>
      <c r="L56" s="36"/>
      <c r="M56" s="36"/>
      <c r="N56" s="36"/>
      <c r="O56" s="36"/>
      <c r="P56" s="36"/>
      <c r="Q56" s="36"/>
      <c r="R56" s="36"/>
      <c r="S56" s="36"/>
      <c r="T56" s="36"/>
      <c r="U56" s="36"/>
      <c r="V56" s="36"/>
      <c r="W56" s="36"/>
      <c r="X56" s="36"/>
      <c r="Y56" s="36"/>
      <c r="Z56" s="36"/>
    </row>
    <row r="57" spans="1:26" ht="32.25">
      <c r="A57" s="37">
        <v>4.4000000000000004</v>
      </c>
      <c r="B57" s="4" t="s">
        <v>70</v>
      </c>
      <c r="C57" s="38" t="s">
        <v>16</v>
      </c>
      <c r="D57" s="36"/>
      <c r="E57" s="36"/>
      <c r="F57" s="36"/>
      <c r="G57" s="36"/>
      <c r="H57" s="36"/>
      <c r="I57" s="36"/>
      <c r="J57" s="36"/>
      <c r="K57" s="36"/>
      <c r="L57" s="36"/>
      <c r="M57" s="36"/>
      <c r="N57" s="36"/>
      <c r="O57" s="36"/>
      <c r="P57" s="36"/>
      <c r="Q57" s="36"/>
      <c r="R57" s="36"/>
      <c r="S57" s="36"/>
      <c r="T57" s="36"/>
      <c r="U57" s="36"/>
      <c r="V57" s="36"/>
      <c r="W57" s="36"/>
      <c r="X57" s="36"/>
      <c r="Y57" s="36"/>
      <c r="Z57" s="36"/>
    </row>
    <row r="58" spans="1:26" ht="32.25">
      <c r="A58" s="37">
        <v>4.5</v>
      </c>
      <c r="B58" s="42" t="s">
        <v>177</v>
      </c>
      <c r="C58" s="38" t="s">
        <v>16</v>
      </c>
      <c r="D58" s="36"/>
      <c r="E58" s="36"/>
      <c r="F58" s="36"/>
      <c r="G58" s="36"/>
      <c r="H58" s="36"/>
      <c r="I58" s="36"/>
      <c r="J58" s="36"/>
      <c r="K58" s="36"/>
      <c r="L58" s="36"/>
      <c r="M58" s="36"/>
      <c r="N58" s="36"/>
      <c r="O58" s="36"/>
      <c r="P58" s="36"/>
      <c r="Q58" s="36"/>
      <c r="R58" s="36"/>
      <c r="S58" s="36"/>
      <c r="T58" s="36"/>
      <c r="U58" s="36"/>
      <c r="V58" s="36"/>
      <c r="W58" s="36"/>
      <c r="X58" s="36"/>
      <c r="Y58" s="36"/>
      <c r="Z58" s="36"/>
    </row>
    <row r="59" spans="1:26" ht="32.25">
      <c r="A59" s="37">
        <v>4.5999999999999996</v>
      </c>
      <c r="B59" s="43" t="s">
        <v>178</v>
      </c>
      <c r="C59" s="38" t="s">
        <v>16</v>
      </c>
      <c r="D59" s="36"/>
      <c r="E59" s="36"/>
      <c r="F59" s="36"/>
      <c r="G59" s="36"/>
      <c r="H59" s="36"/>
      <c r="I59" s="36"/>
      <c r="J59" s="36"/>
      <c r="K59" s="36"/>
      <c r="L59" s="36"/>
      <c r="M59" s="36"/>
      <c r="N59" s="36"/>
      <c r="O59" s="36"/>
      <c r="P59" s="36"/>
      <c r="Q59" s="36"/>
      <c r="R59" s="36"/>
      <c r="S59" s="36"/>
      <c r="T59" s="36"/>
      <c r="U59" s="36"/>
      <c r="V59" s="36"/>
      <c r="W59" s="36"/>
      <c r="X59" s="36"/>
      <c r="Y59" s="36"/>
      <c r="Z59" s="36"/>
    </row>
    <row r="60" spans="1:26" ht="32.25">
      <c r="A60" s="37">
        <v>4.7</v>
      </c>
      <c r="B60" s="43" t="s">
        <v>147</v>
      </c>
      <c r="C60" s="38" t="s">
        <v>16</v>
      </c>
      <c r="D60" s="36"/>
      <c r="E60" s="36"/>
      <c r="F60" s="36"/>
      <c r="G60" s="36"/>
      <c r="H60" s="36"/>
      <c r="I60" s="36"/>
      <c r="J60" s="36"/>
      <c r="K60" s="36"/>
      <c r="L60" s="36"/>
      <c r="M60" s="36"/>
      <c r="N60" s="36"/>
      <c r="O60" s="36"/>
      <c r="P60" s="36"/>
      <c r="Q60" s="36"/>
      <c r="R60" s="36"/>
      <c r="S60" s="36"/>
      <c r="T60" s="36"/>
      <c r="U60" s="36"/>
      <c r="V60" s="36"/>
      <c r="W60" s="36"/>
      <c r="X60" s="36"/>
      <c r="Y60" s="36"/>
      <c r="Z60" s="36"/>
    </row>
    <row r="61" spans="1:26" ht="32.25">
      <c r="A61" s="37">
        <v>4.8</v>
      </c>
      <c r="B61" s="43" t="s">
        <v>148</v>
      </c>
      <c r="C61" s="38" t="s">
        <v>16</v>
      </c>
      <c r="D61" s="36"/>
      <c r="E61" s="36"/>
      <c r="F61" s="36"/>
      <c r="G61" s="36"/>
      <c r="H61" s="36"/>
      <c r="I61" s="36"/>
      <c r="J61" s="36"/>
      <c r="K61" s="36"/>
      <c r="L61" s="36"/>
      <c r="M61" s="36"/>
      <c r="N61" s="36"/>
      <c r="O61" s="36"/>
      <c r="P61" s="36"/>
      <c r="Q61" s="36"/>
      <c r="R61" s="36"/>
      <c r="S61" s="36"/>
      <c r="T61" s="36"/>
      <c r="U61" s="36"/>
      <c r="V61" s="36"/>
      <c r="W61" s="36"/>
      <c r="X61" s="36"/>
      <c r="Y61" s="36"/>
      <c r="Z61" s="36"/>
    </row>
    <row r="62" spans="1:26" ht="32.25">
      <c r="A62" s="37">
        <v>4.9000000000000004</v>
      </c>
      <c r="B62" s="42" t="s">
        <v>149</v>
      </c>
      <c r="C62" s="38" t="s">
        <v>16</v>
      </c>
      <c r="D62" s="36"/>
      <c r="E62" s="36"/>
      <c r="F62" s="36"/>
      <c r="G62" s="36"/>
      <c r="H62" s="36"/>
      <c r="I62" s="36"/>
      <c r="J62" s="36"/>
      <c r="K62" s="36"/>
      <c r="L62" s="36"/>
      <c r="M62" s="36"/>
      <c r="N62" s="36"/>
      <c r="O62" s="36"/>
      <c r="P62" s="36"/>
      <c r="Q62" s="36"/>
      <c r="R62" s="36"/>
      <c r="S62" s="36"/>
      <c r="T62" s="36"/>
      <c r="U62" s="36"/>
      <c r="V62" s="36"/>
      <c r="W62" s="36"/>
      <c r="X62" s="36"/>
      <c r="Y62" s="36"/>
      <c r="Z62" s="36"/>
    </row>
    <row r="63" spans="1:26" ht="39" customHeight="1">
      <c r="A63" s="39">
        <v>4.0999999999999996</v>
      </c>
      <c r="B63" s="42" t="s">
        <v>179</v>
      </c>
      <c r="C63" s="38" t="s">
        <v>16</v>
      </c>
      <c r="D63" s="36"/>
      <c r="E63" s="36"/>
      <c r="F63" s="36"/>
      <c r="G63" s="36"/>
      <c r="H63" s="36"/>
      <c r="I63" s="36"/>
      <c r="J63" s="36"/>
      <c r="K63" s="36"/>
      <c r="L63" s="36"/>
      <c r="M63" s="36"/>
      <c r="N63" s="36"/>
      <c r="O63" s="36"/>
      <c r="P63" s="36"/>
      <c r="Q63" s="36"/>
      <c r="R63" s="36"/>
      <c r="S63" s="36"/>
      <c r="T63" s="36"/>
      <c r="U63" s="36"/>
      <c r="V63" s="36"/>
      <c r="W63" s="36"/>
      <c r="X63" s="36"/>
      <c r="Y63" s="36"/>
      <c r="Z63" s="36"/>
    </row>
    <row r="64" spans="1:26" ht="32.25">
      <c r="A64" s="37">
        <v>4.1100000000000003</v>
      </c>
      <c r="B64" s="42" t="s">
        <v>151</v>
      </c>
      <c r="C64" s="38" t="s">
        <v>16</v>
      </c>
      <c r="D64" s="36"/>
      <c r="E64" s="36"/>
      <c r="F64" s="36"/>
      <c r="G64" s="36"/>
      <c r="H64" s="36"/>
      <c r="I64" s="36"/>
      <c r="J64" s="36"/>
      <c r="K64" s="36"/>
      <c r="L64" s="36"/>
      <c r="M64" s="36"/>
      <c r="N64" s="36"/>
      <c r="O64" s="36"/>
      <c r="P64" s="36"/>
      <c r="Q64" s="36"/>
      <c r="R64" s="36"/>
      <c r="S64" s="36"/>
      <c r="T64" s="36"/>
      <c r="U64" s="36"/>
      <c r="V64" s="36"/>
      <c r="W64" s="36"/>
      <c r="X64" s="36"/>
      <c r="Y64" s="36"/>
      <c r="Z64" s="36"/>
    </row>
    <row r="65" spans="1:26" ht="32.25">
      <c r="A65" s="37">
        <v>4.12</v>
      </c>
      <c r="B65" s="42" t="s">
        <v>152</v>
      </c>
      <c r="C65" s="38" t="s">
        <v>16</v>
      </c>
      <c r="D65" s="36"/>
      <c r="E65" s="36"/>
      <c r="F65" s="36"/>
      <c r="G65" s="36"/>
      <c r="H65" s="36"/>
      <c r="I65" s="36"/>
      <c r="J65" s="36"/>
      <c r="K65" s="36"/>
      <c r="L65" s="36"/>
      <c r="M65" s="36"/>
      <c r="N65" s="36"/>
      <c r="O65" s="36"/>
      <c r="P65" s="36"/>
      <c r="Q65" s="36"/>
      <c r="R65" s="36"/>
      <c r="S65" s="36"/>
      <c r="T65" s="36"/>
      <c r="U65" s="36"/>
      <c r="V65" s="36"/>
      <c r="W65" s="36"/>
      <c r="X65" s="36"/>
      <c r="Y65" s="36"/>
      <c r="Z65" s="36"/>
    </row>
    <row r="66" spans="1:26" ht="37.5" customHeight="1">
      <c r="A66" s="37">
        <v>4.13</v>
      </c>
      <c r="B66" s="42" t="s">
        <v>180</v>
      </c>
      <c r="C66" s="38" t="s">
        <v>16</v>
      </c>
      <c r="D66" s="36"/>
      <c r="E66" s="36"/>
      <c r="F66" s="36"/>
      <c r="G66" s="36"/>
      <c r="H66" s="36"/>
      <c r="I66" s="36"/>
      <c r="J66" s="36"/>
      <c r="K66" s="36"/>
      <c r="L66" s="36"/>
      <c r="M66" s="36"/>
      <c r="N66" s="36"/>
      <c r="O66" s="36"/>
      <c r="P66" s="36"/>
      <c r="Q66" s="36"/>
      <c r="R66" s="36"/>
      <c r="S66" s="36"/>
      <c r="T66" s="36"/>
      <c r="U66" s="36"/>
      <c r="V66" s="36"/>
      <c r="W66" s="36"/>
      <c r="X66" s="36"/>
      <c r="Y66" s="36"/>
      <c r="Z66" s="36"/>
    </row>
    <row r="67" spans="1:26" ht="36.75" customHeight="1">
      <c r="A67" s="37">
        <v>4.1399999999999997</v>
      </c>
      <c r="B67" s="43" t="s">
        <v>154</v>
      </c>
      <c r="C67" s="38" t="s">
        <v>16</v>
      </c>
      <c r="D67" s="36"/>
      <c r="E67" s="36"/>
      <c r="F67" s="36"/>
      <c r="G67" s="36"/>
      <c r="H67" s="36"/>
      <c r="I67" s="36"/>
      <c r="J67" s="36"/>
      <c r="K67" s="36"/>
      <c r="L67" s="36"/>
      <c r="M67" s="36"/>
      <c r="N67" s="36"/>
      <c r="O67" s="36"/>
      <c r="P67" s="36"/>
      <c r="Q67" s="36"/>
      <c r="R67" s="36"/>
      <c r="S67" s="36"/>
      <c r="T67" s="36"/>
      <c r="U67" s="36"/>
      <c r="V67" s="36"/>
      <c r="W67" s="36"/>
      <c r="X67" s="36"/>
      <c r="Y67" s="36"/>
      <c r="Z67" s="36"/>
    </row>
    <row r="68" spans="1:26" ht="34.5" customHeight="1">
      <c r="A68" s="37">
        <v>4.1500000000000004</v>
      </c>
      <c r="B68" s="43" t="s">
        <v>155</v>
      </c>
      <c r="C68" s="38" t="s">
        <v>16</v>
      </c>
      <c r="D68" s="36"/>
      <c r="E68" s="36"/>
      <c r="F68" s="36"/>
      <c r="G68" s="36"/>
      <c r="H68" s="36"/>
      <c r="I68" s="36"/>
      <c r="J68" s="36"/>
      <c r="K68" s="36"/>
      <c r="L68" s="36"/>
      <c r="M68" s="36"/>
      <c r="N68" s="36"/>
      <c r="O68" s="36"/>
      <c r="P68" s="36"/>
      <c r="Q68" s="36"/>
      <c r="R68" s="36"/>
      <c r="S68" s="36"/>
      <c r="T68" s="36"/>
      <c r="U68" s="36"/>
      <c r="V68" s="36"/>
      <c r="W68" s="36"/>
      <c r="X68" s="36"/>
      <c r="Y68" s="36"/>
      <c r="Z68" s="36"/>
    </row>
    <row r="69" spans="1:26" ht="32.25">
      <c r="A69" s="37">
        <v>4.16</v>
      </c>
      <c r="B69" s="43" t="s">
        <v>76</v>
      </c>
      <c r="C69" s="38" t="s">
        <v>16</v>
      </c>
      <c r="D69" s="36"/>
      <c r="E69" s="36"/>
      <c r="F69" s="36"/>
      <c r="G69" s="36"/>
      <c r="H69" s="36"/>
      <c r="I69" s="36"/>
      <c r="J69" s="36"/>
      <c r="K69" s="36"/>
      <c r="L69" s="36"/>
      <c r="M69" s="36"/>
      <c r="N69" s="36"/>
      <c r="O69" s="36"/>
      <c r="P69" s="36"/>
      <c r="Q69" s="36"/>
      <c r="R69" s="36"/>
      <c r="S69" s="36"/>
      <c r="T69" s="36"/>
      <c r="U69" s="36"/>
      <c r="V69" s="36"/>
      <c r="W69" s="36"/>
      <c r="X69" s="36"/>
      <c r="Y69" s="36"/>
      <c r="Z69" s="36"/>
    </row>
    <row r="70" spans="1:26" s="84" customFormat="1" ht="283.5" customHeight="1">
      <c r="A70" s="5" t="s">
        <v>28</v>
      </c>
      <c r="B70" s="101" t="s">
        <v>181</v>
      </c>
      <c r="C70" s="3" t="s">
        <v>30</v>
      </c>
    </row>
    <row r="71" spans="1:26" ht="16.5">
      <c r="A71" s="40"/>
      <c r="B71" s="91" t="s">
        <v>157</v>
      </c>
      <c r="C71" s="41">
        <f>16-(COUNTIF(C54:C69,"does not meet expectations - 0 points"))</f>
        <v>16</v>
      </c>
      <c r="D71" s="36"/>
      <c r="E71" s="36"/>
      <c r="F71" s="36"/>
      <c r="G71" s="36"/>
      <c r="H71" s="36"/>
      <c r="I71" s="36"/>
      <c r="J71" s="36"/>
      <c r="K71" s="36"/>
      <c r="L71" s="36"/>
      <c r="M71" s="36"/>
      <c r="N71" s="36"/>
      <c r="O71" s="36"/>
      <c r="P71" s="36"/>
      <c r="Q71" s="36"/>
      <c r="R71" s="36"/>
      <c r="S71" s="36"/>
      <c r="T71" s="36"/>
      <c r="U71" s="36"/>
      <c r="V71" s="36"/>
      <c r="W71" s="36"/>
      <c r="X71" s="36"/>
      <c r="Y71" s="36"/>
      <c r="Z71" s="36"/>
    </row>
    <row r="72" spans="1:26" ht="18.75" customHeight="1">
      <c r="A72" s="20" t="s">
        <v>12</v>
      </c>
      <c r="B72" s="20" t="s">
        <v>182</v>
      </c>
      <c r="C72" s="20" t="s">
        <v>14</v>
      </c>
      <c r="D72" s="36"/>
      <c r="E72" s="36"/>
      <c r="F72" s="36"/>
      <c r="G72" s="36"/>
      <c r="H72" s="36"/>
      <c r="I72" s="36"/>
      <c r="J72" s="36"/>
      <c r="K72" s="36"/>
      <c r="L72" s="36"/>
      <c r="M72" s="36"/>
      <c r="N72" s="36"/>
      <c r="O72" s="36"/>
      <c r="P72" s="36"/>
      <c r="Q72" s="36"/>
      <c r="R72" s="36"/>
      <c r="S72" s="36"/>
      <c r="T72" s="36"/>
      <c r="U72" s="36"/>
      <c r="V72" s="36"/>
      <c r="W72" s="36"/>
      <c r="X72" s="36"/>
      <c r="Y72" s="36"/>
      <c r="Z72" s="36"/>
    </row>
    <row r="73" spans="1:26" ht="32.25" customHeight="1">
      <c r="A73" s="37">
        <v>5.0999999999999996</v>
      </c>
      <c r="B73" s="43" t="s">
        <v>183</v>
      </c>
      <c r="C73" s="38" t="s">
        <v>16</v>
      </c>
      <c r="D73" s="36"/>
      <c r="E73" s="36"/>
      <c r="F73" s="36"/>
      <c r="G73" s="36"/>
      <c r="H73" s="36"/>
      <c r="I73" s="36"/>
      <c r="J73" s="36"/>
      <c r="K73" s="36"/>
      <c r="L73" s="36"/>
      <c r="M73" s="36"/>
      <c r="N73" s="36"/>
      <c r="O73" s="36"/>
      <c r="P73" s="36"/>
      <c r="Q73" s="36"/>
      <c r="R73" s="36"/>
      <c r="S73" s="36"/>
      <c r="T73" s="36"/>
      <c r="U73" s="36"/>
      <c r="V73" s="36"/>
      <c r="W73" s="36"/>
      <c r="X73" s="36"/>
      <c r="Y73" s="36"/>
      <c r="Z73" s="36"/>
    </row>
    <row r="74" spans="1:26" ht="32.25">
      <c r="A74" s="37">
        <v>5.2</v>
      </c>
      <c r="B74" s="4" t="s">
        <v>81</v>
      </c>
      <c r="C74" s="38" t="s">
        <v>16</v>
      </c>
      <c r="D74" s="36"/>
      <c r="E74" s="36"/>
      <c r="F74" s="36"/>
      <c r="G74" s="36"/>
      <c r="H74" s="36"/>
      <c r="I74" s="36"/>
      <c r="J74" s="36"/>
      <c r="K74" s="36"/>
      <c r="L74" s="36"/>
      <c r="M74" s="36"/>
      <c r="N74" s="36"/>
      <c r="O74" s="36"/>
      <c r="P74" s="36"/>
      <c r="Q74" s="36"/>
      <c r="R74" s="36"/>
      <c r="S74" s="36"/>
      <c r="T74" s="36"/>
      <c r="U74" s="36"/>
      <c r="V74" s="36"/>
      <c r="W74" s="36"/>
      <c r="X74" s="36"/>
      <c r="Y74" s="36"/>
      <c r="Z74" s="36"/>
    </row>
    <row r="75" spans="1:26" ht="32.25">
      <c r="A75" s="37">
        <v>5.3</v>
      </c>
      <c r="B75" s="44" t="s">
        <v>82</v>
      </c>
      <c r="C75" s="38" t="s">
        <v>16</v>
      </c>
      <c r="D75" s="36"/>
      <c r="E75" s="36"/>
      <c r="F75" s="36"/>
      <c r="G75" s="36"/>
      <c r="H75" s="36"/>
      <c r="I75" s="36"/>
      <c r="J75" s="36"/>
      <c r="K75" s="36"/>
      <c r="L75" s="36"/>
      <c r="M75" s="36"/>
      <c r="N75" s="36"/>
      <c r="O75" s="36"/>
      <c r="P75" s="36"/>
      <c r="Q75" s="36"/>
      <c r="R75" s="36"/>
      <c r="S75" s="36"/>
      <c r="T75" s="36"/>
      <c r="U75" s="36"/>
      <c r="V75" s="36"/>
      <c r="W75" s="36"/>
      <c r="X75" s="36"/>
      <c r="Y75" s="36"/>
      <c r="Z75" s="36"/>
    </row>
    <row r="76" spans="1:26" ht="32.25">
      <c r="A76" s="37">
        <v>5.4</v>
      </c>
      <c r="B76" s="45" t="s">
        <v>83</v>
      </c>
      <c r="C76" s="38" t="s">
        <v>16</v>
      </c>
      <c r="D76" s="36"/>
      <c r="E76" s="36"/>
      <c r="F76" s="36"/>
      <c r="G76" s="36"/>
      <c r="H76" s="36"/>
      <c r="I76" s="36"/>
      <c r="J76" s="36"/>
      <c r="K76" s="36"/>
      <c r="L76" s="36"/>
      <c r="M76" s="36"/>
      <c r="N76" s="36"/>
      <c r="O76" s="36"/>
      <c r="P76" s="36"/>
      <c r="Q76" s="36"/>
      <c r="R76" s="36"/>
      <c r="S76" s="36"/>
      <c r="T76" s="36"/>
      <c r="U76" s="36"/>
      <c r="V76" s="36"/>
      <c r="W76" s="36"/>
      <c r="X76" s="36"/>
      <c r="Y76" s="36"/>
      <c r="Z76" s="36"/>
    </row>
    <row r="77" spans="1:26" ht="32.25">
      <c r="A77" s="37">
        <v>5.5</v>
      </c>
      <c r="B77" s="46" t="s">
        <v>160</v>
      </c>
      <c r="C77" s="38" t="s">
        <v>16</v>
      </c>
      <c r="D77" s="36"/>
      <c r="E77" s="36"/>
      <c r="F77" s="36"/>
      <c r="G77" s="36"/>
      <c r="H77" s="36"/>
      <c r="I77" s="36"/>
      <c r="J77" s="36"/>
      <c r="K77" s="36"/>
      <c r="L77" s="36"/>
      <c r="M77" s="36"/>
      <c r="N77" s="36"/>
      <c r="O77" s="36"/>
      <c r="P77" s="36"/>
      <c r="Q77" s="36"/>
      <c r="R77" s="36"/>
      <c r="S77" s="36"/>
      <c r="T77" s="36"/>
      <c r="U77" s="36"/>
      <c r="V77" s="36"/>
      <c r="W77" s="36"/>
      <c r="X77" s="36"/>
      <c r="Y77" s="36"/>
      <c r="Z77" s="36"/>
    </row>
    <row r="78" spans="1:26" s="84" customFormat="1" ht="137.25" customHeight="1">
      <c r="A78" s="5" t="s">
        <v>28</v>
      </c>
      <c r="B78" s="101" t="s">
        <v>184</v>
      </c>
      <c r="C78" s="3" t="s">
        <v>30</v>
      </c>
    </row>
    <row r="79" spans="1:26" ht="16.5">
      <c r="A79" s="40"/>
      <c r="B79" s="91" t="s">
        <v>143</v>
      </c>
      <c r="C79" s="41">
        <f>5-(COUNTIF(C73:C77,"does not meet expectations - 0 points"))</f>
        <v>5</v>
      </c>
      <c r="D79" s="36"/>
      <c r="E79" s="36"/>
      <c r="F79" s="36"/>
      <c r="G79" s="36"/>
      <c r="H79" s="36"/>
      <c r="I79" s="36"/>
      <c r="J79" s="36"/>
      <c r="K79" s="36"/>
      <c r="L79" s="36"/>
      <c r="M79" s="36"/>
      <c r="N79" s="36"/>
      <c r="O79" s="36"/>
      <c r="P79" s="36"/>
      <c r="Q79" s="36"/>
      <c r="R79" s="36"/>
      <c r="S79" s="36"/>
      <c r="T79" s="36"/>
      <c r="U79" s="36"/>
      <c r="V79" s="36"/>
      <c r="W79" s="36"/>
      <c r="X79" s="36"/>
      <c r="Y79" s="36"/>
      <c r="Z79" s="36"/>
    </row>
    <row r="80" spans="1:26" ht="21.75" customHeight="1">
      <c r="A80" s="20" t="s">
        <v>12</v>
      </c>
      <c r="B80" s="20" t="s">
        <v>86</v>
      </c>
      <c r="C80" s="20" t="s">
        <v>14</v>
      </c>
      <c r="D80" s="36"/>
      <c r="E80" s="36"/>
      <c r="F80" s="36"/>
      <c r="G80" s="36"/>
      <c r="H80" s="36"/>
      <c r="I80" s="36"/>
      <c r="J80" s="36"/>
      <c r="K80" s="36"/>
      <c r="L80" s="36"/>
      <c r="M80" s="36"/>
      <c r="N80" s="36"/>
      <c r="O80" s="36"/>
      <c r="P80" s="36"/>
      <c r="Q80" s="36"/>
      <c r="R80" s="36"/>
      <c r="S80" s="36"/>
      <c r="T80" s="36"/>
      <c r="U80" s="36"/>
      <c r="V80" s="36"/>
      <c r="W80" s="36"/>
      <c r="X80" s="36"/>
      <c r="Y80" s="36"/>
      <c r="Z80" s="36"/>
    </row>
    <row r="81" spans="1:26" ht="32.25" customHeight="1">
      <c r="A81" s="37">
        <v>6.1</v>
      </c>
      <c r="B81" s="4" t="s">
        <v>87</v>
      </c>
      <c r="C81" s="37" t="s">
        <v>16</v>
      </c>
      <c r="D81" s="36"/>
      <c r="E81" s="36"/>
      <c r="F81" s="36"/>
      <c r="G81" s="36"/>
      <c r="H81" s="36"/>
      <c r="I81" s="36"/>
      <c r="J81" s="36"/>
      <c r="K81" s="36"/>
      <c r="L81" s="36"/>
      <c r="M81" s="36"/>
      <c r="N81" s="36"/>
      <c r="O81" s="36"/>
      <c r="P81" s="36"/>
      <c r="Q81" s="36"/>
      <c r="R81" s="36"/>
      <c r="S81" s="36"/>
      <c r="T81" s="36"/>
      <c r="U81" s="36"/>
      <c r="V81" s="36"/>
      <c r="W81" s="36"/>
      <c r="X81" s="36"/>
      <c r="Y81" s="36"/>
      <c r="Z81" s="36"/>
    </row>
    <row r="82" spans="1:26" ht="32.25">
      <c r="A82" s="37">
        <v>6.2</v>
      </c>
      <c r="B82" s="9" t="s">
        <v>88</v>
      </c>
      <c r="C82" s="37" t="s">
        <v>16</v>
      </c>
      <c r="D82" s="36"/>
      <c r="E82" s="36"/>
      <c r="F82" s="36"/>
      <c r="G82" s="36"/>
      <c r="H82" s="36"/>
      <c r="I82" s="36"/>
      <c r="J82" s="36"/>
      <c r="K82" s="36"/>
      <c r="L82" s="36"/>
      <c r="M82" s="36"/>
      <c r="N82" s="36"/>
      <c r="O82" s="36"/>
      <c r="P82" s="36"/>
      <c r="Q82" s="36"/>
      <c r="R82" s="36"/>
      <c r="S82" s="36"/>
      <c r="T82" s="36"/>
      <c r="U82" s="36"/>
      <c r="V82" s="36"/>
      <c r="W82" s="36"/>
      <c r="X82" s="36"/>
      <c r="Y82" s="36"/>
      <c r="Z82" s="36"/>
    </row>
    <row r="83" spans="1:26" ht="32.25">
      <c r="A83" s="37">
        <v>6.3</v>
      </c>
      <c r="B83" s="47" t="s">
        <v>185</v>
      </c>
      <c r="C83" s="37" t="s">
        <v>16</v>
      </c>
      <c r="D83" s="36"/>
      <c r="E83" s="36"/>
      <c r="F83" s="36"/>
      <c r="G83" s="36"/>
      <c r="H83" s="36"/>
      <c r="I83" s="36"/>
      <c r="J83" s="36"/>
      <c r="K83" s="36"/>
      <c r="L83" s="36"/>
      <c r="M83" s="36"/>
      <c r="N83" s="36"/>
      <c r="O83" s="36"/>
      <c r="P83" s="36"/>
      <c r="Q83" s="36"/>
      <c r="R83" s="36"/>
      <c r="S83" s="36"/>
      <c r="T83" s="36"/>
      <c r="U83" s="36"/>
      <c r="V83" s="36"/>
      <c r="W83" s="36"/>
      <c r="X83" s="36"/>
      <c r="Y83" s="36"/>
      <c r="Z83" s="36"/>
    </row>
    <row r="84" spans="1:26" ht="32.25">
      <c r="A84" s="37">
        <v>6.4</v>
      </c>
      <c r="B84" s="48" t="s">
        <v>186</v>
      </c>
      <c r="C84" s="37" t="s">
        <v>16</v>
      </c>
      <c r="D84" s="36"/>
      <c r="E84" s="36"/>
      <c r="F84" s="36"/>
      <c r="G84" s="36"/>
      <c r="H84" s="36"/>
      <c r="I84" s="36"/>
      <c r="J84" s="36"/>
      <c r="K84" s="36"/>
      <c r="L84" s="36"/>
      <c r="M84" s="36"/>
      <c r="N84" s="36"/>
      <c r="O84" s="36"/>
      <c r="P84" s="36"/>
      <c r="Q84" s="36"/>
      <c r="R84" s="36"/>
      <c r="S84" s="36"/>
      <c r="T84" s="36"/>
      <c r="U84" s="36"/>
      <c r="V84" s="36"/>
      <c r="W84" s="36"/>
      <c r="X84" s="36"/>
      <c r="Y84" s="36"/>
      <c r="Z84" s="36"/>
    </row>
    <row r="85" spans="1:26" ht="32.25">
      <c r="A85" s="37">
        <v>6.5</v>
      </c>
      <c r="B85" s="48" t="s">
        <v>92</v>
      </c>
      <c r="C85" s="37" t="s">
        <v>16</v>
      </c>
      <c r="D85" s="36"/>
      <c r="E85" s="36"/>
      <c r="F85" s="36"/>
      <c r="G85" s="36"/>
      <c r="H85" s="36"/>
      <c r="I85" s="36"/>
      <c r="J85" s="36"/>
      <c r="K85" s="36"/>
      <c r="L85" s="36"/>
      <c r="M85" s="36"/>
      <c r="N85" s="36"/>
      <c r="O85" s="36"/>
      <c r="P85" s="36"/>
      <c r="Q85" s="36"/>
      <c r="R85" s="36"/>
      <c r="S85" s="36"/>
      <c r="T85" s="36"/>
      <c r="U85" s="36"/>
      <c r="V85" s="36"/>
      <c r="W85" s="36"/>
      <c r="X85" s="36"/>
      <c r="Y85" s="36"/>
      <c r="Z85" s="36"/>
    </row>
    <row r="86" spans="1:26" s="84" customFormat="1" ht="135.75" customHeight="1">
      <c r="A86" s="5" t="s">
        <v>28</v>
      </c>
      <c r="B86" s="101" t="s">
        <v>187</v>
      </c>
      <c r="C86" s="3" t="s">
        <v>30</v>
      </c>
    </row>
    <row r="87" spans="1:26" ht="16.5">
      <c r="A87" s="40"/>
      <c r="B87" s="91" t="s">
        <v>143</v>
      </c>
      <c r="C87" s="41">
        <f>5-(COUNTIF(C81:C85,"does not meet expectations - 0 points"))</f>
        <v>5</v>
      </c>
      <c r="D87" s="36"/>
      <c r="E87" s="36"/>
      <c r="F87" s="36"/>
      <c r="G87" s="36"/>
      <c r="H87" s="36"/>
      <c r="I87" s="36"/>
      <c r="J87" s="36"/>
      <c r="K87" s="36"/>
      <c r="L87" s="36"/>
      <c r="M87" s="36"/>
      <c r="N87" s="36"/>
      <c r="O87" s="36"/>
      <c r="P87" s="36"/>
      <c r="Q87" s="36"/>
      <c r="R87" s="36"/>
      <c r="S87" s="36"/>
      <c r="T87" s="36"/>
      <c r="U87" s="36"/>
      <c r="V87" s="36"/>
      <c r="W87" s="36"/>
      <c r="X87" s="36"/>
      <c r="Y87" s="36"/>
      <c r="Z87" s="36"/>
    </row>
    <row r="88" spans="1:26" hidden="1">
      <c r="A88" s="36"/>
      <c r="B88" s="92"/>
      <c r="C88" s="110"/>
      <c r="D88" s="36"/>
      <c r="E88" s="36"/>
      <c r="F88" s="36"/>
      <c r="G88" s="36"/>
      <c r="H88" s="36"/>
      <c r="I88" s="36"/>
      <c r="J88" s="36"/>
      <c r="K88" s="36"/>
      <c r="L88" s="36"/>
      <c r="M88" s="36"/>
      <c r="N88" s="36"/>
      <c r="O88" s="36"/>
      <c r="P88" s="36"/>
      <c r="Q88" s="36"/>
      <c r="R88" s="36"/>
      <c r="S88" s="36"/>
      <c r="T88" s="36"/>
      <c r="U88" s="36"/>
      <c r="V88" s="36"/>
      <c r="W88" s="36"/>
      <c r="X88" s="36"/>
      <c r="Y88" s="36"/>
      <c r="Z88" s="36"/>
    </row>
    <row r="89" spans="1:26" hidden="1">
      <c r="A89" s="36"/>
      <c r="B89" s="92"/>
      <c r="C89" s="110"/>
      <c r="D89" s="36"/>
      <c r="E89" s="36"/>
      <c r="F89" s="36"/>
      <c r="G89" s="36"/>
      <c r="H89" s="36"/>
      <c r="I89" s="36"/>
      <c r="J89" s="36"/>
      <c r="K89" s="36"/>
      <c r="L89" s="36"/>
      <c r="M89" s="36"/>
      <c r="N89" s="36"/>
      <c r="O89" s="36"/>
      <c r="P89" s="36"/>
      <c r="Q89" s="36"/>
      <c r="R89" s="36"/>
      <c r="S89" s="36"/>
      <c r="T89" s="36"/>
      <c r="U89" s="36"/>
      <c r="V89" s="36"/>
      <c r="W89" s="36"/>
      <c r="X89" s="36"/>
      <c r="Y89" s="36"/>
      <c r="Z89" s="36"/>
    </row>
    <row r="90" spans="1:26" hidden="1">
      <c r="A90" s="36"/>
      <c r="B90" s="92"/>
      <c r="C90" s="110"/>
      <c r="D90" s="36"/>
      <c r="E90" s="36"/>
      <c r="F90" s="36"/>
      <c r="G90" s="36"/>
      <c r="H90" s="36"/>
      <c r="I90" s="36"/>
      <c r="J90" s="36"/>
      <c r="K90" s="36"/>
      <c r="L90" s="36"/>
      <c r="M90" s="36"/>
      <c r="N90" s="36"/>
      <c r="O90" s="36"/>
      <c r="P90" s="36"/>
      <c r="Q90" s="36"/>
      <c r="R90" s="36"/>
      <c r="S90" s="36"/>
      <c r="T90" s="36"/>
      <c r="U90" s="36"/>
      <c r="V90" s="36"/>
      <c r="W90" s="36"/>
      <c r="X90" s="36"/>
      <c r="Y90" s="36"/>
      <c r="Z90" s="36"/>
    </row>
    <row r="91" spans="1:26" hidden="1">
      <c r="A91" s="36"/>
      <c r="B91" s="92"/>
      <c r="C91" s="110"/>
      <c r="D91" s="36"/>
      <c r="E91" s="36"/>
      <c r="F91" s="36"/>
      <c r="G91" s="36"/>
      <c r="H91" s="36"/>
      <c r="I91" s="36"/>
      <c r="J91" s="36"/>
      <c r="K91" s="36"/>
      <c r="L91" s="36"/>
      <c r="M91" s="36"/>
      <c r="N91" s="36"/>
      <c r="O91" s="36"/>
      <c r="P91" s="36"/>
      <c r="Q91" s="36"/>
      <c r="R91" s="36"/>
      <c r="S91" s="36"/>
      <c r="T91" s="36"/>
      <c r="U91" s="36"/>
      <c r="V91" s="36"/>
      <c r="W91" s="36"/>
      <c r="X91" s="36"/>
      <c r="Y91" s="36"/>
      <c r="Z91" s="36"/>
    </row>
    <row r="92" spans="1:26" hidden="1">
      <c r="A92" s="36"/>
      <c r="B92" s="92"/>
      <c r="C92" s="110"/>
      <c r="D92" s="36"/>
      <c r="E92" s="36"/>
      <c r="F92" s="36"/>
      <c r="G92" s="36"/>
      <c r="H92" s="36"/>
      <c r="I92" s="36"/>
      <c r="J92" s="36"/>
      <c r="K92" s="36"/>
      <c r="L92" s="36"/>
      <c r="M92" s="36"/>
      <c r="N92" s="36"/>
      <c r="O92" s="36"/>
      <c r="P92" s="36"/>
      <c r="Q92" s="36"/>
      <c r="R92" s="36"/>
      <c r="S92" s="36"/>
      <c r="T92" s="36"/>
      <c r="U92" s="36"/>
      <c r="V92" s="36"/>
      <c r="W92" s="36"/>
      <c r="X92" s="36"/>
      <c r="Y92" s="36"/>
      <c r="Z92" s="36"/>
    </row>
  </sheetData>
  <mergeCells count="11">
    <mergeCell ref="A8:C8"/>
    <mergeCell ref="A9:C9"/>
    <mergeCell ref="A10:C10"/>
    <mergeCell ref="A11:C11"/>
    <mergeCell ref="A7:C7"/>
    <mergeCell ref="A6:B6"/>
    <mergeCell ref="A5:C5"/>
    <mergeCell ref="A1:C1"/>
    <mergeCell ref="A2:C2"/>
    <mergeCell ref="A3:C3"/>
    <mergeCell ref="A4:C4"/>
  </mergeCells>
  <dataValidations count="2">
    <dataValidation type="list" allowBlank="1" sqref="C31:C43 C13:C28 C73:C78 C46:C51 C54:C70 C81:C86" xr:uid="{00000000-0002-0000-0500-000000000000}">
      <formula1>"Meets Expectations - 1 point,Does Not Meet Expectations - 0 points"</formula1>
    </dataValidation>
    <dataValidation type="list" allowBlank="1" showInputMessage="1" showErrorMessage="1" sqref="C6" xr:uid="{78CC1680-5C91-400A-94E7-A677E6A64034}">
      <formula1>"Meets Expectations,Does Not Meet Expectations"</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1A763-2B52-4323-8873-7382B5970E7E}">
  <dimension ref="A1:Z103"/>
  <sheetViews>
    <sheetView showGridLines="0" zoomScale="80" zoomScaleNormal="80" workbookViewId="0">
      <selection activeCell="A70" sqref="A70"/>
    </sheetView>
  </sheetViews>
  <sheetFormatPr defaultColWidth="0" defaultRowHeight="15" zeroHeight="1"/>
  <cols>
    <col min="1" max="1" width="14.85546875" style="17" customWidth="1"/>
    <col min="2" max="2" width="106" style="93" customWidth="1"/>
    <col min="3" max="3" width="22.28515625" style="111" bestFit="1" customWidth="1"/>
    <col min="4" max="22" width="8.7109375" style="17" hidden="1" customWidth="1"/>
    <col min="23" max="16384" width="0" style="17" hidden="1"/>
  </cols>
  <sheetData>
    <row r="1" spans="1:26" ht="50.25" customHeight="1">
      <c r="A1" s="122" t="s">
        <v>165</v>
      </c>
      <c r="B1" s="122"/>
      <c r="C1" s="123"/>
      <c r="D1" s="36"/>
      <c r="E1" s="36"/>
      <c r="F1" s="36"/>
      <c r="G1" s="36"/>
      <c r="H1" s="36"/>
      <c r="I1" s="36"/>
      <c r="J1" s="36"/>
      <c r="K1" s="36"/>
      <c r="L1" s="36"/>
      <c r="M1" s="36"/>
      <c r="N1" s="36"/>
      <c r="O1" s="36"/>
      <c r="P1" s="36"/>
      <c r="Q1" s="36"/>
      <c r="R1" s="36"/>
      <c r="S1" s="36"/>
      <c r="T1" s="36"/>
      <c r="U1" s="36"/>
      <c r="V1" s="36"/>
      <c r="W1" s="36"/>
      <c r="X1" s="36"/>
      <c r="Y1" s="36"/>
      <c r="Z1" s="36"/>
    </row>
    <row r="2" spans="1:26" ht="18.95" customHeight="1">
      <c r="A2" s="142" t="str">
        <f>PhaseII_Kindergarten!A2</f>
        <v>Savvas Learning Company LLC</v>
      </c>
      <c r="B2" s="142"/>
      <c r="C2" s="143"/>
      <c r="D2" s="36"/>
      <c r="E2" s="36"/>
      <c r="F2" s="36"/>
      <c r="G2" s="36"/>
      <c r="H2" s="36"/>
      <c r="I2" s="36"/>
      <c r="J2" s="36"/>
      <c r="K2" s="36"/>
      <c r="L2" s="36"/>
      <c r="M2" s="36"/>
      <c r="N2" s="36"/>
      <c r="O2" s="36"/>
      <c r="P2" s="36"/>
      <c r="Q2" s="36"/>
      <c r="R2" s="36"/>
      <c r="S2" s="36"/>
      <c r="T2" s="36"/>
      <c r="U2" s="36"/>
      <c r="V2" s="36"/>
      <c r="W2" s="36"/>
      <c r="X2" s="36"/>
      <c r="Y2" s="36"/>
      <c r="Z2" s="36"/>
    </row>
    <row r="3" spans="1:26" ht="20.100000000000001" customHeight="1">
      <c r="A3" s="144" t="str">
        <f>PhaseII_Kindergarten!A3</f>
        <v xml:space="preserve">myView Literacy				</v>
      </c>
      <c r="B3" s="144"/>
      <c r="C3" s="145"/>
      <c r="D3" s="36"/>
      <c r="E3" s="36"/>
      <c r="F3" s="36"/>
      <c r="G3" s="36"/>
      <c r="H3" s="36"/>
      <c r="I3" s="36"/>
      <c r="J3" s="36"/>
      <c r="K3" s="36"/>
      <c r="L3" s="36"/>
      <c r="M3" s="36"/>
      <c r="N3" s="36"/>
      <c r="O3" s="36"/>
      <c r="P3" s="36"/>
      <c r="Q3" s="36"/>
      <c r="R3" s="36"/>
      <c r="S3" s="36"/>
      <c r="T3" s="36"/>
      <c r="U3" s="36"/>
      <c r="V3" s="36"/>
      <c r="W3" s="36"/>
      <c r="X3" s="36"/>
      <c r="Y3" s="36"/>
      <c r="Z3" s="36"/>
    </row>
    <row r="4" spans="1:26" ht="18.95" customHeight="1">
      <c r="A4" s="142" t="s">
        <v>188</v>
      </c>
      <c r="B4" s="142"/>
      <c r="C4" s="143"/>
      <c r="D4" s="36"/>
      <c r="E4" s="36"/>
      <c r="F4" s="36"/>
      <c r="G4" s="36"/>
      <c r="H4" s="36"/>
      <c r="I4" s="36"/>
      <c r="J4" s="36"/>
      <c r="K4" s="36"/>
      <c r="L4" s="36"/>
      <c r="M4" s="36"/>
      <c r="N4" s="36"/>
      <c r="O4" s="36"/>
      <c r="P4" s="36"/>
      <c r="Q4" s="36"/>
      <c r="R4" s="36"/>
      <c r="S4" s="36"/>
      <c r="T4" s="36"/>
      <c r="U4" s="36"/>
      <c r="V4" s="36"/>
      <c r="W4" s="36"/>
      <c r="X4" s="36"/>
      <c r="Y4" s="36"/>
      <c r="Z4" s="36"/>
    </row>
    <row r="5" spans="1:26" ht="18.75" customHeight="1">
      <c r="A5" s="142" t="s">
        <v>189</v>
      </c>
      <c r="B5" s="142"/>
      <c r="C5" s="143"/>
      <c r="D5" s="36"/>
      <c r="E5" s="36"/>
      <c r="F5" s="36"/>
      <c r="G5" s="36"/>
      <c r="H5" s="36"/>
      <c r="I5" s="36"/>
      <c r="J5" s="36"/>
      <c r="K5" s="36"/>
      <c r="L5" s="36"/>
      <c r="M5" s="36"/>
      <c r="N5" s="36"/>
      <c r="O5" s="36"/>
      <c r="P5" s="36"/>
      <c r="Q5" s="36"/>
      <c r="R5" s="36"/>
      <c r="S5" s="36"/>
      <c r="T5" s="36"/>
      <c r="U5" s="36"/>
      <c r="V5" s="36"/>
      <c r="W5" s="36"/>
      <c r="X5" s="36"/>
      <c r="Y5" s="36"/>
      <c r="Z5" s="36"/>
    </row>
    <row r="6" spans="1:26" s="80" customFormat="1" ht="18.95" customHeight="1">
      <c r="A6" s="121" t="s">
        <v>190</v>
      </c>
      <c r="B6" s="121"/>
      <c r="C6" s="109" t="s">
        <v>6</v>
      </c>
      <c r="D6" s="79"/>
      <c r="E6" s="79"/>
      <c r="F6" s="79"/>
      <c r="G6" s="79"/>
      <c r="H6" s="79"/>
      <c r="I6" s="79"/>
      <c r="J6" s="79"/>
      <c r="K6" s="79"/>
      <c r="L6" s="79"/>
      <c r="M6" s="79"/>
      <c r="N6" s="79"/>
      <c r="O6" s="79"/>
      <c r="P6" s="79"/>
      <c r="Q6" s="79"/>
      <c r="R6" s="79"/>
      <c r="S6" s="79"/>
      <c r="T6" s="79"/>
      <c r="U6" s="79"/>
      <c r="V6" s="79"/>
      <c r="W6" s="79"/>
      <c r="X6" s="79"/>
      <c r="Y6" s="79"/>
      <c r="Z6" s="79"/>
    </row>
    <row r="7" spans="1:26" ht="18.95" customHeight="1">
      <c r="A7" s="122" t="s">
        <v>191</v>
      </c>
      <c r="B7" s="122"/>
      <c r="C7" s="123"/>
      <c r="D7" s="36"/>
      <c r="E7" s="36"/>
      <c r="F7" s="36"/>
      <c r="G7" s="36"/>
      <c r="H7" s="36"/>
      <c r="I7" s="36"/>
      <c r="J7" s="36"/>
      <c r="K7" s="36"/>
      <c r="L7" s="36"/>
      <c r="M7" s="36"/>
      <c r="N7" s="36"/>
      <c r="O7" s="36"/>
      <c r="P7" s="36"/>
      <c r="Q7" s="36"/>
      <c r="R7" s="36"/>
      <c r="S7" s="36"/>
      <c r="T7" s="36"/>
      <c r="U7" s="36"/>
      <c r="V7" s="36"/>
      <c r="W7" s="36"/>
      <c r="X7" s="36"/>
      <c r="Y7" s="36"/>
      <c r="Z7" s="36"/>
    </row>
    <row r="8" spans="1:26" ht="64.5" customHeight="1">
      <c r="A8" s="153" t="s">
        <v>168</v>
      </c>
      <c r="B8" s="153"/>
      <c r="C8" s="154"/>
      <c r="D8" s="36"/>
      <c r="E8" s="36"/>
      <c r="F8" s="36"/>
      <c r="G8" s="36"/>
      <c r="H8" s="36"/>
      <c r="I8" s="36"/>
      <c r="J8" s="36"/>
      <c r="K8" s="36"/>
      <c r="L8" s="36"/>
      <c r="M8" s="36"/>
      <c r="N8" s="36"/>
      <c r="O8" s="36"/>
      <c r="P8" s="36"/>
      <c r="Q8" s="36"/>
      <c r="R8" s="36"/>
      <c r="S8" s="36"/>
      <c r="T8" s="36"/>
      <c r="U8" s="36"/>
      <c r="V8" s="36"/>
      <c r="W8" s="36"/>
      <c r="X8" s="36"/>
      <c r="Y8" s="36"/>
      <c r="Z8" s="36"/>
    </row>
    <row r="9" spans="1:26" ht="46.5" customHeight="1">
      <c r="A9" s="155" t="s">
        <v>9</v>
      </c>
      <c r="B9" s="155"/>
      <c r="C9" s="156"/>
      <c r="D9" s="36"/>
      <c r="E9" s="36"/>
      <c r="F9" s="36"/>
      <c r="G9" s="36"/>
      <c r="H9" s="36"/>
      <c r="I9" s="36"/>
      <c r="J9" s="36"/>
      <c r="K9" s="36"/>
      <c r="L9" s="36"/>
      <c r="M9" s="36"/>
      <c r="N9" s="36"/>
      <c r="O9" s="36"/>
      <c r="P9" s="36"/>
      <c r="Q9" s="36"/>
      <c r="R9" s="36"/>
      <c r="S9" s="36"/>
      <c r="T9" s="36"/>
      <c r="U9" s="36"/>
      <c r="V9" s="36"/>
      <c r="W9" s="36"/>
      <c r="X9" s="36"/>
      <c r="Y9" s="36"/>
      <c r="Z9" s="36"/>
    </row>
    <row r="10" spans="1:26" ht="32.25" customHeight="1">
      <c r="A10" s="153" t="s">
        <v>10</v>
      </c>
      <c r="B10" s="153"/>
      <c r="C10" s="154"/>
      <c r="D10" s="36"/>
      <c r="E10" s="36"/>
      <c r="F10" s="36"/>
      <c r="G10" s="36"/>
      <c r="H10" s="36"/>
      <c r="I10" s="36"/>
      <c r="J10" s="36"/>
      <c r="K10" s="36"/>
      <c r="L10" s="36"/>
      <c r="M10" s="36"/>
      <c r="N10" s="36"/>
      <c r="O10" s="36"/>
      <c r="P10" s="36"/>
      <c r="Q10" s="36"/>
      <c r="R10" s="36"/>
      <c r="S10" s="36"/>
      <c r="T10" s="36"/>
      <c r="U10" s="36"/>
      <c r="V10" s="36"/>
      <c r="W10" s="36"/>
      <c r="X10" s="36"/>
      <c r="Y10" s="36"/>
      <c r="Z10" s="36"/>
    </row>
    <row r="11" spans="1:26" ht="33.75" customHeight="1">
      <c r="A11" s="153" t="s">
        <v>11</v>
      </c>
      <c r="B11" s="157"/>
      <c r="C11" s="158"/>
      <c r="D11" s="36"/>
      <c r="E11" s="36"/>
      <c r="F11" s="36"/>
      <c r="G11" s="36"/>
      <c r="H11" s="36"/>
      <c r="I11" s="36"/>
      <c r="J11" s="36"/>
      <c r="K11" s="36"/>
      <c r="L11" s="36"/>
      <c r="M11" s="36"/>
      <c r="N11" s="36"/>
      <c r="O11" s="36"/>
      <c r="P11" s="36"/>
      <c r="Q11" s="36"/>
      <c r="R11" s="36"/>
      <c r="S11" s="36"/>
      <c r="T11" s="36"/>
      <c r="U11" s="36"/>
      <c r="V11" s="36"/>
      <c r="W11" s="36"/>
      <c r="X11" s="36"/>
      <c r="Y11" s="36"/>
      <c r="Z11" s="36"/>
    </row>
    <row r="12" spans="1:26" ht="15" customHeight="1">
      <c r="A12" s="20" t="s">
        <v>12</v>
      </c>
      <c r="B12" s="85" t="s">
        <v>192</v>
      </c>
      <c r="C12" s="20" t="s">
        <v>14</v>
      </c>
      <c r="D12" s="36"/>
      <c r="E12" s="36"/>
      <c r="F12" s="36"/>
      <c r="G12" s="36"/>
      <c r="H12" s="36"/>
      <c r="I12" s="36"/>
      <c r="J12" s="36"/>
      <c r="K12" s="36"/>
      <c r="L12" s="36"/>
      <c r="M12" s="36"/>
      <c r="N12" s="36"/>
      <c r="O12" s="36"/>
      <c r="P12" s="36"/>
      <c r="Q12" s="36"/>
      <c r="R12" s="36"/>
      <c r="S12" s="36"/>
      <c r="T12" s="36"/>
      <c r="U12" s="36"/>
      <c r="V12" s="36"/>
      <c r="W12" s="36"/>
      <c r="X12" s="36"/>
      <c r="Y12" s="36"/>
      <c r="Z12" s="36"/>
    </row>
    <row r="13" spans="1:26" ht="49.5" customHeight="1">
      <c r="A13" s="37">
        <v>1.1000000000000001</v>
      </c>
      <c r="B13" s="27" t="s">
        <v>193</v>
      </c>
      <c r="C13" s="38" t="s">
        <v>16</v>
      </c>
      <c r="D13" s="36"/>
      <c r="E13" s="36"/>
      <c r="F13" s="36"/>
      <c r="G13" s="36"/>
      <c r="H13" s="36"/>
      <c r="I13" s="36"/>
      <c r="J13" s="36"/>
      <c r="K13" s="36"/>
      <c r="L13" s="36"/>
      <c r="M13" s="36"/>
      <c r="N13" s="36"/>
      <c r="O13" s="36"/>
      <c r="P13" s="36"/>
      <c r="Q13" s="36"/>
      <c r="R13" s="36"/>
      <c r="S13" s="36"/>
      <c r="T13" s="36"/>
      <c r="U13" s="36"/>
      <c r="V13" s="36"/>
      <c r="W13" s="36"/>
      <c r="X13" s="36"/>
      <c r="Y13" s="36"/>
      <c r="Z13" s="36"/>
    </row>
    <row r="14" spans="1:26" ht="68.25" customHeight="1">
      <c r="A14" s="37">
        <v>1.2</v>
      </c>
      <c r="B14" s="94" t="s">
        <v>194</v>
      </c>
      <c r="C14" s="38" t="s">
        <v>16</v>
      </c>
      <c r="D14" s="36"/>
      <c r="E14" s="36"/>
      <c r="F14" s="36"/>
      <c r="G14" s="36"/>
      <c r="H14" s="36"/>
      <c r="I14" s="36"/>
      <c r="J14" s="36"/>
      <c r="K14" s="36"/>
      <c r="L14" s="36"/>
      <c r="M14" s="36"/>
      <c r="N14" s="36"/>
      <c r="O14" s="36"/>
      <c r="P14" s="36"/>
      <c r="Q14" s="36"/>
      <c r="R14" s="36"/>
      <c r="S14" s="36"/>
      <c r="T14" s="36"/>
      <c r="U14" s="36"/>
      <c r="V14" s="36"/>
      <c r="W14" s="36"/>
      <c r="X14" s="36"/>
      <c r="Y14" s="36"/>
      <c r="Z14" s="36"/>
    </row>
    <row r="15" spans="1:26" ht="53.25" customHeight="1">
      <c r="A15" s="37">
        <v>1.3</v>
      </c>
      <c r="B15" s="94" t="s">
        <v>195</v>
      </c>
      <c r="C15" s="38" t="s">
        <v>16</v>
      </c>
      <c r="D15" s="36"/>
      <c r="E15" s="36"/>
      <c r="F15" s="36"/>
      <c r="G15" s="36"/>
      <c r="H15" s="36"/>
      <c r="I15" s="36"/>
      <c r="J15" s="36"/>
      <c r="K15" s="36"/>
      <c r="L15" s="36"/>
      <c r="M15" s="36"/>
      <c r="N15" s="36"/>
      <c r="O15" s="36"/>
      <c r="P15" s="36"/>
      <c r="Q15" s="36"/>
      <c r="R15" s="36"/>
      <c r="S15" s="36"/>
      <c r="T15" s="36"/>
      <c r="U15" s="36"/>
      <c r="V15" s="36"/>
      <c r="W15" s="36"/>
      <c r="X15" s="36"/>
      <c r="Y15" s="36"/>
      <c r="Z15" s="36"/>
    </row>
    <row r="16" spans="1:26" ht="36.75" customHeight="1">
      <c r="A16" s="37">
        <v>1.4</v>
      </c>
      <c r="B16" s="94" t="s">
        <v>196</v>
      </c>
      <c r="C16" s="38" t="s">
        <v>16</v>
      </c>
      <c r="D16" s="36"/>
      <c r="E16" s="36"/>
      <c r="F16" s="36"/>
      <c r="G16" s="36"/>
      <c r="H16" s="36"/>
      <c r="I16" s="36"/>
      <c r="J16" s="36"/>
      <c r="K16" s="36"/>
      <c r="L16" s="36"/>
      <c r="M16" s="36"/>
      <c r="N16" s="36"/>
      <c r="O16" s="36"/>
      <c r="P16" s="36"/>
      <c r="Q16" s="36"/>
      <c r="R16" s="36"/>
      <c r="S16" s="36"/>
      <c r="T16" s="36"/>
      <c r="U16" s="36"/>
      <c r="V16" s="36"/>
      <c r="W16" s="36"/>
      <c r="X16" s="36"/>
      <c r="Y16" s="36"/>
      <c r="Z16" s="36"/>
    </row>
    <row r="17" spans="1:26" ht="32.25">
      <c r="A17" s="37">
        <v>1.5</v>
      </c>
      <c r="B17" s="94" t="s">
        <v>197</v>
      </c>
      <c r="C17" s="38" t="s">
        <v>19</v>
      </c>
      <c r="D17" s="36"/>
      <c r="E17" s="36"/>
      <c r="F17" s="36"/>
      <c r="G17" s="36"/>
      <c r="H17" s="36"/>
      <c r="I17" s="36"/>
      <c r="J17" s="36"/>
      <c r="K17" s="36"/>
      <c r="L17" s="36"/>
      <c r="M17" s="36"/>
      <c r="N17" s="36"/>
      <c r="O17" s="36"/>
      <c r="P17" s="36"/>
      <c r="Q17" s="36"/>
      <c r="R17" s="36"/>
      <c r="S17" s="36"/>
      <c r="T17" s="36"/>
      <c r="U17" s="36"/>
      <c r="V17" s="36"/>
      <c r="W17" s="36"/>
      <c r="X17" s="36"/>
      <c r="Y17" s="36"/>
      <c r="Z17" s="36"/>
    </row>
    <row r="18" spans="1:26" ht="32.25">
      <c r="A18" s="37">
        <v>1.6</v>
      </c>
      <c r="B18" s="94" t="s">
        <v>198</v>
      </c>
      <c r="C18" s="38" t="s">
        <v>16</v>
      </c>
      <c r="D18" s="36"/>
      <c r="E18" s="36"/>
      <c r="F18" s="36"/>
      <c r="G18" s="36"/>
      <c r="H18" s="36"/>
      <c r="I18" s="36"/>
      <c r="J18" s="36"/>
      <c r="K18" s="36"/>
      <c r="L18" s="36"/>
      <c r="M18" s="36"/>
      <c r="N18" s="36"/>
      <c r="O18" s="36"/>
      <c r="P18" s="36"/>
      <c r="Q18" s="36"/>
      <c r="R18" s="36"/>
      <c r="S18" s="36"/>
      <c r="T18" s="36"/>
      <c r="U18" s="36"/>
      <c r="V18" s="36"/>
      <c r="W18" s="36"/>
      <c r="X18" s="36"/>
      <c r="Y18" s="36"/>
      <c r="Z18" s="36"/>
    </row>
    <row r="19" spans="1:26" ht="64.5" customHeight="1">
      <c r="A19" s="37">
        <v>1.7</v>
      </c>
      <c r="B19" s="94" t="s">
        <v>199</v>
      </c>
      <c r="C19" s="38" t="s">
        <v>16</v>
      </c>
      <c r="D19" s="36"/>
      <c r="E19" s="36"/>
      <c r="F19" s="36"/>
      <c r="G19" s="36"/>
      <c r="H19" s="36"/>
      <c r="I19" s="36"/>
      <c r="J19" s="36"/>
      <c r="K19" s="36"/>
      <c r="L19" s="36"/>
      <c r="M19" s="36"/>
      <c r="N19" s="36"/>
      <c r="O19" s="36"/>
      <c r="P19" s="36"/>
      <c r="Q19" s="36"/>
      <c r="R19" s="36"/>
      <c r="S19" s="36"/>
      <c r="T19" s="36"/>
      <c r="U19" s="36"/>
      <c r="V19" s="36"/>
      <c r="W19" s="36"/>
      <c r="X19" s="36"/>
      <c r="Y19" s="36"/>
      <c r="Z19" s="36"/>
    </row>
    <row r="20" spans="1:26" s="84" customFormat="1" ht="369.75" customHeight="1">
      <c r="A20" s="5" t="s">
        <v>28</v>
      </c>
      <c r="B20" s="101" t="s">
        <v>200</v>
      </c>
      <c r="C20" s="3" t="s">
        <v>30</v>
      </c>
    </row>
    <row r="21" spans="1:26" ht="16.5">
      <c r="A21" s="40"/>
      <c r="B21" s="91" t="s">
        <v>201</v>
      </c>
      <c r="C21" s="41">
        <f>7-(COUNTIF(C13:C19,"does not meet expectations - 0 points"))</f>
        <v>6</v>
      </c>
      <c r="D21" s="36"/>
      <c r="E21" s="36"/>
      <c r="F21" s="36"/>
      <c r="G21" s="36"/>
      <c r="H21" s="36"/>
      <c r="I21" s="36"/>
      <c r="J21" s="36"/>
      <c r="K21" s="36"/>
      <c r="L21" s="36"/>
      <c r="M21" s="36"/>
      <c r="N21" s="36"/>
      <c r="O21" s="36"/>
      <c r="P21" s="36"/>
      <c r="Q21" s="36"/>
      <c r="R21" s="36"/>
      <c r="S21" s="36"/>
      <c r="T21" s="36"/>
      <c r="U21" s="36"/>
      <c r="V21" s="36"/>
      <c r="W21" s="36"/>
      <c r="X21" s="36"/>
      <c r="Y21" s="36"/>
      <c r="Z21" s="36"/>
    </row>
    <row r="22" spans="1:26" ht="17.100000000000001" customHeight="1">
      <c r="A22" s="20" t="s">
        <v>12</v>
      </c>
      <c r="B22" s="85" t="s">
        <v>202</v>
      </c>
      <c r="C22" s="20" t="s">
        <v>14</v>
      </c>
      <c r="D22" s="36"/>
      <c r="E22" s="36"/>
      <c r="F22" s="36"/>
      <c r="G22" s="36"/>
      <c r="H22" s="36"/>
      <c r="I22" s="36"/>
      <c r="J22" s="36"/>
      <c r="K22" s="36"/>
      <c r="L22" s="36"/>
      <c r="M22" s="36"/>
      <c r="N22" s="36"/>
      <c r="O22" s="36"/>
      <c r="P22" s="36"/>
      <c r="Q22" s="36"/>
      <c r="R22" s="36"/>
      <c r="S22" s="36"/>
      <c r="T22" s="36"/>
      <c r="U22" s="36"/>
      <c r="V22" s="36"/>
      <c r="W22" s="36"/>
      <c r="X22" s="36"/>
      <c r="Y22" s="36"/>
      <c r="Z22" s="36"/>
    </row>
    <row r="23" spans="1:26" ht="32.25" customHeight="1">
      <c r="A23" s="37">
        <v>2.1</v>
      </c>
      <c r="B23" s="27" t="s">
        <v>203</v>
      </c>
      <c r="C23" s="38" t="s">
        <v>16</v>
      </c>
      <c r="D23" s="36"/>
      <c r="E23" s="36"/>
      <c r="F23" s="36"/>
      <c r="G23" s="36"/>
      <c r="H23" s="36"/>
      <c r="I23" s="36"/>
      <c r="J23" s="36"/>
      <c r="K23" s="36"/>
      <c r="L23" s="36"/>
      <c r="M23" s="36"/>
      <c r="N23" s="36"/>
      <c r="O23" s="36"/>
      <c r="P23" s="36"/>
      <c r="Q23" s="36"/>
      <c r="R23" s="36"/>
      <c r="S23" s="36"/>
      <c r="T23" s="36"/>
      <c r="U23" s="36"/>
      <c r="V23" s="36"/>
      <c r="W23" s="36"/>
      <c r="X23" s="36"/>
      <c r="Y23" s="36"/>
      <c r="Z23" s="36"/>
    </row>
    <row r="24" spans="1:26" ht="69.75" customHeight="1">
      <c r="A24" s="37">
        <v>2.2000000000000002</v>
      </c>
      <c r="B24" s="95" t="s">
        <v>204</v>
      </c>
      <c r="C24" s="38" t="s">
        <v>16</v>
      </c>
      <c r="D24" s="36"/>
      <c r="E24" s="36"/>
      <c r="F24" s="36"/>
      <c r="G24" s="36"/>
      <c r="H24" s="36"/>
      <c r="I24" s="36"/>
      <c r="J24" s="36"/>
      <c r="K24" s="36"/>
      <c r="L24" s="36"/>
      <c r="M24" s="36"/>
      <c r="N24" s="36"/>
      <c r="O24" s="36"/>
      <c r="P24" s="36"/>
      <c r="Q24" s="36"/>
      <c r="R24" s="36"/>
      <c r="S24" s="36"/>
      <c r="T24" s="36"/>
      <c r="U24" s="36"/>
      <c r="V24" s="36"/>
      <c r="W24" s="36"/>
      <c r="X24" s="36"/>
      <c r="Y24" s="36"/>
      <c r="Z24" s="36"/>
    </row>
    <row r="25" spans="1:26" ht="32.25">
      <c r="A25" s="37">
        <v>2.2999999999999998</v>
      </c>
      <c r="B25" s="94" t="s">
        <v>205</v>
      </c>
      <c r="C25" s="38" t="s">
        <v>16</v>
      </c>
      <c r="D25" s="36"/>
      <c r="E25" s="36"/>
      <c r="F25" s="36"/>
      <c r="G25" s="36"/>
      <c r="H25" s="36"/>
      <c r="I25" s="36"/>
      <c r="J25" s="36"/>
      <c r="K25" s="36"/>
      <c r="L25" s="36"/>
      <c r="M25" s="36"/>
      <c r="N25" s="36"/>
      <c r="O25" s="36"/>
      <c r="P25" s="36"/>
      <c r="Q25" s="36"/>
      <c r="R25" s="36"/>
      <c r="S25" s="36"/>
      <c r="T25" s="36"/>
      <c r="U25" s="36"/>
      <c r="V25" s="36"/>
      <c r="W25" s="36"/>
      <c r="X25" s="36"/>
      <c r="Y25" s="36"/>
      <c r="Z25" s="36"/>
    </row>
    <row r="26" spans="1:26" ht="48.75">
      <c r="A26" s="37">
        <v>2.4</v>
      </c>
      <c r="B26" s="94" t="s">
        <v>206</v>
      </c>
      <c r="C26" s="38" t="s">
        <v>16</v>
      </c>
      <c r="D26" s="36"/>
      <c r="E26" s="36"/>
      <c r="F26" s="36"/>
      <c r="G26" s="36"/>
      <c r="H26" s="36"/>
      <c r="I26" s="36"/>
      <c r="J26" s="36"/>
      <c r="K26" s="36"/>
      <c r="L26" s="36"/>
      <c r="M26" s="36"/>
      <c r="N26" s="36"/>
      <c r="O26" s="36"/>
      <c r="P26" s="36"/>
      <c r="Q26" s="36"/>
      <c r="R26" s="36"/>
      <c r="S26" s="36"/>
      <c r="T26" s="36"/>
      <c r="U26" s="36"/>
      <c r="V26" s="36"/>
      <c r="W26" s="36"/>
      <c r="X26" s="36"/>
      <c r="Y26" s="36"/>
      <c r="Z26" s="36"/>
    </row>
    <row r="27" spans="1:26" ht="64.5">
      <c r="A27" s="37">
        <v>2.5</v>
      </c>
      <c r="B27" s="94" t="s">
        <v>207</v>
      </c>
      <c r="C27" s="38" t="s">
        <v>16</v>
      </c>
      <c r="D27" s="36"/>
      <c r="E27" s="36"/>
      <c r="F27" s="36"/>
      <c r="G27" s="36"/>
      <c r="H27" s="36"/>
      <c r="I27" s="36"/>
      <c r="J27" s="36"/>
      <c r="K27" s="36"/>
      <c r="L27" s="36"/>
      <c r="M27" s="36"/>
      <c r="N27" s="36"/>
      <c r="O27" s="36"/>
      <c r="P27" s="36"/>
      <c r="Q27" s="36"/>
      <c r="R27" s="36"/>
      <c r="S27" s="36"/>
      <c r="T27" s="36"/>
      <c r="U27" s="36"/>
      <c r="V27" s="36"/>
      <c r="W27" s="36"/>
      <c r="X27" s="36"/>
      <c r="Y27" s="36"/>
      <c r="Z27" s="36"/>
    </row>
    <row r="28" spans="1:26" ht="36" customHeight="1">
      <c r="A28" s="37">
        <v>2.6</v>
      </c>
      <c r="B28" s="94" t="s">
        <v>208</v>
      </c>
      <c r="C28" s="38" t="s">
        <v>16</v>
      </c>
      <c r="D28" s="36"/>
      <c r="E28" s="36"/>
      <c r="F28" s="36"/>
      <c r="G28" s="36"/>
      <c r="H28" s="36"/>
      <c r="I28" s="36"/>
      <c r="J28" s="36"/>
      <c r="K28" s="36"/>
      <c r="L28" s="36"/>
      <c r="M28" s="36"/>
      <c r="N28" s="36"/>
      <c r="O28" s="36"/>
      <c r="P28" s="36"/>
      <c r="Q28" s="36"/>
      <c r="R28" s="36"/>
      <c r="S28" s="36"/>
      <c r="T28" s="36"/>
      <c r="U28" s="36"/>
      <c r="V28" s="36"/>
      <c r="W28" s="36"/>
      <c r="X28" s="36"/>
      <c r="Y28" s="36"/>
      <c r="Z28" s="36"/>
    </row>
    <row r="29" spans="1:26" ht="37.5" customHeight="1">
      <c r="A29" s="37">
        <v>2.7</v>
      </c>
      <c r="B29" s="94" t="s">
        <v>209</v>
      </c>
      <c r="C29" s="38" t="s">
        <v>16</v>
      </c>
      <c r="D29" s="36"/>
      <c r="E29" s="36"/>
      <c r="F29" s="36"/>
      <c r="G29" s="36"/>
      <c r="H29" s="36"/>
      <c r="I29" s="36"/>
      <c r="J29" s="36"/>
      <c r="K29" s="36"/>
      <c r="L29" s="36"/>
      <c r="M29" s="36"/>
      <c r="N29" s="36"/>
      <c r="O29" s="36"/>
      <c r="P29" s="36"/>
      <c r="Q29" s="36"/>
      <c r="R29" s="36"/>
      <c r="S29" s="36"/>
      <c r="T29" s="36"/>
      <c r="U29" s="36"/>
      <c r="V29" s="36"/>
      <c r="W29" s="36"/>
      <c r="X29" s="36"/>
      <c r="Y29" s="36"/>
      <c r="Z29" s="36"/>
    </row>
    <row r="30" spans="1:26" ht="32.25">
      <c r="A30" s="37">
        <v>2.8</v>
      </c>
      <c r="B30" s="94" t="s">
        <v>210</v>
      </c>
      <c r="C30" s="38" t="s">
        <v>16</v>
      </c>
      <c r="D30" s="36"/>
      <c r="E30" s="36"/>
      <c r="F30" s="36"/>
      <c r="G30" s="36"/>
      <c r="H30" s="36"/>
      <c r="I30" s="36"/>
      <c r="J30" s="36"/>
      <c r="K30" s="36"/>
      <c r="L30" s="36"/>
      <c r="M30" s="36"/>
      <c r="N30" s="36"/>
      <c r="O30" s="36"/>
      <c r="P30" s="36"/>
      <c r="Q30" s="36"/>
      <c r="R30" s="36"/>
      <c r="S30" s="36"/>
      <c r="T30" s="36"/>
      <c r="U30" s="36"/>
      <c r="V30" s="36"/>
      <c r="W30" s="36"/>
      <c r="X30" s="36"/>
      <c r="Y30" s="36"/>
      <c r="Z30" s="36"/>
    </row>
    <row r="31" spans="1:26" ht="32.25">
      <c r="A31" s="37">
        <v>2.9</v>
      </c>
      <c r="B31" s="94" t="s">
        <v>198</v>
      </c>
      <c r="C31" s="38" t="s">
        <v>16</v>
      </c>
      <c r="D31" s="36"/>
      <c r="E31" s="36"/>
      <c r="F31" s="36"/>
      <c r="G31" s="36"/>
      <c r="H31" s="36"/>
      <c r="I31" s="36"/>
      <c r="J31" s="36"/>
      <c r="K31" s="36"/>
      <c r="L31" s="36"/>
      <c r="M31" s="36"/>
      <c r="N31" s="36"/>
      <c r="O31" s="36"/>
      <c r="P31" s="36"/>
      <c r="Q31" s="36"/>
      <c r="R31" s="36"/>
      <c r="S31" s="36"/>
      <c r="T31" s="36"/>
      <c r="U31" s="36"/>
      <c r="V31" s="36"/>
      <c r="W31" s="36"/>
      <c r="X31" s="36"/>
      <c r="Y31" s="36"/>
      <c r="Z31" s="36"/>
    </row>
    <row r="32" spans="1:26" ht="82.5" customHeight="1">
      <c r="A32" s="39">
        <v>2.1</v>
      </c>
      <c r="B32" s="94" t="s">
        <v>211</v>
      </c>
      <c r="C32" s="38" t="s">
        <v>16</v>
      </c>
      <c r="D32" s="36"/>
      <c r="E32" s="36"/>
      <c r="F32" s="36"/>
      <c r="G32" s="36"/>
      <c r="H32" s="36"/>
      <c r="I32" s="36"/>
      <c r="J32" s="36"/>
      <c r="K32" s="36"/>
      <c r="L32" s="36"/>
      <c r="M32" s="36"/>
      <c r="N32" s="36"/>
      <c r="O32" s="36"/>
      <c r="P32" s="36"/>
      <c r="Q32" s="36"/>
      <c r="R32" s="36"/>
      <c r="S32" s="36"/>
      <c r="T32" s="36"/>
      <c r="U32" s="36"/>
      <c r="V32" s="36"/>
      <c r="W32" s="36"/>
      <c r="X32" s="36"/>
      <c r="Y32" s="36"/>
      <c r="Z32" s="36"/>
    </row>
    <row r="33" spans="1:26" s="84" customFormat="1" ht="310.5" customHeight="1">
      <c r="A33" s="5" t="s">
        <v>28</v>
      </c>
      <c r="B33" s="101" t="s">
        <v>212</v>
      </c>
      <c r="C33" s="3" t="s">
        <v>30</v>
      </c>
    </row>
    <row r="34" spans="1:26" ht="16.5">
      <c r="A34" s="40"/>
      <c r="B34" s="91" t="s">
        <v>213</v>
      </c>
      <c r="C34" s="41">
        <f>10-(COUNTIF(C23:C32,"does not meet expectations - 0 points"))</f>
        <v>10</v>
      </c>
      <c r="D34" s="36"/>
      <c r="E34" s="36"/>
      <c r="F34" s="36"/>
      <c r="G34" s="36"/>
      <c r="H34" s="36"/>
      <c r="I34" s="36"/>
      <c r="J34" s="36"/>
      <c r="K34" s="36"/>
      <c r="L34" s="36"/>
      <c r="M34" s="36"/>
      <c r="N34" s="36"/>
      <c r="O34" s="36"/>
      <c r="P34" s="36"/>
      <c r="Q34" s="36"/>
      <c r="R34" s="36"/>
      <c r="S34" s="36"/>
      <c r="T34" s="36"/>
      <c r="U34" s="36"/>
      <c r="V34" s="36"/>
      <c r="W34" s="36"/>
      <c r="X34" s="36"/>
      <c r="Y34" s="36"/>
      <c r="Z34" s="36"/>
    </row>
    <row r="35" spans="1:26" ht="21" customHeight="1">
      <c r="A35" s="20" t="s">
        <v>12</v>
      </c>
      <c r="B35" s="20" t="s">
        <v>214</v>
      </c>
      <c r="C35" s="20" t="s">
        <v>14</v>
      </c>
      <c r="D35" s="36"/>
      <c r="E35" s="36"/>
      <c r="F35" s="36"/>
      <c r="G35" s="36"/>
      <c r="H35" s="36"/>
      <c r="I35" s="36"/>
      <c r="J35" s="36"/>
      <c r="K35" s="36"/>
      <c r="L35" s="36"/>
      <c r="M35" s="36"/>
      <c r="N35" s="36"/>
      <c r="O35" s="36"/>
      <c r="P35" s="36"/>
      <c r="Q35" s="36"/>
      <c r="R35" s="36"/>
      <c r="S35" s="36"/>
      <c r="T35" s="36"/>
      <c r="U35" s="36"/>
      <c r="V35" s="36"/>
      <c r="W35" s="36"/>
      <c r="X35" s="36"/>
      <c r="Y35" s="36"/>
      <c r="Z35" s="36"/>
    </row>
    <row r="36" spans="1:26" ht="32.25" customHeight="1">
      <c r="A36" s="37">
        <v>3.1</v>
      </c>
      <c r="B36" s="27" t="s">
        <v>215</v>
      </c>
      <c r="C36" s="38" t="s">
        <v>16</v>
      </c>
      <c r="D36" s="36"/>
      <c r="E36" s="36"/>
      <c r="F36" s="36"/>
      <c r="G36" s="36"/>
      <c r="H36" s="36"/>
      <c r="I36" s="36"/>
      <c r="J36" s="36"/>
      <c r="K36" s="36"/>
      <c r="L36" s="36"/>
      <c r="M36" s="36"/>
      <c r="N36" s="36"/>
      <c r="O36" s="36"/>
      <c r="P36" s="36"/>
      <c r="Q36" s="36"/>
      <c r="R36" s="36"/>
      <c r="S36" s="36"/>
      <c r="T36" s="36"/>
      <c r="U36" s="36"/>
      <c r="V36" s="36"/>
      <c r="W36" s="36"/>
      <c r="X36" s="36"/>
      <c r="Y36" s="36"/>
      <c r="Z36" s="36"/>
    </row>
    <row r="37" spans="1:26" ht="54" customHeight="1">
      <c r="A37" s="37">
        <v>3.2</v>
      </c>
      <c r="B37" s="94" t="s">
        <v>216</v>
      </c>
      <c r="C37" s="38" t="s">
        <v>16</v>
      </c>
      <c r="D37" s="36"/>
      <c r="E37" s="36"/>
      <c r="F37" s="36"/>
      <c r="G37" s="36"/>
      <c r="H37" s="36"/>
      <c r="I37" s="36"/>
      <c r="J37" s="36"/>
      <c r="K37" s="36"/>
      <c r="L37" s="36"/>
      <c r="M37" s="36"/>
      <c r="N37" s="36"/>
      <c r="O37" s="36"/>
      <c r="P37" s="36"/>
      <c r="Q37" s="36"/>
      <c r="R37" s="36"/>
      <c r="S37" s="36"/>
      <c r="T37" s="36"/>
      <c r="U37" s="36"/>
      <c r="V37" s="36"/>
      <c r="W37" s="36"/>
      <c r="X37" s="36"/>
      <c r="Y37" s="36"/>
      <c r="Z37" s="36"/>
    </row>
    <row r="38" spans="1:26" ht="32.25">
      <c r="A38" s="37">
        <v>3.3</v>
      </c>
      <c r="B38" s="94" t="s">
        <v>217</v>
      </c>
      <c r="C38" s="38" t="s">
        <v>16</v>
      </c>
      <c r="D38" s="36"/>
      <c r="E38" s="36"/>
      <c r="F38" s="36"/>
      <c r="G38" s="36"/>
      <c r="H38" s="36"/>
      <c r="I38" s="36"/>
      <c r="J38" s="36"/>
      <c r="K38" s="36"/>
      <c r="L38" s="36"/>
      <c r="M38" s="36"/>
      <c r="N38" s="36"/>
      <c r="O38" s="36"/>
      <c r="P38" s="36"/>
      <c r="Q38" s="36"/>
      <c r="R38" s="36"/>
      <c r="S38" s="36"/>
      <c r="T38" s="36"/>
      <c r="U38" s="36"/>
      <c r="V38" s="36"/>
      <c r="W38" s="36"/>
      <c r="X38" s="36"/>
      <c r="Y38" s="36"/>
      <c r="Z38" s="36"/>
    </row>
    <row r="39" spans="1:26" ht="69" customHeight="1">
      <c r="A39" s="37">
        <v>3.4</v>
      </c>
      <c r="B39" s="94" t="s">
        <v>218</v>
      </c>
      <c r="C39" s="38" t="s">
        <v>16</v>
      </c>
      <c r="D39" s="36"/>
      <c r="E39" s="36"/>
      <c r="F39" s="36"/>
      <c r="G39" s="36"/>
      <c r="H39" s="36"/>
      <c r="I39" s="36"/>
      <c r="J39" s="36"/>
      <c r="K39" s="36"/>
      <c r="L39" s="36"/>
      <c r="M39" s="36"/>
      <c r="N39" s="36"/>
      <c r="O39" s="36"/>
      <c r="P39" s="36"/>
      <c r="Q39" s="36"/>
      <c r="R39" s="36"/>
      <c r="S39" s="36"/>
      <c r="T39" s="36"/>
      <c r="U39" s="36"/>
      <c r="V39" s="36"/>
      <c r="W39" s="36"/>
      <c r="X39" s="36"/>
      <c r="Y39" s="36"/>
      <c r="Z39" s="36"/>
    </row>
    <row r="40" spans="1:26" s="84" customFormat="1" ht="195.75" customHeight="1">
      <c r="A40" s="5" t="s">
        <v>28</v>
      </c>
      <c r="B40" s="101" t="s">
        <v>219</v>
      </c>
      <c r="C40" s="3" t="s">
        <v>30</v>
      </c>
    </row>
    <row r="41" spans="1:26" ht="16.5">
      <c r="A41" s="40"/>
      <c r="B41" s="91" t="s">
        <v>85</v>
      </c>
      <c r="C41" s="41">
        <f>4-(COUNTIF(C36:C39,"does not meet expectations - 0 points"))</f>
        <v>4</v>
      </c>
      <c r="D41" s="36"/>
      <c r="E41" s="36"/>
      <c r="F41" s="36"/>
      <c r="G41" s="36"/>
      <c r="H41" s="36"/>
      <c r="I41" s="36"/>
      <c r="J41" s="36"/>
      <c r="K41" s="36"/>
      <c r="L41" s="36"/>
      <c r="M41" s="36"/>
      <c r="N41" s="36"/>
      <c r="O41" s="36"/>
      <c r="P41" s="36"/>
      <c r="Q41" s="36"/>
      <c r="R41" s="36"/>
      <c r="S41" s="36"/>
      <c r="T41" s="36"/>
      <c r="U41" s="36"/>
      <c r="V41" s="36"/>
      <c r="W41" s="36"/>
      <c r="X41" s="36"/>
      <c r="Y41" s="36"/>
      <c r="Z41" s="36"/>
    </row>
    <row r="42" spans="1:26" ht="20.25" customHeight="1">
      <c r="A42" s="20" t="s">
        <v>12</v>
      </c>
      <c r="B42" s="20" t="s">
        <v>176</v>
      </c>
      <c r="C42" s="20" t="s">
        <v>14</v>
      </c>
      <c r="D42" s="36"/>
      <c r="E42" s="36"/>
      <c r="F42" s="36"/>
      <c r="G42" s="36"/>
      <c r="H42" s="36"/>
      <c r="I42" s="36"/>
      <c r="J42" s="36"/>
      <c r="K42" s="36"/>
      <c r="L42" s="36"/>
      <c r="M42" s="36"/>
      <c r="N42" s="36"/>
      <c r="O42" s="36"/>
      <c r="P42" s="36"/>
      <c r="Q42" s="36"/>
      <c r="R42" s="36"/>
      <c r="S42" s="36"/>
      <c r="T42" s="36"/>
      <c r="U42" s="36"/>
      <c r="V42" s="36"/>
      <c r="W42" s="36"/>
      <c r="X42" s="36"/>
      <c r="Y42" s="36"/>
      <c r="Z42" s="36"/>
    </row>
    <row r="43" spans="1:26" ht="32.25" customHeight="1">
      <c r="A43" s="37">
        <v>4.0999999999999996</v>
      </c>
      <c r="B43" s="27" t="s">
        <v>220</v>
      </c>
      <c r="C43" s="38" t="s">
        <v>16</v>
      </c>
      <c r="D43" s="36"/>
      <c r="E43" s="36"/>
      <c r="F43" s="36"/>
      <c r="G43" s="36"/>
      <c r="H43" s="36"/>
      <c r="I43" s="36"/>
      <c r="J43" s="36"/>
      <c r="K43" s="36"/>
      <c r="L43" s="36"/>
      <c r="M43" s="36"/>
      <c r="N43" s="36"/>
      <c r="O43" s="36"/>
      <c r="P43" s="36"/>
      <c r="Q43" s="36"/>
      <c r="R43" s="36"/>
      <c r="S43" s="36"/>
      <c r="T43" s="36"/>
      <c r="U43" s="36"/>
      <c r="V43" s="36"/>
      <c r="W43" s="36"/>
      <c r="X43" s="36"/>
      <c r="Y43" s="36"/>
      <c r="Z43" s="36"/>
    </row>
    <row r="44" spans="1:26" ht="32.25">
      <c r="A44" s="37">
        <v>4.2</v>
      </c>
      <c r="B44" s="94" t="s">
        <v>221</v>
      </c>
      <c r="C44" s="38" t="s">
        <v>16</v>
      </c>
      <c r="D44" s="36"/>
      <c r="E44" s="36"/>
      <c r="F44" s="36"/>
      <c r="G44" s="36"/>
      <c r="H44" s="36"/>
      <c r="I44" s="36"/>
      <c r="J44" s="36"/>
      <c r="K44" s="36"/>
      <c r="L44" s="36"/>
      <c r="M44" s="36"/>
      <c r="N44" s="36"/>
      <c r="O44" s="36"/>
      <c r="P44" s="36"/>
      <c r="Q44" s="36"/>
      <c r="R44" s="36"/>
      <c r="S44" s="36"/>
      <c r="T44" s="36"/>
      <c r="U44" s="36"/>
      <c r="V44" s="36"/>
      <c r="W44" s="36"/>
      <c r="X44" s="36"/>
      <c r="Y44" s="36"/>
      <c r="Z44" s="36"/>
    </row>
    <row r="45" spans="1:26" ht="32.25">
      <c r="A45" s="37">
        <v>4.3</v>
      </c>
      <c r="B45" s="94" t="s">
        <v>222</v>
      </c>
      <c r="C45" s="38" t="s">
        <v>16</v>
      </c>
      <c r="D45" s="36"/>
      <c r="E45" s="36"/>
      <c r="F45" s="36"/>
      <c r="G45" s="36"/>
      <c r="H45" s="36"/>
      <c r="I45" s="36"/>
      <c r="J45" s="36"/>
      <c r="K45" s="36"/>
      <c r="L45" s="36"/>
      <c r="M45" s="36"/>
      <c r="N45" s="36"/>
      <c r="O45" s="36"/>
      <c r="P45" s="36"/>
      <c r="Q45" s="36"/>
      <c r="R45" s="36"/>
      <c r="S45" s="36"/>
      <c r="T45" s="36"/>
      <c r="U45" s="36"/>
      <c r="V45" s="36"/>
      <c r="W45" s="36"/>
      <c r="X45" s="36"/>
      <c r="Y45" s="36"/>
      <c r="Z45" s="36"/>
    </row>
    <row r="46" spans="1:26" ht="48.75">
      <c r="A46" s="37">
        <v>4.4000000000000004</v>
      </c>
      <c r="B46" s="94" t="s">
        <v>223</v>
      </c>
      <c r="C46" s="38" t="s">
        <v>16</v>
      </c>
      <c r="D46" s="36"/>
      <c r="E46" s="36"/>
      <c r="F46" s="36"/>
      <c r="G46" s="36"/>
      <c r="H46" s="36"/>
      <c r="I46" s="36"/>
      <c r="J46" s="36"/>
      <c r="K46" s="36"/>
      <c r="L46" s="36"/>
      <c r="M46" s="36"/>
      <c r="N46" s="36"/>
      <c r="O46" s="36"/>
      <c r="P46" s="36"/>
      <c r="Q46" s="36"/>
      <c r="R46" s="36"/>
      <c r="S46" s="36"/>
      <c r="T46" s="36"/>
      <c r="U46" s="36"/>
      <c r="V46" s="36"/>
      <c r="W46" s="36"/>
      <c r="X46" s="36"/>
      <c r="Y46" s="36"/>
      <c r="Z46" s="36"/>
    </row>
    <row r="47" spans="1:26" ht="52.5" customHeight="1">
      <c r="A47" s="37">
        <v>4.5</v>
      </c>
      <c r="B47" s="94" t="s">
        <v>224</v>
      </c>
      <c r="C47" s="38" t="s">
        <v>16</v>
      </c>
      <c r="D47" s="36"/>
      <c r="E47" s="36"/>
      <c r="F47" s="36"/>
      <c r="G47" s="36"/>
      <c r="H47" s="36"/>
      <c r="I47" s="36"/>
      <c r="J47" s="36"/>
      <c r="K47" s="36"/>
      <c r="L47" s="36"/>
      <c r="M47" s="36"/>
      <c r="N47" s="36"/>
      <c r="O47" s="36"/>
      <c r="P47" s="36"/>
      <c r="Q47" s="36"/>
      <c r="R47" s="36"/>
      <c r="S47" s="36"/>
      <c r="T47" s="36"/>
      <c r="U47" s="36"/>
      <c r="V47" s="36"/>
      <c r="W47" s="36"/>
      <c r="X47" s="36"/>
      <c r="Y47" s="36"/>
      <c r="Z47" s="36"/>
    </row>
    <row r="48" spans="1:26" ht="36" customHeight="1">
      <c r="A48" s="37">
        <v>4.5999999999999996</v>
      </c>
      <c r="B48" s="113" t="s">
        <v>225</v>
      </c>
      <c r="C48" s="38" t="s">
        <v>16</v>
      </c>
      <c r="D48" s="36"/>
      <c r="E48" s="36"/>
      <c r="F48" s="36"/>
      <c r="G48" s="36"/>
      <c r="H48" s="36"/>
      <c r="I48" s="36"/>
      <c r="J48" s="36"/>
      <c r="K48" s="36"/>
      <c r="L48" s="36"/>
      <c r="M48" s="36"/>
      <c r="N48" s="36"/>
      <c r="O48" s="36"/>
      <c r="P48" s="36"/>
      <c r="Q48" s="36"/>
      <c r="R48" s="36"/>
      <c r="S48" s="36"/>
      <c r="T48" s="36"/>
      <c r="U48" s="36"/>
      <c r="V48" s="36"/>
      <c r="W48" s="36"/>
      <c r="X48" s="36"/>
      <c r="Y48" s="36"/>
      <c r="Z48" s="36"/>
    </row>
    <row r="49" spans="1:26" ht="64.5">
      <c r="A49" s="37">
        <v>4.7</v>
      </c>
      <c r="B49" s="94" t="s">
        <v>226</v>
      </c>
      <c r="C49" s="38" t="s">
        <v>16</v>
      </c>
      <c r="D49" s="36"/>
      <c r="E49" s="36"/>
      <c r="F49" s="36"/>
      <c r="G49" s="36"/>
      <c r="H49" s="36"/>
      <c r="I49" s="36"/>
      <c r="J49" s="36"/>
      <c r="K49" s="36"/>
      <c r="L49" s="36"/>
      <c r="M49" s="36"/>
      <c r="N49" s="36"/>
      <c r="O49" s="36"/>
      <c r="P49" s="36"/>
      <c r="Q49" s="36"/>
      <c r="R49" s="36"/>
      <c r="S49" s="36"/>
      <c r="T49" s="36"/>
      <c r="U49" s="36"/>
      <c r="V49" s="36"/>
      <c r="W49" s="36"/>
      <c r="X49" s="36"/>
      <c r="Y49" s="36"/>
      <c r="Z49" s="36"/>
    </row>
    <row r="50" spans="1:26" ht="69.75" customHeight="1">
      <c r="A50" s="37">
        <v>4.8</v>
      </c>
      <c r="B50" s="94" t="s">
        <v>227</v>
      </c>
      <c r="C50" s="38" t="s">
        <v>16</v>
      </c>
      <c r="D50" s="36"/>
      <c r="E50" s="36"/>
      <c r="F50" s="36"/>
      <c r="G50" s="36"/>
      <c r="H50" s="36"/>
      <c r="I50" s="36"/>
      <c r="J50" s="36"/>
      <c r="K50" s="36"/>
      <c r="L50" s="36"/>
      <c r="M50" s="36"/>
      <c r="N50" s="36"/>
      <c r="O50" s="36"/>
      <c r="P50" s="36"/>
      <c r="Q50" s="36"/>
      <c r="R50" s="36"/>
      <c r="S50" s="36"/>
      <c r="T50" s="36"/>
      <c r="U50" s="36"/>
      <c r="V50" s="36"/>
      <c r="W50" s="36"/>
      <c r="X50" s="36"/>
      <c r="Y50" s="36"/>
      <c r="Z50" s="36"/>
    </row>
    <row r="51" spans="1:26" ht="65.25" customHeight="1">
      <c r="A51" s="37">
        <v>4.9000000000000004</v>
      </c>
      <c r="B51" s="94" t="s">
        <v>228</v>
      </c>
      <c r="C51" s="38" t="s">
        <v>16</v>
      </c>
      <c r="D51" s="36"/>
      <c r="E51" s="36"/>
      <c r="F51" s="36"/>
      <c r="G51" s="36"/>
      <c r="H51" s="36"/>
      <c r="I51" s="36"/>
      <c r="J51" s="36"/>
      <c r="K51" s="36"/>
      <c r="L51" s="36"/>
      <c r="M51" s="36"/>
      <c r="N51" s="36"/>
      <c r="O51" s="36"/>
      <c r="P51" s="36"/>
      <c r="Q51" s="36"/>
      <c r="R51" s="36"/>
      <c r="S51" s="36"/>
      <c r="T51" s="36"/>
      <c r="U51" s="36"/>
      <c r="V51" s="36"/>
      <c r="W51" s="36"/>
      <c r="X51" s="36"/>
      <c r="Y51" s="36"/>
      <c r="Z51" s="36"/>
    </row>
    <row r="52" spans="1:26" ht="38.25" customHeight="1">
      <c r="A52" s="39">
        <v>4.0999999999999996</v>
      </c>
      <c r="B52" s="94" t="s">
        <v>229</v>
      </c>
      <c r="C52" s="38" t="s">
        <v>16</v>
      </c>
      <c r="D52" s="36"/>
      <c r="E52" s="36"/>
      <c r="F52" s="36"/>
      <c r="G52" s="36"/>
      <c r="H52" s="36"/>
      <c r="I52" s="36"/>
      <c r="J52" s="36"/>
      <c r="K52" s="36"/>
      <c r="L52" s="36"/>
      <c r="M52" s="36"/>
      <c r="N52" s="36"/>
      <c r="O52" s="36"/>
      <c r="P52" s="36"/>
      <c r="Q52" s="36"/>
      <c r="R52" s="36"/>
      <c r="S52" s="36"/>
      <c r="T52" s="36"/>
      <c r="U52" s="36"/>
      <c r="V52" s="36"/>
      <c r="W52" s="36"/>
      <c r="X52" s="36"/>
      <c r="Y52" s="36"/>
      <c r="Z52" s="36"/>
    </row>
    <row r="53" spans="1:26" ht="68.25" customHeight="1">
      <c r="A53" s="37">
        <v>4.1100000000000003</v>
      </c>
      <c r="B53" s="94" t="s">
        <v>230</v>
      </c>
      <c r="C53" s="38" t="s">
        <v>16</v>
      </c>
      <c r="D53" s="36"/>
      <c r="E53" s="36"/>
      <c r="F53" s="36"/>
      <c r="G53" s="36"/>
      <c r="H53" s="36"/>
      <c r="I53" s="36"/>
      <c r="J53" s="36"/>
      <c r="K53" s="36"/>
      <c r="L53" s="36"/>
      <c r="M53" s="36"/>
      <c r="N53" s="36"/>
      <c r="O53" s="36"/>
      <c r="P53" s="36"/>
      <c r="Q53" s="36"/>
      <c r="R53" s="36"/>
      <c r="S53" s="36"/>
      <c r="T53" s="36"/>
      <c r="U53" s="36"/>
      <c r="V53" s="36"/>
      <c r="W53" s="36"/>
      <c r="X53" s="36"/>
      <c r="Y53" s="36"/>
      <c r="Z53" s="36"/>
    </row>
    <row r="54" spans="1:26" ht="56.25" customHeight="1">
      <c r="A54" s="37">
        <v>4.12</v>
      </c>
      <c r="B54" s="94" t="s">
        <v>231</v>
      </c>
      <c r="C54" s="38" t="s">
        <v>16</v>
      </c>
      <c r="D54" s="36"/>
      <c r="E54" s="36"/>
      <c r="F54" s="36"/>
      <c r="G54" s="36"/>
      <c r="H54" s="36"/>
      <c r="I54" s="36"/>
      <c r="J54" s="36"/>
      <c r="K54" s="36"/>
      <c r="L54" s="36"/>
      <c r="M54" s="36"/>
      <c r="N54" s="36"/>
      <c r="O54" s="36"/>
      <c r="P54" s="36"/>
      <c r="Q54" s="36"/>
      <c r="R54" s="36"/>
      <c r="S54" s="36"/>
      <c r="T54" s="36"/>
      <c r="U54" s="36"/>
      <c r="V54" s="36"/>
      <c r="W54" s="36"/>
      <c r="X54" s="36"/>
      <c r="Y54" s="36"/>
      <c r="Z54" s="36"/>
    </row>
    <row r="55" spans="1:26" ht="83.25" customHeight="1">
      <c r="A55" s="37">
        <v>4.13</v>
      </c>
      <c r="B55" s="94" t="s">
        <v>232</v>
      </c>
      <c r="C55" s="38" t="s">
        <v>16</v>
      </c>
      <c r="D55" s="36"/>
      <c r="E55" s="36"/>
      <c r="F55" s="36"/>
      <c r="G55" s="36"/>
      <c r="H55" s="36"/>
      <c r="I55" s="36"/>
      <c r="J55" s="36"/>
      <c r="K55" s="36"/>
      <c r="L55" s="36"/>
      <c r="M55" s="36"/>
      <c r="N55" s="36"/>
      <c r="O55" s="36"/>
      <c r="P55" s="36"/>
      <c r="Q55" s="36"/>
      <c r="R55" s="36"/>
      <c r="S55" s="36"/>
      <c r="T55" s="36"/>
      <c r="U55" s="36"/>
      <c r="V55" s="36"/>
      <c r="W55" s="36"/>
      <c r="X55" s="36"/>
      <c r="Y55" s="36"/>
      <c r="Z55" s="36"/>
    </row>
    <row r="56" spans="1:26" s="84" customFormat="1" ht="355.5" customHeight="1">
      <c r="A56" s="5" t="s">
        <v>28</v>
      </c>
      <c r="B56" s="101" t="s">
        <v>233</v>
      </c>
      <c r="C56" s="3" t="s">
        <v>30</v>
      </c>
    </row>
    <row r="57" spans="1:26" ht="16.5">
      <c r="A57" s="40"/>
      <c r="B57" s="91" t="s">
        <v>78</v>
      </c>
      <c r="C57" s="41">
        <f>13-(COUNTIF(C43:C55,"does not meet expectations - 0 points"))</f>
        <v>13</v>
      </c>
      <c r="D57" s="36"/>
      <c r="E57" s="36"/>
      <c r="F57" s="36"/>
      <c r="G57" s="36"/>
      <c r="H57" s="36"/>
      <c r="I57" s="36"/>
      <c r="J57" s="36"/>
      <c r="K57" s="36"/>
      <c r="L57" s="36"/>
      <c r="M57" s="36"/>
      <c r="N57" s="36"/>
      <c r="O57" s="36"/>
      <c r="P57" s="36"/>
      <c r="Q57" s="36"/>
      <c r="R57" s="36"/>
      <c r="S57" s="36"/>
      <c r="T57" s="36"/>
      <c r="U57" s="36"/>
      <c r="V57" s="36"/>
      <c r="W57" s="36"/>
      <c r="X57" s="36"/>
      <c r="Y57" s="36"/>
      <c r="Z57" s="36"/>
    </row>
    <row r="58" spans="1:26" ht="18" customHeight="1">
      <c r="A58" s="20" t="s">
        <v>12</v>
      </c>
      <c r="B58" s="20" t="s">
        <v>234</v>
      </c>
      <c r="C58" s="20" t="s">
        <v>14</v>
      </c>
      <c r="D58" s="36"/>
      <c r="E58" s="36"/>
      <c r="F58" s="36"/>
      <c r="G58" s="36"/>
      <c r="H58" s="36"/>
      <c r="I58" s="36"/>
      <c r="J58" s="36"/>
      <c r="K58" s="36"/>
      <c r="L58" s="36"/>
      <c r="M58" s="36"/>
      <c r="N58" s="36"/>
      <c r="O58" s="36"/>
      <c r="P58" s="36"/>
      <c r="Q58" s="36"/>
      <c r="R58" s="36"/>
      <c r="S58" s="36"/>
      <c r="T58" s="36"/>
      <c r="U58" s="36"/>
      <c r="V58" s="36"/>
      <c r="W58" s="36"/>
      <c r="X58" s="36"/>
      <c r="Y58" s="36"/>
      <c r="Z58" s="36"/>
    </row>
    <row r="59" spans="1:26" ht="52.5" customHeight="1">
      <c r="A59" s="102">
        <v>5.0999999999999996</v>
      </c>
      <c r="B59" s="114" t="s">
        <v>235</v>
      </c>
      <c r="C59" s="38" t="s">
        <v>16</v>
      </c>
      <c r="D59" s="36"/>
      <c r="E59" s="36"/>
      <c r="F59" s="36"/>
      <c r="G59" s="36"/>
      <c r="H59" s="36"/>
      <c r="I59" s="36"/>
      <c r="J59" s="36"/>
      <c r="K59" s="36"/>
      <c r="L59" s="36"/>
      <c r="M59" s="36"/>
      <c r="N59" s="36"/>
      <c r="O59" s="36"/>
      <c r="P59" s="36"/>
      <c r="Q59" s="36"/>
      <c r="R59" s="36"/>
      <c r="S59" s="36"/>
      <c r="T59" s="36"/>
      <c r="U59" s="36"/>
      <c r="V59" s="36"/>
      <c r="W59" s="36"/>
      <c r="X59" s="36"/>
      <c r="Y59" s="36"/>
      <c r="Z59" s="36"/>
    </row>
    <row r="60" spans="1:26" ht="48.75">
      <c r="A60" s="103">
        <v>5.2</v>
      </c>
      <c r="B60" s="96" t="s">
        <v>236</v>
      </c>
      <c r="C60" s="38" t="s">
        <v>16</v>
      </c>
      <c r="D60" s="36"/>
      <c r="E60" s="36"/>
      <c r="F60" s="36"/>
      <c r="G60" s="36"/>
      <c r="H60" s="36"/>
      <c r="I60" s="36"/>
      <c r="J60" s="36"/>
      <c r="K60" s="36"/>
      <c r="L60" s="36"/>
      <c r="M60" s="36"/>
      <c r="N60" s="36"/>
      <c r="O60" s="36"/>
      <c r="P60" s="36"/>
      <c r="Q60" s="36"/>
      <c r="R60" s="36"/>
      <c r="S60" s="36"/>
      <c r="T60" s="36"/>
      <c r="U60" s="36"/>
      <c r="V60" s="36"/>
      <c r="W60" s="36"/>
      <c r="X60" s="36"/>
      <c r="Y60" s="36"/>
      <c r="Z60" s="36"/>
    </row>
    <row r="61" spans="1:26" ht="50.25" customHeight="1">
      <c r="A61" s="103">
        <v>5.3</v>
      </c>
      <c r="B61" s="96" t="s">
        <v>237</v>
      </c>
      <c r="C61" s="38" t="s">
        <v>16</v>
      </c>
      <c r="D61" s="36"/>
      <c r="E61" s="36"/>
      <c r="F61" s="36"/>
      <c r="G61" s="36"/>
      <c r="H61" s="36"/>
      <c r="I61" s="36"/>
      <c r="J61" s="36"/>
      <c r="K61" s="36"/>
      <c r="L61" s="36"/>
      <c r="M61" s="36"/>
      <c r="N61" s="36"/>
      <c r="O61" s="36"/>
      <c r="P61" s="36"/>
      <c r="Q61" s="36"/>
      <c r="R61" s="36"/>
      <c r="S61" s="36"/>
      <c r="T61" s="36"/>
      <c r="U61" s="36"/>
      <c r="V61" s="36"/>
      <c r="W61" s="36"/>
      <c r="X61" s="36"/>
      <c r="Y61" s="36"/>
      <c r="Z61" s="36"/>
    </row>
    <row r="62" spans="1:26" ht="32.25">
      <c r="A62" s="103">
        <v>5.4</v>
      </c>
      <c r="B62" s="96" t="s">
        <v>238</v>
      </c>
      <c r="C62" s="38" t="s">
        <v>16</v>
      </c>
      <c r="D62" s="36"/>
      <c r="E62" s="36"/>
      <c r="F62" s="36"/>
      <c r="G62" s="36"/>
      <c r="H62" s="36"/>
      <c r="I62" s="36"/>
      <c r="J62" s="36"/>
      <c r="K62" s="36"/>
      <c r="L62" s="36"/>
      <c r="M62" s="36"/>
      <c r="N62" s="36"/>
      <c r="O62" s="36"/>
      <c r="P62" s="36"/>
      <c r="Q62" s="36"/>
      <c r="R62" s="36"/>
      <c r="S62" s="36"/>
      <c r="T62" s="36"/>
      <c r="U62" s="36"/>
      <c r="V62" s="36"/>
      <c r="W62" s="36"/>
      <c r="X62" s="36"/>
      <c r="Y62" s="36"/>
      <c r="Z62" s="36"/>
    </row>
    <row r="63" spans="1:26" ht="38.25" customHeight="1">
      <c r="A63" s="103">
        <v>5.5</v>
      </c>
      <c r="B63" s="96" t="s">
        <v>239</v>
      </c>
      <c r="C63" s="38" t="s">
        <v>16</v>
      </c>
      <c r="D63" s="36"/>
      <c r="E63" s="36"/>
      <c r="F63" s="36"/>
      <c r="G63" s="36"/>
      <c r="H63" s="36"/>
      <c r="I63" s="36"/>
      <c r="J63" s="36"/>
      <c r="K63" s="36"/>
      <c r="L63" s="36"/>
      <c r="M63" s="36"/>
      <c r="N63" s="36"/>
      <c r="O63" s="36"/>
      <c r="P63" s="36"/>
      <c r="Q63" s="36"/>
      <c r="R63" s="36"/>
      <c r="S63" s="36"/>
      <c r="T63" s="36"/>
      <c r="U63" s="36"/>
      <c r="V63" s="36"/>
      <c r="W63" s="36"/>
      <c r="X63" s="36"/>
      <c r="Y63" s="36"/>
      <c r="Z63" s="36"/>
    </row>
    <row r="64" spans="1:26" ht="48.75">
      <c r="A64" s="103">
        <v>5.6</v>
      </c>
      <c r="B64" s="96" t="s">
        <v>240</v>
      </c>
      <c r="C64" s="38" t="s">
        <v>16</v>
      </c>
      <c r="D64" s="36"/>
      <c r="E64" s="36"/>
      <c r="F64" s="36"/>
      <c r="G64" s="36"/>
      <c r="H64" s="36"/>
      <c r="I64" s="36"/>
      <c r="J64" s="36"/>
      <c r="K64" s="36"/>
      <c r="L64" s="36"/>
      <c r="M64" s="36"/>
      <c r="N64" s="36"/>
      <c r="O64" s="36"/>
      <c r="P64" s="36"/>
      <c r="Q64" s="36"/>
      <c r="R64" s="36"/>
      <c r="S64" s="36"/>
      <c r="T64" s="36"/>
      <c r="U64" s="36"/>
      <c r="V64" s="36"/>
      <c r="W64" s="36"/>
      <c r="X64" s="36"/>
      <c r="Y64" s="36"/>
      <c r="Z64" s="36"/>
    </row>
    <row r="65" spans="1:26" ht="66.75" customHeight="1">
      <c r="A65" s="103">
        <v>5.7</v>
      </c>
      <c r="B65" s="96" t="s">
        <v>241</v>
      </c>
      <c r="C65" s="38" t="s">
        <v>16</v>
      </c>
      <c r="D65" s="36"/>
      <c r="E65" s="36"/>
      <c r="F65" s="36"/>
      <c r="G65" s="36"/>
      <c r="H65" s="36"/>
      <c r="I65" s="36"/>
      <c r="J65" s="36"/>
      <c r="K65" s="36"/>
      <c r="L65" s="36"/>
      <c r="M65" s="36"/>
      <c r="N65" s="36"/>
      <c r="O65" s="36"/>
      <c r="P65" s="36"/>
      <c r="Q65" s="36"/>
      <c r="R65" s="36"/>
      <c r="S65" s="36"/>
      <c r="T65" s="36"/>
      <c r="U65" s="36"/>
      <c r="V65" s="36"/>
      <c r="W65" s="36"/>
      <c r="X65" s="36"/>
      <c r="Y65" s="36"/>
      <c r="Z65" s="36"/>
    </row>
    <row r="66" spans="1:26" ht="69" customHeight="1">
      <c r="A66" s="103">
        <v>5.8</v>
      </c>
      <c r="B66" s="96" t="s">
        <v>242</v>
      </c>
      <c r="C66" s="38" t="s">
        <v>16</v>
      </c>
      <c r="D66" s="36"/>
      <c r="E66" s="36"/>
      <c r="F66" s="36"/>
      <c r="G66" s="36"/>
      <c r="H66" s="36"/>
      <c r="I66" s="36"/>
      <c r="J66" s="36"/>
      <c r="K66" s="36"/>
      <c r="L66" s="36"/>
      <c r="M66" s="36"/>
      <c r="N66" s="36"/>
      <c r="O66" s="36"/>
      <c r="P66" s="36"/>
      <c r="Q66" s="36"/>
      <c r="R66" s="36"/>
      <c r="S66" s="36"/>
      <c r="T66" s="36"/>
      <c r="U66" s="36"/>
      <c r="V66" s="36"/>
      <c r="W66" s="36"/>
      <c r="X66" s="36"/>
      <c r="Y66" s="36"/>
      <c r="Z66" s="36"/>
    </row>
    <row r="67" spans="1:26" ht="66.75" customHeight="1">
      <c r="A67" s="104">
        <v>5.9</v>
      </c>
      <c r="B67" s="97" t="s">
        <v>243</v>
      </c>
      <c r="C67" s="38" t="s">
        <v>16</v>
      </c>
      <c r="D67" s="36"/>
      <c r="E67" s="36"/>
      <c r="F67" s="36"/>
      <c r="G67" s="36"/>
      <c r="H67" s="36"/>
      <c r="I67" s="36"/>
      <c r="J67" s="36"/>
      <c r="K67" s="36"/>
      <c r="L67" s="36"/>
      <c r="M67" s="36"/>
      <c r="N67" s="36"/>
      <c r="O67" s="36"/>
      <c r="P67" s="36"/>
      <c r="Q67" s="36"/>
      <c r="R67" s="36"/>
      <c r="S67" s="36"/>
      <c r="T67" s="36"/>
      <c r="U67" s="36"/>
      <c r="V67" s="36"/>
      <c r="W67" s="36"/>
      <c r="X67" s="36"/>
      <c r="Y67" s="36"/>
      <c r="Z67" s="36"/>
    </row>
    <row r="68" spans="1:26" s="84" customFormat="1" ht="374.25" customHeight="1">
      <c r="A68" s="5" t="s">
        <v>28</v>
      </c>
      <c r="B68" s="101" t="s">
        <v>244</v>
      </c>
      <c r="C68" s="3" t="s">
        <v>30</v>
      </c>
    </row>
    <row r="69" spans="1:26" ht="16.5">
      <c r="A69" s="40"/>
      <c r="B69" s="91" t="s">
        <v>105</v>
      </c>
      <c r="C69" s="112">
        <f>9-(COUNTIF(C59:C67,"does not meet expectations - 0 points"))</f>
        <v>9</v>
      </c>
      <c r="D69" s="36"/>
      <c r="E69" s="36"/>
      <c r="F69" s="36"/>
      <c r="G69" s="36"/>
      <c r="H69" s="36"/>
      <c r="I69" s="36"/>
      <c r="J69" s="36"/>
      <c r="K69" s="36"/>
      <c r="L69" s="36"/>
      <c r="M69" s="36"/>
      <c r="N69" s="36"/>
      <c r="O69" s="36"/>
      <c r="P69" s="36"/>
      <c r="Q69" s="36"/>
      <c r="R69" s="36"/>
      <c r="S69" s="36"/>
      <c r="T69" s="36"/>
      <c r="U69" s="36"/>
      <c r="V69" s="36"/>
      <c r="W69" s="36"/>
      <c r="X69" s="36"/>
      <c r="Y69" s="36"/>
      <c r="Z69" s="36"/>
    </row>
    <row r="70" spans="1:26" hidden="1">
      <c r="A70" s="36"/>
      <c r="B70" s="92"/>
      <c r="C70" s="110"/>
      <c r="D70" s="36"/>
      <c r="E70" s="36"/>
      <c r="F70" s="36"/>
      <c r="G70" s="36"/>
      <c r="H70" s="36"/>
      <c r="I70" s="36"/>
      <c r="J70" s="36"/>
      <c r="K70" s="36"/>
      <c r="L70" s="36"/>
      <c r="M70" s="36"/>
      <c r="N70" s="36"/>
      <c r="O70" s="36"/>
      <c r="P70" s="36"/>
      <c r="Q70" s="36"/>
      <c r="R70" s="36"/>
      <c r="S70" s="36"/>
      <c r="T70" s="36"/>
      <c r="U70" s="36"/>
      <c r="V70" s="36"/>
      <c r="W70" s="36"/>
      <c r="X70" s="36"/>
      <c r="Y70" s="36"/>
      <c r="Z70" s="36"/>
    </row>
    <row r="71" spans="1:26" hidden="1">
      <c r="A71" s="36"/>
      <c r="B71" s="92"/>
      <c r="C71" s="110"/>
      <c r="D71" s="36"/>
      <c r="E71" s="36"/>
      <c r="F71" s="36"/>
      <c r="G71" s="36"/>
      <c r="H71" s="36"/>
      <c r="I71" s="36"/>
      <c r="J71" s="36"/>
      <c r="K71" s="36"/>
      <c r="L71" s="36"/>
      <c r="M71" s="36"/>
      <c r="N71" s="36"/>
      <c r="O71" s="36"/>
      <c r="P71" s="36"/>
      <c r="Q71" s="36"/>
      <c r="R71" s="36"/>
      <c r="S71" s="36"/>
      <c r="T71" s="36"/>
      <c r="U71" s="36"/>
      <c r="V71" s="36"/>
      <c r="W71" s="36"/>
      <c r="X71" s="36"/>
      <c r="Y71" s="36"/>
      <c r="Z71" s="36"/>
    </row>
    <row r="72" spans="1:26" hidden="1">
      <c r="A72" s="36"/>
      <c r="B72" s="92"/>
      <c r="C72" s="110"/>
      <c r="D72" s="36"/>
      <c r="E72" s="36"/>
      <c r="F72" s="36"/>
      <c r="G72" s="36"/>
      <c r="H72" s="36"/>
      <c r="I72" s="36"/>
      <c r="J72" s="36"/>
      <c r="K72" s="36"/>
      <c r="L72" s="36"/>
      <c r="M72" s="36"/>
      <c r="N72" s="36"/>
      <c r="O72" s="36"/>
      <c r="P72" s="36"/>
      <c r="Q72" s="36"/>
      <c r="R72" s="36"/>
      <c r="S72" s="36"/>
      <c r="T72" s="36"/>
      <c r="U72" s="36"/>
      <c r="V72" s="36"/>
      <c r="W72" s="36"/>
      <c r="X72" s="36"/>
      <c r="Y72" s="36"/>
      <c r="Z72" s="36"/>
    </row>
    <row r="73" spans="1:26" hidden="1">
      <c r="A73" s="36"/>
      <c r="B73" s="92"/>
      <c r="C73" s="110"/>
      <c r="D73" s="36"/>
      <c r="E73" s="36"/>
      <c r="F73" s="36"/>
      <c r="G73" s="36"/>
      <c r="H73" s="36"/>
      <c r="I73" s="36"/>
      <c r="J73" s="36"/>
      <c r="K73" s="36"/>
      <c r="L73" s="36"/>
      <c r="M73" s="36"/>
      <c r="N73" s="36"/>
      <c r="O73" s="36"/>
      <c r="P73" s="36"/>
      <c r="Q73" s="36"/>
      <c r="R73" s="36"/>
      <c r="S73" s="36"/>
      <c r="T73" s="36"/>
      <c r="U73" s="36"/>
      <c r="V73" s="36"/>
      <c r="W73" s="36"/>
      <c r="X73" s="36"/>
      <c r="Y73" s="36"/>
      <c r="Z73" s="36"/>
    </row>
    <row r="74" spans="1:26" hidden="1">
      <c r="A74" s="36"/>
      <c r="B74" s="92"/>
      <c r="C74" s="110"/>
      <c r="D74" s="36"/>
      <c r="E74" s="36"/>
      <c r="F74" s="36"/>
      <c r="G74" s="36"/>
      <c r="H74" s="36"/>
      <c r="I74" s="36"/>
      <c r="J74" s="36"/>
      <c r="K74" s="36"/>
      <c r="L74" s="36"/>
      <c r="M74" s="36"/>
      <c r="N74" s="36"/>
      <c r="O74" s="36"/>
      <c r="P74" s="36"/>
      <c r="Q74" s="36"/>
      <c r="R74" s="36"/>
      <c r="S74" s="36"/>
      <c r="T74" s="36"/>
      <c r="U74" s="36"/>
      <c r="V74" s="36"/>
      <c r="W74" s="36"/>
      <c r="X74" s="36"/>
      <c r="Y74" s="36"/>
      <c r="Z74" s="36"/>
    </row>
    <row r="75" spans="1:26" hidden="1">
      <c r="A75" s="36"/>
      <c r="B75" s="92"/>
      <c r="C75" s="110"/>
      <c r="D75" s="36"/>
      <c r="E75" s="36"/>
      <c r="F75" s="36"/>
      <c r="G75" s="36"/>
      <c r="H75" s="36"/>
      <c r="I75" s="36"/>
      <c r="J75" s="36"/>
      <c r="K75" s="36"/>
      <c r="L75" s="36"/>
      <c r="M75" s="36"/>
      <c r="N75" s="36"/>
      <c r="O75" s="36"/>
      <c r="P75" s="36"/>
      <c r="Q75" s="36"/>
      <c r="R75" s="36"/>
      <c r="S75" s="36"/>
      <c r="T75" s="36"/>
      <c r="U75" s="36"/>
      <c r="V75" s="36"/>
      <c r="W75" s="36"/>
      <c r="X75" s="36"/>
      <c r="Y75" s="36"/>
      <c r="Z75" s="36"/>
    </row>
    <row r="76" spans="1:26" hidden="1">
      <c r="A76" s="36"/>
      <c r="B76" s="92"/>
      <c r="C76" s="110"/>
      <c r="D76" s="36"/>
      <c r="E76" s="36"/>
      <c r="F76" s="36"/>
      <c r="G76" s="36"/>
      <c r="H76" s="36"/>
      <c r="I76" s="36"/>
      <c r="J76" s="36"/>
      <c r="K76" s="36"/>
      <c r="L76" s="36"/>
      <c r="M76" s="36"/>
      <c r="N76" s="36"/>
      <c r="O76" s="36"/>
      <c r="P76" s="36"/>
      <c r="Q76" s="36"/>
      <c r="R76" s="36"/>
      <c r="S76" s="36"/>
      <c r="T76" s="36"/>
      <c r="U76" s="36"/>
      <c r="V76" s="36"/>
      <c r="W76" s="36"/>
      <c r="X76" s="36"/>
      <c r="Y76" s="36"/>
      <c r="Z76" s="36"/>
    </row>
    <row r="77" spans="1:26" hidden="1">
      <c r="A77" s="36"/>
      <c r="B77" s="92"/>
      <c r="C77" s="110"/>
      <c r="D77" s="36"/>
      <c r="E77" s="36"/>
      <c r="F77" s="36"/>
      <c r="G77" s="36"/>
      <c r="H77" s="36"/>
      <c r="I77" s="36"/>
      <c r="J77" s="36"/>
      <c r="K77" s="36"/>
      <c r="L77" s="36"/>
      <c r="M77" s="36"/>
      <c r="N77" s="36"/>
      <c r="O77" s="36"/>
      <c r="P77" s="36"/>
      <c r="Q77" s="36"/>
      <c r="R77" s="36"/>
      <c r="S77" s="36"/>
      <c r="T77" s="36"/>
      <c r="U77" s="36"/>
      <c r="V77" s="36"/>
      <c r="W77" s="36"/>
      <c r="X77" s="36"/>
      <c r="Y77" s="36"/>
      <c r="Z77" s="36"/>
    </row>
    <row r="78" spans="1:26" hidden="1">
      <c r="A78" s="36"/>
      <c r="B78" s="92"/>
      <c r="C78" s="110"/>
      <c r="D78" s="36"/>
      <c r="E78" s="36"/>
      <c r="F78" s="36"/>
      <c r="G78" s="36"/>
      <c r="H78" s="36"/>
      <c r="I78" s="36"/>
      <c r="J78" s="36"/>
      <c r="K78" s="36"/>
      <c r="L78" s="36"/>
      <c r="M78" s="36"/>
      <c r="N78" s="36"/>
      <c r="O78" s="36"/>
      <c r="P78" s="36"/>
      <c r="Q78" s="36"/>
      <c r="R78" s="36"/>
      <c r="S78" s="36"/>
      <c r="T78" s="36"/>
      <c r="U78" s="36"/>
      <c r="V78" s="36"/>
      <c r="W78" s="36"/>
      <c r="X78" s="36"/>
      <c r="Y78" s="36"/>
      <c r="Z78" s="36"/>
    </row>
    <row r="79" spans="1:26" hidden="1">
      <c r="A79" s="36"/>
      <c r="B79" s="92"/>
      <c r="C79" s="110"/>
      <c r="D79" s="36"/>
      <c r="E79" s="36"/>
      <c r="F79" s="36"/>
      <c r="G79" s="36"/>
      <c r="H79" s="36"/>
      <c r="I79" s="36"/>
      <c r="J79" s="36"/>
      <c r="K79" s="36"/>
      <c r="L79" s="36"/>
      <c r="M79" s="36"/>
      <c r="N79" s="36"/>
      <c r="O79" s="36"/>
      <c r="P79" s="36"/>
      <c r="Q79" s="36"/>
      <c r="R79" s="36"/>
      <c r="S79" s="36"/>
      <c r="T79" s="36"/>
      <c r="U79" s="36"/>
      <c r="V79" s="36"/>
      <c r="W79" s="36"/>
      <c r="X79" s="36"/>
      <c r="Y79" s="36"/>
      <c r="Z79" s="36"/>
    </row>
    <row r="80" spans="1:26" hidden="1">
      <c r="A80" s="36"/>
      <c r="B80" s="92"/>
      <c r="C80" s="110"/>
      <c r="D80" s="36"/>
      <c r="E80" s="36"/>
      <c r="F80" s="36"/>
      <c r="G80" s="36"/>
      <c r="H80" s="36"/>
      <c r="I80" s="36"/>
      <c r="J80" s="36"/>
      <c r="K80" s="36"/>
      <c r="L80" s="36"/>
      <c r="M80" s="36"/>
      <c r="N80" s="36"/>
      <c r="O80" s="36"/>
      <c r="P80" s="36"/>
      <c r="Q80" s="36"/>
      <c r="R80" s="36"/>
      <c r="S80" s="36"/>
      <c r="T80" s="36"/>
      <c r="U80" s="36"/>
      <c r="V80" s="36"/>
      <c r="W80" s="36"/>
      <c r="X80" s="36"/>
      <c r="Y80" s="36"/>
      <c r="Z80" s="36"/>
    </row>
    <row r="81" spans="1:26" hidden="1">
      <c r="A81" s="36"/>
      <c r="B81" s="92"/>
      <c r="C81" s="110"/>
      <c r="D81" s="36"/>
      <c r="E81" s="36"/>
      <c r="F81" s="36"/>
      <c r="G81" s="36"/>
      <c r="H81" s="36"/>
      <c r="I81" s="36"/>
      <c r="J81" s="36"/>
      <c r="K81" s="36"/>
      <c r="L81" s="36"/>
      <c r="M81" s="36"/>
      <c r="N81" s="36"/>
      <c r="O81" s="36"/>
      <c r="P81" s="36"/>
      <c r="Q81" s="36"/>
      <c r="R81" s="36"/>
      <c r="S81" s="36"/>
      <c r="T81" s="36"/>
      <c r="U81" s="36"/>
      <c r="V81" s="36"/>
      <c r="W81" s="36"/>
      <c r="X81" s="36"/>
      <c r="Y81" s="36"/>
      <c r="Z81" s="36"/>
    </row>
    <row r="82" spans="1:26" hidden="1">
      <c r="A82" s="36"/>
      <c r="B82" s="92"/>
      <c r="C82" s="110"/>
      <c r="D82" s="36"/>
      <c r="E82" s="36"/>
      <c r="F82" s="36"/>
      <c r="G82" s="36"/>
      <c r="H82" s="36"/>
      <c r="I82" s="36"/>
      <c r="J82" s="36"/>
      <c r="K82" s="36"/>
      <c r="L82" s="36"/>
      <c r="M82" s="36"/>
      <c r="N82" s="36"/>
      <c r="O82" s="36"/>
      <c r="P82" s="36"/>
      <c r="Q82" s="36"/>
      <c r="R82" s="36"/>
      <c r="S82" s="36"/>
      <c r="T82" s="36"/>
      <c r="U82" s="36"/>
      <c r="V82" s="36"/>
      <c r="W82" s="36"/>
      <c r="X82" s="36"/>
      <c r="Y82" s="36"/>
      <c r="Z82" s="36"/>
    </row>
    <row r="83" spans="1:26" hidden="1">
      <c r="A83" s="36"/>
      <c r="B83" s="92"/>
      <c r="C83" s="110"/>
      <c r="D83" s="36"/>
      <c r="E83" s="36"/>
      <c r="F83" s="36"/>
      <c r="G83" s="36"/>
      <c r="H83" s="36"/>
      <c r="I83" s="36"/>
      <c r="J83" s="36"/>
      <c r="K83" s="36"/>
      <c r="L83" s="36"/>
      <c r="M83" s="36"/>
      <c r="N83" s="36"/>
      <c r="O83" s="36"/>
      <c r="P83" s="36"/>
      <c r="Q83" s="36"/>
      <c r="R83" s="36"/>
      <c r="S83" s="36"/>
      <c r="T83" s="36"/>
      <c r="U83" s="36"/>
      <c r="V83" s="36"/>
      <c r="W83" s="36"/>
      <c r="X83" s="36"/>
      <c r="Y83" s="36"/>
      <c r="Z83" s="36"/>
    </row>
    <row r="84" spans="1:26" hidden="1">
      <c r="A84" s="36"/>
      <c r="B84" s="92"/>
      <c r="C84" s="110"/>
      <c r="D84" s="36"/>
      <c r="E84" s="36"/>
      <c r="F84" s="36"/>
      <c r="G84" s="36"/>
      <c r="H84" s="36"/>
      <c r="I84" s="36"/>
      <c r="J84" s="36"/>
      <c r="K84" s="36"/>
      <c r="L84" s="36"/>
      <c r="M84" s="36"/>
      <c r="N84" s="36"/>
      <c r="O84" s="36"/>
      <c r="P84" s="36"/>
      <c r="Q84" s="36"/>
      <c r="R84" s="36"/>
      <c r="S84" s="36"/>
      <c r="T84" s="36"/>
      <c r="U84" s="36"/>
      <c r="V84" s="36"/>
      <c r="W84" s="36"/>
      <c r="X84" s="36"/>
      <c r="Y84" s="36"/>
      <c r="Z84" s="36"/>
    </row>
    <row r="85" spans="1:26" hidden="1">
      <c r="A85" s="36"/>
      <c r="B85" s="92"/>
      <c r="C85" s="110"/>
      <c r="D85" s="36"/>
      <c r="E85" s="36"/>
      <c r="F85" s="36"/>
      <c r="G85" s="36"/>
      <c r="H85" s="36"/>
      <c r="I85" s="36"/>
      <c r="J85" s="36"/>
      <c r="K85" s="36"/>
      <c r="L85" s="36"/>
      <c r="M85" s="36"/>
      <c r="N85" s="36"/>
      <c r="O85" s="36"/>
      <c r="P85" s="36"/>
      <c r="Q85" s="36"/>
      <c r="R85" s="36"/>
      <c r="S85" s="36"/>
      <c r="T85" s="36"/>
      <c r="U85" s="36"/>
      <c r="V85" s="36"/>
      <c r="W85" s="36"/>
      <c r="X85" s="36"/>
      <c r="Y85" s="36"/>
      <c r="Z85" s="36"/>
    </row>
    <row r="86" spans="1:26" hidden="1">
      <c r="A86" s="36"/>
      <c r="B86" s="92"/>
      <c r="C86" s="110"/>
      <c r="D86" s="36"/>
      <c r="E86" s="36"/>
      <c r="F86" s="36"/>
      <c r="G86" s="36"/>
      <c r="H86" s="36"/>
      <c r="I86" s="36"/>
      <c r="J86" s="36"/>
      <c r="K86" s="36"/>
      <c r="L86" s="36"/>
      <c r="M86" s="36"/>
      <c r="N86" s="36"/>
      <c r="O86" s="36"/>
      <c r="P86" s="36"/>
      <c r="Q86" s="36"/>
      <c r="R86" s="36"/>
      <c r="S86" s="36"/>
      <c r="T86" s="36"/>
      <c r="U86" s="36"/>
      <c r="V86" s="36"/>
      <c r="W86" s="36"/>
      <c r="X86" s="36"/>
      <c r="Y86" s="36"/>
      <c r="Z86" s="36"/>
    </row>
    <row r="87" spans="1:26" hidden="1">
      <c r="A87" s="36"/>
      <c r="B87" s="92"/>
      <c r="C87" s="110"/>
      <c r="D87" s="36"/>
      <c r="E87" s="36"/>
      <c r="F87" s="36"/>
      <c r="G87" s="36"/>
      <c r="H87" s="36"/>
      <c r="I87" s="36"/>
      <c r="J87" s="36"/>
      <c r="K87" s="36"/>
      <c r="L87" s="36"/>
      <c r="M87" s="36"/>
      <c r="N87" s="36"/>
      <c r="O87" s="36"/>
      <c r="P87" s="36"/>
      <c r="Q87" s="36"/>
      <c r="R87" s="36"/>
      <c r="S87" s="36"/>
      <c r="T87" s="36"/>
      <c r="U87" s="36"/>
      <c r="V87" s="36"/>
      <c r="W87" s="36"/>
      <c r="X87" s="36"/>
      <c r="Y87" s="36"/>
      <c r="Z87" s="36"/>
    </row>
    <row r="88" spans="1:26" hidden="1">
      <c r="A88" s="36"/>
      <c r="B88" s="92"/>
      <c r="C88" s="110"/>
      <c r="D88" s="36"/>
      <c r="E88" s="36"/>
      <c r="F88" s="36"/>
      <c r="G88" s="36"/>
      <c r="H88" s="36"/>
      <c r="I88" s="36"/>
      <c r="J88" s="36"/>
      <c r="K88" s="36"/>
      <c r="L88" s="36"/>
      <c r="M88" s="36"/>
      <c r="N88" s="36"/>
      <c r="O88" s="36"/>
      <c r="P88" s="36"/>
      <c r="Q88" s="36"/>
      <c r="R88" s="36"/>
      <c r="S88" s="36"/>
      <c r="T88" s="36"/>
      <c r="U88" s="36"/>
      <c r="V88" s="36"/>
      <c r="W88" s="36"/>
      <c r="X88" s="36"/>
      <c r="Y88" s="36"/>
      <c r="Z88" s="36"/>
    </row>
    <row r="89" spans="1:26" hidden="1">
      <c r="A89" s="36"/>
      <c r="B89" s="92"/>
      <c r="C89" s="110"/>
      <c r="D89" s="36"/>
      <c r="E89" s="36"/>
      <c r="F89" s="36"/>
      <c r="G89" s="36"/>
      <c r="H89" s="36"/>
      <c r="I89" s="36"/>
      <c r="J89" s="36"/>
      <c r="K89" s="36"/>
      <c r="L89" s="36"/>
      <c r="M89" s="36"/>
      <c r="N89" s="36"/>
      <c r="O89" s="36"/>
      <c r="P89" s="36"/>
      <c r="Q89" s="36"/>
      <c r="R89" s="36"/>
      <c r="S89" s="36"/>
      <c r="T89" s="36"/>
      <c r="U89" s="36"/>
      <c r="V89" s="36"/>
      <c r="W89" s="36"/>
      <c r="X89" s="36"/>
      <c r="Y89" s="36"/>
      <c r="Z89" s="36"/>
    </row>
    <row r="90" spans="1:26" hidden="1">
      <c r="A90" s="36"/>
      <c r="B90" s="92"/>
      <c r="C90" s="110"/>
      <c r="D90" s="36"/>
      <c r="E90" s="36"/>
      <c r="F90" s="36"/>
      <c r="G90" s="36"/>
      <c r="H90" s="36"/>
      <c r="I90" s="36"/>
      <c r="J90" s="36"/>
      <c r="K90" s="36"/>
      <c r="L90" s="36"/>
      <c r="M90" s="36"/>
      <c r="N90" s="36"/>
      <c r="O90" s="36"/>
      <c r="P90" s="36"/>
      <c r="Q90" s="36"/>
      <c r="R90" s="36"/>
      <c r="S90" s="36"/>
      <c r="T90" s="36"/>
      <c r="U90" s="36"/>
      <c r="V90" s="36"/>
      <c r="W90" s="36"/>
      <c r="X90" s="36"/>
      <c r="Y90" s="36"/>
      <c r="Z90" s="36"/>
    </row>
    <row r="91" spans="1:26" hidden="1">
      <c r="A91" s="36"/>
      <c r="B91" s="92"/>
      <c r="C91" s="110"/>
      <c r="D91" s="36"/>
      <c r="E91" s="36"/>
      <c r="F91" s="36"/>
      <c r="G91" s="36"/>
      <c r="H91" s="36"/>
      <c r="I91" s="36"/>
      <c r="J91" s="36"/>
      <c r="K91" s="36"/>
      <c r="L91" s="36"/>
      <c r="M91" s="36"/>
      <c r="N91" s="36"/>
      <c r="O91" s="36"/>
      <c r="P91" s="36"/>
      <c r="Q91" s="36"/>
      <c r="R91" s="36"/>
      <c r="S91" s="36"/>
      <c r="T91" s="36"/>
      <c r="U91" s="36"/>
      <c r="V91" s="36"/>
      <c r="W91" s="36"/>
      <c r="X91" s="36"/>
      <c r="Y91" s="36"/>
      <c r="Z91" s="36"/>
    </row>
    <row r="92" spans="1:26" hidden="1">
      <c r="A92" s="36"/>
      <c r="B92" s="92"/>
      <c r="C92" s="110"/>
      <c r="D92" s="36"/>
      <c r="E92" s="36"/>
      <c r="F92" s="36"/>
      <c r="G92" s="36"/>
      <c r="H92" s="36"/>
      <c r="I92" s="36"/>
      <c r="J92" s="36"/>
      <c r="K92" s="36"/>
      <c r="L92" s="36"/>
      <c r="M92" s="36"/>
      <c r="N92" s="36"/>
      <c r="O92" s="36"/>
      <c r="P92" s="36"/>
      <c r="Q92" s="36"/>
      <c r="R92" s="36"/>
      <c r="S92" s="36"/>
      <c r="T92" s="36"/>
      <c r="U92" s="36"/>
      <c r="V92" s="36"/>
      <c r="W92" s="36"/>
      <c r="X92" s="36"/>
      <c r="Y92" s="36"/>
      <c r="Z92" s="36"/>
    </row>
    <row r="93" spans="1:26" hidden="1">
      <c r="A93" s="36"/>
      <c r="B93" s="92"/>
      <c r="C93" s="110"/>
      <c r="D93" s="36"/>
      <c r="E93" s="36"/>
      <c r="F93" s="36"/>
      <c r="G93" s="36"/>
      <c r="H93" s="36"/>
      <c r="I93" s="36"/>
      <c r="J93" s="36"/>
      <c r="K93" s="36"/>
      <c r="L93" s="36"/>
      <c r="M93" s="36"/>
      <c r="N93" s="36"/>
      <c r="O93" s="36"/>
      <c r="P93" s="36"/>
      <c r="Q93" s="36"/>
      <c r="R93" s="36"/>
      <c r="S93" s="36"/>
      <c r="T93" s="36"/>
      <c r="U93" s="36"/>
      <c r="V93" s="36"/>
      <c r="W93" s="36"/>
      <c r="X93" s="36"/>
      <c r="Y93" s="36"/>
      <c r="Z93" s="36"/>
    </row>
    <row r="94" spans="1:26" hidden="1">
      <c r="A94" s="36"/>
      <c r="B94" s="92"/>
      <c r="C94" s="110"/>
      <c r="D94" s="36"/>
      <c r="E94" s="36"/>
      <c r="F94" s="36"/>
      <c r="G94" s="36"/>
      <c r="H94" s="36"/>
      <c r="I94" s="36"/>
      <c r="J94" s="36"/>
      <c r="K94" s="36"/>
      <c r="L94" s="36"/>
      <c r="M94" s="36"/>
      <c r="N94" s="36"/>
      <c r="O94" s="36"/>
      <c r="P94" s="36"/>
      <c r="Q94" s="36"/>
      <c r="R94" s="36"/>
      <c r="S94" s="36"/>
      <c r="T94" s="36"/>
      <c r="U94" s="36"/>
      <c r="V94" s="36"/>
      <c r="W94" s="36"/>
      <c r="X94" s="36"/>
      <c r="Y94" s="36"/>
      <c r="Z94" s="36"/>
    </row>
    <row r="95" spans="1:26" hidden="1">
      <c r="A95" s="36"/>
      <c r="B95" s="92"/>
      <c r="C95" s="110"/>
      <c r="D95" s="36"/>
      <c r="E95" s="36"/>
      <c r="F95" s="36"/>
      <c r="G95" s="36"/>
      <c r="H95" s="36"/>
      <c r="I95" s="36"/>
      <c r="J95" s="36"/>
      <c r="K95" s="36"/>
      <c r="L95" s="36"/>
      <c r="M95" s="36"/>
      <c r="N95" s="36"/>
      <c r="O95" s="36"/>
      <c r="P95" s="36"/>
      <c r="Q95" s="36"/>
      <c r="R95" s="36"/>
      <c r="S95" s="36"/>
      <c r="T95" s="36"/>
      <c r="U95" s="36"/>
      <c r="V95" s="36"/>
      <c r="W95" s="36"/>
      <c r="X95" s="36"/>
      <c r="Y95" s="36"/>
      <c r="Z95" s="36"/>
    </row>
    <row r="96" spans="1:26" hidden="1">
      <c r="A96" s="36"/>
      <c r="B96" s="92"/>
      <c r="C96" s="110"/>
      <c r="D96" s="36"/>
      <c r="E96" s="36"/>
      <c r="F96" s="36"/>
      <c r="G96" s="36"/>
      <c r="H96" s="36"/>
      <c r="I96" s="36"/>
      <c r="J96" s="36"/>
      <c r="K96" s="36"/>
      <c r="L96" s="36"/>
      <c r="M96" s="36"/>
      <c r="N96" s="36"/>
      <c r="O96" s="36"/>
      <c r="P96" s="36"/>
      <c r="Q96" s="36"/>
      <c r="R96" s="36"/>
      <c r="S96" s="36"/>
      <c r="T96" s="36"/>
      <c r="U96" s="36"/>
      <c r="V96" s="36"/>
      <c r="W96" s="36"/>
      <c r="X96" s="36"/>
      <c r="Y96" s="36"/>
      <c r="Z96" s="36"/>
    </row>
    <row r="97" spans="1:26" hidden="1">
      <c r="A97" s="36"/>
      <c r="B97" s="92"/>
      <c r="C97" s="110"/>
      <c r="D97" s="36"/>
      <c r="E97" s="36"/>
      <c r="F97" s="36"/>
      <c r="G97" s="36"/>
      <c r="H97" s="36"/>
      <c r="I97" s="36"/>
      <c r="J97" s="36"/>
      <c r="K97" s="36"/>
      <c r="L97" s="36"/>
      <c r="M97" s="36"/>
      <c r="N97" s="36"/>
      <c r="O97" s="36"/>
      <c r="P97" s="36"/>
      <c r="Q97" s="36"/>
      <c r="R97" s="36"/>
      <c r="S97" s="36"/>
      <c r="T97" s="36"/>
      <c r="U97" s="36"/>
      <c r="V97" s="36"/>
      <c r="W97" s="36"/>
      <c r="X97" s="36"/>
      <c r="Y97" s="36"/>
      <c r="Z97" s="36"/>
    </row>
    <row r="98" spans="1:26" hidden="1">
      <c r="A98" s="36"/>
      <c r="B98" s="92"/>
      <c r="C98" s="110"/>
      <c r="D98" s="36"/>
      <c r="E98" s="36"/>
      <c r="F98" s="36"/>
      <c r="G98" s="36"/>
      <c r="H98" s="36"/>
      <c r="I98" s="36"/>
      <c r="J98" s="36"/>
      <c r="K98" s="36"/>
      <c r="L98" s="36"/>
      <c r="M98" s="36"/>
      <c r="N98" s="36"/>
      <c r="O98" s="36"/>
      <c r="P98" s="36"/>
      <c r="Q98" s="36"/>
      <c r="R98" s="36"/>
      <c r="S98" s="36"/>
      <c r="T98" s="36"/>
      <c r="U98" s="36"/>
      <c r="V98" s="36"/>
      <c r="W98" s="36"/>
      <c r="X98" s="36"/>
      <c r="Y98" s="36"/>
      <c r="Z98" s="36"/>
    </row>
    <row r="99" spans="1:26" hidden="1">
      <c r="A99" s="36"/>
      <c r="B99" s="92"/>
      <c r="C99" s="110"/>
      <c r="D99" s="36"/>
      <c r="E99" s="36"/>
      <c r="F99" s="36"/>
      <c r="G99" s="36"/>
      <c r="H99" s="36"/>
      <c r="I99" s="36"/>
      <c r="J99" s="36"/>
      <c r="K99" s="36"/>
      <c r="L99" s="36"/>
      <c r="M99" s="36"/>
      <c r="N99" s="36"/>
      <c r="O99" s="36"/>
      <c r="P99" s="36"/>
      <c r="Q99" s="36"/>
      <c r="R99" s="36"/>
      <c r="S99" s="36"/>
      <c r="T99" s="36"/>
      <c r="U99" s="36"/>
      <c r="V99" s="36"/>
      <c r="W99" s="36"/>
      <c r="X99" s="36"/>
      <c r="Y99" s="36"/>
      <c r="Z99" s="36"/>
    </row>
    <row r="100" spans="1:26" hidden="1">
      <c r="A100" s="36"/>
      <c r="B100" s="92"/>
      <c r="C100" s="110"/>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idden="1">
      <c r="A101" s="36"/>
      <c r="B101" s="92"/>
      <c r="C101" s="110"/>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idden="1">
      <c r="A102" s="36"/>
      <c r="B102" s="92"/>
      <c r="C102" s="110"/>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idden="1">
      <c r="A103" s="36"/>
      <c r="B103" s="92"/>
      <c r="C103" s="110"/>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sheetData>
  <mergeCells count="11">
    <mergeCell ref="A8:C8"/>
    <mergeCell ref="A9:C9"/>
    <mergeCell ref="A11:C11"/>
    <mergeCell ref="A10:C10"/>
    <mergeCell ref="A6:B6"/>
    <mergeCell ref="A7:C7"/>
    <mergeCell ref="A1:C1"/>
    <mergeCell ref="A2:C2"/>
    <mergeCell ref="A3:C3"/>
    <mergeCell ref="A4:C4"/>
    <mergeCell ref="A5:C5"/>
  </mergeCells>
  <dataValidations count="2">
    <dataValidation type="list" allowBlank="1" sqref="C43:C56 C13:C20 C36:C40 C23:C33 C59:C68" xr:uid="{8027C1D3-B299-4172-9FFF-6B0636C39807}">
      <formula1>"Meets Expectations - 1 point,Does Not Meet Expectations - 0 points"</formula1>
    </dataValidation>
    <dataValidation type="list" allowBlank="1" showInputMessage="1" showErrorMessage="1" sqref="C6" xr:uid="{1CBC011E-3558-41FB-B8A0-19E04B5DF76A}">
      <formula1>"Meets Expectations,Does Not Meet Expectations"</formula1>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2219F-A7FC-48E7-84E1-D2C3357D1E87}">
  <dimension ref="A1:Z92"/>
  <sheetViews>
    <sheetView showGridLines="0" zoomScale="80" zoomScaleNormal="80" workbookViewId="0">
      <selection activeCell="A70" sqref="A70"/>
    </sheetView>
  </sheetViews>
  <sheetFormatPr defaultColWidth="0" defaultRowHeight="15" zeroHeight="1"/>
  <cols>
    <col min="1" max="1" width="15" style="17" customWidth="1"/>
    <col min="2" max="2" width="99.42578125" style="93" customWidth="1"/>
    <col min="3" max="3" width="22.28515625" style="111" bestFit="1" customWidth="1"/>
    <col min="4" max="22" width="8.7109375" style="17" hidden="1" customWidth="1"/>
    <col min="23" max="16384" width="0" style="17" hidden="1"/>
  </cols>
  <sheetData>
    <row r="1" spans="1:26" ht="54" customHeight="1">
      <c r="A1" s="122" t="s">
        <v>165</v>
      </c>
      <c r="B1" s="122"/>
      <c r="C1" s="123"/>
      <c r="D1" s="36"/>
      <c r="E1" s="36"/>
      <c r="F1" s="36"/>
      <c r="G1" s="36"/>
      <c r="H1" s="36"/>
      <c r="I1" s="36"/>
      <c r="J1" s="36"/>
      <c r="K1" s="36"/>
      <c r="L1" s="36"/>
      <c r="M1" s="36"/>
      <c r="N1" s="36"/>
      <c r="O1" s="36"/>
      <c r="P1" s="36"/>
      <c r="Q1" s="36"/>
      <c r="R1" s="36"/>
      <c r="S1" s="36"/>
      <c r="T1" s="36"/>
      <c r="U1" s="36"/>
      <c r="V1" s="36"/>
      <c r="W1" s="36"/>
      <c r="X1" s="36"/>
      <c r="Y1" s="36"/>
      <c r="Z1" s="36"/>
    </row>
    <row r="2" spans="1:26" ht="18.95" customHeight="1">
      <c r="A2" s="142" t="str">
        <f>PhaseII_Kindergarten!A2</f>
        <v>Savvas Learning Company LLC</v>
      </c>
      <c r="B2" s="142"/>
      <c r="C2" s="143"/>
      <c r="D2" s="36"/>
      <c r="E2" s="36"/>
      <c r="F2" s="36"/>
      <c r="G2" s="36"/>
      <c r="H2" s="36"/>
      <c r="I2" s="36"/>
      <c r="J2" s="36"/>
      <c r="K2" s="36"/>
      <c r="L2" s="36"/>
      <c r="M2" s="36"/>
      <c r="N2" s="36"/>
      <c r="O2" s="36"/>
      <c r="P2" s="36"/>
      <c r="Q2" s="36"/>
      <c r="R2" s="36"/>
      <c r="S2" s="36"/>
      <c r="T2" s="36"/>
      <c r="U2" s="36"/>
      <c r="V2" s="36"/>
      <c r="W2" s="36"/>
      <c r="X2" s="36"/>
      <c r="Y2" s="36"/>
      <c r="Z2" s="36"/>
    </row>
    <row r="3" spans="1:26" ht="20.100000000000001" customHeight="1">
      <c r="A3" s="144" t="str">
        <f>PhaseII_Kindergarten!A3</f>
        <v xml:space="preserve">myView Literacy				</v>
      </c>
      <c r="B3" s="144"/>
      <c r="C3" s="145"/>
      <c r="D3" s="36"/>
      <c r="E3" s="36"/>
      <c r="F3" s="36"/>
      <c r="G3" s="36"/>
      <c r="H3" s="36"/>
      <c r="I3" s="36"/>
      <c r="J3" s="36"/>
      <c r="K3" s="36"/>
      <c r="L3" s="36"/>
      <c r="M3" s="36"/>
      <c r="N3" s="36"/>
      <c r="O3" s="36"/>
      <c r="P3" s="36"/>
      <c r="Q3" s="36"/>
      <c r="R3" s="36"/>
      <c r="S3" s="36"/>
      <c r="T3" s="36"/>
      <c r="U3" s="36"/>
      <c r="V3" s="36"/>
      <c r="W3" s="36"/>
      <c r="X3" s="36"/>
      <c r="Y3" s="36"/>
      <c r="Z3" s="36"/>
    </row>
    <row r="4" spans="1:26" ht="18.95" customHeight="1">
      <c r="A4" s="142" t="s">
        <v>3</v>
      </c>
      <c r="B4" s="142"/>
      <c r="C4" s="143"/>
      <c r="D4" s="36"/>
      <c r="E4" s="36"/>
      <c r="F4" s="36"/>
      <c r="G4" s="36"/>
      <c r="H4" s="36"/>
      <c r="I4" s="36"/>
      <c r="J4" s="36"/>
      <c r="K4" s="36"/>
      <c r="L4" s="36"/>
      <c r="M4" s="36"/>
      <c r="N4" s="36"/>
      <c r="O4" s="36"/>
      <c r="P4" s="36"/>
      <c r="Q4" s="36"/>
      <c r="R4" s="36"/>
      <c r="S4" s="36"/>
      <c r="T4" s="36"/>
      <c r="U4" s="36"/>
      <c r="V4" s="36"/>
      <c r="W4" s="36"/>
      <c r="X4" s="36"/>
      <c r="Y4" s="36"/>
      <c r="Z4" s="36"/>
    </row>
    <row r="5" spans="1:26" ht="18.75" customHeight="1">
      <c r="A5" s="142" t="s">
        <v>245</v>
      </c>
      <c r="B5" s="142"/>
      <c r="C5" s="143"/>
      <c r="D5" s="36"/>
      <c r="E5" s="36"/>
      <c r="F5" s="36"/>
      <c r="G5" s="36"/>
      <c r="H5" s="36"/>
      <c r="I5" s="36"/>
      <c r="J5" s="36"/>
      <c r="K5" s="36"/>
      <c r="L5" s="36"/>
      <c r="M5" s="36"/>
      <c r="N5" s="36"/>
      <c r="O5" s="36"/>
      <c r="P5" s="36"/>
      <c r="Q5" s="36"/>
      <c r="R5" s="36"/>
      <c r="S5" s="36"/>
      <c r="T5" s="36"/>
      <c r="U5" s="36"/>
      <c r="V5" s="36"/>
      <c r="W5" s="36"/>
      <c r="X5" s="36"/>
      <c r="Y5" s="36"/>
      <c r="Z5" s="36"/>
    </row>
    <row r="6" spans="1:26" s="80" customFormat="1" ht="18.95" customHeight="1">
      <c r="A6" s="121" t="s">
        <v>5</v>
      </c>
      <c r="B6" s="121"/>
      <c r="C6" s="109" t="s">
        <v>6</v>
      </c>
      <c r="D6" s="79"/>
      <c r="E6" s="79"/>
      <c r="F6" s="79"/>
      <c r="G6" s="79"/>
      <c r="H6" s="79"/>
      <c r="I6" s="79"/>
      <c r="J6" s="79"/>
      <c r="K6" s="79"/>
      <c r="L6" s="79"/>
      <c r="M6" s="79"/>
      <c r="N6" s="79"/>
      <c r="O6" s="79"/>
      <c r="P6" s="79"/>
      <c r="Q6" s="79"/>
      <c r="R6" s="79"/>
      <c r="S6" s="79"/>
      <c r="T6" s="79"/>
      <c r="U6" s="79"/>
      <c r="V6" s="79"/>
      <c r="W6" s="79"/>
      <c r="X6" s="79"/>
      <c r="Y6" s="79"/>
      <c r="Z6" s="79"/>
    </row>
    <row r="7" spans="1:26" ht="18.95" customHeight="1">
      <c r="A7" s="122" t="s">
        <v>246</v>
      </c>
      <c r="B7" s="122"/>
      <c r="C7" s="123"/>
      <c r="D7" s="36"/>
      <c r="E7" s="36"/>
      <c r="F7" s="36"/>
      <c r="G7" s="36"/>
      <c r="H7" s="36"/>
      <c r="I7" s="36"/>
      <c r="J7" s="36"/>
      <c r="K7" s="36"/>
      <c r="L7" s="36"/>
      <c r="M7" s="36"/>
      <c r="N7" s="36"/>
      <c r="O7" s="36"/>
      <c r="P7" s="36"/>
      <c r="Q7" s="36"/>
      <c r="R7" s="36"/>
      <c r="S7" s="36"/>
      <c r="T7" s="36"/>
      <c r="U7" s="36"/>
      <c r="V7" s="36"/>
      <c r="W7" s="36"/>
      <c r="X7" s="36"/>
      <c r="Y7" s="36"/>
      <c r="Z7" s="36"/>
    </row>
    <row r="8" spans="1:26" ht="63" customHeight="1">
      <c r="A8" s="153" t="s">
        <v>168</v>
      </c>
      <c r="B8" s="153"/>
      <c r="C8" s="154"/>
      <c r="D8" s="36"/>
      <c r="E8" s="36"/>
      <c r="F8" s="36"/>
      <c r="G8" s="36"/>
      <c r="H8" s="36"/>
      <c r="I8" s="36"/>
      <c r="J8" s="36"/>
      <c r="K8" s="36"/>
      <c r="L8" s="36"/>
      <c r="M8" s="36"/>
      <c r="N8" s="36"/>
      <c r="O8" s="36"/>
      <c r="P8" s="36"/>
      <c r="Q8" s="36"/>
      <c r="R8" s="36"/>
      <c r="S8" s="36"/>
      <c r="T8" s="36"/>
      <c r="U8" s="36"/>
      <c r="V8" s="36"/>
      <c r="W8" s="36"/>
      <c r="X8" s="36"/>
      <c r="Y8" s="36"/>
      <c r="Z8" s="36"/>
    </row>
    <row r="9" spans="1:26" ht="51" customHeight="1">
      <c r="A9" s="155" t="s">
        <v>9</v>
      </c>
      <c r="B9" s="155"/>
      <c r="C9" s="156"/>
      <c r="D9" s="36"/>
      <c r="E9" s="36"/>
      <c r="F9" s="36"/>
      <c r="G9" s="36"/>
      <c r="H9" s="36"/>
      <c r="I9" s="36"/>
      <c r="J9" s="36"/>
      <c r="K9" s="36"/>
      <c r="L9" s="36"/>
      <c r="M9" s="36"/>
      <c r="N9" s="36"/>
      <c r="O9" s="36"/>
      <c r="P9" s="36"/>
      <c r="Q9" s="36"/>
      <c r="R9" s="36"/>
      <c r="S9" s="36"/>
      <c r="T9" s="36"/>
      <c r="U9" s="36"/>
      <c r="V9" s="36"/>
      <c r="W9" s="36"/>
      <c r="X9" s="36"/>
      <c r="Y9" s="36"/>
      <c r="Z9" s="36"/>
    </row>
    <row r="10" spans="1:26" ht="30.75" customHeight="1">
      <c r="A10" s="153" t="s">
        <v>10</v>
      </c>
      <c r="B10" s="153"/>
      <c r="C10" s="154"/>
      <c r="D10" s="36"/>
      <c r="E10" s="36"/>
      <c r="F10" s="36"/>
      <c r="G10" s="36"/>
      <c r="H10" s="36"/>
      <c r="I10" s="36"/>
      <c r="J10" s="36"/>
      <c r="K10" s="36"/>
      <c r="L10" s="36"/>
      <c r="M10" s="36"/>
      <c r="N10" s="36"/>
      <c r="O10" s="36"/>
      <c r="P10" s="36"/>
      <c r="Q10" s="36"/>
      <c r="R10" s="36"/>
      <c r="S10" s="36"/>
      <c r="T10" s="36"/>
      <c r="U10" s="36"/>
      <c r="V10" s="36"/>
      <c r="W10" s="36"/>
      <c r="X10" s="36"/>
      <c r="Y10" s="36"/>
      <c r="Z10" s="36"/>
    </row>
    <row r="11" spans="1:26" ht="36.75" customHeight="1">
      <c r="A11" s="153" t="s">
        <v>11</v>
      </c>
      <c r="B11" s="157"/>
      <c r="C11" s="158"/>
      <c r="D11" s="36"/>
      <c r="E11" s="36"/>
      <c r="F11" s="36"/>
      <c r="G11" s="36"/>
      <c r="H11" s="36"/>
      <c r="I11" s="36"/>
      <c r="J11" s="36"/>
      <c r="K11" s="36"/>
      <c r="L11" s="36"/>
      <c r="M11" s="36"/>
      <c r="N11" s="36"/>
      <c r="O11" s="36"/>
      <c r="P11" s="36"/>
      <c r="Q11" s="36"/>
      <c r="R11" s="36"/>
      <c r="S11" s="36"/>
      <c r="T11" s="36"/>
      <c r="U11" s="36"/>
      <c r="V11" s="36"/>
      <c r="W11" s="36"/>
      <c r="X11" s="36"/>
      <c r="Y11" s="36"/>
      <c r="Z11" s="36"/>
    </row>
    <row r="12" spans="1:26" ht="21" customHeight="1">
      <c r="A12" s="20" t="s">
        <v>12</v>
      </c>
      <c r="B12" s="20" t="s">
        <v>192</v>
      </c>
      <c r="C12" s="20" t="s">
        <v>14</v>
      </c>
      <c r="D12" s="36"/>
      <c r="E12" s="36"/>
      <c r="F12" s="36"/>
      <c r="G12" s="36"/>
      <c r="H12" s="36"/>
      <c r="I12" s="36"/>
      <c r="J12" s="36"/>
      <c r="K12" s="36"/>
      <c r="L12" s="36"/>
      <c r="M12" s="36"/>
      <c r="N12" s="36"/>
      <c r="O12" s="36"/>
      <c r="P12" s="36"/>
      <c r="Q12" s="36"/>
      <c r="R12" s="36"/>
      <c r="S12" s="36"/>
      <c r="T12" s="36"/>
      <c r="U12" s="36"/>
      <c r="V12" s="36"/>
      <c r="W12" s="36"/>
      <c r="X12" s="36"/>
      <c r="Y12" s="36"/>
      <c r="Z12" s="36"/>
    </row>
    <row r="13" spans="1:26" ht="64.5" customHeight="1">
      <c r="A13" s="37">
        <v>1.1000000000000001</v>
      </c>
      <c r="B13" s="27" t="s">
        <v>193</v>
      </c>
      <c r="C13" s="38" t="s">
        <v>16</v>
      </c>
      <c r="D13" s="36"/>
      <c r="E13" s="36"/>
      <c r="F13" s="36"/>
      <c r="G13" s="36"/>
      <c r="H13" s="36"/>
      <c r="I13" s="36"/>
      <c r="J13" s="36"/>
      <c r="K13" s="36"/>
      <c r="L13" s="36"/>
      <c r="M13" s="36"/>
      <c r="N13" s="36"/>
      <c r="O13" s="36"/>
      <c r="P13" s="36"/>
      <c r="Q13" s="36"/>
      <c r="R13" s="36"/>
      <c r="S13" s="36"/>
      <c r="T13" s="36"/>
      <c r="U13" s="36"/>
      <c r="V13" s="36"/>
      <c r="W13" s="36"/>
      <c r="X13" s="36"/>
      <c r="Y13" s="36"/>
      <c r="Z13" s="36"/>
    </row>
    <row r="14" spans="1:26" ht="81" customHeight="1">
      <c r="A14" s="37">
        <v>1.2</v>
      </c>
      <c r="B14" s="94" t="s">
        <v>247</v>
      </c>
      <c r="C14" s="38" t="s">
        <v>16</v>
      </c>
      <c r="D14" s="36"/>
      <c r="E14" s="36"/>
      <c r="F14" s="36"/>
      <c r="G14" s="36"/>
      <c r="H14" s="36"/>
      <c r="I14" s="36"/>
      <c r="J14" s="36"/>
      <c r="K14" s="36"/>
      <c r="L14" s="36"/>
      <c r="M14" s="36"/>
      <c r="N14" s="36"/>
      <c r="O14" s="36"/>
      <c r="P14" s="36"/>
      <c r="Q14" s="36"/>
      <c r="R14" s="36"/>
      <c r="S14" s="36"/>
      <c r="T14" s="36"/>
      <c r="U14" s="36"/>
      <c r="V14" s="36"/>
      <c r="W14" s="36"/>
      <c r="X14" s="36"/>
      <c r="Y14" s="36"/>
      <c r="Z14" s="36"/>
    </row>
    <row r="15" spans="1:26" ht="54" customHeight="1">
      <c r="A15" s="37">
        <v>1.3</v>
      </c>
      <c r="B15" s="94" t="s">
        <v>248</v>
      </c>
      <c r="C15" s="38" t="s">
        <v>16</v>
      </c>
      <c r="D15" s="36"/>
      <c r="E15" s="36"/>
      <c r="F15" s="36"/>
      <c r="G15" s="36"/>
      <c r="H15" s="36"/>
      <c r="I15" s="36"/>
      <c r="J15" s="36"/>
      <c r="K15" s="36"/>
      <c r="L15" s="36"/>
      <c r="M15" s="36"/>
      <c r="N15" s="36"/>
      <c r="O15" s="36"/>
      <c r="P15" s="36"/>
      <c r="Q15" s="36"/>
      <c r="R15" s="36"/>
      <c r="S15" s="36"/>
      <c r="T15" s="36"/>
      <c r="U15" s="36"/>
      <c r="V15" s="36"/>
      <c r="W15" s="36"/>
      <c r="X15" s="36"/>
      <c r="Y15" s="36"/>
      <c r="Z15" s="36"/>
    </row>
    <row r="16" spans="1:26" ht="39" customHeight="1">
      <c r="A16" s="37">
        <v>1.4</v>
      </c>
      <c r="B16" s="94" t="s">
        <v>249</v>
      </c>
      <c r="C16" s="38" t="s">
        <v>16</v>
      </c>
      <c r="D16" s="36"/>
      <c r="E16" s="36"/>
      <c r="F16" s="36"/>
      <c r="G16" s="36"/>
      <c r="H16" s="36"/>
      <c r="I16" s="36"/>
      <c r="J16" s="36"/>
      <c r="K16" s="36"/>
      <c r="L16" s="36"/>
      <c r="M16" s="36"/>
      <c r="N16" s="36"/>
      <c r="O16" s="36"/>
      <c r="P16" s="36"/>
      <c r="Q16" s="36"/>
      <c r="R16" s="36"/>
      <c r="S16" s="36"/>
      <c r="T16" s="36"/>
      <c r="U16" s="36"/>
      <c r="V16" s="36"/>
      <c r="W16" s="36"/>
      <c r="X16" s="36"/>
      <c r="Y16" s="36"/>
      <c r="Z16" s="36"/>
    </row>
    <row r="17" spans="1:26" ht="32.25">
      <c r="A17" s="37">
        <v>1.5</v>
      </c>
      <c r="B17" s="94" t="s">
        <v>197</v>
      </c>
      <c r="C17" s="38" t="s">
        <v>19</v>
      </c>
      <c r="D17" s="36"/>
      <c r="E17" s="36"/>
      <c r="F17" s="36"/>
      <c r="G17" s="36"/>
      <c r="H17" s="36"/>
      <c r="I17" s="36"/>
      <c r="J17" s="36"/>
      <c r="K17" s="36"/>
      <c r="L17" s="36"/>
      <c r="M17" s="36"/>
      <c r="N17" s="36"/>
      <c r="O17" s="36"/>
      <c r="P17" s="36"/>
      <c r="Q17" s="36"/>
      <c r="R17" s="36"/>
      <c r="S17" s="36"/>
      <c r="T17" s="36"/>
      <c r="U17" s="36"/>
      <c r="V17" s="36"/>
      <c r="W17" s="36"/>
      <c r="X17" s="36"/>
      <c r="Y17" s="36"/>
      <c r="Z17" s="36"/>
    </row>
    <row r="18" spans="1:26" ht="32.25">
      <c r="A18" s="37">
        <v>1.6</v>
      </c>
      <c r="B18" s="94" t="s">
        <v>198</v>
      </c>
      <c r="C18" s="38" t="s">
        <v>16</v>
      </c>
      <c r="D18" s="36"/>
      <c r="E18" s="36"/>
      <c r="F18" s="36"/>
      <c r="G18" s="36"/>
      <c r="H18" s="36"/>
      <c r="I18" s="36"/>
      <c r="J18" s="36"/>
      <c r="K18" s="36"/>
      <c r="L18" s="36"/>
      <c r="M18" s="36"/>
      <c r="N18" s="36"/>
      <c r="O18" s="36"/>
      <c r="P18" s="36"/>
      <c r="Q18" s="36"/>
      <c r="R18" s="36"/>
      <c r="S18" s="36"/>
      <c r="T18" s="36"/>
      <c r="U18" s="36"/>
      <c r="V18" s="36"/>
      <c r="W18" s="36"/>
      <c r="X18" s="36"/>
      <c r="Y18" s="36"/>
      <c r="Z18" s="36"/>
    </row>
    <row r="19" spans="1:26" ht="81">
      <c r="A19" s="37">
        <v>1.7</v>
      </c>
      <c r="B19" s="94" t="s">
        <v>199</v>
      </c>
      <c r="C19" s="38" t="s">
        <v>16</v>
      </c>
      <c r="D19" s="36"/>
      <c r="E19" s="36"/>
      <c r="F19" s="36"/>
      <c r="G19" s="36"/>
      <c r="H19" s="36"/>
      <c r="I19" s="36"/>
      <c r="J19" s="36"/>
      <c r="K19" s="36"/>
      <c r="L19" s="36"/>
      <c r="M19" s="36"/>
      <c r="N19" s="36"/>
      <c r="O19" s="36"/>
      <c r="P19" s="36"/>
      <c r="Q19" s="36"/>
      <c r="R19" s="36"/>
      <c r="S19" s="36"/>
      <c r="T19" s="36"/>
      <c r="U19" s="36"/>
      <c r="V19" s="36"/>
      <c r="W19" s="36"/>
      <c r="X19" s="36"/>
      <c r="Y19" s="36"/>
      <c r="Z19" s="36"/>
    </row>
    <row r="20" spans="1:26" s="84" customFormat="1" ht="351" customHeight="1">
      <c r="A20" s="5" t="s">
        <v>28</v>
      </c>
      <c r="B20" s="101" t="s">
        <v>250</v>
      </c>
      <c r="C20" s="3" t="s">
        <v>30</v>
      </c>
    </row>
    <row r="21" spans="1:26" ht="16.5">
      <c r="A21" s="40"/>
      <c r="B21" s="91" t="s">
        <v>201</v>
      </c>
      <c r="C21" s="41">
        <f>7-(COUNTIF(C13:C19,"does not meet expectations - 0 points"))</f>
        <v>6</v>
      </c>
      <c r="D21" s="36"/>
      <c r="E21" s="36"/>
      <c r="F21" s="36"/>
      <c r="G21" s="36"/>
      <c r="H21" s="36"/>
      <c r="I21" s="36"/>
      <c r="J21" s="36"/>
      <c r="K21" s="36"/>
      <c r="L21" s="36"/>
      <c r="M21" s="36"/>
      <c r="N21" s="36"/>
      <c r="O21" s="36"/>
      <c r="P21" s="36"/>
      <c r="Q21" s="36"/>
      <c r="R21" s="36"/>
      <c r="S21" s="36"/>
      <c r="T21" s="36"/>
      <c r="U21" s="36"/>
      <c r="V21" s="36"/>
      <c r="W21" s="36"/>
      <c r="X21" s="36"/>
      <c r="Y21" s="36"/>
      <c r="Z21" s="36"/>
    </row>
    <row r="22" spans="1:26" ht="17.100000000000001" customHeight="1">
      <c r="A22" s="20" t="s">
        <v>12</v>
      </c>
      <c r="B22" s="85" t="s">
        <v>251</v>
      </c>
      <c r="C22" s="20" t="s">
        <v>14</v>
      </c>
      <c r="D22" s="36"/>
      <c r="E22" s="36"/>
      <c r="F22" s="36"/>
      <c r="G22" s="36"/>
      <c r="H22" s="36"/>
      <c r="I22" s="36"/>
      <c r="J22" s="36"/>
      <c r="K22" s="36"/>
      <c r="L22" s="36"/>
      <c r="M22" s="36"/>
      <c r="N22" s="36"/>
      <c r="O22" s="36"/>
      <c r="P22" s="36"/>
      <c r="Q22" s="36"/>
      <c r="R22" s="36"/>
      <c r="S22" s="36"/>
      <c r="T22" s="36"/>
      <c r="U22" s="36"/>
      <c r="V22" s="36"/>
      <c r="W22" s="36"/>
      <c r="X22" s="36"/>
      <c r="Y22" s="36"/>
      <c r="Z22" s="36"/>
    </row>
    <row r="23" spans="1:26" ht="32.25" customHeight="1">
      <c r="A23" s="37">
        <v>2.1</v>
      </c>
      <c r="B23" s="98" t="s">
        <v>203</v>
      </c>
      <c r="C23" s="38" t="s">
        <v>16</v>
      </c>
      <c r="D23" s="36"/>
      <c r="E23" s="36"/>
      <c r="F23" s="36"/>
      <c r="G23" s="36"/>
      <c r="H23" s="36"/>
      <c r="I23" s="36"/>
      <c r="J23" s="36"/>
      <c r="K23" s="36"/>
      <c r="L23" s="36"/>
      <c r="M23" s="36"/>
      <c r="N23" s="36"/>
      <c r="O23" s="36"/>
      <c r="P23" s="36"/>
      <c r="Q23" s="36"/>
      <c r="R23" s="36"/>
      <c r="S23" s="36"/>
      <c r="T23" s="36"/>
      <c r="U23" s="36"/>
      <c r="V23" s="36"/>
      <c r="W23" s="36"/>
      <c r="X23" s="36"/>
      <c r="Y23" s="36"/>
      <c r="Z23" s="36"/>
    </row>
    <row r="24" spans="1:26" ht="96.75">
      <c r="A24" s="37">
        <v>2.2000000000000002</v>
      </c>
      <c r="B24" s="99" t="s">
        <v>252</v>
      </c>
      <c r="C24" s="38" t="s">
        <v>16</v>
      </c>
      <c r="D24" s="36"/>
      <c r="E24" s="36"/>
      <c r="F24" s="36"/>
      <c r="G24" s="36"/>
      <c r="H24" s="36"/>
      <c r="I24" s="36"/>
      <c r="J24" s="36"/>
      <c r="K24" s="36"/>
      <c r="L24" s="36"/>
      <c r="M24" s="36"/>
      <c r="N24" s="36"/>
      <c r="O24" s="36"/>
      <c r="P24" s="36"/>
      <c r="Q24" s="36"/>
      <c r="R24" s="36"/>
      <c r="S24" s="36"/>
      <c r="T24" s="36"/>
      <c r="U24" s="36"/>
      <c r="V24" s="36"/>
      <c r="W24" s="36"/>
      <c r="X24" s="36"/>
      <c r="Y24" s="36"/>
      <c r="Z24" s="36"/>
    </row>
    <row r="25" spans="1:26" ht="48.75">
      <c r="A25" s="37">
        <v>2.2999999999999998</v>
      </c>
      <c r="B25" s="99" t="s">
        <v>253</v>
      </c>
      <c r="C25" s="38" t="s">
        <v>16</v>
      </c>
      <c r="D25" s="36"/>
      <c r="E25" s="36"/>
      <c r="F25" s="36"/>
      <c r="G25" s="36"/>
      <c r="H25" s="36"/>
      <c r="I25" s="36"/>
      <c r="J25" s="36"/>
      <c r="K25" s="36"/>
      <c r="L25" s="36"/>
      <c r="M25" s="36"/>
      <c r="N25" s="36"/>
      <c r="O25" s="36"/>
      <c r="P25" s="36"/>
      <c r="Q25" s="36"/>
      <c r="R25" s="36"/>
      <c r="S25" s="36"/>
      <c r="T25" s="36"/>
      <c r="U25" s="36"/>
      <c r="V25" s="36"/>
      <c r="W25" s="36"/>
      <c r="X25" s="36"/>
      <c r="Y25" s="36"/>
      <c r="Z25" s="36"/>
    </row>
    <row r="26" spans="1:26" ht="48.75">
      <c r="A26" s="37">
        <v>2.4</v>
      </c>
      <c r="B26" s="94" t="s">
        <v>206</v>
      </c>
      <c r="C26" s="38" t="s">
        <v>16</v>
      </c>
      <c r="D26" s="36"/>
      <c r="E26" s="36"/>
      <c r="F26" s="36"/>
      <c r="G26" s="36"/>
      <c r="H26" s="36"/>
      <c r="I26" s="36"/>
      <c r="J26" s="36"/>
      <c r="K26" s="36"/>
      <c r="L26" s="36"/>
      <c r="M26" s="36"/>
      <c r="N26" s="36"/>
      <c r="O26" s="36"/>
      <c r="P26" s="36"/>
      <c r="Q26" s="36"/>
      <c r="R26" s="36"/>
      <c r="S26" s="36"/>
      <c r="T26" s="36"/>
      <c r="U26" s="36"/>
      <c r="V26" s="36"/>
      <c r="W26" s="36"/>
      <c r="X26" s="36"/>
      <c r="Y26" s="36"/>
      <c r="Z26" s="36"/>
    </row>
    <row r="27" spans="1:26" ht="66.75" customHeight="1">
      <c r="A27" s="37">
        <v>2.5</v>
      </c>
      <c r="B27" s="94" t="s">
        <v>254</v>
      </c>
      <c r="C27" s="38" t="s">
        <v>16</v>
      </c>
      <c r="D27" s="36"/>
      <c r="E27" s="36"/>
      <c r="F27" s="36"/>
      <c r="G27" s="36"/>
      <c r="H27" s="36"/>
      <c r="I27" s="36"/>
      <c r="J27" s="36"/>
      <c r="K27" s="36"/>
      <c r="L27" s="36"/>
      <c r="M27" s="36"/>
      <c r="N27" s="36"/>
      <c r="O27" s="36"/>
      <c r="P27" s="36"/>
      <c r="Q27" s="36"/>
      <c r="R27" s="36"/>
      <c r="S27" s="36"/>
      <c r="T27" s="36"/>
      <c r="U27" s="36"/>
      <c r="V27" s="36"/>
      <c r="W27" s="36"/>
      <c r="X27" s="36"/>
      <c r="Y27" s="36"/>
      <c r="Z27" s="36"/>
    </row>
    <row r="28" spans="1:26" ht="36.75" customHeight="1">
      <c r="A28" s="37">
        <v>2.6</v>
      </c>
      <c r="B28" s="94" t="s">
        <v>255</v>
      </c>
      <c r="C28" s="38" t="s">
        <v>16</v>
      </c>
      <c r="D28" s="36"/>
      <c r="E28" s="36"/>
      <c r="F28" s="36"/>
      <c r="G28" s="36"/>
      <c r="H28" s="36"/>
      <c r="I28" s="36"/>
      <c r="J28" s="36"/>
      <c r="K28" s="36"/>
      <c r="L28" s="36"/>
      <c r="M28" s="36"/>
      <c r="N28" s="36"/>
      <c r="O28" s="36"/>
      <c r="P28" s="36"/>
      <c r="Q28" s="36"/>
      <c r="R28" s="36"/>
      <c r="S28" s="36"/>
      <c r="T28" s="36"/>
      <c r="U28" s="36"/>
      <c r="V28" s="36"/>
      <c r="W28" s="36"/>
      <c r="X28" s="36"/>
      <c r="Y28" s="36"/>
      <c r="Z28" s="36"/>
    </row>
    <row r="29" spans="1:26" ht="48.75">
      <c r="A29" s="37">
        <v>2.7</v>
      </c>
      <c r="B29" s="94" t="s">
        <v>256</v>
      </c>
      <c r="C29" s="38" t="s">
        <v>16</v>
      </c>
      <c r="D29" s="36"/>
      <c r="E29" s="36"/>
      <c r="F29" s="36"/>
      <c r="G29" s="36"/>
      <c r="H29" s="36"/>
      <c r="I29" s="36"/>
      <c r="J29" s="36"/>
      <c r="K29" s="36"/>
      <c r="L29" s="36"/>
      <c r="M29" s="36"/>
      <c r="N29" s="36"/>
      <c r="O29" s="36"/>
      <c r="P29" s="36"/>
      <c r="Q29" s="36"/>
      <c r="R29" s="36"/>
      <c r="S29" s="36"/>
      <c r="T29" s="36"/>
      <c r="U29" s="36"/>
      <c r="V29" s="36"/>
      <c r="W29" s="36"/>
      <c r="X29" s="36"/>
      <c r="Y29" s="36"/>
      <c r="Z29" s="36"/>
    </row>
    <row r="30" spans="1:26" ht="32.25">
      <c r="A30" s="37">
        <v>2.8</v>
      </c>
      <c r="B30" s="94" t="s">
        <v>210</v>
      </c>
      <c r="C30" s="38" t="s">
        <v>16</v>
      </c>
      <c r="D30" s="36"/>
      <c r="E30" s="36"/>
      <c r="F30" s="36"/>
      <c r="G30" s="36"/>
      <c r="H30" s="36"/>
      <c r="I30" s="36"/>
      <c r="J30" s="36"/>
      <c r="K30" s="36"/>
      <c r="L30" s="36"/>
      <c r="M30" s="36"/>
      <c r="N30" s="36"/>
      <c r="O30" s="36"/>
      <c r="P30" s="36"/>
      <c r="Q30" s="36"/>
      <c r="R30" s="36"/>
      <c r="S30" s="36"/>
      <c r="T30" s="36"/>
      <c r="U30" s="36"/>
      <c r="V30" s="36"/>
      <c r="W30" s="36"/>
      <c r="X30" s="36"/>
      <c r="Y30" s="36"/>
      <c r="Z30" s="36"/>
    </row>
    <row r="31" spans="1:26" ht="32.25">
      <c r="A31" s="37">
        <v>2.9</v>
      </c>
      <c r="B31" s="94" t="s">
        <v>198</v>
      </c>
      <c r="C31" s="38" t="s">
        <v>16</v>
      </c>
      <c r="D31" s="36"/>
      <c r="E31" s="36"/>
      <c r="F31" s="36"/>
      <c r="G31" s="36"/>
      <c r="H31" s="36"/>
      <c r="I31" s="36"/>
      <c r="J31" s="36"/>
      <c r="K31" s="36"/>
      <c r="L31" s="36"/>
      <c r="M31" s="36"/>
      <c r="N31" s="36"/>
      <c r="O31" s="36"/>
      <c r="P31" s="36"/>
      <c r="Q31" s="36"/>
      <c r="R31" s="36"/>
      <c r="S31" s="36"/>
      <c r="T31" s="36"/>
      <c r="U31" s="36"/>
      <c r="V31" s="36"/>
      <c r="W31" s="36"/>
      <c r="X31" s="36"/>
      <c r="Y31" s="36"/>
      <c r="Z31" s="36"/>
    </row>
    <row r="32" spans="1:26" ht="80.25" customHeight="1">
      <c r="A32" s="39">
        <v>2.1</v>
      </c>
      <c r="B32" s="94" t="s">
        <v>211</v>
      </c>
      <c r="C32" s="38" t="s">
        <v>16</v>
      </c>
      <c r="D32" s="36"/>
      <c r="E32" s="36"/>
      <c r="F32" s="36"/>
      <c r="G32" s="36"/>
      <c r="H32" s="36"/>
      <c r="I32" s="36"/>
      <c r="J32" s="36"/>
      <c r="K32" s="36"/>
      <c r="L32" s="36"/>
      <c r="M32" s="36"/>
      <c r="N32" s="36"/>
      <c r="O32" s="36"/>
      <c r="P32" s="36"/>
      <c r="Q32" s="36"/>
      <c r="R32" s="36"/>
      <c r="S32" s="36"/>
      <c r="T32" s="36"/>
      <c r="U32" s="36"/>
      <c r="V32" s="36"/>
      <c r="W32" s="36"/>
      <c r="X32" s="36"/>
      <c r="Y32" s="36"/>
      <c r="Z32" s="36"/>
    </row>
    <row r="33" spans="1:26" s="84" customFormat="1" ht="275.25" customHeight="1">
      <c r="A33" s="5" t="s">
        <v>28</v>
      </c>
      <c r="B33" s="101" t="s">
        <v>257</v>
      </c>
      <c r="C33" s="3" t="s">
        <v>30</v>
      </c>
    </row>
    <row r="34" spans="1:26" ht="16.5">
      <c r="A34" s="40"/>
      <c r="B34" s="91" t="s">
        <v>213</v>
      </c>
      <c r="C34" s="41">
        <f>10-(COUNTIF(C23:C32,"does not meet expectations - 0 points"))</f>
        <v>10</v>
      </c>
      <c r="D34" s="36"/>
      <c r="E34" s="36"/>
      <c r="F34" s="36"/>
      <c r="G34" s="36"/>
      <c r="H34" s="36"/>
      <c r="I34" s="36"/>
      <c r="J34" s="36"/>
      <c r="K34" s="36"/>
      <c r="L34" s="36"/>
      <c r="M34" s="36"/>
      <c r="N34" s="36"/>
      <c r="O34" s="36"/>
      <c r="P34" s="36"/>
      <c r="Q34" s="36"/>
      <c r="R34" s="36"/>
      <c r="S34" s="36"/>
      <c r="T34" s="36"/>
      <c r="U34" s="36"/>
      <c r="V34" s="36"/>
      <c r="W34" s="36"/>
      <c r="X34" s="36"/>
      <c r="Y34" s="36"/>
      <c r="Z34" s="36"/>
    </row>
    <row r="35" spans="1:26" ht="19.5" customHeight="1">
      <c r="A35" s="20" t="s">
        <v>12</v>
      </c>
      <c r="B35" s="20" t="s">
        <v>258</v>
      </c>
      <c r="C35" s="20" t="s">
        <v>14</v>
      </c>
      <c r="D35" s="36"/>
      <c r="E35" s="36"/>
      <c r="F35" s="36"/>
      <c r="G35" s="36"/>
      <c r="H35" s="36"/>
      <c r="I35" s="36"/>
      <c r="J35" s="36"/>
      <c r="K35" s="36"/>
      <c r="L35" s="36"/>
      <c r="M35" s="36"/>
      <c r="N35" s="36"/>
      <c r="O35" s="36"/>
      <c r="P35" s="36"/>
      <c r="Q35" s="36"/>
      <c r="R35" s="36"/>
      <c r="S35" s="36"/>
      <c r="T35" s="36"/>
      <c r="U35" s="36"/>
      <c r="V35" s="36"/>
      <c r="W35" s="36"/>
      <c r="X35" s="36"/>
      <c r="Y35" s="36"/>
      <c r="Z35" s="36"/>
    </row>
    <row r="36" spans="1:26" ht="38.25" customHeight="1">
      <c r="A36" s="37">
        <v>3.1</v>
      </c>
      <c r="B36" s="27" t="s">
        <v>259</v>
      </c>
      <c r="C36" s="38" t="s">
        <v>16</v>
      </c>
      <c r="D36" s="36"/>
      <c r="E36" s="36"/>
      <c r="F36" s="36"/>
      <c r="G36" s="36"/>
      <c r="H36" s="36"/>
      <c r="I36" s="36"/>
      <c r="J36" s="36"/>
      <c r="K36" s="36"/>
      <c r="L36" s="36"/>
      <c r="M36" s="36"/>
      <c r="N36" s="36"/>
      <c r="O36" s="36"/>
      <c r="P36" s="36"/>
      <c r="Q36" s="36"/>
      <c r="R36" s="36"/>
      <c r="S36" s="36"/>
      <c r="T36" s="36"/>
      <c r="U36" s="36"/>
      <c r="V36" s="36"/>
      <c r="W36" s="36"/>
      <c r="X36" s="36"/>
      <c r="Y36" s="36"/>
      <c r="Z36" s="36"/>
    </row>
    <row r="37" spans="1:26" ht="55.5" customHeight="1">
      <c r="A37" s="37">
        <v>3.2</v>
      </c>
      <c r="B37" s="94" t="s">
        <v>216</v>
      </c>
      <c r="C37" s="38" t="s">
        <v>16</v>
      </c>
      <c r="D37" s="36"/>
      <c r="E37" s="36"/>
      <c r="F37" s="36"/>
      <c r="G37" s="36"/>
      <c r="H37" s="36"/>
      <c r="I37" s="36"/>
      <c r="J37" s="36"/>
      <c r="K37" s="36"/>
      <c r="L37" s="36"/>
      <c r="M37" s="36"/>
      <c r="N37" s="36"/>
      <c r="O37" s="36"/>
      <c r="P37" s="36"/>
      <c r="Q37" s="36"/>
      <c r="R37" s="36"/>
      <c r="S37" s="36"/>
      <c r="T37" s="36"/>
      <c r="U37" s="36"/>
      <c r="V37" s="36"/>
      <c r="W37" s="36"/>
      <c r="X37" s="36"/>
      <c r="Y37" s="36"/>
      <c r="Z37" s="36"/>
    </row>
    <row r="38" spans="1:26" ht="39.75" customHeight="1">
      <c r="A38" s="37">
        <v>3.3</v>
      </c>
      <c r="B38" s="94" t="s">
        <v>260</v>
      </c>
      <c r="C38" s="38" t="s">
        <v>16</v>
      </c>
      <c r="D38" s="36"/>
      <c r="E38" s="36"/>
      <c r="F38" s="36"/>
      <c r="G38" s="36"/>
      <c r="H38" s="36"/>
      <c r="I38" s="36"/>
      <c r="J38" s="36"/>
      <c r="K38" s="36"/>
      <c r="L38" s="36"/>
      <c r="M38" s="36"/>
      <c r="N38" s="36"/>
      <c r="O38" s="36"/>
      <c r="P38" s="36"/>
      <c r="Q38" s="36"/>
      <c r="R38" s="36"/>
      <c r="S38" s="36"/>
      <c r="T38" s="36"/>
      <c r="U38" s="36"/>
      <c r="V38" s="36"/>
      <c r="W38" s="36"/>
      <c r="X38" s="36"/>
      <c r="Y38" s="36"/>
      <c r="Z38" s="36"/>
    </row>
    <row r="39" spans="1:26" ht="81">
      <c r="A39" s="37">
        <v>3.4</v>
      </c>
      <c r="B39" s="94" t="s">
        <v>218</v>
      </c>
      <c r="C39" s="38" t="s">
        <v>16</v>
      </c>
      <c r="D39" s="36"/>
      <c r="E39" s="36"/>
      <c r="F39" s="36"/>
      <c r="G39" s="36"/>
      <c r="H39" s="36"/>
      <c r="I39" s="36"/>
      <c r="J39" s="36"/>
      <c r="K39" s="36"/>
      <c r="L39" s="36"/>
      <c r="M39" s="36"/>
      <c r="N39" s="36"/>
      <c r="O39" s="36"/>
      <c r="P39" s="36"/>
      <c r="Q39" s="36"/>
      <c r="R39" s="36"/>
      <c r="S39" s="36"/>
      <c r="T39" s="36"/>
      <c r="U39" s="36"/>
      <c r="V39" s="36"/>
      <c r="W39" s="36"/>
      <c r="X39" s="36"/>
      <c r="Y39" s="36"/>
      <c r="Z39" s="36"/>
    </row>
    <row r="40" spans="1:26" s="84" customFormat="1" ht="189" customHeight="1">
      <c r="A40" s="5" t="s">
        <v>28</v>
      </c>
      <c r="B40" s="101" t="s">
        <v>261</v>
      </c>
      <c r="C40" s="3" t="s">
        <v>30</v>
      </c>
    </row>
    <row r="41" spans="1:26" ht="16.5">
      <c r="A41" s="40"/>
      <c r="B41" s="91" t="s">
        <v>85</v>
      </c>
      <c r="C41" s="41">
        <f>4-(COUNTIF(C36:C39,"does not meet expectations - 0 points"))</f>
        <v>4</v>
      </c>
      <c r="D41" s="36"/>
      <c r="E41" s="36"/>
      <c r="F41" s="36"/>
      <c r="G41" s="36"/>
      <c r="H41" s="36"/>
      <c r="I41" s="36"/>
      <c r="J41" s="36"/>
      <c r="K41" s="36"/>
      <c r="L41" s="36"/>
      <c r="M41" s="36"/>
      <c r="N41" s="36"/>
      <c r="O41" s="36"/>
      <c r="P41" s="36"/>
      <c r="Q41" s="36"/>
      <c r="R41" s="36"/>
      <c r="S41" s="36"/>
      <c r="T41" s="36"/>
      <c r="U41" s="36"/>
      <c r="V41" s="36"/>
      <c r="W41" s="36"/>
      <c r="X41" s="36"/>
      <c r="Y41" s="36"/>
      <c r="Z41" s="36"/>
    </row>
    <row r="42" spans="1:26" ht="20.25" customHeight="1">
      <c r="A42" s="20" t="s">
        <v>12</v>
      </c>
      <c r="B42" s="20" t="s">
        <v>176</v>
      </c>
      <c r="C42" s="20" t="s">
        <v>14</v>
      </c>
      <c r="D42" s="36"/>
      <c r="E42" s="36"/>
      <c r="F42" s="36"/>
      <c r="G42" s="36"/>
      <c r="H42" s="36"/>
      <c r="I42" s="36"/>
      <c r="J42" s="36"/>
      <c r="K42" s="36"/>
      <c r="L42" s="36"/>
      <c r="M42" s="36"/>
      <c r="N42" s="36"/>
      <c r="O42" s="36"/>
      <c r="P42" s="36"/>
      <c r="Q42" s="36"/>
      <c r="R42" s="36"/>
      <c r="S42" s="36"/>
      <c r="T42" s="36"/>
      <c r="U42" s="36"/>
      <c r="V42" s="36"/>
      <c r="W42" s="36"/>
      <c r="X42" s="36"/>
      <c r="Y42" s="36"/>
      <c r="Z42" s="36"/>
    </row>
    <row r="43" spans="1:26" ht="48.75" customHeight="1">
      <c r="A43" s="37">
        <v>4.0999999999999996</v>
      </c>
      <c r="B43" s="27" t="s">
        <v>220</v>
      </c>
      <c r="C43" s="38" t="s">
        <v>16</v>
      </c>
      <c r="D43" s="36"/>
      <c r="E43" s="36"/>
      <c r="F43" s="36"/>
      <c r="G43" s="36"/>
      <c r="H43" s="36"/>
      <c r="I43" s="36"/>
      <c r="J43" s="36"/>
      <c r="K43" s="36"/>
      <c r="L43" s="36"/>
      <c r="M43" s="36"/>
      <c r="N43" s="36"/>
      <c r="O43" s="36"/>
      <c r="P43" s="36"/>
      <c r="Q43" s="36"/>
      <c r="R43" s="36"/>
      <c r="S43" s="36"/>
      <c r="T43" s="36"/>
      <c r="U43" s="36"/>
      <c r="V43" s="36"/>
      <c r="W43" s="36"/>
      <c r="X43" s="36"/>
      <c r="Y43" s="36"/>
      <c r="Z43" s="36"/>
    </row>
    <row r="44" spans="1:26" ht="32.25">
      <c r="A44" s="37">
        <v>4.2</v>
      </c>
      <c r="B44" s="94" t="s">
        <v>221</v>
      </c>
      <c r="C44" s="38" t="s">
        <v>16</v>
      </c>
      <c r="D44" s="36"/>
      <c r="E44" s="36"/>
      <c r="F44" s="36"/>
      <c r="G44" s="36"/>
      <c r="H44" s="36"/>
      <c r="I44" s="36"/>
      <c r="J44" s="36"/>
      <c r="K44" s="36"/>
      <c r="L44" s="36"/>
      <c r="M44" s="36"/>
      <c r="N44" s="36"/>
      <c r="O44" s="36"/>
      <c r="P44" s="36"/>
      <c r="Q44" s="36"/>
      <c r="R44" s="36"/>
      <c r="S44" s="36"/>
      <c r="T44" s="36"/>
      <c r="U44" s="36"/>
      <c r="V44" s="36"/>
      <c r="W44" s="36"/>
      <c r="X44" s="36"/>
      <c r="Y44" s="36"/>
      <c r="Z44" s="36"/>
    </row>
    <row r="45" spans="1:26" ht="32.25">
      <c r="A45" s="37">
        <v>4.3</v>
      </c>
      <c r="B45" s="94" t="s">
        <v>222</v>
      </c>
      <c r="C45" s="38" t="s">
        <v>16</v>
      </c>
      <c r="D45" s="36"/>
      <c r="E45" s="36"/>
      <c r="F45" s="36"/>
      <c r="G45" s="36"/>
      <c r="H45" s="36"/>
      <c r="I45" s="36"/>
      <c r="J45" s="36"/>
      <c r="K45" s="36"/>
      <c r="L45" s="36"/>
      <c r="M45" s="36"/>
      <c r="N45" s="36"/>
      <c r="O45" s="36"/>
      <c r="P45" s="36"/>
      <c r="Q45" s="36"/>
      <c r="R45" s="36"/>
      <c r="S45" s="36"/>
      <c r="T45" s="36"/>
      <c r="U45" s="36"/>
      <c r="V45" s="36"/>
      <c r="W45" s="36"/>
      <c r="X45" s="36"/>
      <c r="Y45" s="36"/>
      <c r="Z45" s="36"/>
    </row>
    <row r="46" spans="1:26" ht="48.75">
      <c r="A46" s="37">
        <v>4.4000000000000004</v>
      </c>
      <c r="B46" s="94" t="s">
        <v>262</v>
      </c>
      <c r="C46" s="38" t="s">
        <v>16</v>
      </c>
      <c r="D46" s="36"/>
      <c r="E46" s="36"/>
      <c r="F46" s="36"/>
      <c r="G46" s="36"/>
      <c r="H46" s="36"/>
      <c r="I46" s="36"/>
      <c r="J46" s="36"/>
      <c r="K46" s="36"/>
      <c r="L46" s="36"/>
      <c r="M46" s="36"/>
      <c r="N46" s="36"/>
      <c r="O46" s="36"/>
      <c r="P46" s="36"/>
      <c r="Q46" s="36"/>
      <c r="R46" s="36"/>
      <c r="S46" s="36"/>
      <c r="T46" s="36"/>
      <c r="U46" s="36"/>
      <c r="V46" s="36"/>
      <c r="W46" s="36"/>
      <c r="X46" s="36"/>
      <c r="Y46" s="36"/>
      <c r="Z46" s="36"/>
    </row>
    <row r="47" spans="1:26" ht="54.75" customHeight="1">
      <c r="A47" s="37">
        <v>4.5</v>
      </c>
      <c r="B47" s="94" t="s">
        <v>224</v>
      </c>
      <c r="C47" s="38" t="s">
        <v>16</v>
      </c>
      <c r="D47" s="36"/>
      <c r="E47" s="36"/>
      <c r="F47" s="36"/>
      <c r="G47" s="36"/>
      <c r="H47" s="36"/>
      <c r="I47" s="36"/>
      <c r="J47" s="36"/>
      <c r="K47" s="36"/>
      <c r="L47" s="36"/>
      <c r="M47" s="36"/>
      <c r="N47" s="36"/>
      <c r="O47" s="36"/>
      <c r="P47" s="36"/>
      <c r="Q47" s="36"/>
      <c r="R47" s="36"/>
      <c r="S47" s="36"/>
      <c r="T47" s="36"/>
      <c r="U47" s="36"/>
      <c r="V47" s="36"/>
      <c r="W47" s="36"/>
      <c r="X47" s="36"/>
      <c r="Y47" s="36"/>
      <c r="Z47" s="36"/>
    </row>
    <row r="48" spans="1:26" ht="39.75" customHeight="1">
      <c r="A48" s="37">
        <v>4.5999999999999996</v>
      </c>
      <c r="B48" s="113" t="s">
        <v>263</v>
      </c>
      <c r="C48" s="38" t="s">
        <v>16</v>
      </c>
      <c r="D48" s="36"/>
      <c r="E48" s="36"/>
      <c r="F48" s="36"/>
      <c r="G48" s="36"/>
      <c r="H48" s="36"/>
      <c r="I48" s="36"/>
      <c r="J48" s="36"/>
      <c r="K48" s="36"/>
      <c r="L48" s="36"/>
      <c r="M48" s="36"/>
      <c r="N48" s="36"/>
      <c r="O48" s="36"/>
      <c r="P48" s="36"/>
      <c r="Q48" s="36"/>
      <c r="R48" s="36"/>
      <c r="S48" s="36"/>
      <c r="T48" s="36"/>
      <c r="U48" s="36"/>
      <c r="V48" s="36"/>
      <c r="W48" s="36"/>
      <c r="X48" s="36"/>
      <c r="Y48" s="36"/>
      <c r="Z48" s="36"/>
    </row>
    <row r="49" spans="1:26" ht="64.5">
      <c r="A49" s="37">
        <v>4.7</v>
      </c>
      <c r="B49" s="94" t="s">
        <v>264</v>
      </c>
      <c r="C49" s="38" t="s">
        <v>16</v>
      </c>
      <c r="D49" s="36"/>
      <c r="E49" s="36"/>
      <c r="F49" s="36"/>
      <c r="G49" s="36"/>
      <c r="H49" s="36"/>
      <c r="I49" s="36"/>
      <c r="J49" s="36"/>
      <c r="K49" s="36"/>
      <c r="L49" s="36"/>
      <c r="M49" s="36"/>
      <c r="N49" s="36"/>
      <c r="O49" s="36"/>
      <c r="P49" s="36"/>
      <c r="Q49" s="36"/>
      <c r="R49" s="36"/>
      <c r="S49" s="36"/>
      <c r="T49" s="36"/>
      <c r="U49" s="36"/>
      <c r="V49" s="36"/>
      <c r="W49" s="36"/>
      <c r="X49" s="36"/>
      <c r="Y49" s="36"/>
      <c r="Z49" s="36"/>
    </row>
    <row r="50" spans="1:26" ht="72" customHeight="1">
      <c r="A50" s="37">
        <v>4.8</v>
      </c>
      <c r="B50" s="94" t="s">
        <v>265</v>
      </c>
      <c r="C50" s="38" t="s">
        <v>16</v>
      </c>
      <c r="D50" s="36"/>
      <c r="E50" s="36"/>
      <c r="F50" s="36"/>
      <c r="G50" s="36"/>
      <c r="H50" s="36"/>
      <c r="I50" s="36"/>
      <c r="J50" s="36"/>
      <c r="K50" s="36"/>
      <c r="L50" s="36"/>
      <c r="M50" s="36"/>
      <c r="N50" s="36"/>
      <c r="O50" s="36"/>
      <c r="P50" s="36"/>
      <c r="Q50" s="36"/>
      <c r="R50" s="36"/>
      <c r="S50" s="36"/>
      <c r="T50" s="36"/>
      <c r="U50" s="36"/>
      <c r="V50" s="36"/>
      <c r="W50" s="36"/>
      <c r="X50" s="36"/>
      <c r="Y50" s="36"/>
      <c r="Z50" s="36"/>
    </row>
    <row r="51" spans="1:26" ht="69.75" customHeight="1">
      <c r="A51" s="37">
        <v>4.9000000000000004</v>
      </c>
      <c r="B51" s="94" t="s">
        <v>266</v>
      </c>
      <c r="C51" s="38" t="s">
        <v>16</v>
      </c>
      <c r="D51" s="36"/>
      <c r="E51" s="36"/>
      <c r="F51" s="36"/>
      <c r="G51" s="36"/>
      <c r="H51" s="36"/>
      <c r="I51" s="36"/>
      <c r="J51" s="36"/>
      <c r="K51" s="36"/>
      <c r="L51" s="36"/>
      <c r="M51" s="36"/>
      <c r="N51" s="36"/>
      <c r="O51" s="36"/>
      <c r="P51" s="36"/>
      <c r="Q51" s="36"/>
      <c r="R51" s="36"/>
      <c r="S51" s="36"/>
      <c r="T51" s="36"/>
      <c r="U51" s="36"/>
      <c r="V51" s="36"/>
      <c r="W51" s="36"/>
      <c r="X51" s="36"/>
      <c r="Y51" s="36"/>
      <c r="Z51" s="36"/>
    </row>
    <row r="52" spans="1:26" ht="41.25" customHeight="1">
      <c r="A52" s="39">
        <v>4.0999999999999996</v>
      </c>
      <c r="B52" s="94" t="s">
        <v>267</v>
      </c>
      <c r="C52" s="38" t="s">
        <v>16</v>
      </c>
      <c r="D52" s="36"/>
      <c r="E52" s="36"/>
      <c r="F52" s="36"/>
      <c r="G52" s="36"/>
      <c r="H52" s="36"/>
      <c r="I52" s="36"/>
      <c r="J52" s="36"/>
      <c r="K52" s="36"/>
      <c r="L52" s="36"/>
      <c r="M52" s="36"/>
      <c r="N52" s="36"/>
      <c r="O52" s="36"/>
      <c r="P52" s="36"/>
      <c r="Q52" s="36"/>
      <c r="R52" s="36"/>
      <c r="S52" s="36"/>
      <c r="T52" s="36"/>
      <c r="U52" s="36"/>
      <c r="V52" s="36"/>
      <c r="W52" s="36"/>
      <c r="X52" s="36"/>
      <c r="Y52" s="36"/>
      <c r="Z52" s="36"/>
    </row>
    <row r="53" spans="1:26" ht="83.25" customHeight="1">
      <c r="A53" s="37">
        <v>4.1100000000000003</v>
      </c>
      <c r="B53" s="113" t="s">
        <v>268</v>
      </c>
      <c r="C53" s="38" t="s">
        <v>16</v>
      </c>
      <c r="D53" s="36"/>
      <c r="E53" s="36"/>
      <c r="F53" s="36"/>
      <c r="G53" s="36"/>
      <c r="H53" s="36"/>
      <c r="I53" s="36"/>
      <c r="J53" s="36"/>
      <c r="K53" s="36"/>
      <c r="L53" s="36"/>
      <c r="M53" s="36"/>
      <c r="N53" s="36"/>
      <c r="O53" s="36"/>
      <c r="P53" s="36"/>
      <c r="Q53" s="36"/>
      <c r="R53" s="36"/>
      <c r="S53" s="36"/>
      <c r="T53" s="36"/>
      <c r="U53" s="36"/>
      <c r="V53" s="36"/>
      <c r="W53" s="36"/>
      <c r="X53" s="36"/>
      <c r="Y53" s="36"/>
      <c r="Z53" s="36"/>
    </row>
    <row r="54" spans="1:26" ht="51.75" customHeight="1">
      <c r="A54" s="37">
        <v>4.12</v>
      </c>
      <c r="B54" s="94" t="s">
        <v>269</v>
      </c>
      <c r="C54" s="38" t="s">
        <v>16</v>
      </c>
      <c r="D54" s="36"/>
      <c r="E54" s="36"/>
      <c r="F54" s="36"/>
      <c r="G54" s="36"/>
      <c r="H54" s="36"/>
      <c r="I54" s="36"/>
      <c r="J54" s="36"/>
      <c r="K54" s="36"/>
      <c r="L54" s="36"/>
      <c r="M54" s="36"/>
      <c r="N54" s="36"/>
      <c r="O54" s="36"/>
      <c r="P54" s="36"/>
      <c r="Q54" s="36"/>
      <c r="R54" s="36"/>
      <c r="S54" s="36"/>
      <c r="T54" s="36"/>
      <c r="U54" s="36"/>
      <c r="V54" s="36"/>
      <c r="W54" s="36"/>
      <c r="X54" s="36"/>
      <c r="Y54" s="36"/>
      <c r="Z54" s="36"/>
    </row>
    <row r="55" spans="1:26" ht="87" customHeight="1">
      <c r="A55" s="37">
        <v>4.13</v>
      </c>
      <c r="B55" s="94" t="s">
        <v>232</v>
      </c>
      <c r="C55" s="38" t="s">
        <v>16</v>
      </c>
      <c r="D55" s="36"/>
      <c r="E55" s="36"/>
      <c r="F55" s="36"/>
      <c r="G55" s="36"/>
      <c r="H55" s="36"/>
      <c r="I55" s="36"/>
      <c r="J55" s="36"/>
      <c r="K55" s="36"/>
      <c r="L55" s="36"/>
      <c r="M55" s="36"/>
      <c r="N55" s="36"/>
      <c r="O55" s="36"/>
      <c r="P55" s="36"/>
      <c r="Q55" s="36"/>
      <c r="R55" s="36"/>
      <c r="S55" s="36"/>
      <c r="T55" s="36"/>
      <c r="U55" s="36"/>
      <c r="V55" s="36"/>
      <c r="W55" s="36"/>
      <c r="X55" s="36"/>
      <c r="Y55" s="36"/>
      <c r="Z55" s="36"/>
    </row>
    <row r="56" spans="1:26" s="84" customFormat="1" ht="405" customHeight="1">
      <c r="A56" s="5" t="s">
        <v>28</v>
      </c>
      <c r="B56" s="101" t="s">
        <v>270</v>
      </c>
      <c r="C56" s="3" t="s">
        <v>30</v>
      </c>
    </row>
    <row r="57" spans="1:26" ht="16.5">
      <c r="A57" s="40"/>
      <c r="B57" s="91" t="s">
        <v>78</v>
      </c>
      <c r="C57" s="41">
        <f>13-(COUNTIF(C43:C55,"does not meet expectations - 0 points"))</f>
        <v>13</v>
      </c>
      <c r="D57" s="36"/>
      <c r="E57" s="36"/>
      <c r="F57" s="36"/>
      <c r="G57" s="36"/>
      <c r="H57" s="36"/>
      <c r="I57" s="36"/>
      <c r="J57" s="36"/>
      <c r="K57" s="36"/>
      <c r="L57" s="36"/>
      <c r="M57" s="36"/>
      <c r="N57" s="36"/>
      <c r="O57" s="36"/>
      <c r="P57" s="36"/>
      <c r="Q57" s="36"/>
      <c r="R57" s="36"/>
      <c r="S57" s="36"/>
      <c r="T57" s="36"/>
      <c r="U57" s="36"/>
      <c r="V57" s="36"/>
      <c r="W57" s="36"/>
      <c r="X57" s="36"/>
      <c r="Y57" s="36"/>
      <c r="Z57" s="36"/>
    </row>
    <row r="58" spans="1:26" ht="19.5" customHeight="1">
      <c r="A58" s="20" t="s">
        <v>12</v>
      </c>
      <c r="B58" s="20" t="s">
        <v>234</v>
      </c>
      <c r="C58" s="20" t="s">
        <v>14</v>
      </c>
      <c r="D58" s="36"/>
      <c r="E58" s="36"/>
      <c r="F58" s="36"/>
      <c r="G58" s="36"/>
      <c r="H58" s="36"/>
      <c r="I58" s="36"/>
      <c r="J58" s="36"/>
      <c r="K58" s="36"/>
      <c r="L58" s="36"/>
      <c r="M58" s="36"/>
      <c r="N58" s="36"/>
      <c r="O58" s="36"/>
      <c r="P58" s="36"/>
      <c r="Q58" s="36"/>
      <c r="R58" s="36"/>
      <c r="S58" s="36"/>
      <c r="T58" s="36"/>
      <c r="U58" s="36"/>
      <c r="V58" s="36"/>
      <c r="W58" s="36"/>
      <c r="X58" s="36"/>
      <c r="Y58" s="36"/>
      <c r="Z58" s="36"/>
    </row>
    <row r="59" spans="1:26" ht="48.75" customHeight="1">
      <c r="A59" s="37">
        <v>5.0999999999999996</v>
      </c>
      <c r="B59" s="27" t="s">
        <v>271</v>
      </c>
      <c r="C59" s="38" t="s">
        <v>16</v>
      </c>
      <c r="D59" s="36"/>
      <c r="E59" s="36"/>
      <c r="F59" s="36"/>
      <c r="G59" s="36"/>
      <c r="H59" s="36"/>
      <c r="I59" s="36"/>
      <c r="J59" s="36"/>
      <c r="K59" s="36"/>
      <c r="L59" s="36"/>
      <c r="M59" s="36"/>
      <c r="N59" s="36"/>
      <c r="O59" s="36"/>
      <c r="P59" s="36"/>
      <c r="Q59" s="36"/>
      <c r="R59" s="36"/>
      <c r="S59" s="36"/>
      <c r="T59" s="36"/>
      <c r="U59" s="36"/>
      <c r="V59" s="36"/>
      <c r="W59" s="36"/>
      <c r="X59" s="36"/>
      <c r="Y59" s="36"/>
      <c r="Z59" s="36"/>
    </row>
    <row r="60" spans="1:26" ht="64.5">
      <c r="A60" s="37">
        <v>5.2</v>
      </c>
      <c r="B60" s="94" t="s">
        <v>272</v>
      </c>
      <c r="C60" s="38" t="s">
        <v>16</v>
      </c>
      <c r="D60" s="36"/>
      <c r="E60" s="36"/>
      <c r="F60" s="36"/>
      <c r="G60" s="36"/>
      <c r="H60" s="36"/>
      <c r="I60" s="36"/>
      <c r="J60" s="36"/>
      <c r="K60" s="36"/>
      <c r="L60" s="36"/>
      <c r="M60" s="36"/>
      <c r="N60" s="36"/>
      <c r="O60" s="36"/>
      <c r="P60" s="36"/>
      <c r="Q60" s="36"/>
      <c r="R60" s="36"/>
      <c r="S60" s="36"/>
      <c r="T60" s="36"/>
      <c r="U60" s="36"/>
      <c r="V60" s="36"/>
      <c r="W60" s="36"/>
      <c r="X60" s="36"/>
      <c r="Y60" s="36"/>
      <c r="Z60" s="36"/>
    </row>
    <row r="61" spans="1:26" ht="64.5">
      <c r="A61" s="37">
        <v>5.3</v>
      </c>
      <c r="B61" s="94" t="s">
        <v>273</v>
      </c>
      <c r="C61" s="38" t="s">
        <v>16</v>
      </c>
      <c r="D61" s="36"/>
      <c r="E61" s="36"/>
      <c r="F61" s="36"/>
      <c r="G61" s="36"/>
      <c r="H61" s="36"/>
      <c r="I61" s="36"/>
      <c r="J61" s="36"/>
      <c r="K61" s="36"/>
      <c r="L61" s="36"/>
      <c r="M61" s="36"/>
      <c r="N61" s="36"/>
      <c r="O61" s="36"/>
      <c r="P61" s="36"/>
      <c r="Q61" s="36"/>
      <c r="R61" s="36"/>
      <c r="S61" s="36"/>
      <c r="T61" s="36"/>
      <c r="U61" s="36"/>
      <c r="V61" s="36"/>
      <c r="W61" s="36"/>
      <c r="X61" s="36"/>
      <c r="Y61" s="36"/>
      <c r="Z61" s="36"/>
    </row>
    <row r="62" spans="1:26" ht="32.25">
      <c r="A62" s="37">
        <v>5.4</v>
      </c>
      <c r="B62" s="94" t="s">
        <v>274</v>
      </c>
      <c r="C62" s="38" t="s">
        <v>16</v>
      </c>
      <c r="D62" s="36"/>
      <c r="E62" s="36"/>
      <c r="F62" s="36"/>
      <c r="G62" s="36"/>
      <c r="H62" s="36"/>
      <c r="I62" s="36"/>
      <c r="J62" s="36"/>
      <c r="K62" s="36"/>
      <c r="L62" s="36"/>
      <c r="M62" s="36"/>
      <c r="N62" s="36"/>
      <c r="O62" s="36"/>
      <c r="P62" s="36"/>
      <c r="Q62" s="36"/>
      <c r="R62" s="36"/>
      <c r="S62" s="36"/>
      <c r="T62" s="36"/>
      <c r="U62" s="36"/>
      <c r="V62" s="36"/>
      <c r="W62" s="36"/>
      <c r="X62" s="36"/>
      <c r="Y62" s="36"/>
      <c r="Z62" s="36"/>
    </row>
    <row r="63" spans="1:26" ht="36" customHeight="1">
      <c r="A63" s="37">
        <v>5.5</v>
      </c>
      <c r="B63" s="94" t="s">
        <v>275</v>
      </c>
      <c r="C63" s="38" t="s">
        <v>16</v>
      </c>
      <c r="D63" s="36"/>
      <c r="E63" s="36"/>
      <c r="F63" s="36"/>
      <c r="G63" s="36"/>
      <c r="H63" s="36"/>
      <c r="I63" s="36"/>
      <c r="J63" s="36"/>
      <c r="K63" s="36"/>
      <c r="L63" s="36"/>
      <c r="M63" s="36"/>
      <c r="N63" s="36"/>
      <c r="O63" s="36"/>
      <c r="P63" s="36"/>
      <c r="Q63" s="36"/>
      <c r="R63" s="36"/>
      <c r="S63" s="36"/>
      <c r="T63" s="36"/>
      <c r="U63" s="36"/>
      <c r="V63" s="36"/>
      <c r="W63" s="36"/>
      <c r="X63" s="36"/>
      <c r="Y63" s="36"/>
      <c r="Z63" s="36"/>
    </row>
    <row r="64" spans="1:26" ht="48.75">
      <c r="A64" s="37">
        <v>5.6</v>
      </c>
      <c r="B64" s="94" t="s">
        <v>240</v>
      </c>
      <c r="C64" s="38" t="s">
        <v>16</v>
      </c>
      <c r="D64" s="36"/>
      <c r="E64" s="36"/>
      <c r="F64" s="36"/>
      <c r="G64" s="36"/>
      <c r="H64" s="36"/>
      <c r="I64" s="36"/>
      <c r="J64" s="36"/>
      <c r="K64" s="36"/>
      <c r="L64" s="36"/>
      <c r="M64" s="36"/>
      <c r="N64" s="36"/>
      <c r="O64" s="36"/>
      <c r="P64" s="36"/>
      <c r="Q64" s="36"/>
      <c r="R64" s="36"/>
      <c r="S64" s="36"/>
      <c r="T64" s="36"/>
      <c r="U64" s="36"/>
      <c r="V64" s="36"/>
      <c r="W64" s="36"/>
      <c r="X64" s="36"/>
      <c r="Y64" s="36"/>
      <c r="Z64" s="36"/>
    </row>
    <row r="65" spans="1:26" ht="64.5">
      <c r="A65" s="37">
        <v>5.7</v>
      </c>
      <c r="B65" s="94" t="s">
        <v>276</v>
      </c>
      <c r="C65" s="38" t="s">
        <v>16</v>
      </c>
      <c r="D65" s="36"/>
      <c r="E65" s="36"/>
      <c r="F65" s="36"/>
      <c r="G65" s="36"/>
      <c r="H65" s="36"/>
      <c r="I65" s="36"/>
      <c r="J65" s="36"/>
      <c r="K65" s="36"/>
      <c r="L65" s="36"/>
      <c r="M65" s="36"/>
      <c r="N65" s="36"/>
      <c r="O65" s="36"/>
      <c r="P65" s="36"/>
      <c r="Q65" s="36"/>
      <c r="R65" s="36"/>
      <c r="S65" s="36"/>
      <c r="T65" s="36"/>
      <c r="U65" s="36"/>
      <c r="V65" s="36"/>
      <c r="W65" s="36"/>
      <c r="X65" s="36"/>
      <c r="Y65" s="36"/>
      <c r="Z65" s="36"/>
    </row>
    <row r="66" spans="1:26" ht="81">
      <c r="A66" s="37">
        <v>5.8</v>
      </c>
      <c r="B66" s="94" t="s">
        <v>277</v>
      </c>
      <c r="C66" s="38" t="s">
        <v>16</v>
      </c>
      <c r="D66" s="36"/>
      <c r="E66" s="36"/>
      <c r="F66" s="36"/>
      <c r="G66" s="36"/>
      <c r="H66" s="36"/>
      <c r="I66" s="36"/>
      <c r="J66" s="36"/>
      <c r="K66" s="36"/>
      <c r="L66" s="36"/>
      <c r="M66" s="36"/>
      <c r="N66" s="36"/>
      <c r="O66" s="36"/>
      <c r="P66" s="36"/>
      <c r="Q66" s="36"/>
      <c r="R66" s="36"/>
      <c r="S66" s="36"/>
      <c r="T66" s="36"/>
      <c r="U66" s="36"/>
      <c r="V66" s="36"/>
      <c r="W66" s="36"/>
      <c r="X66" s="36"/>
      <c r="Y66" s="36"/>
      <c r="Z66" s="36"/>
    </row>
    <row r="67" spans="1:26" ht="81">
      <c r="A67" s="37">
        <v>5.9</v>
      </c>
      <c r="B67" s="94" t="s">
        <v>243</v>
      </c>
      <c r="C67" s="38" t="s">
        <v>16</v>
      </c>
      <c r="D67" s="36"/>
      <c r="E67" s="36"/>
      <c r="F67" s="36"/>
      <c r="G67" s="36"/>
      <c r="H67" s="36"/>
      <c r="I67" s="36"/>
      <c r="J67" s="36"/>
      <c r="K67" s="36"/>
      <c r="L67" s="36"/>
      <c r="M67" s="36"/>
      <c r="N67" s="36"/>
      <c r="O67" s="36"/>
      <c r="P67" s="36"/>
      <c r="Q67" s="36"/>
      <c r="R67" s="36"/>
      <c r="S67" s="36"/>
      <c r="T67" s="36"/>
      <c r="U67" s="36"/>
      <c r="V67" s="36"/>
      <c r="W67" s="36"/>
      <c r="X67" s="36"/>
      <c r="Y67" s="36"/>
      <c r="Z67" s="36"/>
    </row>
    <row r="68" spans="1:26" s="84" customFormat="1" ht="314.25" customHeight="1">
      <c r="A68" s="5" t="s">
        <v>28</v>
      </c>
      <c r="B68" s="101" t="s">
        <v>278</v>
      </c>
      <c r="C68" s="3" t="s">
        <v>30</v>
      </c>
    </row>
    <row r="69" spans="1:26" ht="16.5">
      <c r="A69" s="40"/>
      <c r="B69" s="91" t="s">
        <v>105</v>
      </c>
      <c r="C69" s="41">
        <f>9-(COUNTIF(C59:C67,"does not meet expectations - 0 points"))</f>
        <v>9</v>
      </c>
      <c r="D69" s="36"/>
      <c r="E69" s="36"/>
      <c r="F69" s="36"/>
      <c r="G69" s="36"/>
      <c r="H69" s="36"/>
      <c r="I69" s="36"/>
      <c r="J69" s="36"/>
      <c r="K69" s="36"/>
      <c r="L69" s="36"/>
      <c r="M69" s="36"/>
      <c r="N69" s="36"/>
      <c r="O69" s="36"/>
      <c r="P69" s="36"/>
      <c r="Q69" s="36"/>
      <c r="R69" s="36"/>
      <c r="S69" s="36"/>
      <c r="T69" s="36"/>
      <c r="U69" s="36"/>
      <c r="V69" s="36"/>
      <c r="W69" s="36"/>
      <c r="X69" s="36"/>
      <c r="Y69" s="36"/>
      <c r="Z69" s="36"/>
    </row>
    <row r="70" spans="1:26" hidden="1">
      <c r="A70" s="36"/>
      <c r="B70" s="92"/>
      <c r="C70" s="110"/>
      <c r="D70" s="36"/>
      <c r="E70" s="36"/>
      <c r="F70" s="36"/>
      <c r="G70" s="36"/>
      <c r="H70" s="36"/>
      <c r="I70" s="36"/>
      <c r="J70" s="36"/>
      <c r="K70" s="36"/>
      <c r="L70" s="36"/>
      <c r="M70" s="36"/>
      <c r="N70" s="36"/>
      <c r="O70" s="36"/>
      <c r="P70" s="36"/>
      <c r="Q70" s="36"/>
      <c r="R70" s="36"/>
      <c r="S70" s="36"/>
      <c r="T70" s="36"/>
      <c r="U70" s="36"/>
      <c r="V70" s="36"/>
      <c r="W70" s="36"/>
      <c r="X70" s="36"/>
      <c r="Y70" s="36"/>
      <c r="Z70" s="36"/>
    </row>
    <row r="71" spans="1:26" hidden="1">
      <c r="A71" s="36"/>
      <c r="B71" s="92"/>
      <c r="C71" s="110"/>
      <c r="D71" s="36"/>
      <c r="E71" s="36"/>
      <c r="F71" s="36"/>
      <c r="G71" s="36"/>
      <c r="H71" s="36"/>
      <c r="I71" s="36"/>
      <c r="J71" s="36"/>
      <c r="K71" s="36"/>
      <c r="L71" s="36"/>
      <c r="M71" s="36"/>
      <c r="N71" s="36"/>
      <c r="O71" s="36"/>
      <c r="P71" s="36"/>
      <c r="Q71" s="36"/>
      <c r="R71" s="36"/>
      <c r="S71" s="36"/>
      <c r="T71" s="36"/>
      <c r="U71" s="36"/>
      <c r="V71" s="36"/>
      <c r="W71" s="36"/>
      <c r="X71" s="36"/>
      <c r="Y71" s="36"/>
      <c r="Z71" s="36"/>
    </row>
    <row r="72" spans="1:26" hidden="1">
      <c r="A72" s="36"/>
      <c r="B72" s="92"/>
      <c r="C72" s="110"/>
      <c r="D72" s="36"/>
      <c r="E72" s="36"/>
      <c r="F72" s="36"/>
      <c r="G72" s="36"/>
      <c r="H72" s="36"/>
      <c r="I72" s="36"/>
      <c r="J72" s="36"/>
      <c r="K72" s="36"/>
      <c r="L72" s="36"/>
      <c r="M72" s="36"/>
      <c r="N72" s="36"/>
      <c r="O72" s="36"/>
      <c r="P72" s="36"/>
      <c r="Q72" s="36"/>
      <c r="R72" s="36"/>
      <c r="S72" s="36"/>
      <c r="T72" s="36"/>
      <c r="U72" s="36"/>
      <c r="V72" s="36"/>
      <c r="W72" s="36"/>
      <c r="X72" s="36"/>
      <c r="Y72" s="36"/>
      <c r="Z72" s="36"/>
    </row>
    <row r="73" spans="1:26" hidden="1">
      <c r="A73" s="36"/>
      <c r="B73" s="92"/>
      <c r="C73" s="110"/>
      <c r="D73" s="36"/>
      <c r="E73" s="36"/>
      <c r="F73" s="36"/>
      <c r="G73" s="36"/>
      <c r="H73" s="36"/>
      <c r="I73" s="36"/>
      <c r="J73" s="36"/>
      <c r="K73" s="36"/>
      <c r="L73" s="36"/>
      <c r="M73" s="36"/>
      <c r="N73" s="36"/>
      <c r="O73" s="36"/>
      <c r="P73" s="36"/>
      <c r="Q73" s="36"/>
      <c r="R73" s="36"/>
      <c r="S73" s="36"/>
      <c r="T73" s="36"/>
      <c r="U73" s="36"/>
      <c r="V73" s="36"/>
      <c r="W73" s="36"/>
      <c r="X73" s="36"/>
      <c r="Y73" s="36"/>
      <c r="Z73" s="36"/>
    </row>
    <row r="74" spans="1:26" hidden="1">
      <c r="A74" s="36"/>
      <c r="B74" s="92"/>
      <c r="C74" s="110"/>
      <c r="D74" s="36"/>
      <c r="E74" s="36"/>
      <c r="F74" s="36"/>
      <c r="G74" s="36"/>
      <c r="H74" s="36"/>
      <c r="I74" s="36"/>
      <c r="J74" s="36"/>
      <c r="K74" s="36"/>
      <c r="L74" s="36"/>
      <c r="M74" s="36"/>
      <c r="N74" s="36"/>
      <c r="O74" s="36"/>
      <c r="P74" s="36"/>
      <c r="Q74" s="36"/>
      <c r="R74" s="36"/>
      <c r="S74" s="36"/>
      <c r="T74" s="36"/>
      <c r="U74" s="36"/>
      <c r="V74" s="36"/>
      <c r="W74" s="36"/>
      <c r="X74" s="36"/>
      <c r="Y74" s="36"/>
      <c r="Z74" s="36"/>
    </row>
    <row r="75" spans="1:26" hidden="1">
      <c r="A75" s="36"/>
      <c r="B75" s="92"/>
      <c r="C75" s="110"/>
      <c r="D75" s="36"/>
      <c r="E75" s="36"/>
      <c r="F75" s="36"/>
      <c r="G75" s="36"/>
      <c r="H75" s="36"/>
      <c r="I75" s="36"/>
      <c r="J75" s="36"/>
      <c r="K75" s="36"/>
      <c r="L75" s="36"/>
      <c r="M75" s="36"/>
      <c r="N75" s="36"/>
      <c r="O75" s="36"/>
      <c r="P75" s="36"/>
      <c r="Q75" s="36"/>
      <c r="R75" s="36"/>
      <c r="S75" s="36"/>
      <c r="T75" s="36"/>
      <c r="U75" s="36"/>
      <c r="V75" s="36"/>
      <c r="W75" s="36"/>
      <c r="X75" s="36"/>
      <c r="Y75" s="36"/>
      <c r="Z75" s="36"/>
    </row>
    <row r="76" spans="1:26" hidden="1">
      <c r="A76" s="36"/>
      <c r="B76" s="92"/>
      <c r="C76" s="110"/>
      <c r="D76" s="36"/>
      <c r="E76" s="36"/>
      <c r="F76" s="36"/>
      <c r="G76" s="36"/>
      <c r="H76" s="36"/>
      <c r="I76" s="36"/>
      <c r="J76" s="36"/>
      <c r="K76" s="36"/>
      <c r="L76" s="36"/>
      <c r="M76" s="36"/>
      <c r="N76" s="36"/>
      <c r="O76" s="36"/>
      <c r="P76" s="36"/>
      <c r="Q76" s="36"/>
      <c r="R76" s="36"/>
      <c r="S76" s="36"/>
      <c r="T76" s="36"/>
      <c r="U76" s="36"/>
      <c r="V76" s="36"/>
      <c r="W76" s="36"/>
      <c r="X76" s="36"/>
      <c r="Y76" s="36"/>
      <c r="Z76" s="36"/>
    </row>
    <row r="77" spans="1:26" hidden="1">
      <c r="A77" s="36"/>
      <c r="B77" s="92"/>
      <c r="C77" s="110"/>
      <c r="D77" s="36"/>
      <c r="E77" s="36"/>
      <c r="F77" s="36"/>
      <c r="G77" s="36"/>
      <c r="H77" s="36"/>
      <c r="I77" s="36"/>
      <c r="J77" s="36"/>
      <c r="K77" s="36"/>
      <c r="L77" s="36"/>
      <c r="M77" s="36"/>
      <c r="N77" s="36"/>
      <c r="O77" s="36"/>
      <c r="P77" s="36"/>
      <c r="Q77" s="36"/>
      <c r="R77" s="36"/>
      <c r="S77" s="36"/>
      <c r="T77" s="36"/>
      <c r="U77" s="36"/>
      <c r="V77" s="36"/>
      <c r="W77" s="36"/>
      <c r="X77" s="36"/>
      <c r="Y77" s="36"/>
      <c r="Z77" s="36"/>
    </row>
    <row r="78" spans="1:26" hidden="1">
      <c r="A78" s="36"/>
      <c r="B78" s="92"/>
      <c r="C78" s="110"/>
      <c r="D78" s="36"/>
      <c r="E78" s="36"/>
      <c r="F78" s="36"/>
      <c r="G78" s="36"/>
      <c r="H78" s="36"/>
      <c r="I78" s="36"/>
      <c r="J78" s="36"/>
      <c r="K78" s="36"/>
      <c r="L78" s="36"/>
      <c r="M78" s="36"/>
      <c r="N78" s="36"/>
      <c r="O78" s="36"/>
      <c r="P78" s="36"/>
      <c r="Q78" s="36"/>
      <c r="R78" s="36"/>
      <c r="S78" s="36"/>
      <c r="T78" s="36"/>
      <c r="U78" s="36"/>
      <c r="V78" s="36"/>
      <c r="W78" s="36"/>
      <c r="X78" s="36"/>
      <c r="Y78" s="36"/>
      <c r="Z78" s="36"/>
    </row>
    <row r="79" spans="1:26" hidden="1">
      <c r="A79" s="36"/>
      <c r="B79" s="92"/>
      <c r="C79" s="110"/>
      <c r="D79" s="36"/>
      <c r="E79" s="36"/>
      <c r="F79" s="36"/>
      <c r="G79" s="36"/>
      <c r="H79" s="36"/>
      <c r="I79" s="36"/>
      <c r="J79" s="36"/>
      <c r="K79" s="36"/>
      <c r="L79" s="36"/>
      <c r="M79" s="36"/>
      <c r="N79" s="36"/>
      <c r="O79" s="36"/>
      <c r="P79" s="36"/>
      <c r="Q79" s="36"/>
      <c r="R79" s="36"/>
      <c r="S79" s="36"/>
      <c r="T79" s="36"/>
      <c r="U79" s="36"/>
      <c r="V79" s="36"/>
      <c r="W79" s="36"/>
      <c r="X79" s="36"/>
      <c r="Y79" s="36"/>
      <c r="Z79" s="36"/>
    </row>
    <row r="80" spans="1:26" hidden="1">
      <c r="A80" s="36"/>
      <c r="B80" s="92"/>
      <c r="C80" s="110"/>
      <c r="D80" s="36"/>
      <c r="E80" s="36"/>
      <c r="F80" s="36"/>
      <c r="G80" s="36"/>
      <c r="H80" s="36"/>
      <c r="I80" s="36"/>
      <c r="J80" s="36"/>
      <c r="K80" s="36"/>
      <c r="L80" s="36"/>
      <c r="M80" s="36"/>
      <c r="N80" s="36"/>
      <c r="O80" s="36"/>
      <c r="P80" s="36"/>
      <c r="Q80" s="36"/>
      <c r="R80" s="36"/>
      <c r="S80" s="36"/>
      <c r="T80" s="36"/>
      <c r="U80" s="36"/>
      <c r="V80" s="36"/>
      <c r="W80" s="36"/>
      <c r="X80" s="36"/>
      <c r="Y80" s="36"/>
      <c r="Z80" s="36"/>
    </row>
    <row r="81" spans="1:26" hidden="1">
      <c r="A81" s="36"/>
      <c r="B81" s="92"/>
      <c r="C81" s="110"/>
      <c r="D81" s="36"/>
      <c r="E81" s="36"/>
      <c r="F81" s="36"/>
      <c r="G81" s="36"/>
      <c r="H81" s="36"/>
      <c r="I81" s="36"/>
      <c r="J81" s="36"/>
      <c r="K81" s="36"/>
      <c r="L81" s="36"/>
      <c r="M81" s="36"/>
      <c r="N81" s="36"/>
      <c r="O81" s="36"/>
      <c r="P81" s="36"/>
      <c r="Q81" s="36"/>
      <c r="R81" s="36"/>
      <c r="S81" s="36"/>
      <c r="T81" s="36"/>
      <c r="U81" s="36"/>
      <c r="V81" s="36"/>
      <c r="W81" s="36"/>
      <c r="X81" s="36"/>
      <c r="Y81" s="36"/>
      <c r="Z81" s="36"/>
    </row>
    <row r="82" spans="1:26" hidden="1">
      <c r="A82" s="36"/>
      <c r="B82" s="92"/>
      <c r="C82" s="110"/>
      <c r="D82" s="36"/>
      <c r="E82" s="36"/>
      <c r="F82" s="36"/>
      <c r="G82" s="36"/>
      <c r="H82" s="36"/>
      <c r="I82" s="36"/>
      <c r="J82" s="36"/>
      <c r="K82" s="36"/>
      <c r="L82" s="36"/>
      <c r="M82" s="36"/>
      <c r="N82" s="36"/>
      <c r="O82" s="36"/>
      <c r="P82" s="36"/>
      <c r="Q82" s="36"/>
      <c r="R82" s="36"/>
      <c r="S82" s="36"/>
      <c r="T82" s="36"/>
      <c r="U82" s="36"/>
      <c r="V82" s="36"/>
      <c r="W82" s="36"/>
      <c r="X82" s="36"/>
      <c r="Y82" s="36"/>
      <c r="Z82" s="36"/>
    </row>
    <row r="83" spans="1:26" hidden="1">
      <c r="A83" s="36"/>
      <c r="B83" s="92"/>
      <c r="C83" s="110"/>
      <c r="D83" s="36"/>
      <c r="E83" s="36"/>
      <c r="F83" s="36"/>
      <c r="G83" s="36"/>
      <c r="H83" s="36"/>
      <c r="I83" s="36"/>
      <c r="J83" s="36"/>
      <c r="K83" s="36"/>
      <c r="L83" s="36"/>
      <c r="M83" s="36"/>
      <c r="N83" s="36"/>
      <c r="O83" s="36"/>
      <c r="P83" s="36"/>
      <c r="Q83" s="36"/>
      <c r="R83" s="36"/>
      <c r="S83" s="36"/>
      <c r="T83" s="36"/>
      <c r="U83" s="36"/>
      <c r="V83" s="36"/>
      <c r="W83" s="36"/>
      <c r="X83" s="36"/>
      <c r="Y83" s="36"/>
      <c r="Z83" s="36"/>
    </row>
    <row r="84" spans="1:26" hidden="1">
      <c r="A84" s="36"/>
      <c r="B84" s="92"/>
      <c r="C84" s="110"/>
      <c r="D84" s="36"/>
      <c r="E84" s="36"/>
      <c r="F84" s="36"/>
      <c r="G84" s="36"/>
      <c r="H84" s="36"/>
      <c r="I84" s="36"/>
      <c r="J84" s="36"/>
      <c r="K84" s="36"/>
      <c r="L84" s="36"/>
      <c r="M84" s="36"/>
      <c r="N84" s="36"/>
      <c r="O84" s="36"/>
      <c r="P84" s="36"/>
      <c r="Q84" s="36"/>
      <c r="R84" s="36"/>
      <c r="S84" s="36"/>
      <c r="T84" s="36"/>
      <c r="U84" s="36"/>
      <c r="V84" s="36"/>
      <c r="W84" s="36"/>
      <c r="X84" s="36"/>
      <c r="Y84" s="36"/>
      <c r="Z84" s="36"/>
    </row>
    <row r="85" spans="1:26" hidden="1">
      <c r="A85" s="36"/>
      <c r="B85" s="92"/>
      <c r="C85" s="110"/>
      <c r="D85" s="36"/>
      <c r="E85" s="36"/>
      <c r="F85" s="36"/>
      <c r="G85" s="36"/>
      <c r="H85" s="36"/>
      <c r="I85" s="36"/>
      <c r="J85" s="36"/>
      <c r="K85" s="36"/>
      <c r="L85" s="36"/>
      <c r="M85" s="36"/>
      <c r="N85" s="36"/>
      <c r="O85" s="36"/>
      <c r="P85" s="36"/>
      <c r="Q85" s="36"/>
      <c r="R85" s="36"/>
      <c r="S85" s="36"/>
      <c r="T85" s="36"/>
      <c r="U85" s="36"/>
      <c r="V85" s="36"/>
      <c r="W85" s="36"/>
      <c r="X85" s="36"/>
      <c r="Y85" s="36"/>
      <c r="Z85" s="36"/>
    </row>
    <row r="86" spans="1:26" hidden="1">
      <c r="A86" s="36"/>
      <c r="B86" s="92"/>
      <c r="C86" s="110"/>
      <c r="D86" s="36"/>
      <c r="E86" s="36"/>
      <c r="F86" s="36"/>
      <c r="G86" s="36"/>
      <c r="H86" s="36"/>
      <c r="I86" s="36"/>
      <c r="J86" s="36"/>
      <c r="K86" s="36"/>
      <c r="L86" s="36"/>
      <c r="M86" s="36"/>
      <c r="N86" s="36"/>
      <c r="O86" s="36"/>
      <c r="P86" s="36"/>
      <c r="Q86" s="36"/>
      <c r="R86" s="36"/>
      <c r="S86" s="36"/>
      <c r="T86" s="36"/>
      <c r="U86" s="36"/>
      <c r="V86" s="36"/>
      <c r="W86" s="36"/>
      <c r="X86" s="36"/>
      <c r="Y86" s="36"/>
      <c r="Z86" s="36"/>
    </row>
    <row r="87" spans="1:26" hidden="1">
      <c r="A87" s="36"/>
      <c r="B87" s="92"/>
      <c r="C87" s="110"/>
      <c r="D87" s="36"/>
      <c r="E87" s="36"/>
      <c r="F87" s="36"/>
      <c r="G87" s="36"/>
      <c r="H87" s="36"/>
      <c r="I87" s="36"/>
      <c r="J87" s="36"/>
      <c r="K87" s="36"/>
      <c r="L87" s="36"/>
      <c r="M87" s="36"/>
      <c r="N87" s="36"/>
      <c r="O87" s="36"/>
      <c r="P87" s="36"/>
      <c r="Q87" s="36"/>
      <c r="R87" s="36"/>
      <c r="S87" s="36"/>
      <c r="T87" s="36"/>
      <c r="U87" s="36"/>
      <c r="V87" s="36"/>
      <c r="W87" s="36"/>
      <c r="X87" s="36"/>
      <c r="Y87" s="36"/>
      <c r="Z87" s="36"/>
    </row>
    <row r="88" spans="1:26" hidden="1">
      <c r="A88" s="36"/>
      <c r="B88" s="92"/>
      <c r="C88" s="110"/>
      <c r="D88" s="36"/>
      <c r="E88" s="36"/>
      <c r="F88" s="36"/>
      <c r="G88" s="36"/>
      <c r="H88" s="36"/>
      <c r="I88" s="36"/>
      <c r="J88" s="36"/>
      <c r="K88" s="36"/>
      <c r="L88" s="36"/>
      <c r="M88" s="36"/>
      <c r="N88" s="36"/>
      <c r="O88" s="36"/>
      <c r="P88" s="36"/>
      <c r="Q88" s="36"/>
      <c r="R88" s="36"/>
      <c r="S88" s="36"/>
      <c r="T88" s="36"/>
      <c r="U88" s="36"/>
      <c r="V88" s="36"/>
      <c r="W88" s="36"/>
      <c r="X88" s="36"/>
      <c r="Y88" s="36"/>
      <c r="Z88" s="36"/>
    </row>
    <row r="89" spans="1:26" hidden="1">
      <c r="A89" s="36"/>
      <c r="B89" s="92"/>
      <c r="C89" s="110"/>
      <c r="D89" s="36"/>
      <c r="E89" s="36"/>
      <c r="F89" s="36"/>
      <c r="G89" s="36"/>
      <c r="H89" s="36"/>
      <c r="I89" s="36"/>
      <c r="J89" s="36"/>
      <c r="K89" s="36"/>
      <c r="L89" s="36"/>
      <c r="M89" s="36"/>
      <c r="N89" s="36"/>
      <c r="O89" s="36"/>
      <c r="P89" s="36"/>
      <c r="Q89" s="36"/>
      <c r="R89" s="36"/>
      <c r="S89" s="36"/>
      <c r="T89" s="36"/>
      <c r="U89" s="36"/>
      <c r="V89" s="36"/>
      <c r="W89" s="36"/>
      <c r="X89" s="36"/>
      <c r="Y89" s="36"/>
      <c r="Z89" s="36"/>
    </row>
    <row r="90" spans="1:26" hidden="1">
      <c r="A90" s="36"/>
      <c r="B90" s="92"/>
      <c r="C90" s="110"/>
      <c r="D90" s="36"/>
      <c r="E90" s="36"/>
      <c r="F90" s="36"/>
      <c r="G90" s="36"/>
      <c r="H90" s="36"/>
      <c r="I90" s="36"/>
      <c r="J90" s="36"/>
      <c r="K90" s="36"/>
      <c r="L90" s="36"/>
      <c r="M90" s="36"/>
      <c r="N90" s="36"/>
      <c r="O90" s="36"/>
      <c r="P90" s="36"/>
      <c r="Q90" s="36"/>
      <c r="R90" s="36"/>
      <c r="S90" s="36"/>
      <c r="T90" s="36"/>
      <c r="U90" s="36"/>
      <c r="V90" s="36"/>
      <c r="W90" s="36"/>
      <c r="X90" s="36"/>
      <c r="Y90" s="36"/>
      <c r="Z90" s="36"/>
    </row>
    <row r="91" spans="1:26" hidden="1">
      <c r="A91" s="36"/>
      <c r="B91" s="92"/>
      <c r="C91" s="110"/>
      <c r="D91" s="36"/>
      <c r="E91" s="36"/>
      <c r="F91" s="36"/>
      <c r="G91" s="36"/>
      <c r="H91" s="36"/>
      <c r="I91" s="36"/>
      <c r="J91" s="36"/>
      <c r="K91" s="36"/>
      <c r="L91" s="36"/>
      <c r="M91" s="36"/>
      <c r="N91" s="36"/>
      <c r="O91" s="36"/>
      <c r="P91" s="36"/>
      <c r="Q91" s="36"/>
      <c r="R91" s="36"/>
      <c r="S91" s="36"/>
      <c r="T91" s="36"/>
      <c r="U91" s="36"/>
      <c r="V91" s="36"/>
      <c r="W91" s="36"/>
      <c r="X91" s="36"/>
      <c r="Y91" s="36"/>
      <c r="Z91" s="36"/>
    </row>
    <row r="92" spans="1:26" hidden="1">
      <c r="A92" s="36"/>
      <c r="B92" s="92"/>
      <c r="C92" s="110"/>
      <c r="D92" s="36"/>
      <c r="E92" s="36"/>
      <c r="F92" s="36"/>
      <c r="G92" s="36"/>
      <c r="H92" s="36"/>
      <c r="I92" s="36"/>
      <c r="J92" s="36"/>
      <c r="K92" s="36"/>
      <c r="L92" s="36"/>
      <c r="M92" s="36"/>
      <c r="N92" s="36"/>
      <c r="O92" s="36"/>
      <c r="P92" s="36"/>
      <c r="Q92" s="36"/>
      <c r="R92" s="36"/>
      <c r="S92" s="36"/>
      <c r="T92" s="36"/>
      <c r="U92" s="36"/>
      <c r="V92" s="36"/>
      <c r="W92" s="36"/>
      <c r="X92" s="36"/>
      <c r="Y92" s="36"/>
      <c r="Z92" s="36"/>
    </row>
  </sheetData>
  <mergeCells count="11">
    <mergeCell ref="A10:C10"/>
    <mergeCell ref="A8:C8"/>
    <mergeCell ref="A9:C9"/>
    <mergeCell ref="A11:C11"/>
    <mergeCell ref="A6:B6"/>
    <mergeCell ref="A7:C7"/>
    <mergeCell ref="A1:C1"/>
    <mergeCell ref="A2:C2"/>
    <mergeCell ref="A3:C3"/>
    <mergeCell ref="A4:C4"/>
    <mergeCell ref="A5:C5"/>
  </mergeCells>
  <dataValidations count="2">
    <dataValidation type="list" allowBlank="1" showInputMessage="1" showErrorMessage="1" sqref="C6" xr:uid="{D71A0162-F02A-43EF-A0D3-F2E8301B51EB}">
      <formula1>"Meets Expectations,Does Not Meet Expectations"</formula1>
    </dataValidation>
    <dataValidation type="list" allowBlank="1" sqref="C43:C56 C36:C40 C13:C20 C23:C33 C59:C68" xr:uid="{F862D438-2C00-4769-8904-814DE182578F}">
      <formula1>"Meets Expectations - 1 point,Does Not Meet Expectations - 0 points"</formula1>
    </dataValidation>
  </dataValidation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133"/>
  <sheetViews>
    <sheetView showGridLines="0" workbookViewId="0">
      <selection activeCell="A132" sqref="A132"/>
    </sheetView>
  </sheetViews>
  <sheetFormatPr defaultColWidth="0" defaultRowHeight="15" customHeight="1" zeroHeight="1"/>
  <cols>
    <col min="1" max="1" width="59.7109375" style="18" customWidth="1"/>
    <col min="2" max="2" width="17" style="18" customWidth="1"/>
    <col min="3" max="3" width="18.42578125" style="18" customWidth="1"/>
    <col min="4" max="4" width="50.140625" style="18" customWidth="1"/>
    <col min="5" max="5" width="20.42578125" style="18" customWidth="1"/>
    <col min="6" max="26" width="8.7109375" style="18" hidden="1" customWidth="1"/>
    <col min="27" max="16384" width="0" style="18" hidden="1"/>
  </cols>
  <sheetData>
    <row r="1" spans="1:27" ht="39" customHeight="1">
      <c r="A1" s="194" t="s">
        <v>279</v>
      </c>
      <c r="B1" s="195"/>
      <c r="C1" s="195"/>
      <c r="D1" s="195"/>
      <c r="E1" s="196"/>
      <c r="F1" s="69"/>
      <c r="G1" s="69"/>
      <c r="H1" s="69"/>
      <c r="I1" s="69"/>
      <c r="J1" s="69"/>
      <c r="K1" s="69"/>
      <c r="L1" s="69"/>
      <c r="M1" s="69"/>
      <c r="N1" s="69"/>
      <c r="O1" s="69"/>
      <c r="P1" s="69"/>
      <c r="Q1" s="69"/>
      <c r="R1" s="69"/>
      <c r="S1" s="69"/>
      <c r="T1" s="69"/>
      <c r="U1" s="69"/>
      <c r="V1" s="69"/>
      <c r="W1" s="69"/>
      <c r="X1" s="69"/>
      <c r="Y1" s="69"/>
      <c r="Z1" s="69"/>
      <c r="AA1" s="69"/>
    </row>
    <row r="2" spans="1:27" ht="54" customHeight="1">
      <c r="A2" s="197" t="s">
        <v>280</v>
      </c>
      <c r="B2" s="198"/>
      <c r="C2" s="198"/>
      <c r="D2" s="198"/>
      <c r="E2" s="199"/>
      <c r="F2" s="69"/>
      <c r="G2" s="69"/>
      <c r="H2" s="69"/>
      <c r="I2" s="69"/>
      <c r="J2" s="69"/>
      <c r="K2" s="69"/>
      <c r="L2" s="69"/>
      <c r="M2" s="69"/>
      <c r="N2" s="69"/>
      <c r="O2" s="69"/>
      <c r="P2" s="69"/>
      <c r="Q2" s="69"/>
      <c r="R2" s="69"/>
      <c r="S2" s="69"/>
      <c r="T2" s="69"/>
      <c r="U2" s="69"/>
      <c r="V2" s="69"/>
      <c r="W2" s="69"/>
      <c r="X2" s="69"/>
      <c r="Y2" s="69"/>
      <c r="Z2" s="69"/>
      <c r="AA2" s="69"/>
    </row>
    <row r="3" spans="1:27" ht="357" customHeight="1">
      <c r="A3" s="200" t="s">
        <v>281</v>
      </c>
      <c r="B3" s="201"/>
      <c r="C3" s="201"/>
      <c r="D3" s="201"/>
      <c r="E3" s="202"/>
      <c r="F3" s="69"/>
      <c r="G3" s="69"/>
      <c r="H3" s="69"/>
      <c r="I3" s="69"/>
      <c r="J3" s="69"/>
      <c r="K3" s="69"/>
      <c r="L3" s="69"/>
      <c r="M3" s="69"/>
      <c r="N3" s="69"/>
      <c r="O3" s="69"/>
      <c r="P3" s="69"/>
      <c r="Q3" s="69"/>
      <c r="R3" s="69"/>
      <c r="S3" s="69"/>
      <c r="T3" s="69"/>
      <c r="U3" s="69"/>
      <c r="V3" s="69"/>
      <c r="W3" s="69"/>
      <c r="X3" s="69"/>
      <c r="Y3" s="69"/>
      <c r="Z3" s="69"/>
      <c r="AA3" s="69"/>
    </row>
    <row r="4" spans="1:27" ht="15.75" customHeight="1">
      <c r="A4" s="21" t="s">
        <v>282</v>
      </c>
      <c r="B4" s="49"/>
      <c r="C4" s="49"/>
      <c r="D4" s="49"/>
      <c r="E4" s="50"/>
      <c r="F4" s="69"/>
      <c r="G4" s="69"/>
      <c r="H4" s="69"/>
      <c r="I4" s="69"/>
      <c r="J4" s="69"/>
      <c r="K4" s="69"/>
      <c r="L4" s="69"/>
      <c r="M4" s="69"/>
      <c r="N4" s="69"/>
      <c r="O4" s="69"/>
      <c r="P4" s="69"/>
      <c r="Q4" s="69"/>
      <c r="R4" s="69"/>
      <c r="S4" s="69"/>
      <c r="T4" s="69"/>
      <c r="U4" s="69"/>
      <c r="V4" s="69"/>
      <c r="W4" s="69"/>
      <c r="X4" s="69"/>
      <c r="Y4" s="69"/>
      <c r="Z4" s="69"/>
      <c r="AA4" s="69"/>
    </row>
    <row r="5" spans="1:27" ht="15.75" customHeight="1">
      <c r="A5" s="51" t="s">
        <v>283</v>
      </c>
      <c r="B5" s="115" t="s">
        <v>284</v>
      </c>
      <c r="C5" s="52" t="s">
        <v>285</v>
      </c>
      <c r="D5" s="52" t="s">
        <v>286</v>
      </c>
      <c r="E5" s="53" t="s">
        <v>287</v>
      </c>
      <c r="F5" s="69"/>
      <c r="G5" s="69"/>
      <c r="H5" s="69"/>
      <c r="I5" s="69"/>
      <c r="J5" s="69"/>
      <c r="K5" s="69"/>
      <c r="L5" s="69"/>
      <c r="M5" s="69"/>
      <c r="N5" s="69"/>
      <c r="O5" s="69"/>
      <c r="P5" s="69"/>
      <c r="Q5" s="69"/>
      <c r="R5" s="69"/>
      <c r="S5" s="69"/>
      <c r="T5" s="69"/>
      <c r="U5" s="69"/>
      <c r="V5" s="69"/>
      <c r="W5" s="69"/>
      <c r="X5" s="69"/>
      <c r="Y5" s="69"/>
      <c r="Z5" s="69"/>
      <c r="AA5" s="69"/>
    </row>
    <row r="6" spans="1:27" ht="15.75" customHeight="1">
      <c r="A6" s="179" t="s">
        <v>288</v>
      </c>
      <c r="B6" s="183">
        <f>PhaseII_Kindergarten!C25</f>
        <v>10</v>
      </c>
      <c r="C6" s="164" t="s">
        <v>289</v>
      </c>
      <c r="D6" s="117" t="s">
        <v>290</v>
      </c>
      <c r="E6" s="170" t="str">
        <f>IF($B6&lt;7, "Does Not Meet Expectations", IF($B6&gt;8,"Meets Expectations", "Partially Meets Expectations"))</f>
        <v>Meets Expectations</v>
      </c>
      <c r="F6" s="69"/>
      <c r="G6" s="69"/>
      <c r="H6" s="69"/>
      <c r="I6" s="69"/>
      <c r="J6" s="69"/>
      <c r="K6" s="69"/>
      <c r="L6" s="69"/>
      <c r="M6" s="69"/>
      <c r="N6" s="69"/>
      <c r="O6" s="69"/>
      <c r="P6" s="69"/>
      <c r="Q6" s="69"/>
      <c r="R6" s="69"/>
      <c r="S6" s="69"/>
      <c r="T6" s="69"/>
      <c r="U6" s="69"/>
      <c r="V6" s="69"/>
      <c r="W6" s="69"/>
      <c r="X6" s="69"/>
      <c r="Y6" s="69"/>
      <c r="Z6" s="69"/>
      <c r="AA6" s="69"/>
    </row>
    <row r="7" spans="1:27" ht="15.75" customHeight="1">
      <c r="A7" s="180"/>
      <c r="B7" s="163"/>
      <c r="C7" s="165"/>
      <c r="D7" s="54" t="s">
        <v>291</v>
      </c>
      <c r="E7" s="168"/>
      <c r="F7" s="69"/>
      <c r="G7" s="69"/>
      <c r="H7" s="69"/>
      <c r="I7" s="69"/>
      <c r="J7" s="69"/>
      <c r="K7" s="69"/>
      <c r="L7" s="69"/>
      <c r="M7" s="69"/>
      <c r="N7" s="69"/>
      <c r="O7" s="69"/>
      <c r="P7" s="69"/>
      <c r="Q7" s="69"/>
      <c r="R7" s="69"/>
      <c r="S7" s="69"/>
      <c r="T7" s="69"/>
      <c r="U7" s="69"/>
      <c r="V7" s="69"/>
      <c r="W7" s="69"/>
      <c r="X7" s="69"/>
      <c r="Y7" s="69"/>
      <c r="Z7" s="69"/>
      <c r="AA7" s="69"/>
    </row>
    <row r="8" spans="1:27" ht="15.75" customHeight="1">
      <c r="A8" s="181"/>
      <c r="B8" s="171"/>
      <c r="C8" s="166"/>
      <c r="D8" s="55" t="s">
        <v>292</v>
      </c>
      <c r="E8" s="169"/>
      <c r="F8" s="69"/>
      <c r="G8" s="69"/>
      <c r="H8" s="69"/>
      <c r="I8" s="69"/>
      <c r="J8" s="69"/>
      <c r="K8" s="69"/>
      <c r="L8" s="69"/>
      <c r="M8" s="69"/>
      <c r="N8" s="69"/>
      <c r="O8" s="69"/>
      <c r="P8" s="69"/>
      <c r="Q8" s="69"/>
      <c r="R8" s="69"/>
      <c r="S8" s="69"/>
      <c r="T8" s="69"/>
      <c r="U8" s="69"/>
      <c r="V8" s="69"/>
      <c r="W8" s="69"/>
      <c r="X8" s="69"/>
      <c r="Y8" s="69"/>
      <c r="Z8" s="69"/>
      <c r="AA8" s="69"/>
    </row>
    <row r="9" spans="1:27" ht="15.75" customHeight="1">
      <c r="A9" s="203" t="s">
        <v>293</v>
      </c>
      <c r="B9" s="188">
        <f>PhaseII_Kindergarten!C48</f>
        <v>17</v>
      </c>
      <c r="C9" s="191" t="s">
        <v>294</v>
      </c>
      <c r="D9" s="66" t="s">
        <v>295</v>
      </c>
      <c r="E9" s="170" t="str">
        <f>IF($B9&lt;12, "Does Not Meet Expectations", IF($B9&gt;15,"Meets Expectations", "Partially Meets Expectations"))</f>
        <v>Meets Expectations</v>
      </c>
      <c r="F9" s="69"/>
      <c r="G9" s="69"/>
      <c r="H9" s="69"/>
      <c r="I9" s="69"/>
      <c r="J9" s="69"/>
      <c r="K9" s="69"/>
      <c r="L9" s="69"/>
      <c r="M9" s="69"/>
      <c r="N9" s="69"/>
      <c r="O9" s="69"/>
      <c r="P9" s="69"/>
      <c r="Q9" s="69"/>
      <c r="R9" s="69"/>
      <c r="S9" s="69"/>
      <c r="T9" s="69"/>
      <c r="U9" s="69"/>
      <c r="V9" s="69"/>
      <c r="W9" s="69"/>
      <c r="X9" s="69"/>
      <c r="Y9" s="69"/>
      <c r="Z9" s="69"/>
      <c r="AA9" s="69"/>
    </row>
    <row r="10" spans="1:27" ht="15.75" customHeight="1">
      <c r="A10" s="204"/>
      <c r="B10" s="189"/>
      <c r="C10" s="192"/>
      <c r="D10" s="67" t="s">
        <v>296</v>
      </c>
      <c r="E10" s="168"/>
      <c r="F10" s="69"/>
      <c r="G10" s="69"/>
      <c r="H10" s="69"/>
      <c r="I10" s="69"/>
      <c r="J10" s="69"/>
      <c r="K10" s="69"/>
      <c r="L10" s="69"/>
      <c r="M10" s="69"/>
      <c r="N10" s="69"/>
      <c r="O10" s="69"/>
      <c r="P10" s="69"/>
      <c r="Q10" s="69"/>
      <c r="R10" s="69"/>
      <c r="S10" s="69"/>
      <c r="T10" s="69"/>
      <c r="U10" s="69"/>
      <c r="V10" s="69"/>
      <c r="W10" s="69"/>
      <c r="X10" s="69"/>
      <c r="Y10" s="69"/>
      <c r="Z10" s="69"/>
      <c r="AA10" s="69"/>
    </row>
    <row r="11" spans="1:27" ht="15.75" customHeight="1">
      <c r="A11" s="205"/>
      <c r="B11" s="190"/>
      <c r="C11" s="193"/>
      <c r="D11" s="68" t="s">
        <v>297</v>
      </c>
      <c r="E11" s="169"/>
      <c r="F11" s="69"/>
      <c r="G11" s="69"/>
      <c r="H11" s="69"/>
      <c r="I11" s="69"/>
      <c r="J11" s="69"/>
      <c r="K11" s="69"/>
      <c r="L11" s="69"/>
      <c r="M11" s="69"/>
      <c r="N11" s="69"/>
      <c r="O11" s="69"/>
      <c r="P11" s="69"/>
      <c r="Q11" s="69"/>
      <c r="R11" s="69"/>
      <c r="S11" s="69"/>
      <c r="T11" s="69"/>
      <c r="U11" s="69"/>
      <c r="V11" s="69"/>
      <c r="W11" s="69"/>
      <c r="X11" s="69"/>
      <c r="Y11" s="69"/>
      <c r="Z11" s="69"/>
      <c r="AA11" s="69"/>
    </row>
    <row r="12" spans="1:27" ht="15" customHeight="1">
      <c r="A12" s="179" t="s">
        <v>298</v>
      </c>
      <c r="B12" s="162">
        <f>PhaseII_Kindergarten!C59</f>
        <v>8</v>
      </c>
      <c r="C12" s="164" t="s">
        <v>299</v>
      </c>
      <c r="D12" s="117" t="s">
        <v>300</v>
      </c>
      <c r="E12" s="170" t="str">
        <f>IF($B12&lt;5, "Does Not Meet Expectations", IF($B12&gt;6,"Meets Expectations", "Partially Meets Expectations"))</f>
        <v>Meets Expectations</v>
      </c>
      <c r="F12" s="69"/>
      <c r="G12" s="69"/>
      <c r="H12" s="69"/>
      <c r="I12" s="69"/>
      <c r="J12" s="69"/>
      <c r="K12" s="69"/>
      <c r="L12" s="69"/>
      <c r="M12" s="69"/>
      <c r="N12" s="69"/>
      <c r="O12" s="69"/>
      <c r="P12" s="69"/>
      <c r="Q12" s="69"/>
      <c r="R12" s="69"/>
      <c r="S12" s="69"/>
      <c r="T12" s="69"/>
      <c r="U12" s="69"/>
      <c r="V12" s="69"/>
      <c r="W12" s="69"/>
      <c r="X12" s="69"/>
      <c r="Y12" s="69"/>
      <c r="Z12" s="69"/>
      <c r="AA12" s="69"/>
    </row>
    <row r="13" spans="1:27" ht="15.75" customHeight="1">
      <c r="A13" s="180"/>
      <c r="B13" s="163"/>
      <c r="C13" s="165"/>
      <c r="D13" s="54" t="s">
        <v>301</v>
      </c>
      <c r="E13" s="168"/>
      <c r="F13" s="69"/>
      <c r="G13" s="69"/>
      <c r="H13" s="69"/>
      <c r="I13" s="69"/>
      <c r="J13" s="69"/>
      <c r="K13" s="69"/>
      <c r="L13" s="69"/>
      <c r="M13" s="69"/>
      <c r="N13" s="69"/>
      <c r="O13" s="69"/>
      <c r="P13" s="69"/>
      <c r="Q13" s="69"/>
      <c r="R13" s="69"/>
      <c r="S13" s="69"/>
      <c r="T13" s="69"/>
      <c r="U13" s="69"/>
      <c r="V13" s="69"/>
      <c r="W13" s="69"/>
      <c r="X13" s="69"/>
      <c r="Y13" s="69"/>
      <c r="Z13" s="69"/>
      <c r="AA13" s="69"/>
    </row>
    <row r="14" spans="1:27" ht="15.75" customHeight="1">
      <c r="A14" s="181"/>
      <c r="B14" s="171"/>
      <c r="C14" s="166"/>
      <c r="D14" s="55" t="s">
        <v>302</v>
      </c>
      <c r="E14" s="169"/>
      <c r="F14" s="69"/>
      <c r="G14" s="69"/>
      <c r="H14" s="69"/>
      <c r="I14" s="69"/>
      <c r="J14" s="69"/>
      <c r="K14" s="69"/>
      <c r="L14" s="69"/>
      <c r="M14" s="69"/>
      <c r="N14" s="69"/>
      <c r="O14" s="69"/>
      <c r="P14" s="69"/>
      <c r="Q14" s="69"/>
      <c r="R14" s="69"/>
      <c r="S14" s="69"/>
      <c r="T14" s="69"/>
      <c r="U14" s="69"/>
      <c r="V14" s="69"/>
      <c r="W14" s="69"/>
      <c r="X14" s="69"/>
      <c r="Y14" s="69"/>
      <c r="Z14" s="69"/>
      <c r="AA14" s="69"/>
    </row>
    <row r="15" spans="1:27" ht="15.75" customHeight="1">
      <c r="A15" s="179" t="s">
        <v>303</v>
      </c>
      <c r="B15" s="162">
        <f>PhaseII_Kindergarten!C75</f>
        <v>13</v>
      </c>
      <c r="C15" s="164" t="s">
        <v>304</v>
      </c>
      <c r="D15" s="117" t="s">
        <v>305</v>
      </c>
      <c r="E15" s="170" t="str">
        <f>IF($B15&lt;8, "Does Not Meet Expectations", IF($B15&gt;10,"Meets Expectations", "Partially Meets Expectations"))</f>
        <v>Meets Expectations</v>
      </c>
      <c r="F15" s="69"/>
      <c r="G15" s="69"/>
      <c r="H15" s="69"/>
      <c r="I15" s="69"/>
      <c r="J15" s="69"/>
      <c r="K15" s="69"/>
      <c r="L15" s="69"/>
      <c r="M15" s="69"/>
      <c r="N15" s="69"/>
      <c r="O15" s="69"/>
      <c r="P15" s="69"/>
      <c r="Q15" s="69"/>
      <c r="R15" s="69"/>
      <c r="S15" s="69"/>
      <c r="T15" s="69"/>
      <c r="U15" s="69"/>
      <c r="V15" s="69"/>
      <c r="W15" s="69"/>
      <c r="X15" s="69"/>
      <c r="Y15" s="69"/>
      <c r="Z15" s="69"/>
      <c r="AA15" s="69"/>
    </row>
    <row r="16" spans="1:27" ht="15.75" customHeight="1">
      <c r="A16" s="180"/>
      <c r="B16" s="163"/>
      <c r="C16" s="165"/>
      <c r="D16" s="54" t="s">
        <v>306</v>
      </c>
      <c r="E16" s="168"/>
      <c r="F16" s="69"/>
      <c r="G16" s="69"/>
      <c r="H16" s="69"/>
      <c r="I16" s="69"/>
      <c r="J16" s="69"/>
      <c r="K16" s="69"/>
      <c r="L16" s="69"/>
      <c r="M16" s="69"/>
      <c r="N16" s="69"/>
      <c r="O16" s="69"/>
      <c r="P16" s="69"/>
      <c r="Q16" s="69"/>
      <c r="R16" s="69"/>
      <c r="S16" s="69"/>
      <c r="T16" s="69"/>
      <c r="U16" s="69"/>
      <c r="V16" s="69"/>
      <c r="W16" s="69"/>
      <c r="X16" s="69"/>
      <c r="Y16" s="69"/>
      <c r="Z16" s="69"/>
      <c r="AA16" s="69"/>
    </row>
    <row r="17" spans="1:27" ht="15.75" customHeight="1">
      <c r="A17" s="181"/>
      <c r="B17" s="171"/>
      <c r="C17" s="166"/>
      <c r="D17" s="54" t="s">
        <v>307</v>
      </c>
      <c r="E17" s="169"/>
      <c r="F17" s="69"/>
      <c r="G17" s="69"/>
      <c r="H17" s="69"/>
      <c r="I17" s="69"/>
      <c r="J17" s="69"/>
      <c r="K17" s="69"/>
      <c r="L17" s="69"/>
      <c r="M17" s="69"/>
      <c r="N17" s="69"/>
      <c r="O17" s="69"/>
      <c r="P17" s="69"/>
      <c r="Q17" s="69"/>
      <c r="R17" s="69"/>
      <c r="S17" s="69"/>
      <c r="T17" s="69"/>
      <c r="U17" s="69"/>
      <c r="V17" s="69"/>
      <c r="W17" s="69"/>
      <c r="X17" s="69"/>
      <c r="Y17" s="69"/>
      <c r="Z17" s="69"/>
      <c r="AA17" s="69"/>
    </row>
    <row r="18" spans="1:27" ht="15.75" customHeight="1">
      <c r="A18" s="179" t="s">
        <v>308</v>
      </c>
      <c r="B18" s="162">
        <f>PhaseII_Kindergarten!C82</f>
        <v>3</v>
      </c>
      <c r="C18" s="176" t="s">
        <v>309</v>
      </c>
      <c r="D18" s="117" t="s">
        <v>310</v>
      </c>
      <c r="E18" s="170" t="str">
        <f>IF($B18&lt;1, "Does Not Meet Expectations", IF($B18&gt;2,"Meets Expectations", "Partially Meets Expectations"))</f>
        <v>Meets Expectations</v>
      </c>
      <c r="F18" s="69"/>
      <c r="G18" s="69"/>
      <c r="H18" s="69"/>
      <c r="I18" s="69"/>
      <c r="J18" s="69"/>
      <c r="K18" s="69"/>
      <c r="L18" s="69"/>
      <c r="M18" s="69"/>
      <c r="N18" s="69"/>
      <c r="O18" s="69"/>
      <c r="P18" s="69"/>
      <c r="Q18" s="69"/>
      <c r="R18" s="69"/>
      <c r="S18" s="69"/>
      <c r="T18" s="69"/>
      <c r="U18" s="69"/>
      <c r="V18" s="69"/>
      <c r="W18" s="69"/>
      <c r="X18" s="69"/>
      <c r="Y18" s="69"/>
      <c r="Z18" s="69"/>
      <c r="AA18" s="69"/>
    </row>
    <row r="19" spans="1:27" ht="15.75" customHeight="1">
      <c r="A19" s="180"/>
      <c r="B19" s="163"/>
      <c r="C19" s="177"/>
      <c r="D19" s="54" t="s">
        <v>311</v>
      </c>
      <c r="E19" s="168"/>
      <c r="F19" s="69"/>
      <c r="G19" s="69"/>
      <c r="H19" s="69"/>
      <c r="I19" s="69"/>
      <c r="J19" s="69"/>
      <c r="K19" s="69"/>
      <c r="L19" s="69"/>
      <c r="M19" s="69"/>
      <c r="N19" s="69"/>
      <c r="O19" s="69"/>
      <c r="P19" s="69"/>
      <c r="Q19" s="69"/>
      <c r="R19" s="69"/>
      <c r="S19" s="69"/>
      <c r="T19" s="69"/>
      <c r="U19" s="69"/>
      <c r="V19" s="69"/>
      <c r="W19" s="69"/>
      <c r="X19" s="69"/>
      <c r="Y19" s="69"/>
      <c r="Z19" s="69"/>
      <c r="AA19" s="69"/>
    </row>
    <row r="20" spans="1:27" ht="15.75" customHeight="1">
      <c r="A20" s="181"/>
      <c r="B20" s="171"/>
      <c r="C20" s="178"/>
      <c r="D20" s="54" t="s">
        <v>312</v>
      </c>
      <c r="E20" s="169"/>
      <c r="F20" s="69"/>
      <c r="G20" s="69"/>
      <c r="H20" s="69"/>
      <c r="I20" s="69"/>
      <c r="J20" s="69"/>
      <c r="K20" s="69"/>
      <c r="L20" s="69"/>
      <c r="M20" s="69"/>
      <c r="N20" s="69"/>
      <c r="O20" s="69"/>
      <c r="P20" s="69"/>
      <c r="Q20" s="69"/>
      <c r="R20" s="69"/>
      <c r="S20" s="69"/>
      <c r="T20" s="69"/>
      <c r="U20" s="69"/>
      <c r="V20" s="69"/>
      <c r="W20" s="69"/>
      <c r="X20" s="69"/>
      <c r="Y20" s="69"/>
      <c r="Z20" s="69"/>
      <c r="AA20" s="69"/>
    </row>
    <row r="21" spans="1:27" ht="15.75" customHeight="1">
      <c r="A21" s="179" t="s">
        <v>313</v>
      </c>
      <c r="B21" s="162">
        <f>PhaseII_Kindergarten!C91</f>
        <v>6</v>
      </c>
      <c r="C21" s="176" t="s">
        <v>314</v>
      </c>
      <c r="D21" s="117" t="s">
        <v>315</v>
      </c>
      <c r="E21" s="170" t="str">
        <f>IF($B21&lt;3, "Does Not Meet Expectations", IF($B21&gt;4,"Meets Expectations", "Partially Meets Expectations"))</f>
        <v>Meets Expectations</v>
      </c>
      <c r="F21" s="69"/>
      <c r="G21" s="69"/>
      <c r="H21" s="69"/>
      <c r="I21" s="69"/>
      <c r="J21" s="69"/>
      <c r="K21" s="69"/>
      <c r="L21" s="69"/>
      <c r="M21" s="69"/>
      <c r="N21" s="69"/>
      <c r="O21" s="69"/>
      <c r="P21" s="69"/>
      <c r="Q21" s="69"/>
      <c r="R21" s="69"/>
      <c r="S21" s="69"/>
      <c r="T21" s="69"/>
      <c r="U21" s="69"/>
      <c r="V21" s="69"/>
      <c r="W21" s="69"/>
      <c r="X21" s="69"/>
      <c r="Y21" s="69"/>
      <c r="Z21" s="69"/>
      <c r="AA21" s="69"/>
    </row>
    <row r="22" spans="1:27" ht="15.75" customHeight="1">
      <c r="A22" s="180"/>
      <c r="B22" s="163"/>
      <c r="C22" s="177"/>
      <c r="D22" s="54" t="s">
        <v>316</v>
      </c>
      <c r="E22" s="168"/>
      <c r="F22" s="69"/>
      <c r="G22" s="69"/>
      <c r="H22" s="69"/>
      <c r="I22" s="69"/>
      <c r="J22" s="69"/>
      <c r="K22" s="69"/>
      <c r="L22" s="69"/>
      <c r="M22" s="69"/>
      <c r="N22" s="69"/>
      <c r="O22" s="69"/>
      <c r="P22" s="69"/>
      <c r="Q22" s="69"/>
      <c r="R22" s="69"/>
      <c r="S22" s="69"/>
      <c r="T22" s="69"/>
      <c r="U22" s="69"/>
      <c r="V22" s="69"/>
      <c r="W22" s="69"/>
      <c r="X22" s="69"/>
      <c r="Y22" s="69"/>
      <c r="Z22" s="69"/>
      <c r="AA22" s="69"/>
    </row>
    <row r="23" spans="1:27" ht="15.75" customHeight="1">
      <c r="A23" s="181"/>
      <c r="B23" s="171"/>
      <c r="C23" s="178"/>
      <c r="D23" s="55" t="s">
        <v>317</v>
      </c>
      <c r="E23" s="169"/>
      <c r="F23" s="69"/>
      <c r="G23" s="69"/>
      <c r="H23" s="69"/>
      <c r="I23" s="69"/>
      <c r="J23" s="69"/>
      <c r="K23" s="69"/>
      <c r="L23" s="69"/>
      <c r="M23" s="69"/>
      <c r="N23" s="69"/>
      <c r="O23" s="69"/>
      <c r="P23" s="69"/>
      <c r="Q23" s="69"/>
      <c r="R23" s="69"/>
      <c r="S23" s="69"/>
      <c r="T23" s="69"/>
      <c r="U23" s="69"/>
      <c r="V23" s="69"/>
      <c r="W23" s="69"/>
      <c r="X23" s="69"/>
      <c r="Y23" s="69"/>
      <c r="Z23" s="69"/>
      <c r="AA23" s="69"/>
    </row>
    <row r="24" spans="1:27" ht="23.25" customHeight="1">
      <c r="A24" s="56"/>
      <c r="B24" s="57"/>
      <c r="C24" s="57"/>
      <c r="D24" s="58" t="s">
        <v>318</v>
      </c>
      <c r="E24" s="59" t="s">
        <v>6</v>
      </c>
      <c r="F24" s="69"/>
      <c r="G24" s="69"/>
      <c r="H24" s="69"/>
      <c r="I24" s="69"/>
      <c r="J24" s="69"/>
      <c r="K24" s="69"/>
      <c r="L24" s="69"/>
      <c r="M24" s="69"/>
      <c r="N24" s="69"/>
      <c r="O24" s="69"/>
      <c r="P24" s="69"/>
      <c r="Q24" s="69"/>
      <c r="R24" s="69"/>
      <c r="S24" s="69"/>
      <c r="T24" s="69"/>
      <c r="U24" s="69"/>
      <c r="V24" s="69"/>
      <c r="W24" s="69"/>
      <c r="X24" s="69"/>
      <c r="Y24" s="69"/>
      <c r="Z24" s="69"/>
      <c r="AA24" s="69"/>
    </row>
    <row r="25" spans="1:27" ht="15.75" customHeight="1">
      <c r="A25" s="19"/>
      <c r="B25" s="19"/>
      <c r="C25" s="19"/>
      <c r="D25" s="19"/>
      <c r="E25" s="19"/>
      <c r="F25" s="69"/>
      <c r="G25" s="69"/>
      <c r="H25" s="69"/>
      <c r="I25" s="69"/>
      <c r="J25" s="69"/>
      <c r="K25" s="69"/>
      <c r="L25" s="69"/>
      <c r="M25" s="69"/>
      <c r="N25" s="69"/>
      <c r="O25" s="69"/>
      <c r="P25" s="69"/>
      <c r="Q25" s="69"/>
      <c r="R25" s="69"/>
      <c r="S25" s="69"/>
      <c r="T25" s="69"/>
      <c r="U25" s="69"/>
      <c r="V25" s="69"/>
      <c r="W25" s="69"/>
      <c r="X25" s="69"/>
      <c r="Y25" s="69"/>
      <c r="Z25" s="69"/>
      <c r="AA25" s="69"/>
    </row>
    <row r="26" spans="1:27" ht="15.75" customHeight="1">
      <c r="A26" s="22" t="s">
        <v>319</v>
      </c>
      <c r="B26" s="49"/>
      <c r="C26" s="49"/>
      <c r="D26" s="49"/>
      <c r="E26" s="50"/>
      <c r="F26" s="69"/>
      <c r="G26" s="69"/>
      <c r="H26" s="69"/>
      <c r="I26" s="69"/>
      <c r="J26" s="69"/>
      <c r="K26" s="69"/>
      <c r="L26" s="69"/>
      <c r="M26" s="69"/>
      <c r="N26" s="69"/>
      <c r="O26" s="69"/>
      <c r="P26" s="69"/>
      <c r="Q26" s="69"/>
      <c r="R26" s="69"/>
      <c r="S26" s="69"/>
      <c r="T26" s="69"/>
      <c r="U26" s="69"/>
      <c r="V26" s="69"/>
      <c r="W26" s="69"/>
      <c r="X26" s="69"/>
      <c r="Y26" s="69"/>
      <c r="Z26" s="69"/>
      <c r="AA26" s="69"/>
    </row>
    <row r="27" spans="1:27" ht="15.75" customHeight="1">
      <c r="A27" s="51" t="s">
        <v>283</v>
      </c>
      <c r="B27" s="52" t="s">
        <v>284</v>
      </c>
      <c r="C27" s="52" t="s">
        <v>285</v>
      </c>
      <c r="D27" s="52" t="s">
        <v>286</v>
      </c>
      <c r="E27" s="53" t="s">
        <v>287</v>
      </c>
      <c r="F27" s="69"/>
      <c r="G27" s="69"/>
      <c r="H27" s="69"/>
      <c r="I27" s="69"/>
      <c r="J27" s="69"/>
      <c r="K27" s="69"/>
      <c r="L27" s="69"/>
      <c r="M27" s="69"/>
      <c r="N27" s="69"/>
      <c r="O27" s="69"/>
      <c r="P27" s="69"/>
      <c r="Q27" s="69"/>
      <c r="R27" s="69"/>
      <c r="S27" s="69"/>
      <c r="T27" s="69"/>
      <c r="U27" s="69"/>
      <c r="V27" s="69"/>
      <c r="W27" s="69"/>
      <c r="X27" s="69"/>
      <c r="Y27" s="69"/>
      <c r="Z27" s="69"/>
      <c r="AA27" s="69"/>
    </row>
    <row r="28" spans="1:27" ht="15.75" customHeight="1">
      <c r="A28" s="182" t="s">
        <v>288</v>
      </c>
      <c r="B28" s="183">
        <f>PhaseII_1stGrade!C25</f>
        <v>10</v>
      </c>
      <c r="C28" s="164" t="s">
        <v>289</v>
      </c>
      <c r="D28" s="117" t="s">
        <v>290</v>
      </c>
      <c r="E28" s="170" t="str">
        <f>IF($B28&lt;7, "Does Not Meet Expectations", IF($B28&gt;8,"Meets Expectations", "Partially Meets Expectations"))</f>
        <v>Meets Expectations</v>
      </c>
      <c r="F28" s="69"/>
      <c r="G28" s="69"/>
      <c r="H28" s="69"/>
      <c r="I28" s="69"/>
      <c r="J28" s="69"/>
      <c r="K28" s="69"/>
      <c r="L28" s="69"/>
      <c r="M28" s="69"/>
      <c r="N28" s="69"/>
      <c r="O28" s="69"/>
      <c r="P28" s="69"/>
      <c r="Q28" s="69"/>
      <c r="R28" s="69"/>
      <c r="S28" s="69"/>
      <c r="T28" s="69"/>
      <c r="U28" s="69"/>
      <c r="V28" s="69"/>
      <c r="W28" s="69"/>
      <c r="X28" s="69"/>
      <c r="Y28" s="69"/>
      <c r="Z28" s="69"/>
      <c r="AA28" s="69"/>
    </row>
    <row r="29" spans="1:27" ht="15.75" customHeight="1">
      <c r="A29" s="160"/>
      <c r="B29" s="163"/>
      <c r="C29" s="165"/>
      <c r="D29" s="54" t="s">
        <v>291</v>
      </c>
      <c r="E29" s="168"/>
      <c r="F29" s="69"/>
      <c r="G29" s="69"/>
      <c r="H29" s="69"/>
      <c r="I29" s="69"/>
      <c r="J29" s="69"/>
      <c r="K29" s="69"/>
      <c r="L29" s="69"/>
      <c r="M29" s="69"/>
      <c r="N29" s="69"/>
      <c r="O29" s="69"/>
      <c r="P29" s="69"/>
      <c r="Q29" s="69"/>
      <c r="R29" s="69"/>
      <c r="S29" s="69"/>
      <c r="T29" s="69"/>
      <c r="U29" s="69"/>
      <c r="V29" s="69"/>
      <c r="W29" s="69"/>
      <c r="X29" s="69"/>
      <c r="Y29" s="69"/>
      <c r="Z29" s="69"/>
      <c r="AA29" s="69"/>
    </row>
    <row r="30" spans="1:27" ht="15.75" customHeight="1">
      <c r="A30" s="161"/>
      <c r="B30" s="171"/>
      <c r="C30" s="166"/>
      <c r="D30" s="55" t="s">
        <v>292</v>
      </c>
      <c r="E30" s="168"/>
      <c r="F30" s="69"/>
      <c r="G30" s="69"/>
      <c r="H30" s="69"/>
      <c r="I30" s="69"/>
      <c r="J30" s="69"/>
      <c r="K30" s="69"/>
      <c r="L30" s="69"/>
      <c r="M30" s="69"/>
      <c r="N30" s="69"/>
      <c r="O30" s="69"/>
      <c r="P30" s="69"/>
      <c r="Q30" s="69"/>
      <c r="R30" s="69"/>
      <c r="S30" s="69"/>
      <c r="T30" s="69"/>
      <c r="U30" s="69"/>
      <c r="V30" s="69"/>
      <c r="W30" s="69"/>
      <c r="X30" s="69"/>
      <c r="Y30" s="69"/>
      <c r="Z30" s="69"/>
      <c r="AA30" s="69"/>
    </row>
    <row r="31" spans="1:27" ht="15.75" customHeight="1">
      <c r="A31" s="184" t="s">
        <v>293</v>
      </c>
      <c r="B31" s="188">
        <f>PhaseII_1stGrade!C48</f>
        <v>17</v>
      </c>
      <c r="C31" s="191" t="s">
        <v>294</v>
      </c>
      <c r="D31" s="75" t="s">
        <v>295</v>
      </c>
      <c r="E31" s="187" t="str">
        <f>IF($B31&lt;12, "Does Not Meet Expectations", IF($B31&gt;15,"Meets Expectations", "Partially Meets Expectations"))</f>
        <v>Meets Expectations</v>
      </c>
      <c r="F31" s="69"/>
      <c r="G31" s="69"/>
      <c r="H31" s="69"/>
      <c r="I31" s="69"/>
      <c r="J31" s="69"/>
      <c r="K31" s="69"/>
      <c r="L31" s="69"/>
      <c r="M31" s="69"/>
      <c r="N31" s="69"/>
      <c r="O31" s="69"/>
      <c r="P31" s="69"/>
      <c r="Q31" s="69"/>
      <c r="R31" s="69"/>
      <c r="S31" s="69"/>
      <c r="T31" s="69"/>
      <c r="U31" s="69"/>
      <c r="V31" s="69"/>
      <c r="W31" s="69"/>
      <c r="X31" s="69"/>
      <c r="Y31" s="69"/>
      <c r="Z31" s="69"/>
      <c r="AA31" s="69"/>
    </row>
    <row r="32" spans="1:27" ht="15.75" customHeight="1">
      <c r="A32" s="185"/>
      <c r="B32" s="189"/>
      <c r="C32" s="192"/>
      <c r="D32" s="76" t="s">
        <v>296</v>
      </c>
      <c r="E32" s="165"/>
      <c r="F32" s="69"/>
      <c r="G32" s="69"/>
      <c r="H32" s="69"/>
      <c r="I32" s="69"/>
      <c r="J32" s="69"/>
      <c r="K32" s="69"/>
      <c r="L32" s="69"/>
      <c r="M32" s="69"/>
      <c r="N32" s="69"/>
      <c r="O32" s="69"/>
      <c r="P32" s="69"/>
      <c r="Q32" s="69"/>
      <c r="R32" s="69"/>
      <c r="S32" s="69"/>
      <c r="T32" s="69"/>
      <c r="U32" s="69"/>
      <c r="V32" s="69"/>
      <c r="W32" s="69"/>
      <c r="X32" s="69"/>
      <c r="Y32" s="69"/>
      <c r="Z32" s="69"/>
      <c r="AA32" s="69"/>
    </row>
    <row r="33" spans="1:27" ht="15.75" customHeight="1">
      <c r="A33" s="186"/>
      <c r="B33" s="190"/>
      <c r="C33" s="193"/>
      <c r="D33" s="77" t="s">
        <v>297</v>
      </c>
      <c r="E33" s="166"/>
      <c r="F33" s="69"/>
      <c r="G33" s="69"/>
      <c r="H33" s="69"/>
      <c r="I33" s="69"/>
      <c r="J33" s="69"/>
      <c r="K33" s="69"/>
      <c r="L33" s="69"/>
      <c r="M33" s="69"/>
      <c r="N33" s="69"/>
      <c r="O33" s="69"/>
      <c r="P33" s="69"/>
      <c r="Q33" s="69"/>
      <c r="R33" s="69"/>
      <c r="S33" s="69"/>
      <c r="T33" s="69"/>
      <c r="U33" s="69"/>
      <c r="V33" s="69"/>
      <c r="W33" s="69"/>
      <c r="X33" s="69"/>
      <c r="Y33" s="69"/>
      <c r="Z33" s="69"/>
      <c r="AA33" s="69"/>
    </row>
    <row r="34" spans="1:27" ht="15" customHeight="1">
      <c r="A34" s="159" t="s">
        <v>298</v>
      </c>
      <c r="B34" s="162">
        <f>PhaseII_1stGrade!C60</f>
        <v>8</v>
      </c>
      <c r="C34" s="164" t="s">
        <v>320</v>
      </c>
      <c r="D34" s="117" t="s">
        <v>321</v>
      </c>
      <c r="E34" s="167" t="str">
        <f>IF($B34&lt;6, "Does Not Meet Expectations", IF($B34&gt;7,"Meets Expectations", "Partially Meets Expectations"))</f>
        <v>Meets Expectations</v>
      </c>
      <c r="F34" s="69"/>
      <c r="G34" s="69"/>
      <c r="H34" s="69"/>
      <c r="I34" s="69"/>
      <c r="J34" s="69"/>
      <c r="K34" s="69"/>
      <c r="L34" s="69"/>
      <c r="M34" s="69"/>
      <c r="N34" s="69"/>
      <c r="O34" s="69"/>
      <c r="P34" s="69"/>
      <c r="Q34" s="69"/>
      <c r="R34" s="69"/>
      <c r="S34" s="69"/>
      <c r="T34" s="69"/>
      <c r="U34" s="69"/>
      <c r="V34" s="69"/>
      <c r="W34" s="69"/>
      <c r="X34" s="69"/>
      <c r="Y34" s="69"/>
      <c r="Z34" s="69"/>
      <c r="AA34" s="69"/>
    </row>
    <row r="35" spans="1:27" ht="15.75" customHeight="1">
      <c r="A35" s="160"/>
      <c r="B35" s="163"/>
      <c r="C35" s="165"/>
      <c r="D35" s="54" t="s">
        <v>322</v>
      </c>
      <c r="E35" s="168"/>
      <c r="F35" s="69"/>
      <c r="G35" s="69"/>
      <c r="H35" s="69"/>
      <c r="I35" s="69"/>
      <c r="J35" s="69"/>
      <c r="K35" s="69"/>
      <c r="L35" s="69"/>
      <c r="M35" s="69"/>
      <c r="N35" s="69"/>
      <c r="O35" s="69"/>
      <c r="P35" s="69"/>
      <c r="Q35" s="69"/>
      <c r="R35" s="69"/>
      <c r="S35" s="69"/>
      <c r="T35" s="69"/>
      <c r="U35" s="69"/>
      <c r="V35" s="69"/>
      <c r="W35" s="69"/>
      <c r="X35" s="69"/>
      <c r="Y35" s="69"/>
      <c r="Z35" s="69"/>
      <c r="AA35" s="69"/>
    </row>
    <row r="36" spans="1:27" ht="15.75" customHeight="1">
      <c r="A36" s="161"/>
      <c r="B36" s="163"/>
      <c r="C36" s="166"/>
      <c r="D36" s="54" t="s">
        <v>323</v>
      </c>
      <c r="E36" s="169"/>
      <c r="F36" s="69"/>
      <c r="G36" s="69"/>
      <c r="H36" s="69"/>
      <c r="I36" s="69"/>
      <c r="J36" s="69"/>
      <c r="K36" s="69"/>
      <c r="L36" s="69"/>
      <c r="M36" s="69"/>
      <c r="N36" s="69"/>
      <c r="O36" s="69"/>
      <c r="P36" s="69"/>
      <c r="Q36" s="69"/>
      <c r="R36" s="69"/>
      <c r="S36" s="69"/>
      <c r="T36" s="69"/>
      <c r="U36" s="69"/>
      <c r="V36" s="69"/>
      <c r="W36" s="69"/>
      <c r="X36" s="69"/>
      <c r="Y36" s="69"/>
      <c r="Z36" s="69"/>
      <c r="AA36" s="69"/>
    </row>
    <row r="37" spans="1:27" ht="24.75" customHeight="1">
      <c r="A37" s="159" t="s">
        <v>324</v>
      </c>
      <c r="B37" s="215">
        <f>PhaseII_1stGrade!C69</f>
        <v>6</v>
      </c>
      <c r="C37" s="217" t="s">
        <v>314</v>
      </c>
      <c r="D37" s="117" t="s">
        <v>315</v>
      </c>
      <c r="E37" s="170" t="str">
        <f>IF($B37&lt;3, "Does Not Meet Expectations", IF($B37&gt;4,"Meets Expectations", "Partially Meets Expectations"))</f>
        <v>Meets Expectations</v>
      </c>
      <c r="F37" s="69"/>
      <c r="G37" s="69"/>
      <c r="H37" s="69"/>
      <c r="I37" s="69"/>
      <c r="J37" s="69"/>
      <c r="K37" s="69"/>
      <c r="L37" s="69"/>
      <c r="M37" s="69"/>
      <c r="N37" s="69"/>
      <c r="O37" s="69"/>
      <c r="P37" s="69"/>
      <c r="Q37" s="69"/>
      <c r="R37" s="69"/>
      <c r="S37" s="69"/>
      <c r="T37" s="69"/>
      <c r="U37" s="69"/>
      <c r="V37" s="69"/>
      <c r="W37" s="69"/>
      <c r="X37" s="69"/>
      <c r="Y37" s="69"/>
      <c r="Z37" s="69"/>
      <c r="AA37" s="69"/>
    </row>
    <row r="38" spans="1:27" ht="15.75" customHeight="1">
      <c r="A38" s="160"/>
      <c r="B38" s="216"/>
      <c r="C38" s="163"/>
      <c r="D38" s="54" t="s">
        <v>325</v>
      </c>
      <c r="E38" s="168"/>
      <c r="F38" s="69"/>
      <c r="G38" s="69"/>
      <c r="H38" s="69"/>
      <c r="I38" s="69"/>
      <c r="J38" s="69"/>
      <c r="K38" s="69"/>
      <c r="L38" s="69"/>
      <c r="M38" s="69"/>
      <c r="N38" s="69"/>
      <c r="O38" s="69"/>
      <c r="P38" s="69"/>
      <c r="Q38" s="69"/>
      <c r="R38" s="69"/>
      <c r="S38" s="69"/>
      <c r="T38" s="69"/>
      <c r="U38" s="69"/>
      <c r="V38" s="69"/>
      <c r="W38" s="69"/>
      <c r="X38" s="69"/>
      <c r="Y38" s="69"/>
      <c r="Z38" s="69"/>
      <c r="AA38" s="69"/>
    </row>
    <row r="39" spans="1:27" ht="15.75" customHeight="1">
      <c r="A39" s="161"/>
      <c r="B39" s="216"/>
      <c r="C39" s="171"/>
      <c r="D39" s="55" t="s">
        <v>326</v>
      </c>
      <c r="E39" s="169"/>
      <c r="F39" s="69"/>
      <c r="G39" s="69"/>
      <c r="H39" s="69"/>
      <c r="I39" s="69"/>
      <c r="J39" s="69"/>
      <c r="K39" s="69"/>
      <c r="L39" s="69"/>
      <c r="M39" s="69"/>
      <c r="N39" s="69"/>
      <c r="O39" s="69"/>
      <c r="P39" s="69"/>
      <c r="Q39" s="69"/>
      <c r="R39" s="69"/>
      <c r="S39" s="69"/>
      <c r="T39" s="69"/>
      <c r="U39" s="69"/>
      <c r="V39" s="69"/>
      <c r="W39" s="69"/>
      <c r="X39" s="69"/>
      <c r="Y39" s="69"/>
      <c r="Z39" s="69"/>
      <c r="AA39" s="69"/>
    </row>
    <row r="40" spans="1:27" ht="21" customHeight="1">
      <c r="A40" s="159" t="s">
        <v>327</v>
      </c>
      <c r="B40" s="218">
        <f>PhaseII_1stGrade!C85</f>
        <v>13</v>
      </c>
      <c r="C40" s="164" t="s">
        <v>304</v>
      </c>
      <c r="D40" s="117" t="s">
        <v>305</v>
      </c>
      <c r="E40" s="170" t="str">
        <f>IF($B40&lt;8, "Does Not Meet Expectations", IF($B40&gt;10,"Meets Expectations", "Partially Meets Expectations"))</f>
        <v>Meets Expectations</v>
      </c>
      <c r="F40" s="69"/>
      <c r="G40" s="69"/>
      <c r="H40" s="69"/>
      <c r="I40" s="69"/>
      <c r="J40" s="69"/>
      <c r="K40" s="69"/>
      <c r="L40" s="69"/>
      <c r="M40" s="69"/>
      <c r="N40" s="69"/>
      <c r="O40" s="69"/>
      <c r="P40" s="69"/>
      <c r="Q40" s="69"/>
      <c r="R40" s="69"/>
      <c r="S40" s="69"/>
      <c r="T40" s="69"/>
      <c r="U40" s="69"/>
      <c r="V40" s="69"/>
      <c r="W40" s="69"/>
      <c r="X40" s="69"/>
      <c r="Y40" s="69"/>
      <c r="Z40" s="69"/>
      <c r="AA40" s="69"/>
    </row>
    <row r="41" spans="1:27" ht="15.75" customHeight="1">
      <c r="A41" s="160"/>
      <c r="B41" s="163"/>
      <c r="C41" s="165"/>
      <c r="D41" s="54" t="s">
        <v>306</v>
      </c>
      <c r="E41" s="168"/>
      <c r="F41" s="69"/>
      <c r="G41" s="69"/>
      <c r="H41" s="69"/>
      <c r="I41" s="69"/>
      <c r="J41" s="69"/>
      <c r="K41" s="69"/>
      <c r="L41" s="69"/>
      <c r="M41" s="69"/>
      <c r="N41" s="69"/>
      <c r="O41" s="69"/>
      <c r="P41" s="69"/>
      <c r="Q41" s="69"/>
      <c r="R41" s="69"/>
      <c r="S41" s="69"/>
      <c r="T41" s="69"/>
      <c r="U41" s="69"/>
      <c r="V41" s="69"/>
      <c r="W41" s="69"/>
      <c r="X41" s="69"/>
      <c r="Y41" s="69"/>
      <c r="Z41" s="69"/>
      <c r="AA41" s="69"/>
    </row>
    <row r="42" spans="1:27" ht="15.75" customHeight="1">
      <c r="A42" s="161"/>
      <c r="B42" s="171"/>
      <c r="C42" s="166"/>
      <c r="D42" s="54" t="s">
        <v>307</v>
      </c>
      <c r="E42" s="169"/>
      <c r="F42" s="69"/>
      <c r="G42" s="69"/>
      <c r="H42" s="69"/>
      <c r="I42" s="69"/>
      <c r="J42" s="69"/>
      <c r="K42" s="69"/>
      <c r="L42" s="69"/>
      <c r="M42" s="69"/>
      <c r="N42" s="69"/>
      <c r="O42" s="69"/>
      <c r="P42" s="69"/>
      <c r="Q42" s="69"/>
      <c r="R42" s="69"/>
      <c r="S42" s="69"/>
      <c r="T42" s="69"/>
      <c r="U42" s="69"/>
      <c r="V42" s="69"/>
      <c r="W42" s="69"/>
      <c r="X42" s="69"/>
      <c r="Y42" s="69"/>
      <c r="Z42" s="69"/>
      <c r="AA42" s="69"/>
    </row>
    <row r="43" spans="1:27" ht="15.75" customHeight="1">
      <c r="A43" s="159" t="s">
        <v>328</v>
      </c>
      <c r="B43" s="162">
        <f>PhaseII_1stGrade!C92</f>
        <v>4</v>
      </c>
      <c r="C43" s="172" t="s">
        <v>329</v>
      </c>
      <c r="D43" s="117" t="s">
        <v>310</v>
      </c>
      <c r="E43" s="170" t="str">
        <f>IF($B43&lt;1, "Does Not Meet Expectations", IF($B43&gt;2,"Meets Expectations", "Partially Meets Expectations"))</f>
        <v>Meets Expectations</v>
      </c>
      <c r="F43" s="69"/>
      <c r="G43" s="69"/>
      <c r="H43" s="69"/>
      <c r="I43" s="69"/>
      <c r="J43" s="69"/>
      <c r="K43" s="69"/>
      <c r="L43" s="69"/>
      <c r="M43" s="69"/>
      <c r="N43" s="69"/>
      <c r="O43" s="69"/>
      <c r="P43" s="69"/>
      <c r="Q43" s="69"/>
      <c r="R43" s="69"/>
      <c r="S43" s="69"/>
      <c r="T43" s="69"/>
      <c r="U43" s="69"/>
      <c r="V43" s="69"/>
      <c r="W43" s="69"/>
      <c r="X43" s="69"/>
      <c r="Y43" s="69"/>
      <c r="Z43" s="69"/>
      <c r="AA43" s="69"/>
    </row>
    <row r="44" spans="1:27" ht="15.75" customHeight="1">
      <c r="A44" s="160"/>
      <c r="B44" s="163"/>
      <c r="C44" s="173"/>
      <c r="D44" s="54" t="s">
        <v>311</v>
      </c>
      <c r="E44" s="168"/>
      <c r="F44" s="69"/>
      <c r="G44" s="69"/>
      <c r="H44" s="69"/>
      <c r="I44" s="69"/>
      <c r="J44" s="69"/>
      <c r="K44" s="69"/>
      <c r="L44" s="69"/>
      <c r="M44" s="69"/>
      <c r="N44" s="69"/>
      <c r="O44" s="69"/>
      <c r="P44" s="69"/>
      <c r="Q44" s="69"/>
      <c r="R44" s="69"/>
      <c r="S44" s="69"/>
      <c r="T44" s="69"/>
      <c r="U44" s="69"/>
      <c r="V44" s="69"/>
      <c r="W44" s="69"/>
      <c r="X44" s="69"/>
      <c r="Y44" s="69"/>
      <c r="Z44" s="69"/>
      <c r="AA44" s="69"/>
    </row>
    <row r="45" spans="1:27" ht="15.75" customHeight="1">
      <c r="A45" s="160"/>
      <c r="B45" s="171"/>
      <c r="C45" s="174"/>
      <c r="D45" s="54" t="s">
        <v>312</v>
      </c>
      <c r="E45" s="169"/>
      <c r="F45" s="69"/>
      <c r="G45" s="69"/>
      <c r="H45" s="69"/>
      <c r="I45" s="69"/>
      <c r="J45" s="69"/>
      <c r="K45" s="69"/>
      <c r="L45" s="69"/>
      <c r="M45" s="69"/>
      <c r="N45" s="69"/>
      <c r="O45" s="69"/>
      <c r="P45" s="69"/>
      <c r="Q45" s="69"/>
      <c r="R45" s="69"/>
      <c r="S45" s="69"/>
      <c r="T45" s="69"/>
      <c r="U45" s="69"/>
      <c r="V45" s="69"/>
      <c r="W45" s="69"/>
      <c r="X45" s="69"/>
      <c r="Y45" s="69"/>
      <c r="Z45" s="69"/>
      <c r="AA45" s="69"/>
    </row>
    <row r="46" spans="1:27" ht="15.75" customHeight="1">
      <c r="A46" s="159" t="s">
        <v>330</v>
      </c>
      <c r="B46" s="162">
        <f>PhaseII_1stGrade!C101</f>
        <v>6</v>
      </c>
      <c r="C46" s="176" t="s">
        <v>314</v>
      </c>
      <c r="D46" s="117" t="s">
        <v>315</v>
      </c>
      <c r="E46" s="170" t="str">
        <f>IF($B46&lt;3, "Does Not Meet Expectations", IF($B46&gt;4,"Meets Expectations", "Partially Meets Expectations"))</f>
        <v>Meets Expectations</v>
      </c>
      <c r="F46" s="69"/>
      <c r="G46" s="69"/>
      <c r="H46" s="69"/>
      <c r="I46" s="69"/>
      <c r="J46" s="69"/>
      <c r="K46" s="69"/>
      <c r="L46" s="69"/>
      <c r="M46" s="69"/>
      <c r="N46" s="69"/>
      <c r="O46" s="69"/>
      <c r="P46" s="69"/>
      <c r="Q46" s="69"/>
      <c r="R46" s="69"/>
      <c r="S46" s="69"/>
      <c r="T46" s="69"/>
      <c r="U46" s="69"/>
      <c r="V46" s="69"/>
      <c r="W46" s="69"/>
      <c r="X46" s="69"/>
      <c r="Y46" s="69"/>
      <c r="Z46" s="69"/>
      <c r="AA46" s="69"/>
    </row>
    <row r="47" spans="1:27" ht="15.75" customHeight="1">
      <c r="A47" s="160"/>
      <c r="B47" s="163"/>
      <c r="C47" s="177"/>
      <c r="D47" s="54" t="s">
        <v>316</v>
      </c>
      <c r="E47" s="168"/>
      <c r="F47" s="69"/>
      <c r="G47" s="69"/>
      <c r="H47" s="69"/>
      <c r="I47" s="69"/>
      <c r="J47" s="69"/>
      <c r="K47" s="69"/>
      <c r="L47" s="69"/>
      <c r="M47" s="69"/>
      <c r="N47" s="69"/>
      <c r="O47" s="69"/>
      <c r="P47" s="69"/>
      <c r="Q47" s="69"/>
      <c r="R47" s="69"/>
      <c r="S47" s="69"/>
      <c r="T47" s="69"/>
      <c r="U47" s="69"/>
      <c r="V47" s="69"/>
      <c r="W47" s="69"/>
      <c r="X47" s="69"/>
      <c r="Y47" s="69"/>
      <c r="Z47" s="69"/>
      <c r="AA47" s="69"/>
    </row>
    <row r="48" spans="1:27" ht="15.75" customHeight="1">
      <c r="A48" s="175"/>
      <c r="B48" s="171"/>
      <c r="C48" s="178"/>
      <c r="D48" s="55" t="s">
        <v>317</v>
      </c>
      <c r="E48" s="169"/>
      <c r="F48" s="69"/>
      <c r="G48" s="69"/>
      <c r="H48" s="69"/>
      <c r="I48" s="69"/>
      <c r="J48" s="69"/>
      <c r="K48" s="69"/>
      <c r="L48" s="69"/>
      <c r="M48" s="69"/>
      <c r="N48" s="69"/>
      <c r="O48" s="69"/>
      <c r="P48" s="69"/>
      <c r="Q48" s="69"/>
      <c r="R48" s="69"/>
      <c r="S48" s="69"/>
      <c r="T48" s="69"/>
      <c r="U48" s="69"/>
      <c r="V48" s="69"/>
      <c r="W48" s="69"/>
      <c r="X48" s="69"/>
      <c r="Y48" s="69"/>
      <c r="Z48" s="69"/>
      <c r="AA48" s="69"/>
    </row>
    <row r="49" spans="1:27" ht="15.75" customHeight="1">
      <c r="A49" s="56"/>
      <c r="B49" s="60"/>
      <c r="C49" s="60"/>
      <c r="D49" s="58" t="s">
        <v>318</v>
      </c>
      <c r="E49" s="59" t="s">
        <v>6</v>
      </c>
      <c r="F49" s="69"/>
      <c r="G49" s="69"/>
      <c r="H49" s="69"/>
      <c r="I49" s="69"/>
      <c r="J49" s="69"/>
      <c r="K49" s="69"/>
      <c r="L49" s="69"/>
      <c r="M49" s="69"/>
      <c r="N49" s="69"/>
      <c r="O49" s="69"/>
      <c r="P49" s="69"/>
      <c r="Q49" s="69"/>
      <c r="R49" s="69"/>
      <c r="S49" s="69"/>
      <c r="T49" s="69"/>
      <c r="U49" s="69"/>
      <c r="V49" s="69"/>
      <c r="W49" s="69"/>
      <c r="X49" s="69"/>
      <c r="Y49" s="69"/>
      <c r="Z49" s="69"/>
      <c r="AA49" s="69"/>
    </row>
    <row r="50" spans="1:27" ht="15.75" customHeight="1">
      <c r="A50" s="19"/>
      <c r="B50" s="19"/>
      <c r="C50" s="19"/>
      <c r="D50" s="19"/>
      <c r="E50" s="19"/>
      <c r="F50" s="69"/>
      <c r="G50" s="69"/>
      <c r="H50" s="69"/>
      <c r="I50" s="69"/>
      <c r="J50" s="69"/>
      <c r="K50" s="69"/>
      <c r="L50" s="69"/>
      <c r="M50" s="69"/>
      <c r="N50" s="69"/>
      <c r="O50" s="69"/>
      <c r="P50" s="69"/>
      <c r="Q50" s="69"/>
      <c r="R50" s="69"/>
      <c r="S50" s="69"/>
      <c r="T50" s="69"/>
      <c r="U50" s="69"/>
      <c r="V50" s="69"/>
      <c r="W50" s="69"/>
      <c r="X50" s="69"/>
      <c r="Y50" s="69"/>
      <c r="Z50" s="69"/>
      <c r="AA50" s="69"/>
    </row>
    <row r="51" spans="1:27" ht="15.75" customHeight="1">
      <c r="A51" s="22" t="s">
        <v>331</v>
      </c>
      <c r="B51" s="49"/>
      <c r="C51" s="49"/>
      <c r="D51" s="49"/>
      <c r="E51" s="50"/>
      <c r="F51" s="69"/>
      <c r="G51" s="69"/>
      <c r="H51" s="69"/>
      <c r="I51" s="69"/>
      <c r="J51" s="69"/>
      <c r="K51" s="69"/>
      <c r="L51" s="69"/>
      <c r="M51" s="69"/>
      <c r="N51" s="69"/>
      <c r="O51" s="69"/>
      <c r="P51" s="69"/>
      <c r="Q51" s="69"/>
      <c r="R51" s="69"/>
      <c r="S51" s="69"/>
      <c r="T51" s="69"/>
      <c r="U51" s="69"/>
      <c r="V51" s="69"/>
      <c r="W51" s="69"/>
      <c r="X51" s="69"/>
      <c r="Y51" s="69"/>
      <c r="Z51" s="69"/>
      <c r="AA51" s="69"/>
    </row>
    <row r="52" spans="1:27" ht="15.75" customHeight="1">
      <c r="A52" s="61" t="s">
        <v>283</v>
      </c>
      <c r="B52" s="52" t="s">
        <v>284</v>
      </c>
      <c r="C52" s="52" t="s">
        <v>285</v>
      </c>
      <c r="D52" s="52" t="s">
        <v>286</v>
      </c>
      <c r="E52" s="53" t="s">
        <v>287</v>
      </c>
      <c r="F52" s="69"/>
      <c r="G52" s="69"/>
      <c r="H52" s="69"/>
      <c r="I52" s="69"/>
      <c r="J52" s="69"/>
      <c r="K52" s="69"/>
      <c r="L52" s="69"/>
      <c r="M52" s="69"/>
      <c r="N52" s="69"/>
      <c r="O52" s="69"/>
      <c r="P52" s="69"/>
      <c r="Q52" s="69"/>
      <c r="R52" s="69"/>
      <c r="S52" s="69"/>
      <c r="T52" s="69"/>
      <c r="U52" s="69"/>
      <c r="V52" s="69"/>
      <c r="W52" s="69"/>
      <c r="X52" s="69"/>
      <c r="Y52" s="69"/>
      <c r="Z52" s="69"/>
      <c r="AA52" s="69"/>
    </row>
    <row r="53" spans="1:27" ht="15.75" customHeight="1">
      <c r="A53" s="203" t="s">
        <v>332</v>
      </c>
      <c r="B53" s="214">
        <f>'PhaseII_2ndGrade '!C29</f>
        <v>12</v>
      </c>
      <c r="C53" s="191" t="s">
        <v>333</v>
      </c>
      <c r="D53" s="66" t="s">
        <v>334</v>
      </c>
      <c r="E53" s="211" t="str">
        <f>IF($B53&lt;7, "Does Not Meet Expectations", IF($B53&gt;11,"Meets Expectations", "Partially Meets Expectations"))</f>
        <v>Meets Expectations</v>
      </c>
      <c r="F53" s="69"/>
      <c r="G53" s="69"/>
      <c r="H53" s="69"/>
      <c r="I53" s="69"/>
      <c r="J53" s="69"/>
      <c r="K53" s="69"/>
      <c r="L53" s="69"/>
      <c r="M53" s="69"/>
      <c r="N53" s="69"/>
      <c r="O53" s="69"/>
      <c r="P53" s="69"/>
      <c r="Q53" s="69"/>
      <c r="R53" s="69"/>
      <c r="S53" s="69"/>
      <c r="T53" s="69"/>
      <c r="U53" s="69"/>
      <c r="V53" s="69"/>
      <c r="W53" s="69"/>
      <c r="X53" s="69"/>
      <c r="Y53" s="69"/>
      <c r="Z53" s="69"/>
      <c r="AA53" s="69"/>
    </row>
    <row r="54" spans="1:27" ht="15.75" customHeight="1">
      <c r="A54" s="204"/>
      <c r="B54" s="192"/>
      <c r="C54" s="192"/>
      <c r="D54" s="67" t="s">
        <v>335</v>
      </c>
      <c r="E54" s="212"/>
      <c r="F54" s="69"/>
      <c r="G54" s="69"/>
      <c r="H54" s="69"/>
      <c r="I54" s="69"/>
      <c r="J54" s="69"/>
      <c r="K54" s="69"/>
      <c r="L54" s="69"/>
      <c r="M54" s="69"/>
      <c r="N54" s="69"/>
      <c r="O54" s="69"/>
      <c r="P54" s="69"/>
      <c r="Q54" s="69"/>
      <c r="R54" s="69"/>
      <c r="S54" s="69"/>
      <c r="T54" s="69"/>
      <c r="U54" s="69"/>
      <c r="V54" s="69"/>
      <c r="W54" s="69"/>
      <c r="X54" s="69"/>
      <c r="Y54" s="69"/>
      <c r="Z54" s="69"/>
      <c r="AA54" s="69"/>
    </row>
    <row r="55" spans="1:27" ht="15.75" customHeight="1">
      <c r="A55" s="205"/>
      <c r="B55" s="193"/>
      <c r="C55" s="193"/>
      <c r="D55" s="68" t="s">
        <v>307</v>
      </c>
      <c r="E55" s="213"/>
      <c r="F55" s="69"/>
      <c r="G55" s="69"/>
      <c r="H55" s="69"/>
      <c r="I55" s="69"/>
      <c r="J55" s="69"/>
      <c r="K55" s="69"/>
      <c r="L55" s="69"/>
      <c r="M55" s="69"/>
      <c r="N55" s="69"/>
      <c r="O55" s="69"/>
      <c r="P55" s="69"/>
      <c r="Q55" s="69"/>
      <c r="R55" s="69"/>
      <c r="S55" s="69"/>
      <c r="T55" s="69"/>
      <c r="U55" s="69"/>
      <c r="V55" s="69"/>
      <c r="W55" s="69"/>
      <c r="X55" s="69"/>
      <c r="Y55" s="69"/>
      <c r="Z55" s="69"/>
      <c r="AA55" s="69"/>
    </row>
    <row r="56" spans="1:27" ht="15" customHeight="1">
      <c r="A56" s="179" t="s">
        <v>336</v>
      </c>
      <c r="B56" s="206">
        <f>'PhaseII_2ndGrade '!C43</f>
        <v>9</v>
      </c>
      <c r="C56" s="164" t="s">
        <v>289</v>
      </c>
      <c r="D56" s="117" t="s">
        <v>290</v>
      </c>
      <c r="E56" s="170" t="str">
        <f>IF($B56&lt;6, "Does Not Meet Expectations", IF($B56&gt;8,"Meets Expectations", "Partially Meets Expectations"))</f>
        <v>Meets Expectations</v>
      </c>
      <c r="F56" s="69"/>
      <c r="G56" s="69"/>
      <c r="H56" s="69"/>
      <c r="I56" s="69"/>
      <c r="J56" s="69"/>
      <c r="K56" s="69"/>
      <c r="L56" s="69"/>
      <c r="M56" s="69"/>
      <c r="N56" s="69"/>
      <c r="O56" s="69"/>
      <c r="P56" s="69"/>
      <c r="Q56" s="69"/>
      <c r="R56" s="69"/>
      <c r="S56" s="69"/>
      <c r="T56" s="69"/>
      <c r="U56" s="69"/>
      <c r="V56" s="69"/>
      <c r="W56" s="69"/>
      <c r="X56" s="69"/>
      <c r="Y56" s="69"/>
      <c r="Z56" s="69"/>
      <c r="AA56" s="69"/>
    </row>
    <row r="57" spans="1:27" ht="15.75" customHeight="1">
      <c r="A57" s="180"/>
      <c r="B57" s="165"/>
      <c r="C57" s="165"/>
      <c r="D57" s="54" t="s">
        <v>337</v>
      </c>
      <c r="E57" s="168"/>
      <c r="F57" s="69"/>
      <c r="G57" s="69"/>
      <c r="H57" s="69"/>
      <c r="I57" s="69"/>
      <c r="J57" s="69"/>
      <c r="K57" s="69"/>
      <c r="L57" s="69"/>
      <c r="M57" s="69"/>
      <c r="N57" s="69"/>
      <c r="O57" s="69"/>
      <c r="P57" s="69"/>
      <c r="Q57" s="69"/>
      <c r="R57" s="69"/>
      <c r="S57" s="69"/>
      <c r="T57" s="69"/>
      <c r="U57" s="69"/>
      <c r="V57" s="69"/>
      <c r="W57" s="69"/>
      <c r="X57" s="69"/>
      <c r="Y57" s="69"/>
      <c r="Z57" s="69"/>
      <c r="AA57" s="69"/>
    </row>
    <row r="58" spans="1:27" ht="15.75" customHeight="1">
      <c r="A58" s="181"/>
      <c r="B58" s="166"/>
      <c r="C58" s="166"/>
      <c r="D58" s="55" t="s">
        <v>323</v>
      </c>
      <c r="E58" s="169"/>
      <c r="F58" s="69"/>
      <c r="G58" s="69"/>
      <c r="H58" s="69"/>
      <c r="I58" s="69"/>
      <c r="J58" s="69"/>
      <c r="K58" s="69"/>
      <c r="L58" s="69"/>
      <c r="M58" s="69"/>
      <c r="N58" s="69"/>
      <c r="O58" s="69"/>
      <c r="P58" s="69"/>
      <c r="Q58" s="69"/>
      <c r="R58" s="69"/>
      <c r="S58" s="69"/>
      <c r="T58" s="69"/>
      <c r="U58" s="69"/>
      <c r="V58" s="69"/>
      <c r="W58" s="69"/>
      <c r="X58" s="69"/>
      <c r="Y58" s="69"/>
      <c r="Z58" s="69"/>
      <c r="AA58" s="69"/>
    </row>
    <row r="59" spans="1:27" ht="15.75" customHeight="1">
      <c r="A59" s="179" t="s">
        <v>338</v>
      </c>
      <c r="B59" s="206">
        <f>'PhaseII_2ndGrade '!C51</f>
        <v>5</v>
      </c>
      <c r="C59" s="164" t="s">
        <v>339</v>
      </c>
      <c r="D59" s="62" t="s">
        <v>340</v>
      </c>
      <c r="E59" s="170" t="str">
        <f>IF($B59&lt;2, "Does Not Meet Expectations", IF($B59&gt;3,"Meets Expectations", "Partially Meets Expectations"))</f>
        <v>Meets Expectations</v>
      </c>
      <c r="F59" s="69"/>
      <c r="G59" s="69"/>
      <c r="H59" s="69"/>
      <c r="I59" s="69"/>
      <c r="J59" s="69"/>
      <c r="K59" s="69"/>
      <c r="L59" s="69"/>
      <c r="M59" s="69"/>
      <c r="N59" s="69"/>
      <c r="O59" s="69"/>
      <c r="P59" s="69"/>
      <c r="Q59" s="69"/>
      <c r="R59" s="69"/>
      <c r="S59" s="69"/>
      <c r="T59" s="69"/>
      <c r="U59" s="69"/>
      <c r="V59" s="69"/>
      <c r="W59" s="69"/>
      <c r="X59" s="69"/>
      <c r="Y59" s="69"/>
      <c r="Z59" s="69"/>
      <c r="AA59" s="69"/>
    </row>
    <row r="60" spans="1:27" ht="15.75" customHeight="1">
      <c r="A60" s="180"/>
      <c r="B60" s="165"/>
      <c r="C60" s="165"/>
      <c r="D60" s="63" t="s">
        <v>341</v>
      </c>
      <c r="E60" s="168"/>
      <c r="F60" s="69"/>
      <c r="G60" s="69"/>
      <c r="H60" s="69"/>
      <c r="I60" s="69"/>
      <c r="J60" s="69"/>
      <c r="K60" s="69"/>
      <c r="L60" s="69"/>
      <c r="M60" s="69"/>
      <c r="N60" s="69"/>
      <c r="O60" s="69"/>
      <c r="P60" s="69"/>
      <c r="Q60" s="69"/>
      <c r="R60" s="69"/>
      <c r="S60" s="69"/>
      <c r="T60" s="69"/>
      <c r="U60" s="69"/>
      <c r="V60" s="69"/>
      <c r="W60" s="69"/>
      <c r="X60" s="69"/>
      <c r="Y60" s="69"/>
      <c r="Z60" s="69"/>
      <c r="AA60" s="69"/>
    </row>
    <row r="61" spans="1:27" ht="15.75" customHeight="1">
      <c r="A61" s="181"/>
      <c r="B61" s="166"/>
      <c r="C61" s="166"/>
      <c r="D61" s="63" t="s">
        <v>342</v>
      </c>
      <c r="E61" s="169"/>
      <c r="F61" s="69"/>
      <c r="G61" s="69"/>
      <c r="H61" s="69"/>
      <c r="I61" s="69"/>
      <c r="J61" s="69"/>
      <c r="K61" s="69"/>
      <c r="L61" s="69"/>
      <c r="M61" s="69"/>
      <c r="N61" s="69"/>
      <c r="O61" s="69"/>
      <c r="P61" s="69"/>
      <c r="Q61" s="69"/>
      <c r="R61" s="69"/>
      <c r="S61" s="69"/>
      <c r="T61" s="69"/>
      <c r="U61" s="69"/>
      <c r="V61" s="69"/>
      <c r="W61" s="69"/>
      <c r="X61" s="69"/>
      <c r="Y61" s="69"/>
      <c r="Z61" s="69"/>
      <c r="AA61" s="69"/>
    </row>
    <row r="62" spans="1:27" ht="15.75" customHeight="1">
      <c r="A62" s="179" t="s">
        <v>303</v>
      </c>
      <c r="B62" s="206">
        <f>'PhaseII_2ndGrade '!C70</f>
        <v>16</v>
      </c>
      <c r="C62" s="164" t="s">
        <v>343</v>
      </c>
      <c r="D62" s="117" t="s">
        <v>344</v>
      </c>
      <c r="E62" s="170" t="str">
        <f>IF($B62&lt;7, "Does Not Meet Expectations", IF($B62&gt;10,"Meets Expectations", "Partially Meets Expectations"))</f>
        <v>Meets Expectations</v>
      </c>
      <c r="F62" s="69"/>
      <c r="G62" s="69"/>
      <c r="H62" s="69"/>
      <c r="I62" s="69"/>
      <c r="J62" s="69"/>
      <c r="K62" s="69"/>
      <c r="L62" s="69"/>
      <c r="M62" s="69"/>
      <c r="N62" s="69"/>
      <c r="O62" s="69"/>
      <c r="P62" s="69"/>
      <c r="Q62" s="69"/>
      <c r="R62" s="69"/>
      <c r="S62" s="69"/>
      <c r="T62" s="69"/>
      <c r="U62" s="69"/>
      <c r="V62" s="69"/>
      <c r="W62" s="69"/>
      <c r="X62" s="69"/>
      <c r="Y62" s="69"/>
      <c r="Z62" s="69"/>
      <c r="AA62" s="69"/>
    </row>
    <row r="63" spans="1:27" ht="15.75" customHeight="1">
      <c r="A63" s="180"/>
      <c r="B63" s="165"/>
      <c r="C63" s="165"/>
      <c r="D63" s="54" t="s">
        <v>345</v>
      </c>
      <c r="E63" s="168"/>
      <c r="F63" s="69"/>
      <c r="G63" s="69"/>
      <c r="H63" s="69"/>
      <c r="I63" s="69"/>
      <c r="J63" s="69"/>
      <c r="K63" s="69"/>
      <c r="L63" s="69"/>
      <c r="M63" s="69"/>
      <c r="N63" s="69"/>
      <c r="O63" s="69"/>
      <c r="P63" s="69"/>
      <c r="Q63" s="69"/>
      <c r="R63" s="69"/>
      <c r="S63" s="69"/>
      <c r="T63" s="69"/>
      <c r="U63" s="69"/>
      <c r="V63" s="69"/>
      <c r="W63" s="69"/>
      <c r="X63" s="69"/>
      <c r="Y63" s="69"/>
      <c r="Z63" s="69"/>
      <c r="AA63" s="69"/>
    </row>
    <row r="64" spans="1:27" ht="15.75" customHeight="1">
      <c r="A64" s="181"/>
      <c r="B64" s="166"/>
      <c r="C64" s="166"/>
      <c r="D64" s="54" t="s">
        <v>292</v>
      </c>
      <c r="E64" s="169"/>
      <c r="F64" s="69"/>
      <c r="G64" s="69"/>
      <c r="H64" s="69"/>
      <c r="I64" s="69"/>
      <c r="J64" s="69"/>
      <c r="K64" s="69"/>
      <c r="L64" s="69"/>
      <c r="M64" s="69"/>
      <c r="N64" s="69"/>
      <c r="O64" s="69"/>
      <c r="P64" s="69"/>
      <c r="Q64" s="69"/>
      <c r="R64" s="69"/>
      <c r="S64" s="69"/>
      <c r="T64" s="69"/>
      <c r="U64" s="69"/>
      <c r="V64" s="69"/>
      <c r="W64" s="69"/>
      <c r="X64" s="69"/>
      <c r="Y64" s="69"/>
      <c r="Z64" s="69"/>
      <c r="AA64" s="69"/>
    </row>
    <row r="65" spans="1:27" ht="15.75" customHeight="1">
      <c r="A65" s="207" t="s">
        <v>308</v>
      </c>
      <c r="B65" s="206">
        <f>'PhaseII_2ndGrade '!C78</f>
        <v>5</v>
      </c>
      <c r="C65" s="172" t="s">
        <v>339</v>
      </c>
      <c r="D65" s="117" t="s">
        <v>340</v>
      </c>
      <c r="E65" s="170" t="str">
        <f>IF($B65&lt;2, "Does Not Meet Expectations", IF($B65&gt;3,"Meets Expectations", "Partially Meets Expectations"))</f>
        <v>Meets Expectations</v>
      </c>
      <c r="F65" s="69"/>
      <c r="G65" s="69"/>
      <c r="H65" s="69"/>
      <c r="I65" s="69"/>
      <c r="J65" s="69"/>
      <c r="K65" s="69"/>
      <c r="L65" s="69"/>
      <c r="M65" s="69"/>
      <c r="N65" s="69"/>
      <c r="O65" s="69"/>
      <c r="P65" s="69"/>
      <c r="Q65" s="69"/>
      <c r="R65" s="69"/>
      <c r="S65" s="69"/>
      <c r="T65" s="69"/>
      <c r="U65" s="69"/>
      <c r="V65" s="69"/>
      <c r="W65" s="69"/>
      <c r="X65" s="69"/>
      <c r="Y65" s="69"/>
      <c r="Z65" s="69"/>
      <c r="AA65" s="69"/>
    </row>
    <row r="66" spans="1:27" ht="15.75" customHeight="1">
      <c r="A66" s="208"/>
      <c r="B66" s="165"/>
      <c r="C66" s="173"/>
      <c r="D66" s="54" t="s">
        <v>341</v>
      </c>
      <c r="E66" s="168"/>
      <c r="F66" s="69"/>
      <c r="G66" s="69"/>
      <c r="H66" s="69"/>
      <c r="I66" s="69"/>
      <c r="J66" s="69"/>
      <c r="K66" s="69"/>
      <c r="L66" s="69"/>
      <c r="M66" s="69"/>
      <c r="N66" s="69"/>
      <c r="O66" s="69"/>
      <c r="P66" s="69"/>
      <c r="Q66" s="69"/>
      <c r="R66" s="69"/>
      <c r="S66" s="69"/>
      <c r="T66" s="69"/>
      <c r="U66" s="69"/>
      <c r="V66" s="69"/>
      <c r="W66" s="69"/>
      <c r="X66" s="69"/>
      <c r="Y66" s="69"/>
      <c r="Z66" s="69"/>
      <c r="AA66" s="69"/>
    </row>
    <row r="67" spans="1:27" ht="15.75" customHeight="1">
      <c r="A67" s="208"/>
      <c r="B67" s="166"/>
      <c r="C67" s="174"/>
      <c r="D67" s="54" t="s">
        <v>342</v>
      </c>
      <c r="E67" s="169"/>
      <c r="F67" s="69"/>
      <c r="G67" s="69"/>
      <c r="H67" s="69"/>
      <c r="I67" s="69"/>
      <c r="J67" s="69"/>
      <c r="K67" s="69"/>
      <c r="L67" s="69"/>
      <c r="M67" s="69"/>
      <c r="N67" s="69"/>
      <c r="O67" s="69"/>
      <c r="P67" s="69"/>
      <c r="Q67" s="69"/>
      <c r="R67" s="69"/>
      <c r="S67" s="69"/>
      <c r="T67" s="69"/>
      <c r="U67" s="69"/>
      <c r="V67" s="69"/>
      <c r="W67" s="69"/>
      <c r="X67" s="69"/>
      <c r="Y67" s="69"/>
      <c r="Z67" s="69"/>
      <c r="AA67" s="69"/>
    </row>
    <row r="68" spans="1:27" ht="15.75" customHeight="1">
      <c r="A68" s="209" t="s">
        <v>313</v>
      </c>
      <c r="B68" s="162">
        <f>'PhaseII_2ndGrade '!C86</f>
        <v>5</v>
      </c>
      <c r="C68" s="176" t="s">
        <v>339</v>
      </c>
      <c r="D68" s="117" t="s">
        <v>340</v>
      </c>
      <c r="E68" s="170" t="str">
        <f>IF($B68&lt;2, "Does Not Meet Expectations", IF($B68&gt;3,"Meets Expectations", "Partially Meets Expectations"))</f>
        <v>Meets Expectations</v>
      </c>
      <c r="F68" s="69"/>
      <c r="G68" s="69"/>
      <c r="H68" s="69"/>
      <c r="I68" s="69"/>
      <c r="J68" s="69"/>
      <c r="K68" s="69"/>
      <c r="L68" s="69"/>
      <c r="M68" s="69"/>
      <c r="N68" s="69"/>
      <c r="O68" s="69"/>
      <c r="P68" s="69"/>
      <c r="Q68" s="69"/>
      <c r="R68" s="69"/>
      <c r="S68" s="69"/>
      <c r="T68" s="69"/>
      <c r="U68" s="69"/>
      <c r="V68" s="69"/>
      <c r="W68" s="69"/>
      <c r="X68" s="69"/>
      <c r="Y68" s="69"/>
      <c r="Z68" s="69"/>
      <c r="AA68" s="69"/>
    </row>
    <row r="69" spans="1:27" ht="15.75" customHeight="1">
      <c r="A69" s="210"/>
      <c r="B69" s="163"/>
      <c r="C69" s="177"/>
      <c r="D69" s="54" t="s">
        <v>341</v>
      </c>
      <c r="E69" s="168"/>
      <c r="F69" s="69"/>
      <c r="G69" s="69"/>
      <c r="H69" s="69"/>
      <c r="I69" s="69"/>
      <c r="J69" s="69"/>
      <c r="K69" s="69"/>
      <c r="L69" s="69"/>
      <c r="M69" s="69"/>
      <c r="N69" s="69"/>
      <c r="O69" s="69"/>
      <c r="P69" s="69"/>
      <c r="Q69" s="69"/>
      <c r="R69" s="69"/>
      <c r="S69" s="69"/>
      <c r="T69" s="69"/>
      <c r="U69" s="69"/>
      <c r="V69" s="69"/>
      <c r="W69" s="69"/>
      <c r="X69" s="69"/>
      <c r="Y69" s="69"/>
      <c r="Z69" s="69"/>
      <c r="AA69" s="69"/>
    </row>
    <row r="70" spans="1:27" ht="15.75" customHeight="1">
      <c r="A70" s="210"/>
      <c r="B70" s="171"/>
      <c r="C70" s="178"/>
      <c r="D70" s="55" t="s">
        <v>342</v>
      </c>
      <c r="E70" s="169"/>
      <c r="F70" s="69"/>
      <c r="G70" s="69"/>
      <c r="H70" s="69"/>
      <c r="I70" s="69"/>
      <c r="J70" s="69"/>
      <c r="K70" s="69"/>
      <c r="L70" s="69"/>
      <c r="M70" s="69"/>
      <c r="N70" s="69"/>
      <c r="O70" s="69"/>
      <c r="P70" s="69"/>
      <c r="Q70" s="69"/>
      <c r="R70" s="69"/>
      <c r="S70" s="69"/>
      <c r="T70" s="69"/>
      <c r="U70" s="69"/>
      <c r="V70" s="69"/>
      <c r="W70" s="69"/>
      <c r="X70" s="69"/>
      <c r="Y70" s="69"/>
      <c r="Z70" s="69"/>
      <c r="AA70" s="69"/>
    </row>
    <row r="71" spans="1:27" ht="15.75" customHeight="1">
      <c r="A71" s="56"/>
      <c r="B71" s="60"/>
      <c r="C71" s="60"/>
      <c r="D71" s="58" t="s">
        <v>318</v>
      </c>
      <c r="E71" s="59" t="s">
        <v>6</v>
      </c>
      <c r="F71" s="69"/>
      <c r="G71" s="69"/>
      <c r="H71" s="69"/>
      <c r="I71" s="69"/>
      <c r="J71" s="69"/>
      <c r="K71" s="69"/>
      <c r="L71" s="69"/>
      <c r="M71" s="69"/>
      <c r="N71" s="69"/>
      <c r="O71" s="69"/>
      <c r="P71" s="69"/>
      <c r="Q71" s="69"/>
      <c r="R71" s="69"/>
      <c r="S71" s="69"/>
      <c r="T71" s="69"/>
      <c r="U71" s="69"/>
      <c r="V71" s="69"/>
      <c r="W71" s="69"/>
      <c r="X71" s="69"/>
      <c r="Y71" s="69"/>
      <c r="Z71" s="69"/>
      <c r="AA71" s="69"/>
    </row>
    <row r="72" spans="1:27" ht="15.75" customHeight="1">
      <c r="A72" s="19"/>
      <c r="B72" s="19"/>
      <c r="C72" s="19"/>
      <c r="D72" s="19"/>
      <c r="E72" s="19"/>
      <c r="F72" s="69"/>
      <c r="G72" s="69"/>
      <c r="H72" s="69"/>
      <c r="I72" s="69"/>
      <c r="J72" s="69"/>
      <c r="K72" s="69"/>
      <c r="L72" s="69"/>
      <c r="M72" s="69"/>
      <c r="N72" s="69"/>
      <c r="O72" s="69"/>
      <c r="P72" s="69"/>
      <c r="Q72" s="69"/>
      <c r="R72" s="69"/>
      <c r="S72" s="69"/>
      <c r="T72" s="69"/>
      <c r="U72" s="69"/>
      <c r="V72" s="69"/>
      <c r="W72" s="69"/>
      <c r="X72" s="69"/>
      <c r="Y72" s="69"/>
      <c r="Z72" s="69"/>
      <c r="AA72" s="69"/>
    </row>
    <row r="73" spans="1:27" ht="15.75" customHeight="1">
      <c r="A73" s="22" t="s">
        <v>346</v>
      </c>
      <c r="B73" s="49"/>
      <c r="C73" s="49"/>
      <c r="D73" s="49"/>
      <c r="E73" s="50"/>
      <c r="F73" s="69"/>
      <c r="G73" s="69"/>
      <c r="H73" s="69"/>
      <c r="I73" s="69"/>
      <c r="J73" s="69"/>
      <c r="K73" s="69"/>
      <c r="L73" s="69"/>
      <c r="M73" s="69"/>
      <c r="N73" s="69"/>
      <c r="O73" s="69"/>
      <c r="P73" s="69"/>
      <c r="Q73" s="69"/>
      <c r="R73" s="69"/>
      <c r="S73" s="69"/>
      <c r="T73" s="69"/>
      <c r="U73" s="69"/>
      <c r="V73" s="69"/>
      <c r="W73" s="69"/>
      <c r="X73" s="69"/>
      <c r="Y73" s="69"/>
      <c r="Z73" s="69"/>
      <c r="AA73" s="69"/>
    </row>
    <row r="74" spans="1:27" ht="15.75" customHeight="1">
      <c r="A74" s="51" t="s">
        <v>283</v>
      </c>
      <c r="B74" s="116" t="s">
        <v>284</v>
      </c>
      <c r="C74" s="116" t="s">
        <v>285</v>
      </c>
      <c r="D74" s="52" t="s">
        <v>286</v>
      </c>
      <c r="E74" s="53" t="s">
        <v>287</v>
      </c>
      <c r="F74" s="69"/>
      <c r="G74" s="69"/>
      <c r="H74" s="69"/>
      <c r="I74" s="69"/>
      <c r="J74" s="69"/>
      <c r="K74" s="69"/>
      <c r="L74" s="69"/>
      <c r="M74" s="69"/>
      <c r="N74" s="69"/>
      <c r="O74" s="69"/>
      <c r="P74" s="69"/>
      <c r="Q74" s="69"/>
      <c r="R74" s="69"/>
      <c r="S74" s="69"/>
      <c r="T74" s="69"/>
      <c r="U74" s="69"/>
      <c r="V74" s="69"/>
      <c r="W74" s="69"/>
      <c r="X74" s="69"/>
      <c r="Y74" s="69"/>
      <c r="Z74" s="69"/>
      <c r="AA74" s="69"/>
    </row>
    <row r="75" spans="1:27" ht="15.75" customHeight="1">
      <c r="A75" s="182" t="s">
        <v>347</v>
      </c>
      <c r="B75" s="162">
        <f>PhaseII_3rdGrade!C29</f>
        <v>14</v>
      </c>
      <c r="C75" s="164" t="s">
        <v>333</v>
      </c>
      <c r="D75" s="62" t="s">
        <v>348</v>
      </c>
      <c r="E75" s="170" t="str">
        <f>IF($B75&lt;8, "Does Not Meet Expectations", IF($B75&gt;11,"Meets Expectations", "Partially Meets Expectations"))</f>
        <v>Meets Expectations</v>
      </c>
      <c r="F75" s="69"/>
      <c r="G75" s="69"/>
      <c r="H75" s="69"/>
      <c r="I75" s="69"/>
      <c r="J75" s="69"/>
      <c r="K75" s="69"/>
      <c r="L75" s="69"/>
      <c r="M75" s="69"/>
      <c r="N75" s="69"/>
      <c r="O75" s="69"/>
      <c r="P75" s="69"/>
      <c r="Q75" s="69"/>
      <c r="R75" s="69"/>
      <c r="S75" s="69"/>
      <c r="T75" s="69"/>
      <c r="U75" s="69"/>
      <c r="V75" s="69"/>
      <c r="W75" s="69"/>
      <c r="X75" s="69"/>
      <c r="Y75" s="69"/>
      <c r="Z75" s="69"/>
      <c r="AA75" s="69"/>
    </row>
    <row r="76" spans="1:27" ht="15.75" customHeight="1">
      <c r="A76" s="160"/>
      <c r="B76" s="163"/>
      <c r="C76" s="165"/>
      <c r="D76" s="63" t="s">
        <v>349</v>
      </c>
      <c r="E76" s="168"/>
      <c r="F76" s="69"/>
      <c r="G76" s="69"/>
      <c r="H76" s="69"/>
      <c r="I76" s="69"/>
      <c r="J76" s="69"/>
      <c r="K76" s="69"/>
      <c r="L76" s="69"/>
      <c r="M76" s="69"/>
      <c r="N76" s="69"/>
      <c r="O76" s="69"/>
      <c r="P76" s="69"/>
      <c r="Q76" s="69"/>
      <c r="R76" s="69"/>
      <c r="S76" s="69"/>
      <c r="T76" s="69"/>
      <c r="U76" s="69"/>
      <c r="V76" s="69"/>
      <c r="W76" s="69"/>
      <c r="X76" s="69"/>
      <c r="Y76" s="69"/>
      <c r="Z76" s="69"/>
      <c r="AA76" s="69"/>
    </row>
    <row r="77" spans="1:27" ht="15.75" customHeight="1">
      <c r="A77" s="161"/>
      <c r="B77" s="171"/>
      <c r="C77" s="166"/>
      <c r="D77" s="63" t="s">
        <v>307</v>
      </c>
      <c r="E77" s="169"/>
      <c r="F77" s="69"/>
      <c r="G77" s="69"/>
      <c r="H77" s="69"/>
      <c r="I77" s="69"/>
      <c r="J77" s="69"/>
      <c r="K77" s="69"/>
      <c r="L77" s="69"/>
      <c r="M77" s="69"/>
      <c r="N77" s="69"/>
      <c r="O77" s="69"/>
      <c r="P77" s="69"/>
      <c r="Q77" s="69"/>
      <c r="R77" s="69"/>
      <c r="S77" s="69"/>
      <c r="T77" s="69"/>
      <c r="U77" s="69"/>
      <c r="V77" s="69"/>
      <c r="W77" s="69"/>
      <c r="X77" s="69"/>
      <c r="Y77" s="69"/>
      <c r="Z77" s="69"/>
      <c r="AA77" s="69"/>
    </row>
    <row r="78" spans="1:27" ht="15" customHeight="1">
      <c r="A78" s="159" t="s">
        <v>336</v>
      </c>
      <c r="B78" s="162">
        <f>PhaseII_3rdGrade!C44</f>
        <v>11</v>
      </c>
      <c r="C78" s="164" t="s">
        <v>350</v>
      </c>
      <c r="D78" s="117" t="s">
        <v>351</v>
      </c>
      <c r="E78" s="170" t="str">
        <f>IF($B78&lt;6, "Does Not Meet Expectations", IF($B78&gt;9,"Meets Expectations", "Partially Meets Expectations"))</f>
        <v>Meets Expectations</v>
      </c>
      <c r="F78" s="69"/>
      <c r="G78" s="69"/>
      <c r="H78" s="69"/>
      <c r="I78" s="69"/>
      <c r="J78" s="69"/>
      <c r="K78" s="69"/>
      <c r="L78" s="69"/>
      <c r="M78" s="69"/>
      <c r="N78" s="69"/>
      <c r="O78" s="69"/>
      <c r="P78" s="69"/>
      <c r="Q78" s="69"/>
      <c r="R78" s="69"/>
      <c r="S78" s="69"/>
      <c r="T78" s="69"/>
      <c r="U78" s="69"/>
      <c r="V78" s="69"/>
      <c r="W78" s="69"/>
      <c r="X78" s="69"/>
      <c r="Y78" s="69"/>
      <c r="Z78" s="69"/>
      <c r="AA78" s="69"/>
    </row>
    <row r="79" spans="1:27" ht="15.75" customHeight="1">
      <c r="A79" s="160"/>
      <c r="B79" s="163"/>
      <c r="C79" s="165"/>
      <c r="D79" s="54" t="s">
        <v>352</v>
      </c>
      <c r="E79" s="168"/>
      <c r="F79" s="69"/>
      <c r="G79" s="69"/>
      <c r="H79" s="69"/>
      <c r="I79" s="69"/>
      <c r="J79" s="69"/>
      <c r="K79" s="69"/>
      <c r="L79" s="69"/>
      <c r="M79" s="69"/>
      <c r="N79" s="69"/>
      <c r="O79" s="69"/>
      <c r="P79" s="69"/>
      <c r="Q79" s="69"/>
      <c r="R79" s="69"/>
      <c r="S79" s="69"/>
      <c r="T79" s="69"/>
      <c r="U79" s="69"/>
      <c r="V79" s="69"/>
      <c r="W79" s="69"/>
      <c r="X79" s="69"/>
      <c r="Y79" s="69"/>
      <c r="Z79" s="69"/>
      <c r="AA79" s="69"/>
    </row>
    <row r="80" spans="1:27" ht="15.75" customHeight="1">
      <c r="A80" s="161"/>
      <c r="B80" s="171"/>
      <c r="C80" s="166"/>
      <c r="D80" s="55" t="s">
        <v>323</v>
      </c>
      <c r="E80" s="169"/>
      <c r="F80" s="69"/>
      <c r="G80" s="69"/>
      <c r="H80" s="69"/>
      <c r="I80" s="69"/>
      <c r="J80" s="69"/>
      <c r="K80" s="69"/>
      <c r="L80" s="69"/>
      <c r="M80" s="69"/>
      <c r="N80" s="69"/>
      <c r="O80" s="69"/>
      <c r="P80" s="69"/>
      <c r="Q80" s="69"/>
      <c r="R80" s="69"/>
      <c r="S80" s="69"/>
      <c r="T80" s="69"/>
      <c r="U80" s="69"/>
      <c r="V80" s="69"/>
      <c r="W80" s="69"/>
      <c r="X80" s="69"/>
      <c r="Y80" s="69"/>
      <c r="Z80" s="69"/>
      <c r="AA80" s="69"/>
    </row>
    <row r="81" spans="1:27" ht="15.75" customHeight="1">
      <c r="A81" s="159" t="s">
        <v>353</v>
      </c>
      <c r="B81" s="162">
        <f>PhaseII_3rdGrade!C52</f>
        <v>5</v>
      </c>
      <c r="C81" s="164" t="s">
        <v>339</v>
      </c>
      <c r="D81" s="62" t="s">
        <v>340</v>
      </c>
      <c r="E81" s="170" t="str">
        <f>IF($B81&lt;2, "Does Not Meet Expectations", IF($B81&gt;3,"Meets Expectations", "Partially Meets Expectations"))</f>
        <v>Meets Expectations</v>
      </c>
      <c r="F81" s="69"/>
      <c r="G81" s="69"/>
      <c r="H81" s="69"/>
      <c r="I81" s="69"/>
      <c r="J81" s="69"/>
      <c r="K81" s="69"/>
      <c r="L81" s="69"/>
      <c r="M81" s="69"/>
      <c r="N81" s="69"/>
      <c r="O81" s="69"/>
      <c r="P81" s="69"/>
      <c r="Q81" s="69"/>
      <c r="R81" s="69"/>
      <c r="S81" s="69"/>
      <c r="T81" s="69"/>
      <c r="U81" s="69"/>
      <c r="V81" s="69"/>
      <c r="W81" s="69"/>
      <c r="X81" s="69"/>
      <c r="Y81" s="69"/>
      <c r="Z81" s="69"/>
      <c r="AA81" s="69"/>
    </row>
    <row r="82" spans="1:27" ht="15.75" customHeight="1">
      <c r="A82" s="160"/>
      <c r="B82" s="163"/>
      <c r="C82" s="165"/>
      <c r="D82" s="63" t="s">
        <v>341</v>
      </c>
      <c r="E82" s="168"/>
      <c r="F82" s="69"/>
      <c r="G82" s="69"/>
      <c r="H82" s="69"/>
      <c r="I82" s="69"/>
      <c r="J82" s="69"/>
      <c r="K82" s="69"/>
      <c r="L82" s="69"/>
      <c r="M82" s="69"/>
      <c r="N82" s="69"/>
      <c r="O82" s="69"/>
      <c r="P82" s="69"/>
      <c r="Q82" s="69"/>
      <c r="R82" s="69"/>
      <c r="S82" s="69"/>
      <c r="T82" s="69"/>
      <c r="U82" s="69"/>
      <c r="V82" s="69"/>
      <c r="W82" s="69"/>
      <c r="X82" s="69"/>
      <c r="Y82" s="69"/>
      <c r="Z82" s="69"/>
      <c r="AA82" s="69"/>
    </row>
    <row r="83" spans="1:27" ht="15.75" customHeight="1">
      <c r="A83" s="161"/>
      <c r="B83" s="171"/>
      <c r="C83" s="166"/>
      <c r="D83" s="63" t="s">
        <v>342</v>
      </c>
      <c r="E83" s="169"/>
      <c r="F83" s="69"/>
      <c r="G83" s="69"/>
      <c r="H83" s="69"/>
      <c r="I83" s="69"/>
      <c r="J83" s="69"/>
      <c r="K83" s="69"/>
      <c r="L83" s="69"/>
      <c r="M83" s="69"/>
      <c r="N83" s="69"/>
      <c r="O83" s="69"/>
      <c r="P83" s="69"/>
      <c r="Q83" s="69"/>
      <c r="R83" s="69"/>
      <c r="S83" s="69"/>
      <c r="T83" s="69"/>
      <c r="U83" s="69"/>
      <c r="V83" s="69"/>
      <c r="W83" s="69"/>
      <c r="X83" s="69"/>
      <c r="Y83" s="69"/>
      <c r="Z83" s="69"/>
      <c r="AA83" s="69"/>
    </row>
    <row r="84" spans="1:27" ht="15.75" customHeight="1">
      <c r="A84" s="159" t="s">
        <v>303</v>
      </c>
      <c r="B84" s="162">
        <f>PhaseII_3rdGrade!C71</f>
        <v>16</v>
      </c>
      <c r="C84" s="164" t="s">
        <v>343</v>
      </c>
      <c r="D84" s="117" t="s">
        <v>344</v>
      </c>
      <c r="E84" s="170" t="str">
        <f>IF($B84&lt;7, "Does Not Meet Expectations", IF($B84&gt;10,"Meets Expectations", "Partially Meets Expectations"))</f>
        <v>Meets Expectations</v>
      </c>
      <c r="F84" s="69"/>
      <c r="G84" s="69"/>
      <c r="H84" s="69"/>
      <c r="I84" s="69"/>
      <c r="J84" s="69"/>
      <c r="K84" s="69"/>
      <c r="L84" s="69"/>
      <c r="M84" s="69"/>
      <c r="N84" s="69"/>
      <c r="O84" s="69"/>
      <c r="P84" s="69"/>
      <c r="Q84" s="69"/>
      <c r="R84" s="69"/>
      <c r="S84" s="69"/>
      <c r="T84" s="69"/>
      <c r="U84" s="69"/>
      <c r="V84" s="69"/>
      <c r="W84" s="69"/>
      <c r="X84" s="69"/>
      <c r="Y84" s="69"/>
      <c r="Z84" s="69"/>
      <c r="AA84" s="69"/>
    </row>
    <row r="85" spans="1:27" ht="15.75" customHeight="1">
      <c r="A85" s="160"/>
      <c r="B85" s="163"/>
      <c r="C85" s="165"/>
      <c r="D85" s="54" t="s">
        <v>345</v>
      </c>
      <c r="E85" s="168"/>
      <c r="F85" s="69"/>
      <c r="G85" s="69"/>
      <c r="H85" s="69"/>
      <c r="I85" s="69"/>
      <c r="J85" s="69"/>
      <c r="K85" s="69"/>
      <c r="L85" s="69"/>
      <c r="M85" s="69"/>
      <c r="N85" s="69"/>
      <c r="O85" s="69"/>
      <c r="P85" s="69"/>
      <c r="Q85" s="69"/>
      <c r="R85" s="69"/>
      <c r="S85" s="69"/>
      <c r="T85" s="69"/>
      <c r="U85" s="69"/>
      <c r="V85" s="69"/>
      <c r="W85" s="69"/>
      <c r="X85" s="69"/>
      <c r="Y85" s="69"/>
      <c r="Z85" s="69"/>
      <c r="AA85" s="69"/>
    </row>
    <row r="86" spans="1:27" ht="15.75" customHeight="1">
      <c r="A86" s="161"/>
      <c r="B86" s="171"/>
      <c r="C86" s="166"/>
      <c r="D86" s="54" t="s">
        <v>292</v>
      </c>
      <c r="E86" s="169"/>
      <c r="F86" s="69"/>
      <c r="G86" s="69"/>
      <c r="H86" s="69"/>
      <c r="I86" s="69"/>
      <c r="J86" s="69"/>
      <c r="K86" s="69"/>
      <c r="L86" s="69"/>
      <c r="M86" s="69"/>
      <c r="N86" s="69"/>
      <c r="O86" s="69"/>
      <c r="P86" s="69"/>
      <c r="Q86" s="69"/>
      <c r="R86" s="69"/>
      <c r="S86" s="69"/>
      <c r="T86" s="69"/>
      <c r="U86" s="69"/>
      <c r="V86" s="69"/>
      <c r="W86" s="69"/>
      <c r="X86" s="69"/>
      <c r="Y86" s="69"/>
      <c r="Z86" s="69"/>
      <c r="AA86" s="69"/>
    </row>
    <row r="87" spans="1:27" ht="15.75" customHeight="1">
      <c r="A87" s="159" t="s">
        <v>308</v>
      </c>
      <c r="B87" s="162">
        <f>PhaseII_3rdGrade!C79</f>
        <v>5</v>
      </c>
      <c r="C87" s="172" t="s">
        <v>339</v>
      </c>
      <c r="D87" s="117" t="s">
        <v>340</v>
      </c>
      <c r="E87" s="170" t="str">
        <f>IF($B87&lt;2, "Does Not Meet Expectations", IF($B87&gt;3,"Meets Expectations", "Partially Meets Expectations"))</f>
        <v>Meets Expectations</v>
      </c>
      <c r="F87" s="69"/>
      <c r="G87" s="69"/>
      <c r="H87" s="69"/>
      <c r="I87" s="69"/>
      <c r="J87" s="69"/>
      <c r="K87" s="69"/>
      <c r="L87" s="69"/>
      <c r="M87" s="69"/>
      <c r="N87" s="69"/>
      <c r="O87" s="69"/>
      <c r="P87" s="69"/>
      <c r="Q87" s="69"/>
      <c r="R87" s="69"/>
      <c r="S87" s="69"/>
      <c r="T87" s="69"/>
      <c r="U87" s="69"/>
      <c r="V87" s="69"/>
      <c r="W87" s="69"/>
      <c r="X87" s="69"/>
      <c r="Y87" s="69"/>
      <c r="Z87" s="69"/>
      <c r="AA87" s="69"/>
    </row>
    <row r="88" spans="1:27" ht="15.75" customHeight="1">
      <c r="A88" s="160"/>
      <c r="B88" s="163"/>
      <c r="C88" s="173"/>
      <c r="D88" s="54" t="s">
        <v>341</v>
      </c>
      <c r="E88" s="168"/>
      <c r="F88" s="69"/>
      <c r="G88" s="69"/>
      <c r="H88" s="69"/>
      <c r="I88" s="69"/>
      <c r="J88" s="69"/>
      <c r="K88" s="69"/>
      <c r="L88" s="69"/>
      <c r="M88" s="69"/>
      <c r="N88" s="69"/>
      <c r="O88" s="69"/>
      <c r="P88" s="69"/>
      <c r="Q88" s="69"/>
      <c r="R88" s="69"/>
      <c r="S88" s="69"/>
      <c r="T88" s="69"/>
      <c r="U88" s="69"/>
      <c r="V88" s="69"/>
      <c r="W88" s="69"/>
      <c r="X88" s="69"/>
      <c r="Y88" s="69"/>
      <c r="Z88" s="69"/>
      <c r="AA88" s="69"/>
    </row>
    <row r="89" spans="1:27" ht="15.75" customHeight="1">
      <c r="A89" s="161"/>
      <c r="B89" s="171"/>
      <c r="C89" s="174"/>
      <c r="D89" s="54" t="s">
        <v>354</v>
      </c>
      <c r="E89" s="169"/>
      <c r="F89" s="69"/>
      <c r="G89" s="69"/>
      <c r="H89" s="69"/>
      <c r="I89" s="69"/>
      <c r="J89" s="69"/>
      <c r="K89" s="69"/>
      <c r="L89" s="69"/>
      <c r="M89" s="69"/>
      <c r="N89" s="69"/>
      <c r="O89" s="69"/>
      <c r="P89" s="69"/>
      <c r="Q89" s="69"/>
      <c r="R89" s="69"/>
      <c r="S89" s="69"/>
      <c r="T89" s="69"/>
      <c r="U89" s="69"/>
      <c r="V89" s="69"/>
      <c r="W89" s="69"/>
      <c r="X89" s="69"/>
      <c r="Y89" s="69"/>
      <c r="Z89" s="69"/>
      <c r="AA89" s="69"/>
    </row>
    <row r="90" spans="1:27" ht="15.75" customHeight="1">
      <c r="A90" s="159" t="s">
        <v>313</v>
      </c>
      <c r="B90" s="162">
        <f>PhaseII_3rdGrade!C87</f>
        <v>5</v>
      </c>
      <c r="C90" s="176" t="s">
        <v>339</v>
      </c>
      <c r="D90" s="117" t="s">
        <v>340</v>
      </c>
      <c r="E90" s="170" t="str">
        <f>IF($B90&lt;2, "Does Not Meet Expectations", IF($B90&gt;3,"Meets Expectations", "Partially Meets Expectations"))</f>
        <v>Meets Expectations</v>
      </c>
      <c r="F90" s="69"/>
      <c r="G90" s="69"/>
      <c r="H90" s="69"/>
      <c r="I90" s="69"/>
      <c r="J90" s="69"/>
      <c r="K90" s="69"/>
      <c r="L90" s="69"/>
      <c r="M90" s="69"/>
      <c r="N90" s="69"/>
      <c r="O90" s="69"/>
      <c r="P90" s="69"/>
      <c r="Q90" s="69"/>
      <c r="R90" s="69"/>
      <c r="S90" s="69"/>
      <c r="T90" s="69"/>
      <c r="U90" s="69"/>
      <c r="V90" s="69"/>
      <c r="W90" s="69"/>
      <c r="X90" s="69"/>
      <c r="Y90" s="69"/>
      <c r="Z90" s="69"/>
      <c r="AA90" s="69"/>
    </row>
    <row r="91" spans="1:27" ht="15.75" customHeight="1">
      <c r="A91" s="160"/>
      <c r="B91" s="163"/>
      <c r="C91" s="177"/>
      <c r="D91" s="54" t="s">
        <v>341</v>
      </c>
      <c r="E91" s="168"/>
      <c r="F91" s="69"/>
      <c r="G91" s="69"/>
      <c r="H91" s="69"/>
      <c r="I91" s="69"/>
      <c r="J91" s="69"/>
      <c r="K91" s="69"/>
      <c r="L91" s="69"/>
      <c r="M91" s="69"/>
      <c r="N91" s="69"/>
      <c r="O91" s="69"/>
      <c r="P91" s="69"/>
      <c r="Q91" s="69"/>
      <c r="R91" s="69"/>
      <c r="S91" s="69"/>
      <c r="T91" s="69"/>
      <c r="U91" s="69"/>
      <c r="V91" s="69"/>
      <c r="W91" s="69"/>
      <c r="X91" s="69"/>
      <c r="Y91" s="69"/>
      <c r="Z91" s="69"/>
      <c r="AA91" s="69"/>
    </row>
    <row r="92" spans="1:27" ht="15.75" customHeight="1">
      <c r="A92" s="175"/>
      <c r="B92" s="171"/>
      <c r="C92" s="178"/>
      <c r="D92" s="55" t="s">
        <v>342</v>
      </c>
      <c r="E92" s="169"/>
      <c r="F92" s="69"/>
      <c r="G92" s="69"/>
      <c r="H92" s="69"/>
      <c r="I92" s="69"/>
      <c r="J92" s="69"/>
      <c r="K92" s="69"/>
      <c r="L92" s="69"/>
      <c r="M92" s="69"/>
      <c r="N92" s="69"/>
      <c r="O92" s="69"/>
      <c r="P92" s="69"/>
      <c r="Q92" s="69"/>
      <c r="R92" s="69"/>
      <c r="S92" s="69"/>
      <c r="T92" s="69"/>
      <c r="U92" s="69"/>
      <c r="V92" s="69"/>
      <c r="W92" s="69"/>
      <c r="X92" s="69"/>
      <c r="Y92" s="69"/>
      <c r="Z92" s="69"/>
      <c r="AA92" s="69"/>
    </row>
    <row r="93" spans="1:27" ht="15.75" customHeight="1">
      <c r="A93" s="56"/>
      <c r="B93" s="57"/>
      <c r="C93" s="57"/>
      <c r="D93" s="58" t="s">
        <v>318</v>
      </c>
      <c r="E93" s="59" t="s">
        <v>6</v>
      </c>
      <c r="F93" s="69"/>
      <c r="G93" s="69"/>
      <c r="H93" s="69"/>
      <c r="I93" s="69"/>
      <c r="J93" s="69"/>
      <c r="K93" s="69"/>
      <c r="L93" s="69"/>
      <c r="M93" s="69"/>
      <c r="N93" s="69"/>
      <c r="O93" s="69"/>
      <c r="P93" s="69"/>
      <c r="Q93" s="69"/>
      <c r="R93" s="69"/>
      <c r="S93" s="69"/>
      <c r="T93" s="69"/>
      <c r="U93" s="69"/>
      <c r="V93" s="69"/>
      <c r="W93" s="69"/>
      <c r="X93" s="69"/>
      <c r="Y93" s="69"/>
      <c r="Z93" s="69"/>
      <c r="AA93" s="69"/>
    </row>
    <row r="94" spans="1:27" ht="1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row>
    <row r="95" spans="1:27" ht="15.75" customHeight="1">
      <c r="A95" s="22" t="s">
        <v>355</v>
      </c>
      <c r="B95" s="49"/>
      <c r="C95" s="49"/>
      <c r="D95" s="49"/>
      <c r="E95" s="50"/>
      <c r="F95" s="69"/>
      <c r="G95" s="69"/>
      <c r="H95" s="69"/>
      <c r="I95" s="69"/>
      <c r="J95" s="69"/>
      <c r="K95" s="69"/>
      <c r="L95" s="69"/>
      <c r="M95" s="69"/>
      <c r="N95" s="69"/>
      <c r="O95" s="69"/>
      <c r="P95" s="69"/>
      <c r="Q95" s="69"/>
      <c r="R95" s="69"/>
      <c r="S95" s="69"/>
      <c r="T95" s="69"/>
      <c r="U95" s="69"/>
      <c r="V95" s="69"/>
      <c r="W95" s="69"/>
      <c r="X95" s="69"/>
      <c r="Y95" s="69"/>
      <c r="Z95" s="69"/>
      <c r="AA95" s="69"/>
    </row>
    <row r="96" spans="1:27" ht="15.75" customHeight="1">
      <c r="A96" s="51" t="s">
        <v>283</v>
      </c>
      <c r="B96" s="116" t="s">
        <v>284</v>
      </c>
      <c r="C96" s="116" t="s">
        <v>285</v>
      </c>
      <c r="D96" s="52" t="s">
        <v>286</v>
      </c>
      <c r="E96" s="53" t="s">
        <v>287</v>
      </c>
      <c r="F96" s="69"/>
      <c r="G96" s="69"/>
      <c r="H96" s="69"/>
      <c r="I96" s="69"/>
      <c r="J96" s="69"/>
      <c r="K96" s="69"/>
      <c r="L96" s="69"/>
      <c r="M96" s="69"/>
      <c r="N96" s="69"/>
      <c r="O96" s="69"/>
      <c r="P96" s="69"/>
      <c r="Q96" s="69"/>
      <c r="R96" s="69"/>
      <c r="S96" s="69"/>
      <c r="T96" s="69"/>
      <c r="U96" s="69"/>
      <c r="V96" s="69"/>
      <c r="W96" s="69"/>
      <c r="X96" s="69"/>
      <c r="Y96" s="69"/>
      <c r="Z96" s="69"/>
      <c r="AA96" s="69"/>
    </row>
    <row r="97" spans="1:27" ht="15.75" customHeight="1">
      <c r="A97" s="182" t="s">
        <v>356</v>
      </c>
      <c r="B97" s="162">
        <f>PhaseII_4thGrade!C21</f>
        <v>6</v>
      </c>
      <c r="C97" s="164" t="s">
        <v>357</v>
      </c>
      <c r="D97" s="62" t="s">
        <v>358</v>
      </c>
      <c r="E97" s="170" t="str">
        <f>IF($B97&lt;3, "Does Not Meet Expectations", IF($B97&gt;4,"Meets Expectations", "Partially Meets Expectations"))</f>
        <v>Meets Expectations</v>
      </c>
      <c r="F97" s="69"/>
      <c r="G97" s="69"/>
      <c r="H97" s="69"/>
      <c r="I97" s="69"/>
      <c r="J97" s="69"/>
      <c r="K97" s="69"/>
      <c r="L97" s="69"/>
      <c r="M97" s="69"/>
      <c r="N97" s="69"/>
      <c r="O97" s="69"/>
      <c r="P97" s="69"/>
      <c r="Q97" s="69"/>
      <c r="R97" s="69"/>
      <c r="S97" s="69"/>
      <c r="T97" s="69"/>
      <c r="U97" s="69"/>
      <c r="V97" s="69"/>
      <c r="W97" s="69"/>
      <c r="X97" s="69"/>
      <c r="Y97" s="69"/>
      <c r="Z97" s="69"/>
      <c r="AA97" s="69"/>
    </row>
    <row r="98" spans="1:27" ht="15.75" customHeight="1">
      <c r="A98" s="160"/>
      <c r="B98" s="163"/>
      <c r="C98" s="165"/>
      <c r="D98" s="63" t="s">
        <v>325</v>
      </c>
      <c r="E98" s="168"/>
      <c r="F98" s="69"/>
      <c r="G98" s="69"/>
      <c r="H98" s="69"/>
      <c r="I98" s="69"/>
      <c r="J98" s="69"/>
      <c r="K98" s="69"/>
      <c r="L98" s="69"/>
      <c r="M98" s="69"/>
      <c r="N98" s="69"/>
      <c r="O98" s="69"/>
      <c r="P98" s="69"/>
      <c r="Q98" s="69"/>
      <c r="R98" s="69"/>
      <c r="S98" s="69"/>
      <c r="T98" s="69"/>
      <c r="U98" s="69"/>
      <c r="V98" s="69"/>
      <c r="W98" s="69"/>
      <c r="X98" s="69"/>
      <c r="Y98" s="69"/>
      <c r="Z98" s="69"/>
      <c r="AA98" s="69"/>
    </row>
    <row r="99" spans="1:27" ht="15.75" customHeight="1">
      <c r="A99" s="161"/>
      <c r="B99" s="171"/>
      <c r="C99" s="166"/>
      <c r="D99" s="63" t="s">
        <v>326</v>
      </c>
      <c r="E99" s="169"/>
      <c r="F99" s="69"/>
      <c r="G99" s="69"/>
      <c r="H99" s="69"/>
      <c r="I99" s="69"/>
      <c r="J99" s="69"/>
      <c r="K99" s="69"/>
      <c r="L99" s="69"/>
      <c r="M99" s="69"/>
      <c r="N99" s="69"/>
      <c r="O99" s="69"/>
      <c r="P99" s="69"/>
      <c r="Q99" s="69"/>
      <c r="R99" s="69"/>
      <c r="S99" s="69"/>
      <c r="T99" s="69"/>
      <c r="U99" s="69"/>
      <c r="V99" s="69"/>
      <c r="W99" s="69"/>
      <c r="X99" s="69"/>
      <c r="Y99" s="69"/>
      <c r="Z99" s="69"/>
      <c r="AA99" s="69"/>
    </row>
    <row r="100" spans="1:27" ht="15" customHeight="1">
      <c r="A100" s="159" t="s">
        <v>359</v>
      </c>
      <c r="B100" s="162">
        <f>PhaseII_4thGrade!C34</f>
        <v>10</v>
      </c>
      <c r="C100" s="164" t="s">
        <v>360</v>
      </c>
      <c r="D100" s="117" t="s">
        <v>361</v>
      </c>
      <c r="E100" s="170" t="str">
        <f>IF($B100&lt;6, "Does Not Meet Expectations", IF($B100&gt;7,"Meets Expectations", "Partially Meets Expectations"))</f>
        <v>Meets Expectations</v>
      </c>
      <c r="F100" s="69"/>
      <c r="G100" s="69"/>
      <c r="H100" s="69"/>
      <c r="I100" s="69"/>
      <c r="J100" s="69"/>
      <c r="K100" s="69"/>
      <c r="L100" s="69"/>
      <c r="M100" s="69"/>
      <c r="N100" s="69"/>
      <c r="O100" s="69"/>
      <c r="P100" s="69"/>
      <c r="Q100" s="69"/>
      <c r="R100" s="69"/>
      <c r="S100" s="69"/>
      <c r="T100" s="69"/>
      <c r="U100" s="69"/>
      <c r="V100" s="69"/>
      <c r="W100" s="69"/>
      <c r="X100" s="69"/>
      <c r="Y100" s="69"/>
      <c r="Z100" s="69"/>
      <c r="AA100" s="69"/>
    </row>
    <row r="101" spans="1:27" ht="15.75" customHeight="1">
      <c r="A101" s="160"/>
      <c r="B101" s="163"/>
      <c r="C101" s="165"/>
      <c r="D101" s="54" t="s">
        <v>322</v>
      </c>
      <c r="E101" s="168"/>
      <c r="F101" s="69"/>
      <c r="G101" s="69"/>
      <c r="H101" s="69"/>
      <c r="I101" s="69"/>
      <c r="J101" s="69"/>
      <c r="K101" s="69"/>
      <c r="L101" s="69"/>
      <c r="M101" s="69"/>
      <c r="N101" s="69"/>
      <c r="O101" s="69"/>
      <c r="P101" s="69"/>
      <c r="Q101" s="69"/>
      <c r="R101" s="69"/>
      <c r="S101" s="69"/>
      <c r="T101" s="69"/>
      <c r="U101" s="69"/>
      <c r="V101" s="69"/>
      <c r="W101" s="69"/>
      <c r="X101" s="69"/>
      <c r="Y101" s="69"/>
      <c r="Z101" s="69"/>
      <c r="AA101" s="69"/>
    </row>
    <row r="102" spans="1:27" ht="15.75" customHeight="1">
      <c r="A102" s="161"/>
      <c r="B102" s="171"/>
      <c r="C102" s="166"/>
      <c r="D102" s="55" t="s">
        <v>323</v>
      </c>
      <c r="E102" s="169"/>
      <c r="F102" s="69"/>
      <c r="G102" s="69"/>
      <c r="H102" s="69"/>
      <c r="I102" s="69"/>
      <c r="J102" s="69"/>
      <c r="K102" s="69"/>
      <c r="L102" s="69"/>
      <c r="M102" s="69"/>
      <c r="N102" s="69"/>
      <c r="O102" s="69"/>
      <c r="P102" s="69"/>
      <c r="Q102" s="69"/>
      <c r="R102" s="69"/>
      <c r="S102" s="69"/>
      <c r="T102" s="69"/>
      <c r="U102" s="69"/>
      <c r="V102" s="69"/>
      <c r="W102" s="69"/>
      <c r="X102" s="69"/>
      <c r="Y102" s="69"/>
      <c r="Z102" s="69"/>
      <c r="AA102" s="69"/>
    </row>
    <row r="103" spans="1:27" ht="15.75" customHeight="1">
      <c r="A103" s="159" t="s">
        <v>362</v>
      </c>
      <c r="B103" s="162">
        <f>PhaseII_4thGrade!C41</f>
        <v>4</v>
      </c>
      <c r="C103" s="164" t="s">
        <v>329</v>
      </c>
      <c r="D103" s="117" t="s">
        <v>310</v>
      </c>
      <c r="E103" s="170" t="str">
        <f>IF($B103&lt;1, "Does Not Meet Expectations", IF($B103&gt;2,"Meets Expectations", "Partially Meets Expectations"))</f>
        <v>Meets Expectations</v>
      </c>
      <c r="F103" s="69"/>
      <c r="G103" s="69"/>
      <c r="H103" s="69"/>
      <c r="I103" s="69"/>
      <c r="J103" s="69"/>
      <c r="K103" s="69"/>
      <c r="L103" s="69"/>
      <c r="M103" s="69"/>
      <c r="N103" s="69"/>
      <c r="O103" s="69"/>
      <c r="P103" s="69"/>
      <c r="Q103" s="69"/>
      <c r="R103" s="69"/>
      <c r="S103" s="69"/>
      <c r="T103" s="69"/>
      <c r="U103" s="69"/>
      <c r="V103" s="69"/>
      <c r="W103" s="69"/>
      <c r="X103" s="69"/>
      <c r="Y103" s="69"/>
      <c r="Z103" s="69"/>
      <c r="AA103" s="69"/>
    </row>
    <row r="104" spans="1:27" ht="15.75" customHeight="1">
      <c r="A104" s="160"/>
      <c r="B104" s="163"/>
      <c r="C104" s="165"/>
      <c r="D104" s="54" t="s">
        <v>311</v>
      </c>
      <c r="E104" s="168"/>
      <c r="F104" s="69"/>
      <c r="G104" s="69"/>
      <c r="H104" s="69"/>
      <c r="I104" s="69"/>
      <c r="J104" s="69"/>
      <c r="K104" s="69"/>
      <c r="L104" s="69"/>
      <c r="M104" s="69"/>
      <c r="N104" s="69"/>
      <c r="O104" s="69"/>
      <c r="P104" s="69"/>
      <c r="Q104" s="69"/>
      <c r="R104" s="69"/>
      <c r="S104" s="69"/>
      <c r="T104" s="69"/>
      <c r="U104" s="69"/>
      <c r="V104" s="69"/>
      <c r="W104" s="69"/>
      <c r="X104" s="69"/>
      <c r="Y104" s="69"/>
      <c r="Z104" s="69"/>
      <c r="AA104" s="69"/>
    </row>
    <row r="105" spans="1:27" ht="15.75" customHeight="1">
      <c r="A105" s="161"/>
      <c r="B105" s="171"/>
      <c r="C105" s="166"/>
      <c r="D105" s="54" t="s">
        <v>312</v>
      </c>
      <c r="E105" s="169"/>
      <c r="F105" s="69"/>
      <c r="G105" s="69"/>
      <c r="H105" s="69"/>
      <c r="I105" s="69"/>
      <c r="J105" s="69"/>
      <c r="K105" s="69"/>
      <c r="L105" s="69"/>
      <c r="M105" s="69"/>
      <c r="N105" s="69"/>
      <c r="O105" s="69"/>
      <c r="P105" s="69"/>
      <c r="Q105" s="69"/>
      <c r="R105" s="69"/>
      <c r="S105" s="69"/>
      <c r="T105" s="69"/>
      <c r="U105" s="69"/>
      <c r="V105" s="69"/>
      <c r="W105" s="69"/>
      <c r="X105" s="69"/>
      <c r="Y105" s="69"/>
      <c r="Z105" s="69"/>
      <c r="AA105" s="69"/>
    </row>
    <row r="106" spans="1:27" ht="15.75" customHeight="1">
      <c r="A106" s="159" t="s">
        <v>303</v>
      </c>
      <c r="B106" s="162">
        <f>PhaseII_4thGrade!C57</f>
        <v>13</v>
      </c>
      <c r="C106" s="164" t="s">
        <v>304</v>
      </c>
      <c r="D106" s="117" t="s">
        <v>305</v>
      </c>
      <c r="E106" s="170" t="str">
        <f>IF($B106&lt;8, "Does Not Meet Expectations", IF($B106&gt;10,"Meets Expectations", "Partially Meets Expectations"))</f>
        <v>Meets Expectations</v>
      </c>
      <c r="F106" s="69"/>
      <c r="G106" s="69"/>
      <c r="H106" s="69"/>
      <c r="I106" s="69"/>
      <c r="J106" s="69"/>
      <c r="K106" s="69"/>
      <c r="L106" s="69"/>
      <c r="M106" s="69"/>
      <c r="N106" s="69"/>
      <c r="O106" s="69"/>
      <c r="P106" s="69"/>
      <c r="Q106" s="69"/>
      <c r="R106" s="69"/>
      <c r="S106" s="69"/>
      <c r="T106" s="69"/>
      <c r="U106" s="69"/>
      <c r="V106" s="69"/>
      <c r="W106" s="69"/>
      <c r="X106" s="69"/>
      <c r="Y106" s="69"/>
      <c r="Z106" s="69"/>
      <c r="AA106" s="69"/>
    </row>
    <row r="107" spans="1:27" ht="15.75" customHeight="1">
      <c r="A107" s="160"/>
      <c r="B107" s="163"/>
      <c r="C107" s="165"/>
      <c r="D107" s="54" t="s">
        <v>306</v>
      </c>
      <c r="E107" s="168"/>
      <c r="F107" s="69"/>
      <c r="G107" s="69"/>
      <c r="H107" s="69"/>
      <c r="I107" s="69"/>
      <c r="J107" s="69"/>
      <c r="K107" s="69"/>
      <c r="L107" s="69"/>
      <c r="M107" s="69"/>
      <c r="N107" s="69"/>
      <c r="O107" s="69"/>
      <c r="P107" s="69"/>
      <c r="Q107" s="69"/>
      <c r="R107" s="69"/>
      <c r="S107" s="69"/>
      <c r="T107" s="69"/>
      <c r="U107" s="69"/>
      <c r="V107" s="69"/>
      <c r="W107" s="69"/>
      <c r="X107" s="69"/>
      <c r="Y107" s="69"/>
      <c r="Z107" s="69"/>
      <c r="AA107" s="69"/>
    </row>
    <row r="108" spans="1:27" ht="15.75" customHeight="1">
      <c r="A108" s="161"/>
      <c r="B108" s="171"/>
      <c r="C108" s="166"/>
      <c r="D108" s="54" t="s">
        <v>307</v>
      </c>
      <c r="E108" s="169"/>
      <c r="F108" s="69"/>
      <c r="G108" s="69"/>
      <c r="H108" s="69"/>
      <c r="I108" s="69"/>
      <c r="J108" s="69"/>
      <c r="K108" s="69"/>
      <c r="L108" s="69"/>
      <c r="M108" s="69"/>
      <c r="N108" s="69"/>
      <c r="O108" s="69"/>
      <c r="P108" s="69"/>
      <c r="Q108" s="69"/>
      <c r="R108" s="69"/>
      <c r="S108" s="69"/>
      <c r="T108" s="69"/>
      <c r="U108" s="69"/>
      <c r="V108" s="69"/>
      <c r="W108" s="69"/>
      <c r="X108" s="69"/>
      <c r="Y108" s="69"/>
      <c r="Z108" s="69"/>
      <c r="AA108" s="69"/>
    </row>
    <row r="109" spans="1:27" ht="15.75" customHeight="1">
      <c r="A109" s="159" t="s">
        <v>363</v>
      </c>
      <c r="B109" s="162">
        <f>PhaseII_4thGrade!C69</f>
        <v>9</v>
      </c>
      <c r="C109" s="172" t="s">
        <v>364</v>
      </c>
      <c r="D109" s="117" t="s">
        <v>321</v>
      </c>
      <c r="E109" s="170" t="str">
        <f>IF($B109&lt;6, "Does Not Meet Expectations", IF($B109&gt;7,"Meets Expectations", "Partially Meets Expectations"))</f>
        <v>Meets Expectations</v>
      </c>
      <c r="F109" s="69"/>
      <c r="G109" s="69"/>
      <c r="H109" s="69"/>
      <c r="I109" s="69"/>
      <c r="J109" s="69"/>
      <c r="K109" s="69"/>
      <c r="L109" s="69"/>
      <c r="M109" s="69"/>
      <c r="N109" s="69"/>
      <c r="O109" s="69"/>
      <c r="P109" s="69"/>
      <c r="Q109" s="69"/>
      <c r="R109" s="69"/>
      <c r="S109" s="69"/>
      <c r="T109" s="69"/>
      <c r="U109" s="69"/>
      <c r="V109" s="69"/>
      <c r="W109" s="69"/>
      <c r="X109" s="69"/>
      <c r="Y109" s="69"/>
      <c r="Z109" s="69"/>
      <c r="AA109" s="69"/>
    </row>
    <row r="110" spans="1:27" ht="15.75" customHeight="1">
      <c r="A110" s="160"/>
      <c r="B110" s="163"/>
      <c r="C110" s="173"/>
      <c r="D110" s="54" t="s">
        <v>322</v>
      </c>
      <c r="E110" s="168"/>
      <c r="F110" s="69"/>
      <c r="G110" s="69"/>
      <c r="H110" s="69"/>
      <c r="I110" s="69"/>
      <c r="J110" s="69"/>
      <c r="K110" s="69"/>
      <c r="L110" s="69"/>
      <c r="M110" s="69"/>
      <c r="N110" s="69"/>
      <c r="O110" s="69"/>
      <c r="P110" s="69"/>
      <c r="Q110" s="69"/>
      <c r="R110" s="69"/>
      <c r="S110" s="69"/>
      <c r="T110" s="69"/>
      <c r="U110" s="69"/>
      <c r="V110" s="69"/>
      <c r="W110" s="69"/>
      <c r="X110" s="69"/>
      <c r="Y110" s="69"/>
      <c r="Z110" s="69"/>
      <c r="AA110" s="69"/>
    </row>
    <row r="111" spans="1:27" ht="15.75" customHeight="1">
      <c r="A111" s="161"/>
      <c r="B111" s="171"/>
      <c r="C111" s="174"/>
      <c r="D111" s="78" t="s">
        <v>323</v>
      </c>
      <c r="E111" s="169"/>
      <c r="F111" s="69"/>
      <c r="G111" s="69"/>
      <c r="H111" s="69"/>
      <c r="I111" s="69"/>
      <c r="J111" s="69"/>
      <c r="K111" s="69"/>
      <c r="L111" s="69"/>
      <c r="M111" s="69"/>
      <c r="N111" s="69"/>
      <c r="O111" s="69"/>
      <c r="P111" s="69"/>
      <c r="Q111" s="69"/>
      <c r="R111" s="69"/>
      <c r="S111" s="69"/>
      <c r="T111" s="69"/>
      <c r="U111" s="69"/>
      <c r="V111" s="69"/>
      <c r="W111" s="69"/>
      <c r="X111" s="69"/>
      <c r="Y111" s="69"/>
      <c r="Z111" s="69"/>
      <c r="AA111" s="69"/>
    </row>
    <row r="112" spans="1:27" ht="15.75" customHeight="1">
      <c r="A112" s="56"/>
      <c r="B112" s="57"/>
      <c r="C112" s="57"/>
      <c r="D112" s="58" t="s">
        <v>318</v>
      </c>
      <c r="E112" s="59" t="s">
        <v>6</v>
      </c>
      <c r="F112" s="69"/>
      <c r="G112" s="69"/>
      <c r="H112" s="69"/>
      <c r="I112" s="69"/>
      <c r="J112" s="69"/>
      <c r="K112" s="69"/>
      <c r="L112" s="69"/>
      <c r="M112" s="69"/>
      <c r="N112" s="69"/>
      <c r="O112" s="69"/>
      <c r="P112" s="69"/>
      <c r="Q112" s="69"/>
      <c r="R112" s="69"/>
      <c r="S112" s="69"/>
      <c r="T112" s="69"/>
      <c r="U112" s="69"/>
      <c r="V112" s="69"/>
      <c r="W112" s="69"/>
      <c r="X112" s="69"/>
      <c r="Y112" s="69"/>
      <c r="Z112" s="69"/>
      <c r="AA112" s="69"/>
    </row>
    <row r="113" spans="1:27" ht="1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row>
    <row r="114" spans="1:27" ht="15.75" customHeight="1">
      <c r="A114" s="22" t="s">
        <v>365</v>
      </c>
      <c r="B114" s="49"/>
      <c r="C114" s="49"/>
      <c r="D114" s="49"/>
      <c r="E114" s="50"/>
      <c r="F114" s="69"/>
      <c r="G114" s="69"/>
      <c r="H114" s="69"/>
      <c r="I114" s="69"/>
      <c r="J114" s="69"/>
      <c r="K114" s="69"/>
      <c r="L114" s="69"/>
      <c r="M114" s="69"/>
      <c r="N114" s="69"/>
      <c r="O114" s="69"/>
      <c r="P114" s="69"/>
      <c r="Q114" s="69"/>
      <c r="R114" s="69"/>
      <c r="S114" s="69"/>
      <c r="T114" s="69"/>
      <c r="U114" s="69"/>
      <c r="V114" s="69"/>
      <c r="W114" s="69"/>
      <c r="X114" s="69"/>
      <c r="Y114" s="69"/>
      <c r="Z114" s="69"/>
      <c r="AA114" s="69"/>
    </row>
    <row r="115" spans="1:27" ht="15.75" customHeight="1">
      <c r="A115" s="51" t="s">
        <v>283</v>
      </c>
      <c r="B115" s="116" t="s">
        <v>284</v>
      </c>
      <c r="C115" s="116" t="s">
        <v>285</v>
      </c>
      <c r="D115" s="52" t="s">
        <v>286</v>
      </c>
      <c r="E115" s="53" t="s">
        <v>287</v>
      </c>
      <c r="F115" s="69"/>
      <c r="G115" s="69"/>
      <c r="H115" s="69"/>
      <c r="I115" s="69"/>
      <c r="J115" s="69"/>
      <c r="K115" s="69"/>
      <c r="L115" s="69"/>
      <c r="M115" s="69"/>
      <c r="N115" s="69"/>
      <c r="O115" s="69"/>
      <c r="P115" s="69"/>
      <c r="Q115" s="69"/>
      <c r="R115" s="69"/>
      <c r="S115" s="69"/>
      <c r="T115" s="69"/>
      <c r="U115" s="69"/>
      <c r="V115" s="69"/>
      <c r="W115" s="69"/>
      <c r="X115" s="69"/>
      <c r="Y115" s="69"/>
      <c r="Z115" s="69"/>
      <c r="AA115" s="69"/>
    </row>
    <row r="116" spans="1:27" ht="15.75" customHeight="1">
      <c r="A116" s="182" t="s">
        <v>356</v>
      </c>
      <c r="B116" s="162">
        <f>PhaseII_5thGrade!C21</f>
        <v>6</v>
      </c>
      <c r="C116" s="164" t="s">
        <v>357</v>
      </c>
      <c r="D116" s="62" t="s">
        <v>358</v>
      </c>
      <c r="E116" s="170" t="str">
        <f>IF($B116&lt;3, "Does Not Meet Expectations", IF($B116&gt;4,"Meets Expectations", "Partially Meets Expectations"))</f>
        <v>Meets Expectations</v>
      </c>
      <c r="F116" s="69"/>
      <c r="G116" s="69"/>
      <c r="H116" s="69"/>
      <c r="I116" s="69"/>
      <c r="J116" s="69"/>
      <c r="K116" s="69"/>
      <c r="L116" s="69"/>
      <c r="M116" s="69"/>
      <c r="N116" s="69"/>
      <c r="O116" s="69"/>
      <c r="P116" s="69"/>
      <c r="Q116" s="69"/>
      <c r="R116" s="69"/>
      <c r="S116" s="69"/>
      <c r="T116" s="69"/>
      <c r="U116" s="69"/>
      <c r="V116" s="69"/>
      <c r="W116" s="69"/>
      <c r="X116" s="69"/>
      <c r="Y116" s="69"/>
      <c r="Z116" s="69"/>
      <c r="AA116" s="69"/>
    </row>
    <row r="117" spans="1:27" ht="15.75" customHeight="1">
      <c r="A117" s="160"/>
      <c r="B117" s="163"/>
      <c r="C117" s="165"/>
      <c r="D117" s="63" t="s">
        <v>325</v>
      </c>
      <c r="E117" s="168"/>
      <c r="F117" s="69"/>
      <c r="G117" s="69"/>
      <c r="H117" s="69"/>
      <c r="I117" s="69"/>
      <c r="J117" s="69"/>
      <c r="K117" s="69"/>
      <c r="L117" s="69"/>
      <c r="M117" s="69"/>
      <c r="N117" s="69"/>
      <c r="O117" s="69"/>
      <c r="P117" s="69"/>
      <c r="Q117" s="69"/>
      <c r="R117" s="69"/>
      <c r="S117" s="69"/>
      <c r="T117" s="69"/>
      <c r="U117" s="69"/>
      <c r="V117" s="69"/>
      <c r="W117" s="69"/>
      <c r="X117" s="69"/>
      <c r="Y117" s="69"/>
      <c r="Z117" s="69"/>
      <c r="AA117" s="69"/>
    </row>
    <row r="118" spans="1:27" ht="15.75" customHeight="1">
      <c r="A118" s="161"/>
      <c r="B118" s="171"/>
      <c r="C118" s="166"/>
      <c r="D118" s="63" t="s">
        <v>326</v>
      </c>
      <c r="E118" s="169"/>
      <c r="F118" s="69"/>
      <c r="G118" s="69"/>
      <c r="H118" s="69"/>
      <c r="I118" s="69"/>
      <c r="J118" s="69"/>
      <c r="K118" s="69"/>
      <c r="L118" s="69"/>
      <c r="M118" s="69"/>
      <c r="N118" s="69"/>
      <c r="O118" s="69"/>
      <c r="P118" s="69"/>
      <c r="Q118" s="69"/>
      <c r="R118" s="69"/>
      <c r="S118" s="69"/>
      <c r="T118" s="69"/>
      <c r="U118" s="69"/>
      <c r="V118" s="69"/>
      <c r="W118" s="69"/>
      <c r="X118" s="69"/>
      <c r="Y118" s="69"/>
      <c r="Z118" s="69"/>
      <c r="AA118" s="69"/>
    </row>
    <row r="119" spans="1:27" ht="15" customHeight="1">
      <c r="A119" s="159" t="s">
        <v>359</v>
      </c>
      <c r="B119" s="162">
        <f>PhaseII_5thGrade!C34</f>
        <v>10</v>
      </c>
      <c r="C119" s="164" t="s">
        <v>360</v>
      </c>
      <c r="D119" s="117" t="s">
        <v>361</v>
      </c>
      <c r="E119" s="170" t="str">
        <f>IF($B119&lt;6, "Does Not Meet Expectations", IF($B119&gt;7,"Meets Expectations", "Partially Meets Expectations"))</f>
        <v>Meets Expectations</v>
      </c>
      <c r="F119" s="69"/>
      <c r="G119" s="69"/>
      <c r="H119" s="69"/>
      <c r="I119" s="69"/>
      <c r="J119" s="69"/>
      <c r="K119" s="69"/>
      <c r="L119" s="69"/>
      <c r="M119" s="69"/>
      <c r="N119" s="69"/>
      <c r="O119" s="69"/>
      <c r="P119" s="69"/>
      <c r="Q119" s="69"/>
      <c r="R119" s="69"/>
      <c r="S119" s="69"/>
      <c r="T119" s="69"/>
      <c r="U119" s="69"/>
      <c r="V119" s="69"/>
      <c r="W119" s="69"/>
      <c r="X119" s="69"/>
      <c r="Y119" s="69"/>
      <c r="Z119" s="69"/>
      <c r="AA119" s="69"/>
    </row>
    <row r="120" spans="1:27" ht="15.75" customHeight="1">
      <c r="A120" s="160"/>
      <c r="B120" s="163"/>
      <c r="C120" s="165"/>
      <c r="D120" s="54" t="s">
        <v>322</v>
      </c>
      <c r="E120" s="168"/>
      <c r="F120" s="69"/>
      <c r="G120" s="69"/>
      <c r="H120" s="69"/>
      <c r="I120" s="69"/>
      <c r="J120" s="69"/>
      <c r="K120" s="69"/>
      <c r="L120" s="69"/>
      <c r="M120" s="69"/>
      <c r="N120" s="69"/>
      <c r="O120" s="69"/>
      <c r="P120" s="69"/>
      <c r="Q120" s="69"/>
      <c r="R120" s="69"/>
      <c r="S120" s="69"/>
      <c r="T120" s="69"/>
      <c r="U120" s="69"/>
      <c r="V120" s="69"/>
      <c r="W120" s="69"/>
      <c r="X120" s="69"/>
      <c r="Y120" s="69"/>
      <c r="Z120" s="69"/>
      <c r="AA120" s="69"/>
    </row>
    <row r="121" spans="1:27" ht="15.75" customHeight="1">
      <c r="A121" s="161"/>
      <c r="B121" s="171"/>
      <c r="C121" s="166"/>
      <c r="D121" s="55" t="s">
        <v>323</v>
      </c>
      <c r="E121" s="169"/>
      <c r="F121" s="69"/>
      <c r="G121" s="69"/>
      <c r="H121" s="69"/>
      <c r="I121" s="69"/>
      <c r="J121" s="69"/>
      <c r="K121" s="69"/>
      <c r="L121" s="69"/>
      <c r="M121" s="69"/>
      <c r="N121" s="69"/>
      <c r="O121" s="69"/>
      <c r="P121" s="69"/>
      <c r="Q121" s="69"/>
      <c r="R121" s="69"/>
      <c r="S121" s="69"/>
      <c r="T121" s="69"/>
      <c r="U121" s="69"/>
      <c r="V121" s="69"/>
      <c r="W121" s="69"/>
      <c r="X121" s="69"/>
      <c r="Y121" s="69"/>
      <c r="Z121" s="69"/>
      <c r="AA121" s="69"/>
    </row>
    <row r="122" spans="1:27" ht="15.75" customHeight="1">
      <c r="A122" s="159" t="s">
        <v>362</v>
      </c>
      <c r="B122" s="162">
        <f>PhaseII_5thGrade!C41</f>
        <v>4</v>
      </c>
      <c r="C122" s="164" t="s">
        <v>329</v>
      </c>
      <c r="D122" s="117" t="s">
        <v>310</v>
      </c>
      <c r="E122" s="170" t="str">
        <f>IF($B122&lt;1, "Does Not Meet Expectations", IF($B122&gt;2,"Meets Expectations", "Partially Meets Expectations"))</f>
        <v>Meets Expectations</v>
      </c>
      <c r="F122" s="69"/>
      <c r="G122" s="69"/>
      <c r="H122" s="69"/>
      <c r="I122" s="69"/>
      <c r="J122" s="69"/>
      <c r="K122" s="69"/>
      <c r="L122" s="69"/>
      <c r="M122" s="69"/>
      <c r="N122" s="69"/>
      <c r="O122" s="69"/>
      <c r="P122" s="69"/>
      <c r="Q122" s="69"/>
      <c r="R122" s="69"/>
      <c r="S122" s="69"/>
      <c r="T122" s="69"/>
      <c r="U122" s="69"/>
      <c r="V122" s="69"/>
      <c r="W122" s="69"/>
      <c r="X122" s="69"/>
      <c r="Y122" s="69"/>
      <c r="Z122" s="69"/>
      <c r="AA122" s="69"/>
    </row>
    <row r="123" spans="1:27" ht="15.75" customHeight="1">
      <c r="A123" s="160"/>
      <c r="B123" s="163"/>
      <c r="C123" s="165"/>
      <c r="D123" s="54" t="s">
        <v>311</v>
      </c>
      <c r="E123" s="168"/>
      <c r="F123" s="69"/>
      <c r="G123" s="69"/>
      <c r="H123" s="69"/>
      <c r="I123" s="69"/>
      <c r="J123" s="69"/>
      <c r="K123" s="69"/>
      <c r="L123" s="69"/>
      <c r="M123" s="69"/>
      <c r="N123" s="69"/>
      <c r="O123" s="69"/>
      <c r="P123" s="69"/>
      <c r="Q123" s="69"/>
      <c r="R123" s="69"/>
      <c r="S123" s="69"/>
      <c r="T123" s="69"/>
      <c r="U123" s="69"/>
      <c r="V123" s="69"/>
      <c r="W123" s="69"/>
      <c r="X123" s="69"/>
      <c r="Y123" s="69"/>
      <c r="Z123" s="69"/>
      <c r="AA123" s="69"/>
    </row>
    <row r="124" spans="1:27" ht="15.75" customHeight="1">
      <c r="A124" s="161"/>
      <c r="B124" s="171"/>
      <c r="C124" s="166"/>
      <c r="D124" s="54" t="s">
        <v>312</v>
      </c>
      <c r="E124" s="169"/>
      <c r="F124" s="69"/>
      <c r="G124" s="69"/>
      <c r="H124" s="69"/>
      <c r="I124" s="69"/>
      <c r="J124" s="69"/>
      <c r="K124" s="69"/>
      <c r="L124" s="69"/>
      <c r="M124" s="69"/>
      <c r="N124" s="69"/>
      <c r="O124" s="69"/>
      <c r="P124" s="69"/>
      <c r="Q124" s="69"/>
      <c r="R124" s="69"/>
      <c r="S124" s="69"/>
      <c r="T124" s="69"/>
      <c r="U124" s="69"/>
      <c r="V124" s="69"/>
      <c r="W124" s="69"/>
      <c r="X124" s="69"/>
      <c r="Y124" s="69"/>
      <c r="Z124" s="69"/>
      <c r="AA124" s="69"/>
    </row>
    <row r="125" spans="1:27" ht="15.75" customHeight="1">
      <c r="A125" s="159" t="s">
        <v>303</v>
      </c>
      <c r="B125" s="162">
        <f>PhaseII_5thGrade!C57</f>
        <v>13</v>
      </c>
      <c r="C125" s="164" t="s">
        <v>304</v>
      </c>
      <c r="D125" s="117" t="s">
        <v>305</v>
      </c>
      <c r="E125" s="170" t="str">
        <f>IF($B125&lt;8, "Does Not Meet Expectations", IF($B125&gt;10,"Meets Expectations", "Partially Meets Expectations"))</f>
        <v>Meets Expectations</v>
      </c>
      <c r="F125" s="69"/>
      <c r="G125" s="69"/>
      <c r="H125" s="69"/>
      <c r="I125" s="69"/>
      <c r="J125" s="69"/>
      <c r="K125" s="69"/>
      <c r="L125" s="69"/>
      <c r="M125" s="69"/>
      <c r="N125" s="69"/>
      <c r="O125" s="69"/>
      <c r="P125" s="69"/>
      <c r="Q125" s="69"/>
      <c r="R125" s="69"/>
      <c r="S125" s="69"/>
      <c r="T125" s="69"/>
      <c r="U125" s="69"/>
      <c r="V125" s="69"/>
      <c r="W125" s="69"/>
      <c r="X125" s="69"/>
      <c r="Y125" s="69"/>
      <c r="Z125" s="69"/>
      <c r="AA125" s="69"/>
    </row>
    <row r="126" spans="1:27" ht="15.75" customHeight="1">
      <c r="A126" s="160"/>
      <c r="B126" s="163"/>
      <c r="C126" s="165"/>
      <c r="D126" s="54" t="s">
        <v>306</v>
      </c>
      <c r="E126" s="168"/>
      <c r="F126" s="69"/>
      <c r="G126" s="69"/>
      <c r="H126" s="69"/>
      <c r="I126" s="69"/>
      <c r="J126" s="69"/>
      <c r="K126" s="69"/>
      <c r="L126" s="69"/>
      <c r="M126" s="69"/>
      <c r="N126" s="69"/>
      <c r="O126" s="69"/>
      <c r="P126" s="69"/>
      <c r="Q126" s="69"/>
      <c r="R126" s="69"/>
      <c r="S126" s="69"/>
      <c r="T126" s="69"/>
      <c r="U126" s="69"/>
      <c r="V126" s="69"/>
      <c r="W126" s="69"/>
      <c r="X126" s="69"/>
      <c r="Y126" s="69"/>
      <c r="Z126" s="69"/>
      <c r="AA126" s="69"/>
    </row>
    <row r="127" spans="1:27" ht="15.75" customHeight="1">
      <c r="A127" s="161"/>
      <c r="B127" s="171"/>
      <c r="C127" s="166"/>
      <c r="D127" s="54" t="s">
        <v>307</v>
      </c>
      <c r="E127" s="169"/>
      <c r="F127" s="69"/>
      <c r="G127" s="69"/>
      <c r="H127" s="69"/>
      <c r="I127" s="69"/>
      <c r="J127" s="69"/>
      <c r="K127" s="69"/>
      <c r="L127" s="69"/>
      <c r="M127" s="69"/>
      <c r="N127" s="69"/>
      <c r="O127" s="69"/>
      <c r="P127" s="69"/>
      <c r="Q127" s="69"/>
      <c r="R127" s="69"/>
      <c r="S127" s="69"/>
      <c r="T127" s="69"/>
      <c r="U127" s="69"/>
      <c r="V127" s="69"/>
      <c r="W127" s="69"/>
      <c r="X127" s="69"/>
      <c r="Y127" s="69"/>
      <c r="Z127" s="69"/>
      <c r="AA127" s="69"/>
    </row>
    <row r="128" spans="1:27" ht="15.75" customHeight="1">
      <c r="A128" s="159" t="s">
        <v>363</v>
      </c>
      <c r="B128" s="162">
        <f>PhaseII_5thGrade!C69</f>
        <v>9</v>
      </c>
      <c r="C128" s="172" t="s">
        <v>364</v>
      </c>
      <c r="D128" s="117" t="s">
        <v>321</v>
      </c>
      <c r="E128" s="170" t="str">
        <f>IF($B128&lt;6, "Does Not Meet Expectations", IF($B128&gt;7,"Meets Expectations", "Partially Meets Expectations"))</f>
        <v>Meets Expectations</v>
      </c>
      <c r="F128" s="69"/>
      <c r="G128" s="69"/>
      <c r="H128" s="69"/>
      <c r="I128" s="69"/>
      <c r="J128" s="69"/>
      <c r="K128" s="69"/>
      <c r="L128" s="69"/>
      <c r="M128" s="69"/>
      <c r="N128" s="69"/>
      <c r="O128" s="69"/>
      <c r="P128" s="69"/>
      <c r="Q128" s="69"/>
      <c r="R128" s="69"/>
      <c r="S128" s="69"/>
      <c r="T128" s="69"/>
      <c r="U128" s="69"/>
      <c r="V128" s="69"/>
      <c r="W128" s="69"/>
      <c r="X128" s="69"/>
      <c r="Y128" s="69"/>
      <c r="Z128" s="69"/>
      <c r="AA128" s="69"/>
    </row>
    <row r="129" spans="1:27" ht="15.75" customHeight="1">
      <c r="A129" s="160"/>
      <c r="B129" s="163"/>
      <c r="C129" s="173"/>
      <c r="D129" s="54" t="s">
        <v>322</v>
      </c>
      <c r="E129" s="168"/>
      <c r="F129" s="69"/>
      <c r="G129" s="69"/>
      <c r="H129" s="69"/>
      <c r="I129" s="69"/>
      <c r="J129" s="69"/>
      <c r="K129" s="69"/>
      <c r="L129" s="69"/>
      <c r="M129" s="69"/>
      <c r="N129" s="69"/>
      <c r="O129" s="69"/>
      <c r="P129" s="69"/>
      <c r="Q129" s="69"/>
      <c r="R129" s="69"/>
      <c r="S129" s="69"/>
      <c r="T129" s="69"/>
      <c r="U129" s="69"/>
      <c r="V129" s="69"/>
      <c r="W129" s="69"/>
      <c r="X129" s="69"/>
      <c r="Y129" s="69"/>
      <c r="Z129" s="69"/>
      <c r="AA129" s="69"/>
    </row>
    <row r="130" spans="1:27" ht="15.75" customHeight="1">
      <c r="A130" s="161"/>
      <c r="B130" s="171"/>
      <c r="C130" s="174"/>
      <c r="D130" s="78" t="s">
        <v>323</v>
      </c>
      <c r="E130" s="169"/>
      <c r="F130" s="69"/>
      <c r="G130" s="69"/>
      <c r="H130" s="69"/>
      <c r="I130" s="69"/>
      <c r="J130" s="69"/>
      <c r="K130" s="69"/>
      <c r="L130" s="69"/>
      <c r="M130" s="69"/>
      <c r="N130" s="69"/>
      <c r="O130" s="69"/>
      <c r="P130" s="69"/>
      <c r="Q130" s="69"/>
      <c r="R130" s="69"/>
      <c r="S130" s="69"/>
      <c r="T130" s="69"/>
      <c r="U130" s="69"/>
      <c r="V130" s="69"/>
      <c r="W130" s="69"/>
      <c r="X130" s="69"/>
      <c r="Y130" s="69"/>
      <c r="Z130" s="69"/>
      <c r="AA130" s="69"/>
    </row>
    <row r="131" spans="1:27" ht="15.75" customHeight="1">
      <c r="A131" s="56"/>
      <c r="B131" s="57"/>
      <c r="C131" s="57"/>
      <c r="D131" s="58" t="s">
        <v>318</v>
      </c>
      <c r="E131" s="59" t="s">
        <v>6</v>
      </c>
      <c r="F131" s="69"/>
      <c r="G131" s="69"/>
      <c r="H131" s="69"/>
      <c r="I131" s="69"/>
      <c r="J131" s="69"/>
      <c r="K131" s="69"/>
      <c r="L131" s="69"/>
      <c r="M131" s="69"/>
      <c r="N131" s="69"/>
      <c r="O131" s="69"/>
      <c r="P131" s="69"/>
      <c r="Q131" s="69"/>
      <c r="R131" s="69"/>
      <c r="S131" s="69"/>
      <c r="T131" s="69"/>
      <c r="U131" s="69"/>
      <c r="V131" s="69"/>
      <c r="W131" s="69"/>
      <c r="X131" s="69"/>
      <c r="Y131" s="69"/>
      <c r="Z131" s="69"/>
      <c r="AA131" s="69"/>
    </row>
    <row r="132" spans="1:27" ht="15" hidden="1"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row>
    <row r="133" spans="1:27" ht="15" hidden="1"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row>
  </sheetData>
  <sheetProtection algorithmName="SHA-512" hashValue="3Ff8K6Gh8Q9wzYAi5dgSFd8mjSdzDPfq15bVwXVJxb05sMK3/k3dLF8O1HBKqCeUQSFI2QfFhktrX9mxeYk0iA==" saltValue="Zpo3wM5tWedW5mJ5SFs6Vg==" spinCount="100000" sheet="1" objects="1" scenarios="1"/>
  <mergeCells count="143">
    <mergeCell ref="A125:A127"/>
    <mergeCell ref="B125:B127"/>
    <mergeCell ref="C125:C127"/>
    <mergeCell ref="E125:E127"/>
    <mergeCell ref="A128:A130"/>
    <mergeCell ref="B128:B130"/>
    <mergeCell ref="C128:C130"/>
    <mergeCell ref="E128:E130"/>
    <mergeCell ref="A116:A118"/>
    <mergeCell ref="B116:B118"/>
    <mergeCell ref="C116:C118"/>
    <mergeCell ref="E116:E118"/>
    <mergeCell ref="A119:A121"/>
    <mergeCell ref="B119:B121"/>
    <mergeCell ref="C119:C121"/>
    <mergeCell ref="E119:E121"/>
    <mergeCell ref="A122:A124"/>
    <mergeCell ref="B122:B124"/>
    <mergeCell ref="C122:C124"/>
    <mergeCell ref="E122:E124"/>
    <mergeCell ref="A106:A108"/>
    <mergeCell ref="B106:B108"/>
    <mergeCell ref="C106:C108"/>
    <mergeCell ref="E106:E108"/>
    <mergeCell ref="A109:A111"/>
    <mergeCell ref="B109:B111"/>
    <mergeCell ref="C109:C111"/>
    <mergeCell ref="E109:E111"/>
    <mergeCell ref="A97:A99"/>
    <mergeCell ref="B97:B99"/>
    <mergeCell ref="C97:C99"/>
    <mergeCell ref="E97:E99"/>
    <mergeCell ref="A100:A102"/>
    <mergeCell ref="B100:B102"/>
    <mergeCell ref="C100:C102"/>
    <mergeCell ref="E100:E102"/>
    <mergeCell ref="A103:A105"/>
    <mergeCell ref="B103:B105"/>
    <mergeCell ref="C103:C105"/>
    <mergeCell ref="E103:E105"/>
    <mergeCell ref="B37:B39"/>
    <mergeCell ref="C37:C39"/>
    <mergeCell ref="A40:A42"/>
    <mergeCell ref="B40:B42"/>
    <mergeCell ref="C40:C42"/>
    <mergeCell ref="E40:E42"/>
    <mergeCell ref="A43:A45"/>
    <mergeCell ref="E43:E45"/>
    <mergeCell ref="B43:B45"/>
    <mergeCell ref="C43:C45"/>
    <mergeCell ref="A46:A48"/>
    <mergeCell ref="B46:B48"/>
    <mergeCell ref="C46:C48"/>
    <mergeCell ref="E46:E48"/>
    <mergeCell ref="A53:A55"/>
    <mergeCell ref="E53:E55"/>
    <mergeCell ref="B53:B55"/>
    <mergeCell ref="C53:C55"/>
    <mergeCell ref="A56:A58"/>
    <mergeCell ref="B56:B58"/>
    <mergeCell ref="C56:C58"/>
    <mergeCell ref="E56:E58"/>
    <mergeCell ref="A78:A80"/>
    <mergeCell ref="E78:E80"/>
    <mergeCell ref="B78:B80"/>
    <mergeCell ref="C78:C80"/>
    <mergeCell ref="A59:A61"/>
    <mergeCell ref="E59:E61"/>
    <mergeCell ref="B59:B61"/>
    <mergeCell ref="C59:C61"/>
    <mergeCell ref="A62:A64"/>
    <mergeCell ref="B62:B64"/>
    <mergeCell ref="C62:C64"/>
    <mergeCell ref="E62:E64"/>
    <mergeCell ref="A65:A67"/>
    <mergeCell ref="B65:B67"/>
    <mergeCell ref="C65:C67"/>
    <mergeCell ref="E65:E67"/>
    <mergeCell ref="A68:A70"/>
    <mergeCell ref="E68:E70"/>
    <mergeCell ref="B68:B70"/>
    <mergeCell ref="C68:C70"/>
    <mergeCell ref="A75:A77"/>
    <mergeCell ref="B75:B77"/>
    <mergeCell ref="A15:A17"/>
    <mergeCell ref="B15:B17"/>
    <mergeCell ref="C15:C17"/>
    <mergeCell ref="E15:E17"/>
    <mergeCell ref="A18:A20"/>
    <mergeCell ref="B18:B20"/>
    <mergeCell ref="C18:C20"/>
    <mergeCell ref="E18:E20"/>
    <mergeCell ref="A1:E1"/>
    <mergeCell ref="A2:E2"/>
    <mergeCell ref="A3:E3"/>
    <mergeCell ref="A6:A8"/>
    <mergeCell ref="E6:E8"/>
    <mergeCell ref="B6:B8"/>
    <mergeCell ref="C6:C8"/>
    <mergeCell ref="A9:A11"/>
    <mergeCell ref="B9:B11"/>
    <mergeCell ref="C9:C11"/>
    <mergeCell ref="E9:E11"/>
    <mergeCell ref="A12:A14"/>
    <mergeCell ref="E12:E14"/>
    <mergeCell ref="B12:B14"/>
    <mergeCell ref="C12:C14"/>
    <mergeCell ref="A21:A23"/>
    <mergeCell ref="E21:E23"/>
    <mergeCell ref="B21:B23"/>
    <mergeCell ref="C21:C23"/>
    <mergeCell ref="A28:A30"/>
    <mergeCell ref="B28:B30"/>
    <mergeCell ref="C28:C30"/>
    <mergeCell ref="E28:E30"/>
    <mergeCell ref="A31:A33"/>
    <mergeCell ref="E31:E33"/>
    <mergeCell ref="B31:B33"/>
    <mergeCell ref="C31:C33"/>
    <mergeCell ref="A34:A36"/>
    <mergeCell ref="B34:B36"/>
    <mergeCell ref="C34:C36"/>
    <mergeCell ref="E34:E36"/>
    <mergeCell ref="A37:A39"/>
    <mergeCell ref="E37:E39"/>
    <mergeCell ref="B87:B89"/>
    <mergeCell ref="C87:C89"/>
    <mergeCell ref="A90:A92"/>
    <mergeCell ref="B90:B92"/>
    <mergeCell ref="C90:C92"/>
    <mergeCell ref="E90:E92"/>
    <mergeCell ref="A87:A89"/>
    <mergeCell ref="E87:E89"/>
    <mergeCell ref="A81:A83"/>
    <mergeCell ref="B81:B83"/>
    <mergeCell ref="C81:C83"/>
    <mergeCell ref="E81:E83"/>
    <mergeCell ref="A84:A86"/>
    <mergeCell ref="E84:E86"/>
    <mergeCell ref="B84:B86"/>
    <mergeCell ref="C84:C86"/>
    <mergeCell ref="C75:C77"/>
    <mergeCell ref="E75:E77"/>
  </mergeCells>
  <dataValidations count="1">
    <dataValidation type="list" allowBlank="1" showInputMessage="1" showErrorMessage="1" sqref="E24 E49 E71 E93 E112 E131" xr:uid="{D032CE1A-D06E-4A9D-9F68-2FD47036F3F8}">
      <formula1>"Meets Expectations, Does Not Meet Expectations"</formula1>
    </dataValidation>
  </dataValidations>
  <pageMargins left="0.7" right="0.7" top="0.75" bottom="0.75" header="0" footer="0"/>
  <pageSetup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2"/>
  <sheetViews>
    <sheetView tabSelected="1" workbookViewId="0">
      <selection activeCell="B9" sqref="B9"/>
    </sheetView>
  </sheetViews>
  <sheetFormatPr defaultColWidth="0" defaultRowHeight="15" customHeight="1" zeroHeight="1"/>
  <cols>
    <col min="1" max="1" width="37.42578125" style="18" customWidth="1"/>
    <col min="2" max="2" width="45" style="18" customWidth="1"/>
    <col min="3" max="26" width="8.7109375" style="18" hidden="1" customWidth="1"/>
    <col min="27" max="16384" width="0" style="18" hidden="1"/>
  </cols>
  <sheetData>
    <row r="1" spans="1:26" ht="18.95">
      <c r="A1" s="64" t="s">
        <v>366</v>
      </c>
      <c r="B1" s="100"/>
      <c r="C1" s="69"/>
      <c r="D1" s="69"/>
      <c r="E1" s="69"/>
      <c r="F1" s="69"/>
      <c r="G1" s="69"/>
      <c r="H1" s="69"/>
      <c r="I1" s="69"/>
      <c r="J1" s="69"/>
      <c r="K1" s="69"/>
      <c r="L1" s="69"/>
      <c r="M1" s="69"/>
      <c r="N1" s="69"/>
      <c r="O1" s="69"/>
      <c r="P1" s="69"/>
      <c r="Q1" s="69"/>
      <c r="R1" s="69"/>
      <c r="S1" s="69"/>
      <c r="T1" s="69"/>
      <c r="U1" s="69"/>
      <c r="V1" s="69"/>
      <c r="W1" s="69"/>
      <c r="X1" s="69"/>
      <c r="Y1" s="69"/>
      <c r="Z1" s="69"/>
    </row>
    <row r="2" spans="1:26" ht="15" customHeight="1">
      <c r="A2" s="70" t="s">
        <v>367</v>
      </c>
      <c r="B2" s="71" t="s">
        <v>368</v>
      </c>
      <c r="C2" s="69"/>
      <c r="D2" s="69"/>
      <c r="E2" s="69"/>
      <c r="F2" s="69"/>
      <c r="G2" s="69"/>
      <c r="H2" s="69"/>
      <c r="I2" s="69"/>
      <c r="J2" s="69"/>
      <c r="K2" s="69"/>
      <c r="L2" s="69"/>
      <c r="M2" s="69"/>
      <c r="N2" s="69"/>
      <c r="O2" s="69"/>
      <c r="P2" s="69"/>
      <c r="Q2" s="69"/>
      <c r="R2" s="69"/>
      <c r="S2" s="69"/>
      <c r="T2" s="69"/>
      <c r="U2" s="69"/>
      <c r="V2" s="69"/>
      <c r="W2" s="69"/>
      <c r="X2" s="69"/>
      <c r="Y2" s="69"/>
      <c r="Z2" s="69"/>
    </row>
    <row r="3" spans="1:26" ht="16.5">
      <c r="A3" s="61" t="s">
        <v>282</v>
      </c>
      <c r="B3" s="53" t="s">
        <v>6</v>
      </c>
      <c r="C3" s="69"/>
      <c r="D3" s="69"/>
      <c r="E3" s="69"/>
      <c r="F3" s="69"/>
      <c r="G3" s="69"/>
      <c r="H3" s="69"/>
      <c r="I3" s="69"/>
      <c r="J3" s="69"/>
      <c r="K3" s="69"/>
      <c r="L3" s="69"/>
      <c r="M3" s="69"/>
      <c r="N3" s="69"/>
      <c r="O3" s="69"/>
      <c r="P3" s="69"/>
      <c r="Q3" s="69"/>
      <c r="R3" s="69"/>
      <c r="S3" s="69"/>
      <c r="T3" s="69"/>
      <c r="U3" s="69"/>
      <c r="V3" s="69"/>
      <c r="W3" s="69"/>
      <c r="X3" s="69"/>
      <c r="Y3" s="69"/>
      <c r="Z3" s="69"/>
    </row>
    <row r="4" spans="1:26" ht="16.5">
      <c r="A4" s="61" t="s">
        <v>319</v>
      </c>
      <c r="B4" s="53" t="s">
        <v>6</v>
      </c>
      <c r="C4" s="69"/>
      <c r="D4" s="69"/>
      <c r="E4" s="69"/>
      <c r="F4" s="69"/>
      <c r="G4" s="69"/>
      <c r="H4" s="69"/>
      <c r="I4" s="69"/>
      <c r="J4" s="69"/>
      <c r="K4" s="69"/>
      <c r="L4" s="69"/>
      <c r="M4" s="69"/>
      <c r="N4" s="69"/>
      <c r="O4" s="69"/>
      <c r="P4" s="69"/>
      <c r="Q4" s="69"/>
      <c r="R4" s="69"/>
      <c r="S4" s="69"/>
      <c r="T4" s="69"/>
      <c r="U4" s="69"/>
      <c r="V4" s="69"/>
      <c r="W4" s="69"/>
      <c r="X4" s="69"/>
      <c r="Y4" s="69"/>
      <c r="Z4" s="69"/>
    </row>
    <row r="5" spans="1:26" ht="15" customHeight="1">
      <c r="A5" s="61" t="s">
        <v>331</v>
      </c>
      <c r="B5" s="53" t="s">
        <v>6</v>
      </c>
      <c r="C5" s="69"/>
      <c r="D5" s="69"/>
      <c r="E5" s="69"/>
      <c r="F5" s="69"/>
      <c r="G5" s="69"/>
      <c r="H5" s="69"/>
      <c r="I5" s="69"/>
      <c r="J5" s="69"/>
      <c r="K5" s="69"/>
      <c r="L5" s="69"/>
      <c r="M5" s="69"/>
      <c r="N5" s="69"/>
      <c r="O5" s="69"/>
      <c r="P5" s="69"/>
      <c r="Q5" s="69"/>
      <c r="R5" s="69"/>
      <c r="S5" s="69"/>
      <c r="T5" s="69"/>
      <c r="U5" s="69"/>
      <c r="V5" s="69"/>
      <c r="W5" s="69"/>
      <c r="X5" s="69"/>
      <c r="Y5" s="69"/>
      <c r="Z5" s="69"/>
    </row>
    <row r="6" spans="1:26" ht="15" customHeight="1">
      <c r="A6" s="61" t="s">
        <v>346</v>
      </c>
      <c r="B6" s="53" t="s">
        <v>6</v>
      </c>
      <c r="C6" s="69"/>
      <c r="D6" s="69"/>
      <c r="E6" s="69"/>
      <c r="F6" s="69"/>
      <c r="G6" s="69"/>
      <c r="H6" s="69"/>
      <c r="I6" s="69"/>
      <c r="J6" s="69"/>
      <c r="K6" s="69"/>
      <c r="L6" s="69"/>
      <c r="M6" s="69"/>
      <c r="N6" s="69"/>
      <c r="O6" s="69"/>
      <c r="P6" s="69"/>
      <c r="Q6" s="69"/>
      <c r="R6" s="69"/>
      <c r="S6" s="69"/>
      <c r="T6" s="69"/>
      <c r="U6" s="69"/>
      <c r="V6" s="69"/>
      <c r="W6" s="69"/>
      <c r="X6" s="69"/>
      <c r="Y6" s="69"/>
      <c r="Z6" s="69"/>
    </row>
    <row r="7" spans="1:26" ht="15" customHeight="1">
      <c r="A7" s="61" t="s">
        <v>355</v>
      </c>
      <c r="B7" s="53" t="s">
        <v>6</v>
      </c>
      <c r="C7" s="69"/>
      <c r="D7" s="69"/>
      <c r="E7" s="69"/>
      <c r="F7" s="69"/>
      <c r="G7" s="69"/>
      <c r="H7" s="69"/>
      <c r="I7" s="69"/>
      <c r="J7" s="69"/>
      <c r="K7" s="69"/>
      <c r="L7" s="69"/>
      <c r="M7" s="69"/>
      <c r="N7" s="69"/>
      <c r="O7" s="69"/>
      <c r="P7" s="69"/>
      <c r="Q7" s="69"/>
      <c r="R7" s="69"/>
      <c r="S7" s="69"/>
      <c r="T7" s="69"/>
      <c r="U7" s="69"/>
      <c r="V7" s="69"/>
      <c r="W7" s="69"/>
      <c r="X7" s="69"/>
      <c r="Y7" s="69"/>
      <c r="Z7" s="69"/>
    </row>
    <row r="8" spans="1:26" ht="15" customHeight="1">
      <c r="A8" s="61" t="s">
        <v>365</v>
      </c>
      <c r="B8" s="53" t="s">
        <v>6</v>
      </c>
      <c r="C8" s="69"/>
      <c r="D8" s="69"/>
      <c r="E8" s="69"/>
      <c r="F8" s="69"/>
      <c r="G8" s="69"/>
      <c r="H8" s="69"/>
      <c r="I8" s="69"/>
      <c r="J8" s="69"/>
      <c r="K8" s="69"/>
      <c r="L8" s="69"/>
      <c r="M8" s="69"/>
      <c r="N8" s="69"/>
      <c r="O8" s="69"/>
      <c r="P8" s="69"/>
      <c r="Q8" s="69"/>
      <c r="R8" s="69"/>
      <c r="S8" s="69"/>
      <c r="T8" s="69"/>
      <c r="U8" s="69"/>
      <c r="V8" s="69"/>
      <c r="W8" s="69"/>
      <c r="X8" s="69"/>
      <c r="Y8" s="69"/>
      <c r="Z8" s="69"/>
    </row>
    <row r="9" spans="1:26" ht="15" customHeight="1">
      <c r="A9" s="65" t="s">
        <v>369</v>
      </c>
      <c r="B9" s="83" t="s">
        <v>370</v>
      </c>
      <c r="C9" s="69"/>
      <c r="D9" s="69"/>
      <c r="E9" s="69"/>
      <c r="F9" s="69"/>
      <c r="G9" s="69"/>
      <c r="H9" s="69"/>
      <c r="I9" s="69"/>
      <c r="J9" s="69"/>
      <c r="K9" s="69"/>
      <c r="L9" s="69"/>
      <c r="M9" s="69"/>
      <c r="N9" s="69"/>
      <c r="O9" s="69"/>
      <c r="P9" s="69"/>
      <c r="Q9" s="69"/>
      <c r="R9" s="69"/>
      <c r="S9" s="69"/>
      <c r="T9" s="69"/>
      <c r="U9" s="69"/>
      <c r="V9" s="69"/>
      <c r="W9" s="69"/>
      <c r="X9" s="69"/>
      <c r="Y9" s="69"/>
      <c r="Z9" s="69"/>
    </row>
    <row r="10" spans="1:26" ht="15" hidden="1" customHeigh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row>
    <row r="11" spans="1:26" ht="15" hidden="1" customHeight="1">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row>
    <row r="12" spans="1:26" ht="15" hidden="1"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row>
  </sheetData>
  <dataValidations count="1">
    <dataValidation type="list" allowBlank="1" sqref="B3:B8" xr:uid="{00000000-0002-0000-0700-000000000000}">
      <formula1>"Meets Expectations,Partially Meets Expectations,Does Not Meet Expectations"</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Solari, Emily Jane (ejs9ea)</DisplayName>
        <AccountId>17</AccountId>
        <AccountType/>
      </UserInfo>
      <UserInfo>
        <DisplayName>Demchak, Alisha Nicole (and3u)</DisplayName>
        <AccountId>12</AccountId>
        <AccountType/>
      </UserInfo>
      <UserInfo>
        <DisplayName>Beard, Erin (ees9w)</DisplayName>
        <AccountId>73</AccountId>
        <AccountType/>
      </UserInfo>
      <UserInfo>
        <DisplayName>Etten, Anne (anc4n)</DisplayName>
        <AccountId>20</AccountId>
        <AccountType/>
      </UserInfo>
      <UserInfo>
        <DisplayName>Giessler, Laura Colloton (lg7v)</DisplayName>
        <AccountId>18</AccountId>
        <AccountType/>
      </UserInfo>
      <UserInfo>
        <DisplayName>Hung, Sharon Lorey (slh3ux)</DisplayName>
        <AccountId>33</AccountId>
        <AccountType/>
      </UserInfo>
      <UserInfo>
        <DisplayName>Moriarty, Lauren (lpm8x)</DisplayName>
        <AccountId>43</AccountId>
        <AccountType/>
      </UserInfo>
      <UserInfo>
        <DisplayName>Gay, Michele A. (sew7tn)</DisplayName>
        <AccountId>42</AccountId>
        <AccountType/>
      </UserInfo>
    </SharedWithUsers>
    <TaxCatchAll xmlns="cce47cdb-a21c-4e40-b55b-d7abfaf3ceb0" xsi:nil="true"/>
    <lcf76f155ced4ddcb4097134ff3c332f xmlns="3dd7b194-210d-41c7-b91e-ed48f342bc6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12" ma:contentTypeDescription="Create a new document." ma:contentTypeScope="" ma:versionID="930643ecdb73c711b6b4e4774dcd8979">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a078e809b09e18ebb0de30a9832840d4"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78de2be-68a4-4293-8f3d-233a5ad20f3b}" ma:internalName="TaxCatchAll" ma:showField="CatchAllData" ma:web="cce47cdb-a21c-4e40-b55b-d7abfaf3ce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7D2AAF-98F6-4F96-A837-F2C764C6BA20}"/>
</file>

<file path=customXml/itemProps2.xml><?xml version="1.0" encoding="utf-8"?>
<ds:datastoreItem xmlns:ds="http://schemas.openxmlformats.org/officeDocument/2006/customXml" ds:itemID="{77CEF685-EF6E-40F3-B63A-C3DB2073FE8B}"/>
</file>

<file path=customXml/itemProps3.xml><?xml version="1.0" encoding="utf-8"?>
<ds:datastoreItem xmlns:ds="http://schemas.openxmlformats.org/officeDocument/2006/customXml" ds:itemID="{5642315E-8D17-407E-AA90-ADF4DBE50C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Laura Colloton Giessler</cp:lastModifiedBy>
  <cp:revision/>
  <dcterms:created xsi:type="dcterms:W3CDTF">2022-03-29T01:06:58Z</dcterms:created>
  <dcterms:modified xsi:type="dcterms:W3CDTF">2023-12-13T13:34:22Z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