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160"/>
  </bookViews>
  <sheets>
    <sheet name="Overview of Literary Fund" sheetId="1" r:id="rId1"/>
    <sheet name="Active Projects" sheetId="2" r:id="rId2"/>
    <sheet name="Waiting List" sheetId="3" r:id="rId3"/>
    <sheet name="Removed from List" sheetId="4" r:id="rId4"/>
  </sheets>
  <externalReferences>
    <externalReference r:id="rId5"/>
  </externalReferences>
  <definedNames>
    <definedName name="_xlnm.Print_Area" localSheetId="1">'Active Projects'!$A$1:$H$13</definedName>
    <definedName name="_xlnm.Print_Area" localSheetId="0">'Overview of Literary Fund'!$A$1:$E$30</definedName>
    <definedName name="_xlnm.Print_Area" localSheetId="3">'Removed from List'!$A$1:$G$7</definedName>
    <definedName name="_xlnm.Print_Area" localSheetId="2">'Waiting List'!$A$1:$H$33</definedName>
  </definedNames>
  <calcPr calcId="145621" calcMode="manual"/>
</workbook>
</file>

<file path=xl/calcChain.xml><?xml version="1.0" encoding="utf-8"?>
<calcChain xmlns="http://schemas.openxmlformats.org/spreadsheetml/2006/main">
  <c r="E10" i="1" l="1"/>
  <c r="C6" i="1" l="1"/>
  <c r="D6" i="1"/>
  <c r="F5" i="4"/>
  <c r="F6" i="4" s="1"/>
  <c r="D24" i="1"/>
  <c r="C24" i="1"/>
  <c r="D23" i="1"/>
  <c r="C23" i="1"/>
  <c r="D22" i="1"/>
  <c r="C22" i="1"/>
  <c r="D19" i="1"/>
  <c r="C19" i="1"/>
  <c r="D18" i="1"/>
  <c r="C18" i="1"/>
  <c r="D17" i="1"/>
  <c r="C17" i="1"/>
  <c r="D16" i="1"/>
  <c r="C16" i="1"/>
  <c r="D15" i="1"/>
  <c r="C15" i="1"/>
  <c r="D14" i="1"/>
  <c r="C14" i="1"/>
  <c r="D13" i="1"/>
  <c r="C13" i="1"/>
  <c r="D12" i="1"/>
  <c r="C12" i="1"/>
  <c r="D9" i="1"/>
  <c r="C9" i="1"/>
  <c r="D8" i="1"/>
  <c r="C8" i="1"/>
  <c r="D7" i="1"/>
  <c r="C7" i="1"/>
  <c r="E6" i="1" l="1"/>
  <c r="E7" i="1"/>
  <c r="E8" i="1"/>
  <c r="E9" i="1"/>
  <c r="E12" i="1"/>
  <c r="E13" i="1"/>
  <c r="E14" i="1"/>
  <c r="E15" i="1"/>
  <c r="E16" i="1"/>
  <c r="E17" i="1"/>
  <c r="E18" i="1"/>
  <c r="E19" i="1"/>
  <c r="E22" i="1"/>
  <c r="E23" i="1"/>
  <c r="E24" i="1"/>
</calcChain>
</file>

<file path=xl/comments1.xml><?xml version="1.0" encoding="utf-8"?>
<comments xmlns="http://schemas.openxmlformats.org/spreadsheetml/2006/main">
  <authors>
    <author>xcu03843</author>
  </authors>
  <commentList>
    <comment ref="G5" authorId="0">
      <text>
        <r>
          <rPr>
            <b/>
            <sz val="9"/>
            <color indexed="81"/>
            <rFont val="Tahoma"/>
            <family val="2"/>
          </rPr>
          <t>kcd:</t>
        </r>
        <r>
          <rPr>
            <sz val="9"/>
            <color indexed="81"/>
            <rFont val="Tahoma"/>
            <family val="2"/>
          </rPr>
          <t xml:space="preserve">
As requested in the January 9, 2018, letter from Mark Jones, Pittsylvania Co. division supt., removed the Tunstall  High School project from the 1st PWL since alternative financing previously obtained for the project and LF loan not needed.</t>
        </r>
      </text>
    </comment>
    <comment ref="G6" authorId="0">
      <text>
        <r>
          <rPr>
            <b/>
            <sz val="9"/>
            <color indexed="81"/>
            <rFont val="Tahoma"/>
            <family val="2"/>
          </rPr>
          <t>kcd:</t>
        </r>
        <r>
          <rPr>
            <sz val="9"/>
            <color indexed="81"/>
            <rFont val="Tahoma"/>
            <family val="2"/>
          </rPr>
          <t xml:space="preserve">
As requested in the January 9, 2018, letter from Mark Jones, Pittsylvania Co. division supt., removed the Chatham High School project from the 1st PWL since alternative financing previously obtained for the project and LF loan not needed.</t>
        </r>
      </text>
    </comment>
  </commentList>
</comments>
</file>

<file path=xl/sharedStrings.xml><?xml version="1.0" encoding="utf-8"?>
<sst xmlns="http://schemas.openxmlformats.org/spreadsheetml/2006/main" count="250" uniqueCount="133">
  <si>
    <t>(as of September 30, 2017)</t>
  </si>
  <si>
    <t>PRINCIPAL BALANCE</t>
  </si>
  <si>
    <t>Increase/(Decrease)</t>
  </si>
  <si>
    <t xml:space="preserve">  </t>
  </si>
  <si>
    <t>Cash and investments maintained by State Treasurer</t>
  </si>
  <si>
    <t xml:space="preserve"> </t>
  </si>
  <si>
    <t>Temporary loans received from local school boards (secured by promissory notes)</t>
  </si>
  <si>
    <t>Long-term loans in custody of Virginia Public School Authority (VPSA)</t>
  </si>
  <si>
    <t xml:space="preserve">                      Total Principal of Literary Fund</t>
  </si>
  <si>
    <t>CURRENT COMMITMENTS AGAINST LITERARY FUND REVENUE</t>
  </si>
  <si>
    <t>Balance due on active projects (Attachment B)</t>
  </si>
  <si>
    <r>
      <t>Debt service on VPSA educational technology equipment notes</t>
    </r>
    <r>
      <rPr>
        <vertAlign val="superscript"/>
        <sz val="12"/>
        <rFont val="Times New Roman"/>
        <family val="1"/>
      </rPr>
      <t>1</t>
    </r>
    <r>
      <rPr>
        <sz val="12"/>
        <rFont val="Times New Roman"/>
        <family val="1"/>
      </rPr>
      <t xml:space="preserve">   </t>
    </r>
  </si>
  <si>
    <t>Loan disbursements</t>
  </si>
  <si>
    <r>
      <t>Interest rate subsidy</t>
    </r>
    <r>
      <rPr>
        <vertAlign val="superscript"/>
        <sz val="12"/>
        <rFont val="Times New Roman"/>
        <family val="1"/>
      </rPr>
      <t>2</t>
    </r>
    <r>
      <rPr>
        <sz val="12"/>
        <rFont val="Times New Roman"/>
        <family val="1"/>
      </rPr>
      <t xml:space="preserve"> </t>
    </r>
  </si>
  <si>
    <r>
      <t>Debt service on VPSA school security equipment notes</t>
    </r>
    <r>
      <rPr>
        <vertAlign val="superscript"/>
        <sz val="12"/>
        <rFont val="Times New Roman"/>
        <family val="1"/>
      </rPr>
      <t>3</t>
    </r>
    <r>
      <rPr>
        <sz val="12"/>
        <rFont val="Times New Roman"/>
        <family val="1"/>
      </rPr>
      <t xml:space="preserve"> </t>
    </r>
  </si>
  <si>
    <r>
      <t>Transfer for Teacher Retirement</t>
    </r>
    <r>
      <rPr>
        <vertAlign val="superscript"/>
        <sz val="12"/>
        <rFont val="Times New Roman"/>
        <family val="1"/>
      </rPr>
      <t>4</t>
    </r>
  </si>
  <si>
    <t>Required Carry Forward Balance to Support Fiscal Year 2018 Literary Fund Transfer for Teacher Retirement Provided in Chapter 836 (2017 Appropriation Act)</t>
  </si>
  <si>
    <t xml:space="preserve">                      Total Literary Fund Commitments</t>
  </si>
  <si>
    <t>FUNDS AVAILABLE FOR CURRENT COMMITMENTS AND NEW LOANS</t>
  </si>
  <si>
    <t>Cash and investments maintained by State Treasurer (Line 1)</t>
  </si>
  <si>
    <t>Less commitments against Literary Fund Revenues (Line 12)</t>
  </si>
  <si>
    <t>January 2018</t>
  </si>
  <si>
    <t>School Division</t>
  </si>
  <si>
    <t>School</t>
  </si>
  <si>
    <t>Release Date</t>
  </si>
  <si>
    <t>Grayson County</t>
  </si>
  <si>
    <t>Grayson Middle</t>
  </si>
  <si>
    <t>2005 Subsidy</t>
  </si>
  <si>
    <t>Halifax County</t>
  </si>
  <si>
    <t>Halifax Middle</t>
  </si>
  <si>
    <t>2006 Subsidy</t>
  </si>
  <si>
    <t>South Boston Elementary</t>
  </si>
  <si>
    <t>Roanoke City</t>
  </si>
  <si>
    <t>William Fleming High</t>
  </si>
  <si>
    <t>2008 Subsidy</t>
  </si>
  <si>
    <t>No Active Projects</t>
  </si>
  <si>
    <t>Literary Fund Loans:</t>
  </si>
  <si>
    <t>Literary Fund Subsidy Grants:</t>
  </si>
  <si>
    <r>
      <rPr>
        <vertAlign val="superscript"/>
        <sz val="11"/>
        <rFont val="Times New Roman"/>
        <family val="1"/>
      </rPr>
      <t>1</t>
    </r>
    <r>
      <rPr>
        <sz val="11"/>
        <rFont val="Times New Roman"/>
        <family val="1"/>
      </rPr>
      <t>Debt service payments on VPSA Educational Technology Equipment Notes for fiscal year 2018 will be paid in October 2017 and April 2018.</t>
    </r>
  </si>
  <si>
    <r>
      <rPr>
        <vertAlign val="superscript"/>
        <sz val="11"/>
        <rFont val="Times New Roman"/>
        <family val="1"/>
      </rPr>
      <t>2</t>
    </r>
    <r>
      <rPr>
        <sz val="11"/>
        <rFont val="Times New Roman"/>
        <family val="1"/>
      </rPr>
      <t>Current Chapter 836 budget and HB 29 budget as introduced require no funds be set aside for an Interest Rate Subsidy Program in fiscal year 2018.</t>
    </r>
  </si>
  <si>
    <r>
      <rPr>
        <vertAlign val="superscript"/>
        <sz val="11"/>
        <rFont val="Times New Roman"/>
        <family val="1"/>
      </rPr>
      <t>3</t>
    </r>
    <r>
      <rPr>
        <sz val="11"/>
        <rFont val="Times New Roman"/>
        <family val="1"/>
      </rPr>
      <t>Debt service payments on VPSA School Security Equipment Notes for fiscal year 2018 will be paid in October 2017 and April 2018.</t>
    </r>
  </si>
  <si>
    <t>Priority</t>
  </si>
  <si>
    <t>Amount</t>
  </si>
  <si>
    <t>Total</t>
  </si>
  <si>
    <t>Action/Status</t>
  </si>
  <si>
    <t>July 2008</t>
  </si>
  <si>
    <t>Petersburg City</t>
  </si>
  <si>
    <t>Walnut Hill Elementary School</t>
  </si>
  <si>
    <t>Funding Deferred</t>
  </si>
  <si>
    <t>Northampton County</t>
  </si>
  <si>
    <t>Northampton High School</t>
  </si>
  <si>
    <t>Lee County</t>
  </si>
  <si>
    <t>Dryden Elementary School</t>
  </si>
  <si>
    <t>October 2008</t>
  </si>
  <si>
    <t>Pittsylvania County</t>
  </si>
  <si>
    <t>Tunstall High School</t>
  </si>
  <si>
    <t>Chatham High School</t>
  </si>
  <si>
    <t>Wythe County</t>
  </si>
  <si>
    <t>Rural Retreat High School</t>
  </si>
  <si>
    <t>Rural Retreat Middle School</t>
  </si>
  <si>
    <t>April 2009</t>
  </si>
  <si>
    <t>Giles County</t>
  </si>
  <si>
    <t>Giles County Technology Center</t>
  </si>
  <si>
    <t>Eastern Elementary/Middle School</t>
  </si>
  <si>
    <t>July 2009</t>
  </si>
  <si>
    <t>Virginia Beach City</t>
  </si>
  <si>
    <t>Great Neck Middle School</t>
  </si>
  <si>
    <t>October 2009</t>
  </si>
  <si>
    <r>
      <t>Washington County</t>
    </r>
    <r>
      <rPr>
        <vertAlign val="superscript"/>
        <sz val="12"/>
        <rFont val="Times New Roman"/>
        <family val="1"/>
      </rPr>
      <t>1</t>
    </r>
  </si>
  <si>
    <t>Patrick Henry High School</t>
  </si>
  <si>
    <t>Meadowview Elementary School</t>
  </si>
  <si>
    <t>Wallace Middle School</t>
  </si>
  <si>
    <t>Glade Spring Middle School</t>
  </si>
  <si>
    <t>William N. Neff Center</t>
  </si>
  <si>
    <t>October 2011</t>
  </si>
  <si>
    <r>
      <t>Caroline County</t>
    </r>
    <r>
      <rPr>
        <vertAlign val="superscript"/>
        <sz val="12"/>
        <rFont val="Times New Roman"/>
        <family val="1"/>
      </rPr>
      <t>2</t>
    </r>
  </si>
  <si>
    <t>Bowling Green Elementary School</t>
  </si>
  <si>
    <t>January 2012</t>
  </si>
  <si>
    <t>Sussex County</t>
  </si>
  <si>
    <t>Sussex Central Elementary School</t>
  </si>
  <si>
    <t>April 2012</t>
  </si>
  <si>
    <t>Wise County</t>
  </si>
  <si>
    <t>Appalachia Elementary School</t>
  </si>
  <si>
    <t>July 2012</t>
  </si>
  <si>
    <t>Isle of Wight County</t>
  </si>
  <si>
    <t>Windsor Middle School</t>
  </si>
  <si>
    <t>Union High School</t>
  </si>
  <si>
    <t>Eastside High School</t>
  </si>
  <si>
    <t>October 2012</t>
  </si>
  <si>
    <t>Dickenson County</t>
  </si>
  <si>
    <t>Combined Middle/High School</t>
  </si>
  <si>
    <t>January 2013</t>
  </si>
  <si>
    <t>Town of West Point</t>
  </si>
  <si>
    <t>West Point Middle/High School</t>
  </si>
  <si>
    <t>West Point Elementary School</t>
  </si>
  <si>
    <t>New projects to be added with funding deferred until funds are approved for release by separate action of the Board of Education:</t>
  </si>
  <si>
    <r>
      <rPr>
        <vertAlign val="superscript"/>
        <sz val="11"/>
        <rFont val="Times New Roman"/>
        <family val="1"/>
      </rPr>
      <t>1</t>
    </r>
    <r>
      <rPr>
        <sz val="11"/>
        <rFont val="Times New Roman"/>
        <family val="1"/>
      </rPr>
      <t xml:space="preserve">Literary Fund application amount reduced by the amount that was funded with the issuance of Series 2010-1 VPSA/Qualified School Construction Bonds on June 28, 2010. </t>
    </r>
  </si>
  <si>
    <r>
      <rPr>
        <vertAlign val="superscript"/>
        <sz val="11"/>
        <rFont val="Times New Roman"/>
        <family val="1"/>
      </rPr>
      <t>2</t>
    </r>
    <r>
      <rPr>
        <sz val="11"/>
        <rFont val="Times New Roman"/>
        <family val="1"/>
      </rPr>
      <t xml:space="preserve">Literary Fund application amount reduced by the amount that was funded with the issuance of Series 2012-1 VPSA/Qualified School Construction Bonds on October 31, 2012. </t>
    </r>
  </si>
  <si>
    <t>Alternative financing previously obtained for the project</t>
  </si>
  <si>
    <t>The following projects have been removed from the First Priority Waiting List with the actions as indicated in the last column</t>
  </si>
  <si>
    <r>
      <rPr>
        <vertAlign val="superscript"/>
        <sz val="11"/>
        <rFont val="Times New Roman"/>
        <family val="1"/>
      </rPr>
      <t>4</t>
    </r>
    <r>
      <rPr>
        <sz val="11"/>
        <rFont val="Times New Roman"/>
        <family val="1"/>
      </rPr>
      <t xml:space="preserve">Current Chapter 836 budget and HB 29 budget as introduced require $181,349,570 to be transferred from the Literary Fund to pay Teacher Retirement in fiscal year 2018; </t>
    </r>
  </si>
  <si>
    <t>End of worksheet</t>
  </si>
  <si>
    <t>Date Placed on Waiting List</t>
  </si>
  <si>
    <t>Interest Rate</t>
  </si>
  <si>
    <t>Cumulative Total</t>
  </si>
  <si>
    <t>Line Reference</t>
  </si>
  <si>
    <t>September 30, 2017</t>
  </si>
  <si>
    <t>June 30, 2017</t>
  </si>
  <si>
    <t>Balance Available to Fund New Projects Currently on Waiting List or (Additional Funds Needed to Meet Commitments)</t>
  </si>
  <si>
    <t>no data</t>
  </si>
  <si>
    <t>Data Placed on Waiting List</t>
  </si>
  <si>
    <t>Funds Approved for Release</t>
  </si>
  <si>
    <t>Actual Funds Disbursed</t>
  </si>
  <si>
    <t>Balance Due</t>
  </si>
  <si>
    <t>Percent Drawn</t>
  </si>
  <si>
    <t>Application Number</t>
  </si>
  <si>
    <t xml:space="preserve"> Application Number</t>
  </si>
  <si>
    <t>The following table includes the current commitments against Literary Fund Revenues:</t>
  </si>
  <si>
    <t>The following table includes the total Principal Balance of the Literary Fund:</t>
  </si>
  <si>
    <t>The following table includes the funds available for current commitments and new loans:</t>
  </si>
  <si>
    <t>ACTIVE LITERARY FUND PROJECTS (as of September 30, 2017)</t>
  </si>
  <si>
    <t>The following table shows a list of Active Literary Fund Projects:</t>
  </si>
  <si>
    <t xml:space="preserve">no data </t>
  </si>
  <si>
    <t>The following table shows a list of Literary Fund Subsidy Grants:</t>
  </si>
  <si>
    <t>VIRGINIA BOARD OF EDUCATION - LITERARY FUND FIRST PRIORITY WAITING LIST</t>
  </si>
  <si>
    <t>VIRGINIA BOARD OF EDUCATION - REMOVAL FROM FIRST PRIORITY WAITING LIST</t>
  </si>
  <si>
    <t>The following table shows projects removed from the first priority waiting list:</t>
  </si>
  <si>
    <t>Quarterly Statement of the Financial Position of the Literary Fund</t>
  </si>
  <si>
    <t>NO NEW PROJECTS ADDED TO WAITING LIST</t>
  </si>
  <si>
    <t>This document contains footers.</t>
  </si>
  <si>
    <t>The following projects have been placed or are recommended for placement on the First Priority Waiting List with the actions as indicated</t>
  </si>
  <si>
    <t>in the last column.  Projects recommended for action at this meeting are presented in italics.</t>
  </si>
  <si>
    <t>payment to be made in 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</si>
</sst>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
    <numFmt numFmtId="166" formatCode="_(* #,##0_);_(* \(#,##0\);_(* &quot;-&quot;??_);_(@_)"/>
    <numFmt numFmtId="167" formatCode="0;[Red]0"/>
    <numFmt numFmtId="168" formatCode="mmmm\ d\,\ yyyy"/>
    <numFmt numFmtId="169" formatCode="mmmm\,\ yyyy"/>
  </numFmts>
  <fonts count="36" x14ac:knownFonts="1">
    <font>
      <sz val="11"/>
      <color theme="1"/>
      <name val="Calibri"/>
      <family val="2"/>
      <scheme val="minor"/>
    </font>
    <font>
      <sz val="11"/>
      <color theme="1"/>
      <name val="Calibri"/>
      <family val="2"/>
      <scheme val="minor"/>
    </font>
    <font>
      <b/>
      <sz val="14"/>
      <name val="Times New Roman"/>
      <family val="1"/>
    </font>
    <font>
      <b/>
      <sz val="12"/>
      <name val="Times New Roman"/>
      <family val="1"/>
    </font>
    <font>
      <sz val="10"/>
      <name val="Arial"/>
      <family val="2"/>
    </font>
    <font>
      <sz val="12"/>
      <name val="Times New Roman"/>
      <family val="1"/>
    </font>
    <font>
      <b/>
      <u/>
      <sz val="12"/>
      <name val="Times New Roman"/>
      <family val="1"/>
    </font>
    <font>
      <b/>
      <sz val="10"/>
      <name val="Arial"/>
      <family val="2"/>
    </font>
    <font>
      <vertAlign val="superscript"/>
      <sz val="12"/>
      <name val="Times New Roman"/>
      <family val="1"/>
    </font>
    <font>
      <sz val="11"/>
      <name val="Cambria"/>
      <family val="1"/>
    </font>
    <font>
      <sz val="10"/>
      <name val="Cambria"/>
      <family val="1"/>
    </font>
    <font>
      <sz val="11"/>
      <name val="Times New Roman"/>
      <family val="1"/>
    </font>
    <font>
      <sz val="11"/>
      <name val="Arial"/>
      <family val="2"/>
    </font>
    <font>
      <sz val="12"/>
      <name val="Cambria"/>
      <family val="1"/>
    </font>
    <font>
      <sz val="10"/>
      <color indexed="10"/>
      <name val="Arial"/>
      <family val="2"/>
    </font>
    <font>
      <sz val="12"/>
      <color indexed="10"/>
      <name val="Times New Roman"/>
      <family val="1"/>
    </font>
    <font>
      <sz val="10"/>
      <name val="Times New Roman"/>
      <family val="1"/>
    </font>
    <font>
      <b/>
      <u/>
      <sz val="10"/>
      <name val="Times New Roman"/>
      <family val="1"/>
    </font>
    <font>
      <vertAlign val="superscript"/>
      <sz val="10"/>
      <name val="Times New Roman"/>
      <family val="1"/>
    </font>
    <font>
      <sz val="10"/>
      <color indexed="10"/>
      <name val="Times New Roman"/>
      <family val="1"/>
    </font>
    <font>
      <sz val="12"/>
      <name val="Helv"/>
    </font>
    <font>
      <b/>
      <sz val="12"/>
      <name val="Helv"/>
    </font>
    <font>
      <vertAlign val="superscript"/>
      <sz val="11"/>
      <name val="Times New Roman"/>
      <family val="1"/>
    </font>
    <font>
      <b/>
      <i/>
      <sz val="12"/>
      <name val="Times New Roman"/>
      <family val="1"/>
    </font>
    <font>
      <b/>
      <sz val="11"/>
      <name val="Times New Roman"/>
      <family val="1"/>
    </font>
    <font>
      <b/>
      <sz val="9"/>
      <color indexed="81"/>
      <name val="Tahoma"/>
      <family val="2"/>
    </font>
    <font>
      <sz val="9"/>
      <color indexed="81"/>
      <name val="Tahoma"/>
      <family val="2"/>
    </font>
    <font>
      <sz val="12"/>
      <color theme="1"/>
      <name val="Times New Roman"/>
      <family val="1"/>
    </font>
    <font>
      <sz val="12"/>
      <color theme="0"/>
      <name val="Times New Roman"/>
      <family val="1"/>
    </font>
    <font>
      <sz val="10"/>
      <color rgb="FFFF0000"/>
      <name val="Arial"/>
      <family val="2"/>
    </font>
    <font>
      <b/>
      <sz val="12"/>
      <color theme="0"/>
      <name val="Times New Roman"/>
      <family val="1"/>
    </font>
    <font>
      <b/>
      <sz val="16"/>
      <name val="Times New Roman"/>
      <family val="1"/>
    </font>
    <font>
      <sz val="11"/>
      <color theme="0"/>
      <name val="Calibri"/>
      <family val="2"/>
      <scheme val="minor"/>
    </font>
    <font>
      <b/>
      <sz val="12"/>
      <name val="Times New Roman"/>
      <family val="1"/>
    </font>
    <font>
      <sz val="10"/>
      <color theme="0"/>
      <name val="Arial"/>
      <family val="2"/>
    </font>
    <font>
      <b/>
      <sz val="18"/>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8"/>
      </bottom>
      <diagonal/>
    </border>
    <border>
      <left/>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9">
    <xf numFmtId="0" fontId="0" fillId="0" borderId="0" xfId="0"/>
    <xf numFmtId="0" fontId="4" fillId="0" borderId="0" xfId="0" applyFont="1" applyAlignment="1">
      <alignment vertical="center"/>
    </xf>
    <xf numFmtId="0" fontId="3" fillId="0" borderId="0" xfId="0" applyFont="1" applyFill="1" applyAlignment="1" applyProtection="1">
      <alignment horizontal="center" vertical="center"/>
    </xf>
    <xf numFmtId="0" fontId="5" fillId="0" borderId="0" xfId="0" applyFont="1" applyAlignment="1">
      <alignment vertical="center"/>
    </xf>
    <xf numFmtId="164" fontId="6" fillId="0" borderId="0" xfId="0" applyNumberFormat="1" applyFont="1" applyAlignment="1">
      <alignment horizontal="center" vertical="center"/>
    </xf>
    <xf numFmtId="0" fontId="6" fillId="0" borderId="0" xfId="0" applyFont="1" applyAlignment="1" applyProtection="1">
      <alignment horizontal="center" vertical="center"/>
    </xf>
    <xf numFmtId="165" fontId="5" fillId="0" borderId="0" xfId="0" quotePrefix="1" applyNumberFormat="1" applyFont="1" applyAlignment="1">
      <alignment horizontal="center" vertical="center"/>
    </xf>
    <xf numFmtId="0" fontId="5" fillId="0" borderId="0" xfId="0" applyFont="1" applyAlignment="1" applyProtection="1">
      <alignment horizontal="left" vertical="center"/>
    </xf>
    <xf numFmtId="41" fontId="5" fillId="0" borderId="0" xfId="0" applyNumberFormat="1" applyFont="1" applyAlignment="1" applyProtection="1">
      <alignment horizontal="left" vertical="center"/>
    </xf>
    <xf numFmtId="41" fontId="5" fillId="0" borderId="0" xfId="1" applyNumberFormat="1" applyFont="1" applyFill="1" applyAlignment="1" applyProtection="1">
      <alignment horizontal="right" vertical="center"/>
    </xf>
    <xf numFmtId="0" fontId="4" fillId="0" borderId="0" xfId="0" applyFont="1" applyAlignment="1">
      <alignment horizontal="center" vertical="center"/>
    </xf>
    <xf numFmtId="164" fontId="4" fillId="0" borderId="0" xfId="0" applyNumberFormat="1" applyFont="1" applyAlignment="1">
      <alignment vertical="center"/>
    </xf>
    <xf numFmtId="165" fontId="5" fillId="0" borderId="0" xfId="0" quotePrefix="1" applyNumberFormat="1" applyFont="1" applyFill="1" applyAlignment="1">
      <alignment horizontal="center" vertical="center"/>
    </xf>
    <xf numFmtId="41" fontId="5" fillId="0" borderId="1" xfId="0" applyNumberFormat="1" applyFont="1" applyBorder="1" applyAlignment="1" applyProtection="1">
      <alignment horizontal="left" vertical="center"/>
    </xf>
    <xf numFmtId="166" fontId="3" fillId="0" borderId="0" xfId="0" applyNumberFormat="1" applyFont="1" applyAlignment="1">
      <alignment vertical="center"/>
    </xf>
    <xf numFmtId="41" fontId="3" fillId="0" borderId="0" xfId="1" applyNumberFormat="1" applyFont="1" applyFill="1" applyAlignment="1" applyProtection="1">
      <alignment horizontal="right" vertical="center"/>
    </xf>
    <xf numFmtId="43" fontId="7" fillId="0" borderId="0" xfId="1" applyFont="1" applyAlignment="1" applyProtection="1">
      <alignment vertical="center"/>
    </xf>
    <xf numFmtId="0" fontId="3" fillId="0" borderId="0" xfId="0" applyFont="1" applyAlignment="1">
      <alignment vertical="center"/>
    </xf>
    <xf numFmtId="41" fontId="3" fillId="0" borderId="0" xfId="0" applyNumberFormat="1" applyFont="1" applyAlignment="1">
      <alignment vertical="center"/>
    </xf>
    <xf numFmtId="0" fontId="5" fillId="0" borderId="0" xfId="0" applyFont="1" applyAlignment="1" applyProtection="1">
      <alignment horizontal="left"/>
    </xf>
    <xf numFmtId="41" fontId="5" fillId="0" borderId="0" xfId="0" applyNumberFormat="1" applyFont="1" applyFill="1" applyAlignment="1" applyProtection="1">
      <alignment horizontal="left"/>
    </xf>
    <xf numFmtId="41" fontId="5" fillId="0" borderId="0" xfId="0" applyNumberFormat="1" applyFont="1" applyAlignment="1" applyProtection="1">
      <alignment horizontal="left"/>
    </xf>
    <xf numFmtId="41" fontId="5" fillId="0" borderId="0" xfId="0" applyNumberFormat="1" applyFont="1" applyBorder="1" applyAlignment="1" applyProtection="1">
      <alignment horizontal="left" vertical="center"/>
    </xf>
    <xf numFmtId="0" fontId="5" fillId="0" borderId="0" xfId="0" applyFont="1" applyFill="1"/>
    <xf numFmtId="41" fontId="5" fillId="0" borderId="0" xfId="0" applyNumberFormat="1" applyFont="1" applyFill="1"/>
    <xf numFmtId="165" fontId="5" fillId="0" borderId="0" xfId="0" applyNumberFormat="1" applyFont="1" applyAlignment="1">
      <alignment horizontal="center" vertical="center"/>
    </xf>
    <xf numFmtId="0" fontId="5" fillId="0" borderId="0" xfId="0" applyFont="1" applyBorder="1" applyAlignment="1" applyProtection="1">
      <alignment horizontal="left" wrapText="1"/>
    </xf>
    <xf numFmtId="41" fontId="5" fillId="0" borderId="1" xfId="0" applyNumberFormat="1" applyFont="1" applyBorder="1" applyAlignment="1">
      <alignment vertical="center"/>
    </xf>
    <xf numFmtId="166" fontId="5" fillId="0" borderId="1" xfId="0" applyNumberFormat="1" applyFont="1" applyBorder="1" applyAlignment="1">
      <alignment vertical="center"/>
    </xf>
    <xf numFmtId="43" fontId="4" fillId="0" borderId="0" xfId="0" applyNumberFormat="1" applyFont="1" applyAlignment="1">
      <alignment vertical="center"/>
    </xf>
    <xf numFmtId="0" fontId="3" fillId="0" borderId="0" xfId="0" applyFont="1" applyAlignment="1" applyProtection="1">
      <alignment vertical="center"/>
    </xf>
    <xf numFmtId="0" fontId="5" fillId="0" borderId="0" xfId="0" applyNumberFormat="1" applyFont="1" applyAlignment="1" applyProtection="1">
      <alignment horizontal="left" vertical="center"/>
    </xf>
    <xf numFmtId="166" fontId="3" fillId="0" borderId="0" xfId="0" applyNumberFormat="1" applyFont="1" applyAlignment="1">
      <alignment horizontal="left" vertical="center" wrapText="1"/>
    </xf>
    <xf numFmtId="0" fontId="3" fillId="0" borderId="0" xfId="0" applyFont="1" applyAlignment="1" applyProtection="1">
      <alignment horizontal="left" vertical="center"/>
    </xf>
    <xf numFmtId="38" fontId="5" fillId="0" borderId="0" xfId="1" applyNumberFormat="1" applyFont="1" applyAlignment="1" applyProtection="1">
      <alignment vertical="center"/>
    </xf>
    <xf numFmtId="0" fontId="9" fillId="0" borderId="0" xfId="0" applyFont="1" applyAlignment="1">
      <alignment horizontal="left" vertical="center"/>
    </xf>
    <xf numFmtId="0" fontId="10" fillId="0" borderId="0" xfId="0" applyFont="1" applyAlignment="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vertical="center"/>
    </xf>
    <xf numFmtId="0" fontId="5" fillId="0" borderId="0" xfId="0" applyFont="1" applyFill="1" applyAlignment="1">
      <alignment vertical="center" wrapText="1"/>
    </xf>
    <xf numFmtId="0" fontId="11" fillId="0" borderId="0" xfId="0" applyFont="1" applyAlignment="1">
      <alignment horizontal="left" vertical="center"/>
    </xf>
    <xf numFmtId="17" fontId="3" fillId="0" borderId="0" xfId="0" quotePrefix="1" applyNumberFormat="1"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5" fontId="16" fillId="0" borderId="0" xfId="0" applyNumberFormat="1" applyFont="1" applyAlignment="1" applyProtection="1">
      <alignment vertical="center"/>
    </xf>
    <xf numFmtId="0" fontId="17" fillId="0" borderId="0" xfId="0" applyFont="1" applyAlignment="1">
      <alignment horizontal="left" vertical="center"/>
    </xf>
    <xf numFmtId="0" fontId="18" fillId="0" borderId="0" xfId="0" applyFont="1" applyFill="1" applyAlignment="1">
      <alignment horizontal="left" vertical="center"/>
    </xf>
    <xf numFmtId="0" fontId="16" fillId="0" borderId="0" xfId="0" applyFont="1" applyFill="1" applyAlignment="1">
      <alignment vertical="center"/>
    </xf>
    <xf numFmtId="5" fontId="16" fillId="0" borderId="0" xfId="0" applyNumberFormat="1" applyFont="1" applyFill="1" applyAlignment="1" applyProtection="1">
      <alignment vertical="center"/>
    </xf>
    <xf numFmtId="0" fontId="16" fillId="0" borderId="0" xfId="0" applyFont="1" applyFill="1" applyAlignment="1">
      <alignment horizontal="left" vertical="center" wrapText="1"/>
    </xf>
    <xf numFmtId="0" fontId="19" fillId="0" borderId="0" xfId="0" applyFont="1" applyAlignment="1">
      <alignment vertical="center"/>
    </xf>
    <xf numFmtId="5" fontId="4" fillId="0" borderId="0" xfId="0" applyNumberFormat="1" applyFont="1" applyAlignment="1" applyProtection="1">
      <alignment vertical="center"/>
    </xf>
    <xf numFmtId="4" fontId="20" fillId="0" borderId="0" xfId="0" applyNumberFormat="1" applyFont="1"/>
    <xf numFmtId="0" fontId="5" fillId="0" borderId="0" xfId="0" applyFont="1"/>
    <xf numFmtId="0" fontId="3" fillId="0" borderId="0" xfId="0" applyFont="1" applyAlignment="1" applyProtection="1">
      <alignment horizontal="left"/>
    </xf>
    <xf numFmtId="0" fontId="3" fillId="0" borderId="0" xfId="0" applyFont="1"/>
    <xf numFmtId="0" fontId="5" fillId="0" borderId="0" xfId="0" applyFont="1" applyAlignment="1" applyProtection="1">
      <alignment horizontal="fill"/>
    </xf>
    <xf numFmtId="0" fontId="5" fillId="0" borderId="0" xfId="0" applyFont="1" applyFill="1" applyAlignment="1">
      <alignment horizontal="center"/>
    </xf>
    <xf numFmtId="0" fontId="5" fillId="0" borderId="0" xfId="0" applyFont="1" applyFill="1" applyAlignment="1">
      <alignment horizontal="left"/>
    </xf>
    <xf numFmtId="41" fontId="5" fillId="0" borderId="0" xfId="0" applyNumberFormat="1" applyFont="1" applyAlignment="1" applyProtection="1">
      <alignment horizontal="fill"/>
    </xf>
    <xf numFmtId="10" fontId="5" fillId="0" borderId="0" xfId="3" applyNumberFormat="1" applyFont="1" applyAlignment="1">
      <alignment horizontal="right"/>
    </xf>
    <xf numFmtId="41" fontId="5" fillId="0" borderId="0" xfId="1" applyNumberFormat="1" applyFont="1" applyProtection="1"/>
    <xf numFmtId="0" fontId="5" fillId="0" borderId="0" xfId="0" applyFont="1" applyAlignment="1" applyProtection="1">
      <alignment horizontal="center"/>
    </xf>
    <xf numFmtId="14" fontId="5" fillId="0" borderId="0" xfId="0" applyNumberFormat="1" applyFont="1" applyAlignment="1" applyProtection="1">
      <alignment horizontal="right"/>
    </xf>
    <xf numFmtId="0" fontId="5" fillId="0" borderId="0" xfId="0" applyFont="1" applyAlignment="1">
      <alignment horizontal="center"/>
    </xf>
    <xf numFmtId="0" fontId="15" fillId="0" borderId="0" xfId="0" applyFont="1"/>
    <xf numFmtId="0" fontId="4" fillId="0" borderId="0" xfId="0" applyFont="1" applyAlignment="1">
      <alignment horizontal="center"/>
    </xf>
    <xf numFmtId="0" fontId="4" fillId="0" borderId="0" xfId="0" applyFont="1"/>
    <xf numFmtId="14" fontId="4" fillId="0" borderId="0" xfId="0" applyNumberFormat="1" applyFont="1"/>
    <xf numFmtId="3" fontId="4" fillId="0" borderId="0" xfId="1" applyNumberFormat="1" applyFont="1" applyProtection="1"/>
    <xf numFmtId="4" fontId="4" fillId="0" borderId="0" xfId="1" applyNumberFormat="1" applyFont="1" applyProtection="1"/>
    <xf numFmtId="0" fontId="5" fillId="0" borderId="0" xfId="0" applyFont="1" applyAlignment="1">
      <alignment horizontal="right"/>
    </xf>
    <xf numFmtId="0" fontId="5" fillId="0" borderId="2" xfId="0" applyFont="1" applyBorder="1" applyAlignment="1" applyProtection="1">
      <alignment horizontal="center"/>
    </xf>
    <xf numFmtId="0" fontId="5" fillId="0" borderId="3" xfId="0" applyFont="1" applyBorder="1" applyAlignment="1">
      <alignment horizontal="center"/>
    </xf>
    <xf numFmtId="0" fontId="5" fillId="0" borderId="0" xfId="0" quotePrefix="1" applyFont="1" applyFill="1"/>
    <xf numFmtId="9" fontId="5" fillId="0" borderId="0" xfId="0" applyNumberFormat="1" applyFont="1" applyFill="1" applyAlignment="1">
      <alignment horizontal="center"/>
    </xf>
    <xf numFmtId="41" fontId="5" fillId="0" borderId="0" xfId="0" applyNumberFormat="1" applyFont="1" applyFill="1" applyBorder="1" applyAlignment="1" applyProtection="1">
      <alignment horizontal="right"/>
    </xf>
    <xf numFmtId="0" fontId="5" fillId="0" borderId="0" xfId="0" quotePrefix="1" applyFont="1"/>
    <xf numFmtId="9" fontId="5" fillId="0" borderId="0" xfId="0" applyNumberFormat="1" applyFont="1" applyAlignment="1">
      <alignment horizontal="center"/>
    </xf>
    <xf numFmtId="41" fontId="5" fillId="0" borderId="0" xfId="0" applyNumberFormat="1" applyFont="1"/>
    <xf numFmtId="41" fontId="5" fillId="0" borderId="0" xfId="0" applyNumberFormat="1" applyFont="1" applyBorder="1" applyAlignment="1" applyProtection="1">
      <alignment horizontal="right"/>
    </xf>
    <xf numFmtId="0" fontId="5" fillId="0" borderId="0" xfId="0" quotePrefix="1" applyFont="1" applyAlignment="1"/>
    <xf numFmtId="9" fontId="5" fillId="0" borderId="0" xfId="3" applyFont="1" applyAlignment="1">
      <alignment horizontal="center"/>
    </xf>
    <xf numFmtId="167" fontId="5" fillId="0" borderId="0" xfId="0" quotePrefix="1" applyNumberFormat="1" applyFont="1" applyAlignment="1" applyProtection="1">
      <alignment horizontal="left"/>
    </xf>
    <xf numFmtId="168" fontId="5" fillId="0" borderId="0" xfId="0" applyNumberFormat="1" applyFont="1" applyAlignment="1" applyProtection="1">
      <alignment horizontal="center"/>
    </xf>
    <xf numFmtId="167" fontId="5" fillId="0" borderId="0" xfId="0" quotePrefix="1" applyNumberFormat="1" applyFont="1" applyFill="1" applyAlignment="1" applyProtection="1">
      <alignment horizontal="left"/>
    </xf>
    <xf numFmtId="9" fontId="5" fillId="0" borderId="0" xfId="3" applyFont="1" applyFill="1" applyAlignment="1">
      <alignment horizontal="center"/>
    </xf>
    <xf numFmtId="168" fontId="5" fillId="0" borderId="0" xfId="0" applyNumberFormat="1" applyFont="1" applyFill="1" applyAlignment="1" applyProtection="1">
      <alignment horizontal="center"/>
    </xf>
    <xf numFmtId="17" fontId="5" fillId="0" borderId="0" xfId="0" quotePrefix="1" applyNumberFormat="1" applyFont="1" applyAlignment="1"/>
    <xf numFmtId="0" fontId="5" fillId="0" borderId="0" xfId="0" applyFont="1" applyAlignment="1"/>
    <xf numFmtId="41" fontId="5" fillId="0" borderId="0" xfId="0" applyNumberFormat="1" applyFont="1" applyFill="1" applyAlignment="1"/>
    <xf numFmtId="0" fontId="5" fillId="0" borderId="0" xfId="0" quotePrefix="1" applyFont="1" applyAlignment="1">
      <alignment horizontal="left"/>
    </xf>
    <xf numFmtId="0" fontId="5" fillId="0" borderId="0" xfId="0" applyFont="1" applyAlignment="1">
      <alignment horizontal="left"/>
    </xf>
    <xf numFmtId="41" fontId="5" fillId="0" borderId="0" xfId="0" applyNumberFormat="1" applyFont="1" applyAlignment="1"/>
    <xf numFmtId="17" fontId="5" fillId="0" borderId="0" xfId="0" quotePrefix="1" applyNumberFormat="1" applyFont="1" applyAlignment="1">
      <alignment horizontal="left"/>
    </xf>
    <xf numFmtId="37" fontId="5" fillId="0" borderId="0" xfId="0" applyNumberFormat="1" applyFont="1" applyAlignment="1">
      <alignment horizontal="right"/>
    </xf>
    <xf numFmtId="0" fontId="23" fillId="0" borderId="0" xfId="0" applyFont="1"/>
    <xf numFmtId="9" fontId="23" fillId="0" borderId="0" xfId="3" applyFont="1" applyAlignment="1">
      <alignment horizontal="center"/>
    </xf>
    <xf numFmtId="41" fontId="23" fillId="0" borderId="0" xfId="0" applyNumberFormat="1" applyFont="1"/>
    <xf numFmtId="37" fontId="23" fillId="0" borderId="0" xfId="0" applyNumberFormat="1" applyFont="1"/>
    <xf numFmtId="0" fontId="23" fillId="0" borderId="0" xfId="0" applyFont="1" applyAlignment="1">
      <alignment horizontal="right"/>
    </xf>
    <xf numFmtId="0" fontId="11" fillId="0" borderId="0" xfId="0" applyFont="1" applyAlignment="1"/>
    <xf numFmtId="169" fontId="24" fillId="0" borderId="0" xfId="0" applyNumberFormat="1" applyFont="1" applyFill="1" applyAlignment="1">
      <alignment horizontal="left"/>
    </xf>
    <xf numFmtId="0" fontId="11" fillId="0" borderId="0" xfId="0" applyFont="1"/>
    <xf numFmtId="0" fontId="11" fillId="0" borderId="0" xfId="0" applyFont="1" applyAlignment="1">
      <alignment horizontal="center"/>
    </xf>
    <xf numFmtId="41" fontId="11" fillId="0" borderId="0" xfId="0" applyNumberFormat="1" applyFont="1"/>
    <xf numFmtId="3" fontId="11" fillId="0" borderId="0" xfId="0" applyNumberFormat="1" applyFont="1"/>
    <xf numFmtId="169" fontId="3" fillId="0" borderId="0" xfId="0" quotePrefix="1" applyNumberFormat="1" applyFont="1" applyFill="1" applyAlignment="1">
      <alignment horizontal="left"/>
    </xf>
    <xf numFmtId="168" fontId="5" fillId="0" borderId="0" xfId="0" applyNumberFormat="1" applyFont="1" applyAlignment="1" applyProtection="1">
      <alignment horizontal="left"/>
    </xf>
    <xf numFmtId="17" fontId="3" fillId="0" borderId="0" xfId="0" quotePrefix="1" applyNumberFormat="1" applyFont="1"/>
    <xf numFmtId="17" fontId="3" fillId="0" borderId="0" xfId="0" quotePrefix="1" applyNumberFormat="1" applyFont="1" applyAlignment="1">
      <alignment horizontal="left"/>
    </xf>
    <xf numFmtId="0" fontId="11" fillId="0" borderId="0" xfId="0" applyFont="1" applyFill="1" applyAlignment="1">
      <alignment horizontal="left" vertical="center"/>
    </xf>
    <xf numFmtId="0" fontId="28" fillId="0" borderId="0" xfId="0" applyFont="1" applyAlignment="1" applyProtection="1">
      <alignment horizontal="fill"/>
    </xf>
    <xf numFmtId="3" fontId="28" fillId="0" borderId="0" xfId="0" applyNumberFormat="1" applyFont="1" applyAlignment="1" applyProtection="1">
      <alignment horizontal="fill"/>
    </xf>
    <xf numFmtId="4" fontId="28" fillId="0" borderId="0" xfId="0" applyNumberFormat="1" applyFont="1" applyAlignment="1" applyProtection="1">
      <alignment horizontal="fill"/>
    </xf>
    <xf numFmtId="42" fontId="3" fillId="0" borderId="0" xfId="2" applyNumberFormat="1" applyFont="1" applyBorder="1" applyProtection="1"/>
    <xf numFmtId="42" fontId="3" fillId="0" borderId="4" xfId="2" applyNumberFormat="1" applyFont="1" applyBorder="1" applyProtection="1"/>
    <xf numFmtId="0" fontId="6" fillId="0" borderId="0" xfId="0" applyFont="1" applyAlignment="1">
      <alignment horizontal="center" vertical="center" wrapText="1"/>
    </xf>
    <xf numFmtId="0" fontId="4" fillId="0" borderId="0" xfId="0" applyFont="1" applyAlignment="1">
      <alignment vertical="center"/>
    </xf>
    <xf numFmtId="164" fontId="6" fillId="0" borderId="0" xfId="0" applyNumberFormat="1" applyFont="1" applyAlignment="1">
      <alignment horizontal="center" vertical="center"/>
    </xf>
    <xf numFmtId="0" fontId="6" fillId="0" borderId="0" xfId="0" applyFont="1" applyAlignment="1" applyProtection="1">
      <alignment horizontal="center" vertical="center"/>
    </xf>
    <xf numFmtId="0" fontId="3" fillId="0" borderId="0" xfId="0" applyFont="1" applyAlignment="1">
      <alignment horizontal="left" vertical="center" wrapText="1"/>
    </xf>
    <xf numFmtId="0" fontId="29" fillId="0" borderId="0" xfId="0" applyFont="1" applyAlignment="1">
      <alignment vertical="center"/>
    </xf>
    <xf numFmtId="0" fontId="2" fillId="0" borderId="0" xfId="0" applyFont="1" applyFill="1" applyAlignment="1">
      <alignment horizontal="center"/>
    </xf>
    <xf numFmtId="0" fontId="5" fillId="0" borderId="0" xfId="0" applyFont="1" applyBorder="1" applyAlignment="1" applyProtection="1">
      <alignment horizontal="left" vertical="center"/>
    </xf>
    <xf numFmtId="41" fontId="3" fillId="0" borderId="0" xfId="1" applyNumberFormat="1" applyFont="1" applyFill="1" applyBorder="1" applyAlignment="1" applyProtection="1">
      <alignment horizontal="right" vertical="center"/>
    </xf>
    <xf numFmtId="0" fontId="5" fillId="0" borderId="0" xfId="0" applyFont="1" applyAlignment="1">
      <alignment horizontal="left" vertical="center"/>
    </xf>
    <xf numFmtId="0" fontId="5" fillId="0" borderId="0" xfId="0" applyFont="1" applyFill="1" applyAlignment="1" applyProtection="1">
      <alignment horizontal="left" vertical="center"/>
    </xf>
    <xf numFmtId="165" fontId="5" fillId="0" borderId="0" xfId="0" quotePrefix="1" applyNumberFormat="1" applyFont="1" applyFill="1" applyBorder="1" applyAlignment="1">
      <alignment horizontal="left" vertical="center"/>
    </xf>
    <xf numFmtId="165" fontId="5" fillId="0" borderId="0" xfId="0" applyNumberFormat="1" applyFont="1" applyAlignment="1">
      <alignment horizontal="left" vertical="center"/>
    </xf>
    <xf numFmtId="0" fontId="27" fillId="0" borderId="0" xfId="0" applyFont="1"/>
    <xf numFmtId="0" fontId="28" fillId="0" borderId="0" xfId="0" applyFont="1"/>
    <xf numFmtId="10" fontId="28" fillId="0" borderId="0" xfId="3" applyNumberFormat="1" applyFont="1" applyAlignment="1">
      <alignment horizontal="right"/>
    </xf>
    <xf numFmtId="0" fontId="5" fillId="0" borderId="2" xfId="0" applyFont="1" applyBorder="1" applyAlignment="1" applyProtection="1">
      <alignment horizont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2" fillId="0" borderId="0" xfId="0" applyFont="1"/>
    <xf numFmtId="0" fontId="4" fillId="0" borderId="0" xfId="0" applyFont="1" applyAlignment="1">
      <alignment horizontal="right" vertical="center"/>
    </xf>
    <xf numFmtId="0" fontId="23" fillId="0" borderId="0" xfId="0" applyFont="1" applyAlignment="1">
      <alignment horizontal="left" wrapText="1" indent="1"/>
    </xf>
    <xf numFmtId="0" fontId="31" fillId="0" borderId="0" xfId="0" applyFont="1" applyAlignment="1">
      <alignment horizontal="center"/>
    </xf>
    <xf numFmtId="14" fontId="28" fillId="0" borderId="0" xfId="0" quotePrefix="1" applyNumberFormat="1" applyFont="1" applyFill="1" applyAlignment="1">
      <alignment horizontal="left"/>
    </xf>
    <xf numFmtId="166" fontId="28" fillId="0" borderId="0" xfId="2" applyNumberFormat="1" applyFont="1" applyProtection="1"/>
    <xf numFmtId="41" fontId="28" fillId="0" borderId="0" xfId="2" applyNumberFormat="1" applyFont="1" applyProtection="1"/>
    <xf numFmtId="0" fontId="30" fillId="0" borderId="0" xfId="0" applyFont="1"/>
    <xf numFmtId="14" fontId="30" fillId="0" borderId="0" xfId="0" applyNumberFormat="1" applyFont="1"/>
    <xf numFmtId="3" fontId="28" fillId="0" borderId="0" xfId="0" applyNumberFormat="1" applyFont="1" applyBorder="1" applyAlignment="1" applyProtection="1">
      <alignment horizontal="center"/>
    </xf>
    <xf numFmtId="4" fontId="28" fillId="0" borderId="0" xfId="0" applyNumberFormat="1" applyFont="1" applyBorder="1" applyAlignment="1" applyProtection="1">
      <alignment horizontal="center"/>
    </xf>
    <xf numFmtId="0" fontId="34" fillId="0" borderId="0" xfId="0" applyFont="1"/>
    <xf numFmtId="0" fontId="32" fillId="0" borderId="0" xfId="0" applyFont="1"/>
    <xf numFmtId="0" fontId="3" fillId="0" borderId="0" xfId="0" applyFont="1" applyAlignment="1" applyProtection="1">
      <alignment horizontal="right"/>
    </xf>
    <xf numFmtId="0" fontId="35" fillId="0" borderId="0" xfId="0" applyFont="1" applyAlignment="1">
      <alignment horizontal="left" vertical="center"/>
    </xf>
    <xf numFmtId="0" fontId="5" fillId="0" borderId="0" xfId="0" applyFont="1" applyFill="1" applyAlignment="1"/>
    <xf numFmtId="0" fontId="21" fillId="0" borderId="0" xfId="0" applyFont="1" applyAlignment="1">
      <alignment horizontal="right"/>
    </xf>
    <xf numFmtId="0" fontId="31" fillId="0" borderId="0" xfId="0" applyFont="1" applyAlignment="1" applyProtection="1">
      <alignment horizontal="left"/>
    </xf>
    <xf numFmtId="0" fontId="35" fillId="0" borderId="0" xfId="0" applyFont="1" applyAlignment="1" applyProtection="1">
      <alignment horizontal="left"/>
    </xf>
    <xf numFmtId="0" fontId="27" fillId="0" borderId="0" xfId="0" applyFont="1" applyAlignment="1" applyProtection="1">
      <alignment horizontal="center"/>
    </xf>
    <xf numFmtId="0" fontId="3" fillId="0" borderId="3" xfId="0" applyFont="1" applyBorder="1" applyAlignment="1" applyProtection="1">
      <alignment horizontal="center" wrapText="1"/>
    </xf>
    <xf numFmtId="0" fontId="33" fillId="0" borderId="3" xfId="0" applyFont="1" applyBorder="1" applyAlignment="1" applyProtection="1">
      <alignment horizontal="center" wrapText="1"/>
    </xf>
    <xf numFmtId="0" fontId="33" fillId="0" borderId="3" xfId="0" applyFont="1" applyBorder="1" applyAlignment="1">
      <alignment horizontal="center"/>
    </xf>
    <xf numFmtId="3" fontId="33" fillId="0" borderId="3" xfId="0" applyNumberFormat="1" applyFont="1" applyBorder="1" applyAlignment="1" applyProtection="1">
      <alignment horizontal="center" wrapText="1"/>
    </xf>
    <xf numFmtId="4" fontId="33" fillId="0" borderId="3" xfId="0" applyNumberFormat="1" applyFont="1" applyBorder="1" applyAlignment="1" applyProtection="1">
      <alignment horizontal="center" wrapText="1"/>
    </xf>
    <xf numFmtId="0" fontId="33" fillId="0" borderId="3" xfId="0" applyFont="1" applyBorder="1" applyAlignment="1">
      <alignment horizontal="center" wrapText="1"/>
    </xf>
    <xf numFmtId="3" fontId="3" fillId="0" borderId="3" xfId="0" applyNumberFormat="1" applyFont="1" applyBorder="1" applyAlignment="1" applyProtection="1">
      <alignment horizontal="center" wrapText="1"/>
    </xf>
    <xf numFmtId="4" fontId="3" fillId="0" borderId="3" xfId="0" applyNumberFormat="1" applyFont="1" applyBorder="1" applyAlignment="1" applyProtection="1">
      <alignment horizontal="center" wrapText="1"/>
    </xf>
    <xf numFmtId="0" fontId="3" fillId="0" borderId="3" xfId="0" applyFont="1" applyBorder="1" applyAlignment="1">
      <alignment horizontal="center" wrapText="1"/>
    </xf>
    <xf numFmtId="0" fontId="5" fillId="0" borderId="0" xfId="0" applyFont="1" applyFill="1" applyBorder="1" applyAlignment="1" applyProtection="1">
      <alignment horizontal="center" wrapText="1"/>
    </xf>
    <xf numFmtId="0" fontId="28" fillId="0" borderId="0" xfId="0" applyFont="1" applyFill="1" applyBorder="1" applyAlignment="1" applyProtection="1">
      <alignment horizontal="center" wrapText="1"/>
    </xf>
    <xf numFmtId="14" fontId="28" fillId="0" borderId="0" xfId="0" applyNumberFormat="1" applyFont="1" applyBorder="1" applyAlignment="1" applyProtection="1">
      <alignment horizontal="right"/>
    </xf>
    <xf numFmtId="41" fontId="28" fillId="0" borderId="0" xfId="1" applyNumberFormat="1" applyFont="1" applyBorder="1" applyAlignment="1" applyProtection="1">
      <alignment horizontal="center" wrapText="1"/>
    </xf>
    <xf numFmtId="10" fontId="28" fillId="0" borderId="0" xfId="3" applyNumberFormat="1" applyFont="1" applyBorder="1" applyAlignment="1">
      <alignment horizontal="right"/>
    </xf>
    <xf numFmtId="0" fontId="3" fillId="0" borderId="0" xfId="0" applyFont="1" applyFill="1" applyAlignment="1"/>
    <xf numFmtId="0" fontId="23" fillId="0" borderId="0" xfId="0" applyFont="1" applyAlignment="1" applyProtection="1">
      <alignment horizontal="left"/>
    </xf>
  </cellXfs>
  <cellStyles count="4">
    <cellStyle name="Comma" xfId="1" builtinId="3"/>
    <cellStyle name="Currency" xfId="2" builtinId="4"/>
    <cellStyle name="Normal" xfId="0" builtinId="0"/>
    <cellStyle name="Percent" xfId="3" builtinId="5"/>
  </cellStyles>
  <dxfs count="38">
    <dxf>
      <font>
        <b val="0"/>
        <i val="0"/>
        <strike val="0"/>
        <condense val="0"/>
        <extend val="0"/>
        <outline val="0"/>
        <shadow val="0"/>
        <u val="none"/>
        <vertAlign val="baseline"/>
        <sz val="12"/>
        <color auto="1"/>
        <name val="Times New Roman"/>
        <scheme val="none"/>
      </font>
      <numFmt numFmtId="168" formatCode="mmmm\ d\,\ yyyy"/>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Times New Roman"/>
        <scheme val="none"/>
      </font>
      <numFmt numFmtId="33" formatCode="_(* #,##0_);_(* \(#,##0\);_(* &quot;-&quot;_);_(@_)"/>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Times New Roman"/>
        <scheme val="none"/>
      </font>
      <numFmt numFmtId="33" formatCode="_(* #,##0_);_(* \(#,##0\);_(* &quot;-&quot;_);_(@_)"/>
    </dxf>
    <dxf>
      <font>
        <b val="0"/>
        <i val="0"/>
        <strike val="0"/>
        <condense val="0"/>
        <extend val="0"/>
        <outline val="0"/>
        <shadow val="0"/>
        <u val="none"/>
        <vertAlign val="baseline"/>
        <sz val="12"/>
        <color auto="1"/>
        <name val="Times New Roman"/>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Times New Roman"/>
        <scheme val="none"/>
      </font>
    </dxf>
    <dxf>
      <font>
        <b val="0"/>
        <i val="0"/>
        <strike val="0"/>
        <condense val="0"/>
        <extend val="0"/>
        <outline val="0"/>
        <shadow val="0"/>
        <u val="none"/>
        <vertAlign val="baseline"/>
        <sz val="12"/>
        <color auto="1"/>
        <name val="Times New Roman"/>
        <scheme val="none"/>
      </font>
    </dxf>
    <dxf>
      <font>
        <b val="0"/>
        <i val="0"/>
        <strike val="0"/>
        <condense val="0"/>
        <extend val="0"/>
        <outline val="0"/>
        <shadow val="0"/>
        <u val="none"/>
        <vertAlign val="baseline"/>
        <sz val="12"/>
        <color auto="1"/>
        <name val="Times New Roman"/>
        <scheme val="none"/>
      </font>
      <numFmt numFmtId="167" formatCode="0;[Red]0"/>
      <alignment horizontal="left" vertical="bottom" textRotation="0" wrapText="0" indent="0" justifyLastLine="0" shrinkToFit="0" readingOrder="0"/>
      <protection locked="1" hidden="0"/>
    </dxf>
    <dxf>
      <font>
        <strike val="0"/>
        <outline val="0"/>
        <shadow val="0"/>
        <u val="none"/>
        <vertAlign val="baseline"/>
        <sz val="12"/>
        <name val="Times New Roman"/>
        <scheme val="none"/>
      </font>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Times New Roman"/>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Times New Roman"/>
        <scheme val="none"/>
      </font>
      <numFmt numFmtId="33" formatCode="_(* #,##0_);_(* \(#,##0\);_(* &quot;-&quot;_);_(@_)"/>
      <alignment horizontal="general" vertical="bottom" textRotation="0" wrapText="0" indent="0" justifyLastLine="0" shrinkToFit="0" readingOrder="0"/>
    </dxf>
    <dxf>
      <font>
        <b val="0"/>
        <i val="0"/>
        <strike val="0"/>
        <condense val="0"/>
        <extend val="0"/>
        <outline val="0"/>
        <shadow val="0"/>
        <u val="none"/>
        <vertAlign val="baseline"/>
        <sz val="12"/>
        <color auto="1"/>
        <name val="Times New Roman"/>
        <scheme val="none"/>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Times New Roman"/>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Times New Roman"/>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Times New Roman"/>
        <scheme val="none"/>
      </font>
      <numFmt numFmtId="22" formatCode="mmm\-yy"/>
      <alignment horizontal="general" vertical="bottom" textRotation="0" wrapText="0" indent="0" justifyLastLine="0" shrinkToFit="0" readingOrder="0"/>
    </dxf>
    <dxf>
      <font>
        <b val="0"/>
        <i val="0"/>
        <strike val="0"/>
        <condense val="0"/>
        <extend val="0"/>
        <outline val="0"/>
        <shadow val="0"/>
        <u val="none"/>
        <vertAlign val="baseline"/>
        <sz val="12"/>
        <color auto="1"/>
        <name val="Times New Roman"/>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Times New Roman"/>
        <scheme val="none"/>
      </font>
      <numFmt numFmtId="14"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Times New Roman"/>
        <scheme val="none"/>
      </font>
      <numFmt numFmtId="33" formatCode="_(* #,##0_);_(* \(#,##0\);_(* &quot;-&quot;_);_(@_)"/>
      <protection locked="1" hidden="0"/>
    </dxf>
    <dxf>
      <font>
        <b val="0"/>
        <i val="0"/>
        <strike val="0"/>
        <condense val="0"/>
        <extend val="0"/>
        <outline val="0"/>
        <shadow val="0"/>
        <u val="none"/>
        <vertAlign val="baseline"/>
        <sz val="12"/>
        <color auto="1"/>
        <name val="Times New Roman"/>
        <scheme val="none"/>
      </font>
      <numFmt numFmtId="33" formatCode="_(* #,##0_);_(* \(#,##0\);_(* &quot;-&quot;_);_(@_)"/>
      <protection locked="1" hidden="0"/>
    </dxf>
    <dxf>
      <font>
        <b val="0"/>
        <i val="0"/>
        <strike val="0"/>
        <condense val="0"/>
        <extend val="0"/>
        <outline val="0"/>
        <shadow val="0"/>
        <u val="none"/>
        <vertAlign val="baseline"/>
        <sz val="12"/>
        <color auto="1"/>
        <name val="Times New Roman"/>
        <scheme val="none"/>
      </font>
      <numFmt numFmtId="33" formatCode="_(* #,##0_);_(* \(#,##0\);_(* &quot;-&quot;_);_(@_)"/>
      <protection locked="1" hidden="0"/>
    </dxf>
    <dxf>
      <font>
        <b val="0"/>
        <i val="0"/>
        <strike val="0"/>
        <condense val="0"/>
        <extend val="0"/>
        <outline val="0"/>
        <shadow val="0"/>
        <u val="none"/>
        <vertAlign val="baseline"/>
        <sz val="12"/>
        <color auto="1"/>
        <name val="Times New Roman"/>
        <scheme val="none"/>
      </font>
      <numFmt numFmtId="19" formatCode="m/d/yyyy"/>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dxf>
    <dxf>
      <font>
        <b val="0"/>
        <i val="0"/>
        <strike val="0"/>
        <condense val="0"/>
        <extend val="0"/>
        <outline val="0"/>
        <shadow val="0"/>
        <u val="none"/>
        <vertAlign val="baseline"/>
        <sz val="12"/>
        <color auto="1"/>
        <name val="Times New Roman"/>
        <scheme val="none"/>
      </font>
      <fill>
        <patternFill patternType="none">
          <fgColor indexed="64"/>
          <bgColor indexed="65"/>
        </patternFill>
      </fill>
    </dxf>
    <dxf>
      <font>
        <b val="0"/>
        <i val="0"/>
        <strike val="0"/>
        <condense val="0"/>
        <extend val="0"/>
        <outline val="0"/>
        <shadow val="0"/>
        <u val="none"/>
        <vertAlign val="baseline"/>
        <sz val="12"/>
        <color auto="1"/>
        <name val="Times New Roman"/>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Times New Roman"/>
        <scheme val="none"/>
      </font>
      <protection locked="1" hidden="0"/>
    </dxf>
    <dxf>
      <border>
        <bottom style="thin">
          <color indexed="64"/>
        </bottom>
      </border>
    </dxf>
    <dxf>
      <font>
        <b val="0"/>
        <i val="0"/>
        <strike val="0"/>
        <condense val="0"/>
        <extend val="0"/>
        <outline val="0"/>
        <shadow val="0"/>
        <u val="none"/>
        <vertAlign val="baseline"/>
        <sz val="12"/>
        <color theme="0"/>
        <name val="Times New Roman"/>
        <scheme val="none"/>
      </font>
      <numFmt numFmtId="3" formatCode="#,##0"/>
      <alignment horizontal="fill" vertical="bottom" textRotation="0" wrapText="0" indent="0" justifyLastLine="0" shrinkToFit="0" readingOrder="0"/>
      <protection locked="1" hidden="0"/>
    </dxf>
    <dxf>
      <font>
        <b val="0"/>
        <i val="0"/>
        <strike val="0"/>
        <condense val="0"/>
        <extend val="0"/>
        <outline val="0"/>
        <shadow val="0"/>
        <u val="none"/>
        <vertAlign val="baseline"/>
        <sz val="12"/>
        <color theme="0"/>
        <name val="Times New Roman"/>
        <scheme val="none"/>
      </font>
      <alignment horizontal="fill" vertical="bottom" textRotation="0" wrapText="0" indent="0" justifyLastLine="0" shrinkToFit="0" readingOrder="0"/>
      <protection locked="1" hidden="0"/>
    </dxf>
    <dxf>
      <alignment horizontal="center" vertical="bottom" textRotation="0" wrapText="0" indent="0" justifyLastLine="0" shrinkToFit="0" readingOrder="0"/>
    </dxf>
    <dxf>
      <font>
        <b/>
        <i val="0"/>
        <strike val="0"/>
        <condense val="0"/>
        <extend val="0"/>
        <outline val="0"/>
        <shadow val="0"/>
        <u val="none"/>
        <vertAlign val="baseline"/>
        <sz val="12"/>
        <color auto="1"/>
        <name val="Times New Roman"/>
        <scheme val="none"/>
      </font>
      <alignment horizontal="left" vertical="bottom" textRotation="0" wrapText="0" indent="0" justifyLastLine="0" shrinkToFit="0" readingOrder="0"/>
      <protection locked="1" hidden="0"/>
    </dxf>
    <dxf>
      <border>
        <bottom style="thin">
          <color indexed="64"/>
        </bottom>
      </border>
    </dxf>
    <dxf>
      <font>
        <b/>
        <i val="0"/>
        <condense val="0"/>
        <extend val="0"/>
        <color indexed="10"/>
      </font>
    </dxf>
    <dxf>
      <font>
        <b val="0"/>
        <i val="0"/>
        <strike val="0"/>
        <condense val="0"/>
        <extend val="0"/>
        <outline val="0"/>
        <shadow val="0"/>
        <u val="none"/>
        <vertAlign val="baseline"/>
        <sz val="12"/>
        <color auto="1"/>
        <name val="Times New Roman"/>
        <scheme val="none"/>
      </font>
      <numFmt numFmtId="165" formatCode="0."/>
      <alignment horizontal="center" vertical="center" textRotation="0" wrapText="0" indent="0" justifyLastLine="0" shrinkToFit="0" readingOrder="0"/>
    </dxf>
    <dxf>
      <font>
        <b val="0"/>
        <i val="0"/>
        <strike val="0"/>
        <condense val="0"/>
        <extend val="0"/>
        <outline val="0"/>
        <shadow val="0"/>
        <u val="none"/>
        <vertAlign val="baseline"/>
        <sz val="12"/>
        <color auto="1"/>
        <name val="Times New Roman"/>
        <scheme val="none"/>
      </font>
      <numFmt numFmtId="165" formatCode="0."/>
      <alignment horizontal="center" vertical="center" textRotation="0" wrapText="0" indent="0" justifyLastLine="0" shrinkToFit="0" readingOrder="0"/>
    </dxf>
    <dxf>
      <font>
        <b val="0"/>
        <i val="0"/>
        <strike val="0"/>
        <condense val="0"/>
        <extend val="0"/>
        <outline val="0"/>
        <shadow val="0"/>
        <u val="none"/>
        <vertAlign val="baseline"/>
        <sz val="12"/>
        <color auto="1"/>
        <name val="Times New Roman"/>
        <scheme val="none"/>
      </font>
      <numFmt numFmtId="33" formatCode="_(* #,##0_);_(* \(#,##0\);_(* &quot;-&quot;_);_(@_)"/>
      <alignment horizontal="left" vertical="center" textRotation="0" wrapText="0" indent="0" justifyLastLine="0" shrinkToFit="0" readingOrder="0"/>
      <border diagonalUp="0" diagonalDown="0">
        <left/>
        <right/>
        <top/>
        <bottom style="double">
          <color indexed="64"/>
        </bottom>
        <vertical/>
        <horizontal/>
      </border>
      <protection locked="1" hidden="0"/>
    </dxf>
    <dxf>
      <font>
        <b val="0"/>
        <i val="0"/>
        <strike val="0"/>
        <condense val="0"/>
        <extend val="0"/>
        <outline val="0"/>
        <shadow val="0"/>
        <u val="none"/>
        <vertAlign val="baseline"/>
        <sz val="12"/>
        <color auto="1"/>
        <name val="Times New Roman"/>
        <scheme val="none"/>
      </font>
      <numFmt numFmtId="33" formatCode="_(* #,##0_);_(* \(#,##0\);_(* &quot;-&quot;_);_(@_)"/>
      <alignment horizontal="left" vertical="center" textRotation="0" wrapText="0" indent="0" justifyLastLine="0" shrinkToFit="0" readingOrder="0"/>
      <border diagonalUp="0" diagonalDown="0">
        <left/>
        <right/>
        <top/>
        <bottom style="double">
          <color indexed="64"/>
        </bottom>
        <vertical/>
        <horizontal/>
      </border>
      <protection locked="1" hidden="0"/>
    </dxf>
    <dxf>
      <font>
        <b val="0"/>
        <i val="0"/>
        <strike val="0"/>
        <condense val="0"/>
        <extend val="0"/>
        <outline val="0"/>
        <shadow val="0"/>
        <u val="none"/>
        <vertAlign val="baseline"/>
        <sz val="12"/>
        <color auto="1"/>
        <name val="Times New Roman"/>
        <scheme val="none"/>
      </font>
      <alignment horizontal="left"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q66846\AppData\Local\Microsoft\Windows\Temporary%20Internet%20Files\Content.Outlook\O9CJTQIK\Financial%20Report%20(Attach.%20A%20to%20Agenda%20Item%20B)-Ja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A"/>
      <sheetName val="Source Data"/>
    </sheetNames>
    <sheetDataSet>
      <sheetData sheetId="0" refreshError="1"/>
      <sheetData sheetId="1">
        <row r="8">
          <cell r="C8">
            <v>95099373</v>
          </cell>
          <cell r="D8">
            <v>71450042</v>
          </cell>
        </row>
        <row r="10">
          <cell r="C10">
            <v>0</v>
          </cell>
          <cell r="D10">
            <v>0</v>
          </cell>
        </row>
        <row r="14">
          <cell r="C14">
            <v>107227855</v>
          </cell>
          <cell r="D14">
            <v>115991439</v>
          </cell>
        </row>
        <row r="16">
          <cell r="C16">
            <v>202327228</v>
          </cell>
          <cell r="D16">
            <v>187441481</v>
          </cell>
        </row>
        <row r="19">
          <cell r="C19">
            <v>1053122.9399999783</v>
          </cell>
          <cell r="D19">
            <v>1053122.9399999783</v>
          </cell>
        </row>
        <row r="21">
          <cell r="C21">
            <v>66887836</v>
          </cell>
          <cell r="D21">
            <v>0</v>
          </cell>
        </row>
        <row r="23">
          <cell r="C23">
            <v>0</v>
          </cell>
          <cell r="D23">
            <v>0</v>
          </cell>
        </row>
        <row r="25">
          <cell r="C25">
            <v>0</v>
          </cell>
          <cell r="D25">
            <v>0</v>
          </cell>
        </row>
        <row r="27">
          <cell r="C27">
            <v>6163368</v>
          </cell>
          <cell r="D27">
            <v>0</v>
          </cell>
        </row>
        <row r="31">
          <cell r="C31">
            <v>181349570</v>
          </cell>
          <cell r="D31">
            <v>0</v>
          </cell>
        </row>
        <row r="39">
          <cell r="C39">
            <v>0</v>
          </cell>
          <cell r="D39">
            <v>70396919.060000017</v>
          </cell>
        </row>
        <row r="41">
          <cell r="C41">
            <v>255453896.94</v>
          </cell>
          <cell r="D41">
            <v>71450042</v>
          </cell>
        </row>
        <row r="49">
          <cell r="C49">
            <v>-160354523.94</v>
          </cell>
          <cell r="D49">
            <v>0</v>
          </cell>
        </row>
      </sheetData>
    </sheetDataSet>
  </externalBook>
</externalLink>
</file>

<file path=xl/tables/table1.xml><?xml version="1.0" encoding="utf-8"?>
<table xmlns="http://schemas.openxmlformats.org/spreadsheetml/2006/main" id="3" name="Table3" displayName="Table3" ref="A5:E10" totalsRowShown="0">
  <autoFilter ref="A5:E10"/>
  <tableColumns count="5">
    <tableColumn id="1" name="Line Reference"/>
    <tableColumn id="2" name="PRINCIPAL BALANCE" dataDxfId="37"/>
    <tableColumn id="3" name="September 30, 2017" dataDxfId="36"/>
    <tableColumn id="4" name="June 30, 2017" dataDxfId="35"/>
    <tableColumn id="5" name="Increase/(Decrease)">
      <calculatedColumnFormula>SUM(C6-D6)</calculatedColumnFormula>
    </tableColumn>
  </tableColumns>
  <tableStyleInfo showFirstColumn="0" showLastColumn="0" showRowStripes="1" showColumnStripes="0"/>
  <extLst>
    <ext xmlns:x14="http://schemas.microsoft.com/office/spreadsheetml/2009/9/main" uri="{504A1905-F514-4f6f-8877-14C23A59335A}">
      <x14:table altText="Total Principal Balance of the Literary Fund"/>
    </ext>
  </extLst>
</table>
</file>

<file path=xl/tables/table2.xml><?xml version="1.0" encoding="utf-8"?>
<table xmlns="http://schemas.openxmlformats.org/spreadsheetml/2006/main" id="4" name="Table4" displayName="Table4" ref="A21:E24" totalsRowShown="0">
  <autoFilter ref="A21:E24"/>
  <tableColumns count="5">
    <tableColumn id="1" name="Line Reference" dataDxfId="34"/>
    <tableColumn id="2" name="FUNDS AVAILABLE FOR CURRENT COMMITMENTS AND NEW LOANS"/>
    <tableColumn id="3" name="September 30, 2017"/>
    <tableColumn id="4" name="June 30, 2017"/>
    <tableColumn id="5" name="Increase/(Decrease)">
      <calculatedColumnFormula>SUM(C22-D22)</calculatedColumnFormula>
    </tableColumn>
  </tableColumns>
  <tableStyleInfo showFirstColumn="0" showLastColumn="0" showRowStripes="1" showColumnStripes="0"/>
  <extLst>
    <ext xmlns:x14="http://schemas.microsoft.com/office/spreadsheetml/2009/9/main" uri="{504A1905-F514-4f6f-8877-14C23A59335A}">
      <x14:table altText="Funds Available for Current Commitments and New Loans"/>
    </ext>
  </extLst>
</table>
</file>

<file path=xl/tables/table3.xml><?xml version="1.0" encoding="utf-8"?>
<table xmlns="http://schemas.openxmlformats.org/spreadsheetml/2006/main" id="5" name="Table5" displayName="Table5" ref="A11:E20" totalsRowShown="0">
  <autoFilter ref="A11:E20"/>
  <tableColumns count="5">
    <tableColumn id="1" name="Line Reference" dataDxfId="33"/>
    <tableColumn id="2" name="CURRENT COMMITMENTS AGAINST LITERARY FUND REVENUE"/>
    <tableColumn id="3" name="September 30, 2017"/>
    <tableColumn id="4" name="June 30, 2017"/>
    <tableColumn id="5" name="Increase/(Decrease)"/>
  </tableColumns>
  <tableStyleInfo showFirstColumn="0" showLastColumn="0" showRowStripes="1" showColumnStripes="0"/>
  <extLst>
    <ext xmlns:x14="http://schemas.microsoft.com/office/spreadsheetml/2009/9/main" uri="{504A1905-F514-4f6f-8877-14C23A59335A}">
      <x14:table altText="Current Commitments Against Literary Fund Revenue"/>
    </ext>
  </extLst>
</table>
</file>

<file path=xl/tables/table4.xml><?xml version="1.0" encoding="utf-8"?>
<table xmlns="http://schemas.openxmlformats.org/spreadsheetml/2006/main" id="6" name="Table6" displayName="Table6" ref="A3:H4" totalsRowShown="0" headerRowBorderDxfId="31">
  <autoFilter ref="A3:H4"/>
  <tableColumns count="8">
    <tableColumn id="1" name="Application Number" dataDxfId="30"/>
    <tableColumn id="2" name="School Division"/>
    <tableColumn id="3" name="School" dataDxfId="29"/>
    <tableColumn id="4" name="Release Date"/>
    <tableColumn id="5" name="Funds Approved for Release" dataDxfId="28"/>
    <tableColumn id="6" name="Actual Funds Disbursed" dataDxfId="27"/>
    <tableColumn id="7" name="Balance Due"/>
    <tableColumn id="8" name="Percent Drawn"/>
  </tableColumns>
  <tableStyleInfo showFirstColumn="0" showLastColumn="0" showRowStripes="1" showColumnStripes="0"/>
  <extLst>
    <ext xmlns:x14="http://schemas.microsoft.com/office/spreadsheetml/2009/9/main" uri="{504A1905-F514-4f6f-8877-14C23A59335A}">
      <x14:table altText="Active Literary Fund Projects"/>
    </ext>
  </extLst>
</table>
</file>

<file path=xl/tables/table5.xml><?xml version="1.0" encoding="utf-8"?>
<table xmlns="http://schemas.openxmlformats.org/spreadsheetml/2006/main" id="7" name="Table7" displayName="Table7" ref="A6:H12" totalsRowShown="0" dataDxfId="25" headerRowBorderDxfId="26" dataCellStyle="Comma">
  <autoFilter ref="A6:H12"/>
  <tableColumns count="8">
    <tableColumn id="1" name=" Application Number" dataDxfId="24"/>
    <tableColumn id="2" name="School Division" dataDxfId="23"/>
    <tableColumn id="3" name="School" dataDxfId="22"/>
    <tableColumn id="4" name="Release Date" dataDxfId="21"/>
    <tableColumn id="5" name="Funds Approved for Release" dataDxfId="20" dataCellStyle="Comma"/>
    <tableColumn id="6" name="Actual Funds Disbursed" dataDxfId="19" dataCellStyle="Comma"/>
    <tableColumn id="7" name="Balance Due" dataDxfId="18" dataCellStyle="Comma"/>
    <tableColumn id="8" name="Percent Drawn" dataDxfId="17" dataCellStyle="Percent"/>
  </tableColumns>
  <tableStyleInfo showFirstColumn="0" showLastColumn="0" showRowStripes="1" showColumnStripes="0"/>
  <extLst>
    <ext xmlns:x14="http://schemas.microsoft.com/office/spreadsheetml/2009/9/main" uri="{504A1905-F514-4f6f-8877-14C23A59335A}">
      <x14:table altText="Literary Fund Subsidy Grants"/>
    </ext>
  </extLst>
</table>
</file>

<file path=xl/tables/table6.xml><?xml version="1.0" encoding="utf-8"?>
<table xmlns="http://schemas.openxmlformats.org/spreadsheetml/2006/main" id="1" name="Table1" displayName="Table1" ref="A6:H28" totalsRowShown="0">
  <autoFilter ref="A6:H28"/>
  <tableColumns count="8">
    <tableColumn id="1" name="Priority" dataDxfId="16"/>
    <tableColumn id="2" name="Data Placed on Waiting List" dataDxfId="15"/>
    <tableColumn id="3" name="School Division" dataDxfId="14"/>
    <tableColumn id="4" name="School" dataDxfId="13"/>
    <tableColumn id="5" name="Interest Rate" dataDxfId="12"/>
    <tableColumn id="6" name="Amount" dataDxfId="11"/>
    <tableColumn id="7" name="Cumulative Total"/>
    <tableColumn id="8" name="Action/Status" dataDxfId="10"/>
  </tableColumns>
  <tableStyleInfo showFirstColumn="0" showLastColumn="0" showRowStripes="1" showColumnStripes="0"/>
  <extLst>
    <ext xmlns:x14="http://schemas.microsoft.com/office/spreadsheetml/2009/9/main" uri="{504A1905-F514-4f6f-8877-14C23A59335A}">
      <x14:table altText="First Priority Waiting List"/>
    </ext>
  </extLst>
</table>
</file>

<file path=xl/tables/table7.xml><?xml version="1.0" encoding="utf-8"?>
<table xmlns="http://schemas.openxmlformats.org/spreadsheetml/2006/main" id="2" name="Table2" displayName="Table2" ref="A4:G6" totalsRowShown="0" headerRowDxfId="9" dataDxfId="7" headerRowBorderDxfId="8">
  <autoFilter ref="A4:G6"/>
  <tableColumns count="7">
    <tableColumn id="1" name="Date Placed on Waiting List" dataDxfId="6"/>
    <tableColumn id="2" name="School Division" dataDxfId="5"/>
    <tableColumn id="3" name="School" dataDxfId="4"/>
    <tableColumn id="4" name="Interest Rate" dataDxfId="3" dataCellStyle="Percent"/>
    <tableColumn id="5" name="Amount" dataDxfId="2"/>
    <tableColumn id="6" name="Cumulative Total" dataDxfId="1">
      <calculatedColumnFormula>SUM(F4+E5)</calculatedColumnFormula>
    </tableColumn>
    <tableColumn id="7" name="Action/Status" dataDxfId="0"/>
  </tableColumns>
  <tableStyleInfo showFirstColumn="0" showLastColumn="0" showRowStripes="1" showColumnStripes="0"/>
  <extLst>
    <ext xmlns:x14="http://schemas.microsoft.com/office/spreadsheetml/2009/9/main" uri="{504A1905-F514-4f6f-8877-14C23A59335A}">
      <x14:table altText="Removed from First Priority Waiting Lis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Layout" zoomScale="85" zoomScaleNormal="100" zoomScalePageLayoutView="85" workbookViewId="0">
      <selection activeCell="B6" sqref="B6"/>
    </sheetView>
  </sheetViews>
  <sheetFormatPr defaultColWidth="12.5703125" defaultRowHeight="12.75" x14ac:dyDescent="0.25"/>
  <cols>
    <col min="1" max="1" width="18.140625" style="10" customWidth="1"/>
    <col min="2" max="2" width="91.28515625" style="1" customWidth="1"/>
    <col min="3" max="3" width="22.28515625" style="1" customWidth="1"/>
    <col min="4" max="4" width="18.7109375" style="1" customWidth="1"/>
    <col min="5" max="5" width="27.28515625" style="1" customWidth="1"/>
    <col min="6" max="6" width="9.7109375" style="1" customWidth="1"/>
    <col min="7" max="7" width="22.85546875" style="1" hidden="1" customWidth="1"/>
    <col min="8" max="8" width="23.85546875" style="1" customWidth="1"/>
    <col min="9" max="9" width="37.42578125" style="1" customWidth="1"/>
    <col min="10" max="10" width="12.5703125" style="1"/>
    <col min="11" max="11" width="18" style="1" bestFit="1" customWidth="1"/>
    <col min="12" max="16384" width="12.5703125" style="1"/>
  </cols>
  <sheetData>
    <row r="1" spans="1:9" s="125" customFormat="1" ht="25.5" customHeight="1" x14ac:dyDescent="0.25">
      <c r="A1" s="157" t="s">
        <v>127</v>
      </c>
      <c r="B1" s="144"/>
      <c r="C1" s="144"/>
      <c r="D1" s="144"/>
      <c r="E1" s="144"/>
    </row>
    <row r="2" spans="1:9" s="125" customFormat="1" ht="25.5" customHeight="1" x14ac:dyDescent="0.25">
      <c r="A2" s="157" t="s">
        <v>0</v>
      </c>
      <c r="B2" s="144"/>
      <c r="C2" s="144"/>
      <c r="D2" s="144"/>
      <c r="E2" s="144"/>
    </row>
    <row r="3" spans="1:9" ht="16.149999999999999" customHeight="1" x14ac:dyDescent="0.25">
      <c r="A3" s="134" t="s">
        <v>129</v>
      </c>
      <c r="B3" s="2"/>
      <c r="C3" s="2"/>
      <c r="D3" s="2"/>
      <c r="E3" s="2"/>
      <c r="F3" s="2"/>
      <c r="G3" s="2"/>
    </row>
    <row r="4" spans="1:9" ht="15.75" x14ac:dyDescent="0.25">
      <c r="A4" s="133" t="s">
        <v>118</v>
      </c>
      <c r="B4" s="3"/>
    </row>
    <row r="5" spans="1:9" ht="36.6" customHeight="1" x14ac:dyDescent="0.25">
      <c r="A5" s="124" t="s">
        <v>105</v>
      </c>
      <c r="B5" s="33" t="s">
        <v>1</v>
      </c>
      <c r="C5" s="4" t="s">
        <v>106</v>
      </c>
      <c r="D5" s="4" t="s">
        <v>107</v>
      </c>
      <c r="E5" s="5" t="s">
        <v>2</v>
      </c>
      <c r="G5" s="1" t="s">
        <v>3</v>
      </c>
    </row>
    <row r="6" spans="1:9" ht="19.5" customHeight="1" x14ac:dyDescent="0.3">
      <c r="A6" s="6">
        <v>1</v>
      </c>
      <c r="B6" s="7" t="s">
        <v>4</v>
      </c>
      <c r="C6" s="8">
        <f>'[1]Source Data'!C8</f>
        <v>95099373</v>
      </c>
      <c r="D6" s="8">
        <f>'[1]Source Data'!D8</f>
        <v>71450042</v>
      </c>
      <c r="E6" s="9">
        <f>SUM(C6-D6)</f>
        <v>23649331</v>
      </c>
      <c r="F6" s="1" t="s">
        <v>5</v>
      </c>
      <c r="I6" s="10"/>
    </row>
    <row r="7" spans="1:9" ht="19.5" customHeight="1" x14ac:dyDescent="0.25">
      <c r="A7" s="6">
        <v>2</v>
      </c>
      <c r="B7" s="7" t="s">
        <v>6</v>
      </c>
      <c r="C7" s="8">
        <f>'[1]Source Data'!C10</f>
        <v>0</v>
      </c>
      <c r="D7" s="8">
        <f>'[1]Source Data'!D10</f>
        <v>0</v>
      </c>
      <c r="E7" s="9">
        <f>SUM(C7-D7)</f>
        <v>0</v>
      </c>
      <c r="I7" s="11"/>
    </row>
    <row r="8" spans="1:9" ht="19.5" customHeight="1" thickBot="1" x14ac:dyDescent="0.3">
      <c r="A8" s="12">
        <v>3</v>
      </c>
      <c r="B8" s="7" t="s">
        <v>7</v>
      </c>
      <c r="C8" s="13">
        <f>'[1]Source Data'!C14</f>
        <v>107227855</v>
      </c>
      <c r="D8" s="13">
        <f>'[1]Source Data'!D14</f>
        <v>115991439</v>
      </c>
      <c r="E8" s="13">
        <f>SUM(C8-D8)</f>
        <v>-8763584</v>
      </c>
      <c r="I8" s="11"/>
    </row>
    <row r="9" spans="1:9" ht="34.5" customHeight="1" thickTop="1" x14ac:dyDescent="0.25">
      <c r="A9" s="12">
        <v>4</v>
      </c>
      <c r="B9" s="17" t="s">
        <v>8</v>
      </c>
      <c r="C9" s="14">
        <f>'[1]Source Data'!C16</f>
        <v>202327228</v>
      </c>
      <c r="D9" s="14">
        <f>'[1]Source Data'!D16</f>
        <v>187441481</v>
      </c>
      <c r="E9" s="15">
        <f>SUM(C9-D9)</f>
        <v>14885747</v>
      </c>
      <c r="G9" s="16"/>
      <c r="I9" s="11"/>
    </row>
    <row r="10" spans="1:9" s="125" customFormat="1" ht="19.5" customHeight="1" x14ac:dyDescent="0.25">
      <c r="A10" s="135" t="s">
        <v>117</v>
      </c>
      <c r="B10" s="131"/>
      <c r="C10" s="22"/>
      <c r="D10" s="22"/>
      <c r="E10" s="132">
        <f>SUM(C10-D10)</f>
        <v>0</v>
      </c>
      <c r="G10" s="16"/>
      <c r="I10" s="11"/>
    </row>
    <row r="11" spans="1:9" ht="35.25" customHeight="1" x14ac:dyDescent="0.25">
      <c r="A11" s="124" t="s">
        <v>105</v>
      </c>
      <c r="B11" s="17" t="s">
        <v>9</v>
      </c>
      <c r="C11" s="126" t="s">
        <v>106</v>
      </c>
      <c r="D11" s="126" t="s">
        <v>107</v>
      </c>
      <c r="E11" s="127" t="s">
        <v>2</v>
      </c>
      <c r="G11" s="1" t="s">
        <v>5</v>
      </c>
      <c r="I11" s="11"/>
    </row>
    <row r="12" spans="1:9" ht="19.5" customHeight="1" x14ac:dyDescent="0.25">
      <c r="A12" s="12">
        <v>5</v>
      </c>
      <c r="B12" s="19" t="s">
        <v>10</v>
      </c>
      <c r="C12" s="20">
        <f>'[1]Source Data'!C19</f>
        <v>1053122.9399999783</v>
      </c>
      <c r="D12" s="21">
        <f>'[1]Source Data'!D19</f>
        <v>1053122.9399999783</v>
      </c>
      <c r="E12" s="9">
        <f t="shared" ref="E12:E19" si="0">SUM(C12-D12)</f>
        <v>0</v>
      </c>
      <c r="I12" s="11"/>
    </row>
    <row r="13" spans="1:9" ht="19.5" customHeight="1" x14ac:dyDescent="0.25">
      <c r="A13" s="12">
        <v>6</v>
      </c>
      <c r="B13" s="19" t="s">
        <v>11</v>
      </c>
      <c r="C13" s="21">
        <f>'[1]Source Data'!C21</f>
        <v>66887836</v>
      </c>
      <c r="D13" s="21">
        <f>'[1]Source Data'!D21</f>
        <v>0</v>
      </c>
      <c r="E13" s="9">
        <f t="shared" si="0"/>
        <v>66887836</v>
      </c>
    </row>
    <row r="14" spans="1:9" ht="19.5" customHeight="1" x14ac:dyDescent="0.25">
      <c r="A14" s="12">
        <v>7</v>
      </c>
      <c r="B14" s="19" t="s">
        <v>12</v>
      </c>
      <c r="C14" s="21">
        <f>'[1]Source Data'!C23</f>
        <v>0</v>
      </c>
      <c r="D14" s="21">
        <f>'[1]Source Data'!D23</f>
        <v>0</v>
      </c>
      <c r="E14" s="9">
        <f t="shared" si="0"/>
        <v>0</v>
      </c>
    </row>
    <row r="15" spans="1:9" ht="18.75" x14ac:dyDescent="0.25">
      <c r="A15" s="12">
        <v>8</v>
      </c>
      <c r="B15" s="19" t="s">
        <v>13</v>
      </c>
      <c r="C15" s="21">
        <f>'[1]Source Data'!C25</f>
        <v>0</v>
      </c>
      <c r="D15" s="21">
        <f>'[1]Source Data'!D25</f>
        <v>0</v>
      </c>
      <c r="E15" s="9">
        <f t="shared" si="0"/>
        <v>0</v>
      </c>
    </row>
    <row r="16" spans="1:9" ht="22.5" customHeight="1" x14ac:dyDescent="0.25">
      <c r="A16" s="12">
        <v>9</v>
      </c>
      <c r="B16" s="19" t="s">
        <v>14</v>
      </c>
      <c r="C16" s="21">
        <f>'[1]Source Data'!C27</f>
        <v>6163368</v>
      </c>
      <c r="D16" s="21">
        <f>'[1]Source Data'!D27</f>
        <v>0</v>
      </c>
      <c r="E16" s="9">
        <f t="shared" si="0"/>
        <v>6163368</v>
      </c>
    </row>
    <row r="17" spans="1:7" ht="23.45" customHeight="1" x14ac:dyDescent="0.25">
      <c r="A17" s="12">
        <v>10</v>
      </c>
      <c r="B17" s="19" t="s">
        <v>15</v>
      </c>
      <c r="C17" s="22">
        <f>'[1]Source Data'!C31</f>
        <v>181349570</v>
      </c>
      <c r="D17" s="22">
        <f>'[1]Source Data'!D31</f>
        <v>0</v>
      </c>
      <c r="E17" s="22">
        <f t="shared" si="0"/>
        <v>181349570</v>
      </c>
    </row>
    <row r="18" spans="1:7" s="129" customFormat="1" ht="34.5" customHeight="1" thickBot="1" x14ac:dyDescent="0.3">
      <c r="A18" s="25">
        <v>11</v>
      </c>
      <c r="B18" s="26" t="s">
        <v>16</v>
      </c>
      <c r="C18" s="27">
        <f>'[1]Source Data'!C39</f>
        <v>0</v>
      </c>
      <c r="D18" s="28">
        <f>'[1]Source Data'!D39</f>
        <v>70396919.060000017</v>
      </c>
      <c r="E18" s="13">
        <f t="shared" si="0"/>
        <v>-70396919.060000017</v>
      </c>
    </row>
    <row r="19" spans="1:7" s="129" customFormat="1" ht="39.75" customHeight="1" thickTop="1" x14ac:dyDescent="0.25">
      <c r="A19" s="25">
        <v>12</v>
      </c>
      <c r="B19" s="17" t="s">
        <v>17</v>
      </c>
      <c r="C19" s="18">
        <f>'[1]Source Data'!C41</f>
        <v>255453896.94</v>
      </c>
      <c r="D19" s="18">
        <f>'[1]Source Data'!D41</f>
        <v>71450042</v>
      </c>
      <c r="E19" s="15">
        <f t="shared" si="0"/>
        <v>184003854.94</v>
      </c>
    </row>
    <row r="20" spans="1:7" s="129" customFormat="1" ht="23.45" customHeight="1" x14ac:dyDescent="0.25">
      <c r="A20" s="136" t="s">
        <v>119</v>
      </c>
      <c r="B20" s="3"/>
      <c r="C20" s="18"/>
      <c r="D20" s="18"/>
      <c r="E20" s="15"/>
    </row>
    <row r="21" spans="1:7" s="129" customFormat="1" ht="51" customHeight="1" x14ac:dyDescent="0.25">
      <c r="A21" s="124" t="s">
        <v>105</v>
      </c>
      <c r="B21" s="30" t="s">
        <v>18</v>
      </c>
      <c r="C21" s="126" t="s">
        <v>106</v>
      </c>
      <c r="D21" s="126" t="s">
        <v>107</v>
      </c>
      <c r="E21" s="127" t="s">
        <v>2</v>
      </c>
    </row>
    <row r="22" spans="1:7" s="129" customFormat="1" ht="23.45" customHeight="1" x14ac:dyDescent="0.25">
      <c r="A22" s="6">
        <v>13</v>
      </c>
      <c r="B22" s="31" t="s">
        <v>19</v>
      </c>
      <c r="C22" s="8">
        <f>'[1]Source Data'!C8</f>
        <v>95099373</v>
      </c>
      <c r="D22" s="8">
        <f>'[1]Source Data'!D8</f>
        <v>71450042</v>
      </c>
      <c r="E22" s="9">
        <f>SUM(C22-D22)</f>
        <v>23649331</v>
      </c>
    </row>
    <row r="23" spans="1:7" s="129" customFormat="1" ht="23.45" customHeight="1" thickBot="1" x14ac:dyDescent="0.3">
      <c r="A23" s="6">
        <v>14</v>
      </c>
      <c r="B23" s="7" t="s">
        <v>20</v>
      </c>
      <c r="C23" s="13">
        <f>-'[1]Source Data'!C41</f>
        <v>-255453896.94</v>
      </c>
      <c r="D23" s="13">
        <f>-'[1]Source Data'!D41</f>
        <v>-71450042</v>
      </c>
      <c r="E23" s="13">
        <f>SUM(C23-D23)</f>
        <v>-184003854.94</v>
      </c>
    </row>
    <row r="24" spans="1:7" s="129" customFormat="1" ht="39" customHeight="1" thickTop="1" x14ac:dyDescent="0.25">
      <c r="A24" s="6">
        <v>15</v>
      </c>
      <c r="B24" s="128" t="s">
        <v>108</v>
      </c>
      <c r="C24" s="32">
        <f>'[1]Source Data'!C49</f>
        <v>-160354523.94</v>
      </c>
      <c r="D24" s="32">
        <f>'[1]Source Data'!D49</f>
        <v>0</v>
      </c>
      <c r="E24" s="15">
        <f>SUM(C24-D24)</f>
        <v>-160354523.94</v>
      </c>
    </row>
    <row r="25" spans="1:7" ht="28.5" customHeight="1" x14ac:dyDescent="0.25">
      <c r="A25" s="37" t="s">
        <v>38</v>
      </c>
      <c r="B25" s="38"/>
      <c r="C25" s="38"/>
      <c r="D25" s="38"/>
      <c r="E25" s="38"/>
    </row>
    <row r="26" spans="1:7" ht="19.5" customHeight="1" x14ac:dyDescent="0.25">
      <c r="A26" s="37" t="s">
        <v>39</v>
      </c>
      <c r="B26" s="38"/>
      <c r="C26" s="38"/>
      <c r="D26" s="38"/>
      <c r="E26" s="38"/>
      <c r="G26" s="29" t="s">
        <v>5</v>
      </c>
    </row>
    <row r="27" spans="1:7" ht="24" customHeight="1" x14ac:dyDescent="0.25">
      <c r="A27" s="37" t="s">
        <v>40</v>
      </c>
      <c r="B27" s="41"/>
      <c r="C27" s="41"/>
      <c r="D27" s="41"/>
      <c r="E27" s="38"/>
    </row>
    <row r="28" spans="1:7" ht="19.5" customHeight="1" x14ac:dyDescent="0.25">
      <c r="A28" s="118" t="s">
        <v>100</v>
      </c>
      <c r="B28" s="37"/>
      <c r="C28" s="37"/>
      <c r="D28" s="37"/>
      <c r="E28" s="37"/>
    </row>
    <row r="29" spans="1:7" ht="19.5" customHeight="1" x14ac:dyDescent="0.25">
      <c r="A29" s="42" t="s">
        <v>132</v>
      </c>
      <c r="B29" s="42"/>
      <c r="C29" s="42"/>
      <c r="D29" s="42"/>
      <c r="E29" s="42"/>
    </row>
    <row r="30" spans="1:7" ht="33.6" customHeight="1" x14ac:dyDescent="0.25">
      <c r="A30" s="43" t="s">
        <v>21</v>
      </c>
      <c r="B30" s="42"/>
      <c r="C30" s="42"/>
      <c r="D30" s="42"/>
      <c r="E30" s="42"/>
    </row>
    <row r="31" spans="1:7" ht="20.25" customHeight="1" x14ac:dyDescent="0.25">
      <c r="A31" s="44" t="s">
        <v>101</v>
      </c>
      <c r="B31" s="45"/>
      <c r="C31" s="45"/>
      <c r="D31" s="45"/>
      <c r="E31" s="45"/>
      <c r="F31" s="33"/>
      <c r="G31" s="34"/>
    </row>
    <row r="32" spans="1:7" ht="15" customHeight="1" x14ac:dyDescent="0.25">
      <c r="A32" s="46"/>
      <c r="B32" s="47"/>
      <c r="C32" s="47"/>
      <c r="D32" s="47"/>
      <c r="E32" s="47"/>
      <c r="F32" s="33"/>
      <c r="G32" s="34" t="s">
        <v>5</v>
      </c>
    </row>
    <row r="33" spans="1:8" s="36" customFormat="1" ht="21.75" customHeight="1" x14ac:dyDescent="0.25">
      <c r="A33" s="48"/>
      <c r="B33" s="49"/>
      <c r="C33" s="49"/>
      <c r="D33" s="49"/>
      <c r="E33" s="49"/>
      <c r="F33" s="38"/>
      <c r="G33" s="35"/>
      <c r="H33" s="35"/>
    </row>
    <row r="34" spans="1:8" s="40" customFormat="1" ht="21.75" customHeight="1" x14ac:dyDescent="0.25">
      <c r="A34" s="49"/>
      <c r="B34" s="50"/>
      <c r="C34" s="50"/>
      <c r="D34" s="50"/>
      <c r="E34" s="50"/>
      <c r="F34" s="38"/>
      <c r="G34" s="39"/>
      <c r="H34" s="39"/>
    </row>
    <row r="35" spans="1:8" s="40" customFormat="1" ht="21.75" customHeight="1" x14ac:dyDescent="0.25">
      <c r="A35" s="52"/>
      <c r="B35" s="53"/>
      <c r="C35" s="53"/>
      <c r="D35" s="53"/>
      <c r="E35" s="53"/>
      <c r="F35" s="38"/>
      <c r="G35" s="39"/>
      <c r="H35" s="39"/>
    </row>
    <row r="36" spans="1:8" s="40" customFormat="1" ht="21.75" customHeight="1" x14ac:dyDescent="0.25">
      <c r="A36" s="53"/>
      <c r="B36" s="53"/>
      <c r="C36" s="53"/>
      <c r="D36" s="53"/>
      <c r="E36" s="53"/>
      <c r="F36" s="37"/>
      <c r="G36" s="42"/>
    </row>
    <row r="37" spans="1:8" s="40" customFormat="1" ht="18.75" customHeight="1" x14ac:dyDescent="0.25">
      <c r="A37" s="53"/>
      <c r="B37" s="53"/>
      <c r="C37" s="53"/>
      <c r="D37" s="53"/>
      <c r="E37" s="53"/>
      <c r="F37" s="42"/>
      <c r="G37" s="42"/>
    </row>
    <row r="38" spans="1:8" s="40" customFormat="1" ht="18.75" customHeight="1" x14ac:dyDescent="0.25">
      <c r="A38" s="53"/>
      <c r="B38" s="56"/>
      <c r="C38" s="56"/>
      <c r="D38" s="56"/>
      <c r="E38" s="56"/>
      <c r="F38" s="42"/>
      <c r="G38" s="42"/>
    </row>
    <row r="39" spans="1:8" s="44" customFormat="1" ht="18.75" customHeight="1" x14ac:dyDescent="0.25">
      <c r="A39" s="56"/>
      <c r="B39" s="50"/>
      <c r="C39" s="50"/>
      <c r="D39" s="50"/>
      <c r="E39" s="50"/>
      <c r="F39" s="45"/>
      <c r="G39" s="45"/>
    </row>
    <row r="40" spans="1:8" ht="18.75" customHeight="1" x14ac:dyDescent="0.25">
      <c r="A40" s="50"/>
      <c r="F40" s="47"/>
      <c r="G40" s="47"/>
    </row>
    <row r="41" spans="1:8" s="48" customFormat="1" ht="15" customHeight="1" x14ac:dyDescent="0.25">
      <c r="A41" s="10"/>
      <c r="B41" s="1"/>
      <c r="C41" s="1"/>
      <c r="D41" s="1"/>
      <c r="E41" s="1"/>
      <c r="F41" s="49"/>
      <c r="G41" s="49"/>
      <c r="H41" s="49"/>
    </row>
    <row r="42" spans="1:8" s="50" customFormat="1" ht="16.149999999999999" hidden="1" customHeight="1" x14ac:dyDescent="0.25">
      <c r="A42" s="10"/>
      <c r="B42" s="1"/>
      <c r="C42" s="1"/>
      <c r="D42" s="1"/>
      <c r="E42" s="1"/>
      <c r="G42" s="51"/>
    </row>
    <row r="43" spans="1:8" s="54" customFormat="1" ht="16.149999999999999" hidden="1" customHeight="1" x14ac:dyDescent="0.25">
      <c r="A43" s="10"/>
      <c r="B43" s="1"/>
      <c r="C43" s="1"/>
      <c r="D43" s="1"/>
      <c r="E43" s="1"/>
      <c r="F43" s="53"/>
      <c r="G43" s="53"/>
    </row>
    <row r="44" spans="1:8" s="54" customFormat="1" ht="16.149999999999999" hidden="1" customHeight="1" x14ac:dyDescent="0.25">
      <c r="A44" s="10"/>
      <c r="B44" s="1"/>
      <c r="C44" s="1"/>
      <c r="D44" s="1"/>
      <c r="E44" s="1"/>
      <c r="F44" s="53"/>
      <c r="G44" s="53"/>
    </row>
    <row r="45" spans="1:8" s="54" customFormat="1" ht="16.5" hidden="1" customHeight="1" x14ac:dyDescent="0.25">
      <c r="A45" s="10"/>
      <c r="B45" s="1"/>
      <c r="C45" s="1"/>
      <c r="D45" s="1"/>
      <c r="E45" s="1"/>
      <c r="F45" s="53"/>
      <c r="G45" s="55"/>
    </row>
    <row r="46" spans="1:8" s="57" customFormat="1" ht="15" customHeight="1" x14ac:dyDescent="0.25">
      <c r="A46" s="10"/>
      <c r="B46" s="1"/>
      <c r="C46" s="1"/>
      <c r="D46" s="1"/>
      <c r="E46" s="1"/>
      <c r="F46" s="56"/>
      <c r="G46" s="56"/>
      <c r="H46" s="49"/>
    </row>
    <row r="47" spans="1:8" s="50" customFormat="1" ht="16.149999999999999" customHeight="1" x14ac:dyDescent="0.25">
      <c r="A47" s="10"/>
      <c r="B47" s="1"/>
      <c r="C47" s="1"/>
      <c r="D47" s="1"/>
      <c r="E47" s="1"/>
      <c r="G47" s="51"/>
    </row>
    <row r="48" spans="1:8" ht="16.149999999999999" customHeight="1" x14ac:dyDescent="0.25">
      <c r="G48" s="58"/>
    </row>
    <row r="49" spans="7:7" ht="16.149999999999999" customHeight="1" x14ac:dyDescent="0.25">
      <c r="G49" s="58"/>
    </row>
    <row r="50" spans="7:7" ht="16.149999999999999" customHeight="1" x14ac:dyDescent="0.25">
      <c r="G50" s="58"/>
    </row>
  </sheetData>
  <printOptions horizontalCentered="1"/>
  <pageMargins left="0.5" right="0.5" top="0.5" bottom="0.5" header="0.25" footer="0.5"/>
  <pageSetup scale="70" orientation="landscape" r:id="rId1"/>
  <headerFooter differentOddEven="1">
    <oddHeader xml:space="preserve">&amp;R&amp;"Times New Roman,Bold"&amp;10January 25, 2018, BOE Agenda Item B, Attachment A: Statement of Financial Position&amp;"-,Regular"&amp;11
</oddHead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topLeftCell="E1" zoomScaleNormal="84" workbookViewId="0">
      <selection activeCell="N22" sqref="N22"/>
    </sheetView>
  </sheetViews>
  <sheetFormatPr defaultRowHeight="15" x14ac:dyDescent="0.25"/>
  <cols>
    <col min="1" max="1" width="19" customWidth="1"/>
    <col min="2" max="2" width="16.5703125" customWidth="1"/>
    <col min="3" max="3" width="23.28515625" bestFit="1" customWidth="1"/>
    <col min="4" max="4" width="15.140625" customWidth="1"/>
    <col min="5" max="5" width="18.28515625" customWidth="1"/>
    <col min="6" max="6" width="24" customWidth="1"/>
    <col min="7" max="7" width="18.7109375" customWidth="1"/>
    <col min="8" max="8" width="16.140625" customWidth="1"/>
  </cols>
  <sheetData>
    <row r="1" spans="1:8" ht="22.5" x14ac:dyDescent="0.3">
      <c r="A1" s="161" t="s">
        <v>120</v>
      </c>
      <c r="B1" s="156"/>
      <c r="C1" s="156"/>
      <c r="D1" s="156"/>
      <c r="E1" s="156"/>
      <c r="F1" s="156"/>
      <c r="G1" s="156"/>
      <c r="H1" s="156"/>
    </row>
    <row r="2" spans="1:8" ht="18.75" x14ac:dyDescent="0.3">
      <c r="A2" s="158" t="s">
        <v>121</v>
      </c>
      <c r="B2" s="130"/>
      <c r="C2" s="130"/>
      <c r="D2" s="130"/>
      <c r="E2" s="130"/>
      <c r="F2" s="130"/>
      <c r="G2" s="130"/>
      <c r="H2" s="130"/>
    </row>
    <row r="3" spans="1:8" ht="51" customHeight="1" x14ac:dyDescent="0.25">
      <c r="A3" s="163" t="s">
        <v>115</v>
      </c>
      <c r="B3" s="164" t="s">
        <v>22</v>
      </c>
      <c r="C3" s="165" t="s">
        <v>23</v>
      </c>
      <c r="D3" s="164" t="s">
        <v>24</v>
      </c>
      <c r="E3" s="163" t="s">
        <v>111</v>
      </c>
      <c r="F3" s="166" t="s">
        <v>112</v>
      </c>
      <c r="G3" s="167" t="s">
        <v>113</v>
      </c>
      <c r="H3" s="168" t="s">
        <v>114</v>
      </c>
    </row>
    <row r="4" spans="1:8" ht="15.75" customHeight="1" x14ac:dyDescent="0.25">
      <c r="A4" s="61" t="s">
        <v>36</v>
      </c>
      <c r="B4" s="119" t="s">
        <v>35</v>
      </c>
      <c r="C4" s="162" t="s">
        <v>35</v>
      </c>
      <c r="D4" s="119" t="s">
        <v>109</v>
      </c>
      <c r="E4" s="119" t="s">
        <v>109</v>
      </c>
      <c r="F4" s="120" t="s">
        <v>109</v>
      </c>
      <c r="G4" s="121" t="s">
        <v>109</v>
      </c>
      <c r="H4" s="119" t="s">
        <v>109</v>
      </c>
    </row>
    <row r="5" spans="1:8" ht="42.75" customHeight="1" x14ac:dyDescent="0.25">
      <c r="A5" s="65" t="s">
        <v>123</v>
      </c>
      <c r="B5" s="23"/>
      <c r="C5" s="65"/>
      <c r="D5" s="147" t="s">
        <v>109</v>
      </c>
      <c r="E5" s="148" t="s">
        <v>109</v>
      </c>
      <c r="F5" s="149" t="s">
        <v>109</v>
      </c>
      <c r="G5" s="66"/>
      <c r="H5" s="139" t="s">
        <v>109</v>
      </c>
    </row>
    <row r="6" spans="1:8" ht="45.75" customHeight="1" x14ac:dyDescent="0.25">
      <c r="A6" s="163" t="s">
        <v>116</v>
      </c>
      <c r="B6" s="163" t="s">
        <v>22</v>
      </c>
      <c r="C6" s="163" t="s">
        <v>23</v>
      </c>
      <c r="D6" s="163" t="s">
        <v>24</v>
      </c>
      <c r="E6" s="163" t="s">
        <v>111</v>
      </c>
      <c r="F6" s="169" t="s">
        <v>112</v>
      </c>
      <c r="G6" s="170" t="s">
        <v>113</v>
      </c>
      <c r="H6" s="171" t="s">
        <v>114</v>
      </c>
    </row>
    <row r="7" spans="1:8" ht="25.5" customHeight="1" x14ac:dyDescent="0.25">
      <c r="A7" s="61" t="s">
        <v>37</v>
      </c>
      <c r="B7" s="172"/>
      <c r="C7" s="173" t="s">
        <v>109</v>
      </c>
      <c r="D7" s="174" t="s">
        <v>109</v>
      </c>
      <c r="E7" s="175" t="s">
        <v>109</v>
      </c>
      <c r="F7" s="175" t="s">
        <v>109</v>
      </c>
      <c r="G7" s="175" t="s">
        <v>122</v>
      </c>
      <c r="H7" s="176" t="s">
        <v>109</v>
      </c>
    </row>
    <row r="8" spans="1:8" ht="15.75" x14ac:dyDescent="0.25">
      <c r="A8" s="69">
        <v>11181</v>
      </c>
      <c r="B8" s="19" t="s">
        <v>25</v>
      </c>
      <c r="C8" s="19" t="s">
        <v>26</v>
      </c>
      <c r="D8" s="70" t="s">
        <v>27</v>
      </c>
      <c r="E8" s="68">
        <v>138830.62</v>
      </c>
      <c r="F8" s="68">
        <v>0</v>
      </c>
      <c r="G8" s="68">
        <v>138830.62</v>
      </c>
      <c r="H8" s="67">
        <v>0</v>
      </c>
    </row>
    <row r="9" spans="1:8" ht="15.75" x14ac:dyDescent="0.25">
      <c r="A9" s="69">
        <v>11210</v>
      </c>
      <c r="B9" s="23" t="s">
        <v>28</v>
      </c>
      <c r="C9" s="23" t="s">
        <v>29</v>
      </c>
      <c r="D9" s="70" t="s">
        <v>30</v>
      </c>
      <c r="E9" s="68">
        <v>1331227.3400000001</v>
      </c>
      <c r="F9" s="68">
        <v>-1097125.3799999999</v>
      </c>
      <c r="G9" s="68">
        <v>234101.9600000002</v>
      </c>
      <c r="H9" s="67">
        <v>0.82414576912159854</v>
      </c>
    </row>
    <row r="10" spans="1:8" ht="15.75" x14ac:dyDescent="0.25">
      <c r="A10" s="69">
        <v>11220</v>
      </c>
      <c r="B10" s="23" t="s">
        <v>28</v>
      </c>
      <c r="C10" s="23" t="s">
        <v>31</v>
      </c>
      <c r="D10" s="70" t="s">
        <v>30</v>
      </c>
      <c r="E10" s="68">
        <v>641738.79</v>
      </c>
      <c r="F10" s="68">
        <v>-227675.93</v>
      </c>
      <c r="G10" s="68">
        <v>414062.86000000004</v>
      </c>
      <c r="H10" s="67">
        <v>0.35477975392449002</v>
      </c>
    </row>
    <row r="11" spans="1:8" ht="15.75" x14ac:dyDescent="0.25">
      <c r="A11" s="69">
        <v>11255</v>
      </c>
      <c r="B11" s="23" t="s">
        <v>32</v>
      </c>
      <c r="C11" s="23" t="s">
        <v>33</v>
      </c>
      <c r="D11" s="70" t="s">
        <v>34</v>
      </c>
      <c r="E11" s="68">
        <v>1006139.5</v>
      </c>
      <c r="F11" s="68">
        <v>-740012.38</v>
      </c>
      <c r="G11" s="68">
        <v>266127.12</v>
      </c>
      <c r="H11" s="67">
        <v>0.73549679741228724</v>
      </c>
    </row>
    <row r="12" spans="1:8" ht="28.5" customHeight="1" x14ac:dyDescent="0.25">
      <c r="A12" s="159" t="s">
        <v>43</v>
      </c>
      <c r="B12" s="150" t="s">
        <v>109</v>
      </c>
      <c r="C12" s="150" t="s">
        <v>109</v>
      </c>
      <c r="D12" s="151" t="s">
        <v>109</v>
      </c>
      <c r="E12" s="123">
        <v>3117936.25</v>
      </c>
      <c r="F12" s="123">
        <v>-2064813.69</v>
      </c>
      <c r="G12" s="123">
        <v>1053122.5600000001</v>
      </c>
      <c r="H12" s="62"/>
    </row>
    <row r="13" spans="1:8" ht="15.75" x14ac:dyDescent="0.25">
      <c r="A13" s="61" t="s">
        <v>21</v>
      </c>
      <c r="B13" s="152" t="s">
        <v>109</v>
      </c>
      <c r="C13" s="153" t="s">
        <v>109</v>
      </c>
      <c r="D13" s="154" t="s">
        <v>109</v>
      </c>
      <c r="E13" s="155" t="s">
        <v>109</v>
      </c>
      <c r="F13" s="155" t="s">
        <v>109</v>
      </c>
      <c r="H13" s="74"/>
    </row>
    <row r="14" spans="1:8" ht="15.75" x14ac:dyDescent="0.25">
      <c r="A14" s="73" t="s">
        <v>101</v>
      </c>
      <c r="B14" s="122"/>
      <c r="C14" s="122"/>
      <c r="D14" s="74"/>
      <c r="H14" s="74"/>
    </row>
    <row r="15" spans="1:8" ht="15.75" x14ac:dyDescent="0.25">
      <c r="B15" s="74"/>
      <c r="C15" s="74"/>
      <c r="D15" s="75"/>
      <c r="E15" s="59" t="s">
        <v>5</v>
      </c>
      <c r="F15" s="76"/>
      <c r="G15" s="77"/>
      <c r="H15" s="74"/>
    </row>
    <row r="24" spans="1:3" ht="18" x14ac:dyDescent="0.25">
      <c r="A24" s="143"/>
    </row>
    <row r="25" spans="1:3" ht="15.75" x14ac:dyDescent="0.25">
      <c r="C25" s="63"/>
    </row>
  </sheetData>
  <conditionalFormatting sqref="H8:H11 H5">
    <cfRule type="cellIs" dxfId="32" priority="1" stopIfTrue="1" operator="equal">
      <formula>1</formula>
    </cfRule>
  </conditionalFormatting>
  <printOptions horizontalCentered="1"/>
  <pageMargins left="0.5" right="0.5" top="0.5" bottom="0.5" header="0.25" footer="0.5"/>
  <pageSetup scale="70" orientation="landscape" r:id="rId1"/>
  <headerFooter>
    <oddHeader xml:space="preserve">&amp;R&amp;"Times New Roman,Bold"&amp;10January 25, 2018, BOE Agenda Item B, Attachment B:  Active Literary Fund Projects&amp;"-,Regular"&amp;11
</oddHead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B6" sqref="B6"/>
    </sheetView>
  </sheetViews>
  <sheetFormatPr defaultRowHeight="15" x14ac:dyDescent="0.25"/>
  <cols>
    <col min="1" max="1" width="10.28515625" customWidth="1"/>
    <col min="2" max="2" width="20.42578125" customWidth="1"/>
    <col min="3" max="3" width="22.28515625" customWidth="1"/>
    <col min="4" max="4" width="34.28515625" customWidth="1"/>
    <col min="5" max="5" width="16" customWidth="1"/>
    <col min="6" max="6" width="17.7109375" bestFit="1" customWidth="1"/>
    <col min="7" max="7" width="13.85546875" customWidth="1"/>
    <col min="8" max="8" width="23.140625" customWidth="1"/>
  </cols>
  <sheetData>
    <row r="1" spans="1:8" ht="20.25" x14ac:dyDescent="0.3">
      <c r="A1" s="160" t="s">
        <v>124</v>
      </c>
      <c r="B1" s="156"/>
      <c r="C1" s="156"/>
      <c r="D1" s="156"/>
      <c r="E1" s="156"/>
      <c r="F1" s="156"/>
      <c r="G1" s="156"/>
      <c r="H1" s="156"/>
    </row>
    <row r="2" spans="1:8" ht="20.25" customHeight="1" x14ac:dyDescent="0.25">
      <c r="A2" s="177" t="s">
        <v>130</v>
      </c>
      <c r="B2" s="145"/>
      <c r="C2" s="145"/>
      <c r="D2" s="145"/>
      <c r="E2" s="145"/>
      <c r="F2" s="145"/>
      <c r="G2" s="145"/>
      <c r="H2" s="145"/>
    </row>
    <row r="3" spans="1:8" ht="20.25" customHeight="1" x14ac:dyDescent="0.25">
      <c r="A3" s="177" t="s">
        <v>131</v>
      </c>
      <c r="B3" s="145"/>
      <c r="C3" s="145"/>
      <c r="D3" s="145"/>
      <c r="E3" s="145"/>
      <c r="F3" s="145"/>
      <c r="G3" s="145"/>
      <c r="H3" s="145"/>
    </row>
    <row r="4" spans="1:8" ht="15.75" x14ac:dyDescent="0.25">
      <c r="A4" s="177"/>
      <c r="B4" s="60"/>
      <c r="C4" s="60" t="s">
        <v>5</v>
      </c>
      <c r="D4" s="60" t="s">
        <v>5</v>
      </c>
      <c r="E4" s="60"/>
      <c r="F4" s="60"/>
      <c r="G4" s="78"/>
      <c r="H4" s="60"/>
    </row>
    <row r="5" spans="1:8" ht="15.75" x14ac:dyDescent="0.25">
      <c r="A5" s="96" t="s">
        <v>129</v>
      </c>
      <c r="B5" s="69"/>
      <c r="C5" s="69" t="s">
        <v>5</v>
      </c>
      <c r="D5" s="71" t="s">
        <v>5</v>
      </c>
      <c r="E5" s="69"/>
      <c r="F5" s="69"/>
      <c r="G5" s="69"/>
      <c r="H5" s="71"/>
    </row>
    <row r="6" spans="1:8" ht="39.75" customHeight="1" x14ac:dyDescent="0.25">
      <c r="A6" s="79" t="s">
        <v>41</v>
      </c>
      <c r="B6" s="140" t="s">
        <v>110</v>
      </c>
      <c r="C6" s="79" t="s">
        <v>22</v>
      </c>
      <c r="D6" s="79" t="s">
        <v>23</v>
      </c>
      <c r="E6" s="140" t="s">
        <v>103</v>
      </c>
      <c r="F6" s="79" t="s">
        <v>42</v>
      </c>
      <c r="G6" s="140" t="s">
        <v>104</v>
      </c>
      <c r="H6" s="80" t="s">
        <v>44</v>
      </c>
    </row>
    <row r="7" spans="1:8" ht="15.95" customHeight="1" x14ac:dyDescent="0.25">
      <c r="A7" s="64">
        <v>1</v>
      </c>
      <c r="B7" s="81" t="s">
        <v>45</v>
      </c>
      <c r="C7" s="23" t="s">
        <v>46</v>
      </c>
      <c r="D7" s="23" t="s">
        <v>47</v>
      </c>
      <c r="E7" s="82">
        <v>0.02</v>
      </c>
      <c r="F7" s="24">
        <v>5818691</v>
      </c>
      <c r="G7" s="83">
        <v>5818691</v>
      </c>
      <c r="H7" s="64" t="s">
        <v>48</v>
      </c>
    </row>
    <row r="8" spans="1:8" ht="15.95" customHeight="1" x14ac:dyDescent="0.25">
      <c r="A8" s="71">
        <v>2</v>
      </c>
      <c r="B8" s="84" t="s">
        <v>45</v>
      </c>
      <c r="C8" s="60" t="s">
        <v>49</v>
      </c>
      <c r="D8" s="60" t="s">
        <v>50</v>
      </c>
      <c r="E8" s="85">
        <v>0.03</v>
      </c>
      <c r="F8" s="86">
        <v>7500000</v>
      </c>
      <c r="G8" s="87">
        <v>13318691</v>
      </c>
      <c r="H8" s="71" t="s">
        <v>48</v>
      </c>
    </row>
    <row r="9" spans="1:8" ht="15.95" customHeight="1" x14ac:dyDescent="0.25">
      <c r="A9" s="71">
        <v>3</v>
      </c>
      <c r="B9" s="88" t="s">
        <v>45</v>
      </c>
      <c r="C9" s="60" t="s">
        <v>51</v>
      </c>
      <c r="D9" s="60" t="s">
        <v>52</v>
      </c>
      <c r="E9" s="89">
        <v>0.02</v>
      </c>
      <c r="F9" s="86">
        <v>2300000</v>
      </c>
      <c r="G9" s="87">
        <v>15618691</v>
      </c>
      <c r="H9" s="71" t="s">
        <v>48</v>
      </c>
    </row>
    <row r="10" spans="1:8" ht="15.95" customHeight="1" x14ac:dyDescent="0.25">
      <c r="A10" s="71">
        <v>4</v>
      </c>
      <c r="B10" s="90" t="s">
        <v>53</v>
      </c>
      <c r="C10" s="60" t="s">
        <v>57</v>
      </c>
      <c r="D10" s="60" t="s">
        <v>58</v>
      </c>
      <c r="E10" s="89">
        <v>0.02</v>
      </c>
      <c r="F10" s="86">
        <v>7500000</v>
      </c>
      <c r="G10" s="87">
        <v>23118691</v>
      </c>
      <c r="H10" s="91" t="s">
        <v>48</v>
      </c>
    </row>
    <row r="11" spans="1:8" ht="13.5" customHeight="1" x14ac:dyDescent="0.25">
      <c r="A11" s="71">
        <v>5</v>
      </c>
      <c r="B11" s="90" t="s">
        <v>53</v>
      </c>
      <c r="C11" s="60" t="s">
        <v>57</v>
      </c>
      <c r="D11" s="60" t="s">
        <v>59</v>
      </c>
      <c r="E11" s="89">
        <v>0.02</v>
      </c>
      <c r="F11" s="86">
        <v>2600000</v>
      </c>
      <c r="G11" s="87">
        <v>25718691</v>
      </c>
      <c r="H11" s="91" t="s">
        <v>48</v>
      </c>
    </row>
    <row r="12" spans="1:8" ht="15.95" customHeight="1" x14ac:dyDescent="0.25">
      <c r="A12" s="71">
        <v>6</v>
      </c>
      <c r="B12" s="90" t="s">
        <v>60</v>
      </c>
      <c r="C12" s="60" t="s">
        <v>61</v>
      </c>
      <c r="D12" s="60" t="s">
        <v>62</v>
      </c>
      <c r="E12" s="89">
        <v>0.02</v>
      </c>
      <c r="F12" s="86">
        <v>7500000</v>
      </c>
      <c r="G12" s="87">
        <v>33218691</v>
      </c>
      <c r="H12" s="91" t="s">
        <v>48</v>
      </c>
    </row>
    <row r="13" spans="1:8" ht="15.95" customHeight="1" x14ac:dyDescent="0.25">
      <c r="A13" s="71">
        <v>7</v>
      </c>
      <c r="B13" s="90" t="s">
        <v>60</v>
      </c>
      <c r="C13" s="60" t="s">
        <v>61</v>
      </c>
      <c r="D13" s="60" t="s">
        <v>63</v>
      </c>
      <c r="E13" s="89">
        <v>0.02</v>
      </c>
      <c r="F13" s="86">
        <v>7500000</v>
      </c>
      <c r="G13" s="87">
        <v>40718691</v>
      </c>
      <c r="H13" s="91" t="s">
        <v>48</v>
      </c>
    </row>
    <row r="14" spans="1:8" ht="15.95" customHeight="1" x14ac:dyDescent="0.25">
      <c r="A14" s="71">
        <v>8</v>
      </c>
      <c r="B14" s="92" t="s">
        <v>64</v>
      </c>
      <c r="C14" s="23" t="s">
        <v>65</v>
      </c>
      <c r="D14" s="65" t="s">
        <v>66</v>
      </c>
      <c r="E14" s="93">
        <v>0.03</v>
      </c>
      <c r="F14" s="24">
        <v>7500000</v>
      </c>
      <c r="G14" s="87">
        <v>48218691</v>
      </c>
      <c r="H14" s="94" t="s">
        <v>48</v>
      </c>
    </row>
    <row r="15" spans="1:8" ht="15.95" customHeight="1" x14ac:dyDescent="0.25">
      <c r="A15" s="71">
        <v>9</v>
      </c>
      <c r="B15" s="90" t="s">
        <v>67</v>
      </c>
      <c r="C15" s="60" t="s">
        <v>68</v>
      </c>
      <c r="D15" s="65" t="s">
        <v>69</v>
      </c>
      <c r="E15" s="89">
        <v>0.03</v>
      </c>
      <c r="F15" s="86">
        <v>404574.06</v>
      </c>
      <c r="G15" s="87">
        <v>48623265.060000002</v>
      </c>
      <c r="H15" s="71" t="s">
        <v>48</v>
      </c>
    </row>
    <row r="16" spans="1:8" ht="15.95" customHeight="1" x14ac:dyDescent="0.25">
      <c r="A16" s="71">
        <v>10</v>
      </c>
      <c r="B16" s="90" t="s">
        <v>67</v>
      </c>
      <c r="C16" s="60" t="s">
        <v>68</v>
      </c>
      <c r="D16" s="65" t="s">
        <v>70</v>
      </c>
      <c r="E16" s="89">
        <v>0.03</v>
      </c>
      <c r="F16" s="86">
        <v>468706.89</v>
      </c>
      <c r="G16" s="87">
        <v>49091971.950000003</v>
      </c>
      <c r="H16" s="91" t="s">
        <v>48</v>
      </c>
    </row>
    <row r="17" spans="1:8" ht="15.95" customHeight="1" x14ac:dyDescent="0.25">
      <c r="A17" s="71">
        <v>11</v>
      </c>
      <c r="B17" s="90" t="s">
        <v>67</v>
      </c>
      <c r="C17" s="60" t="s">
        <v>68</v>
      </c>
      <c r="D17" s="65" t="s">
        <v>71</v>
      </c>
      <c r="E17" s="89">
        <v>0.03</v>
      </c>
      <c r="F17" s="86">
        <v>72180.800000000003</v>
      </c>
      <c r="G17" s="87">
        <v>49164152.75</v>
      </c>
      <c r="H17" s="71" t="s">
        <v>48</v>
      </c>
    </row>
    <row r="18" spans="1:8" ht="15.95" customHeight="1" x14ac:dyDescent="0.25">
      <c r="A18" s="71">
        <v>12</v>
      </c>
      <c r="B18" s="90" t="s">
        <v>67</v>
      </c>
      <c r="C18" s="60" t="s">
        <v>68</v>
      </c>
      <c r="D18" s="65" t="s">
        <v>72</v>
      </c>
      <c r="E18" s="89">
        <v>0.03</v>
      </c>
      <c r="F18" s="86">
        <v>510959.85</v>
      </c>
      <c r="G18" s="87">
        <v>49675112.600000001</v>
      </c>
      <c r="H18" s="91" t="s">
        <v>48</v>
      </c>
    </row>
    <row r="19" spans="1:8" ht="15.95" customHeight="1" x14ac:dyDescent="0.25">
      <c r="A19" s="71">
        <v>13</v>
      </c>
      <c r="B19" s="90" t="s">
        <v>67</v>
      </c>
      <c r="C19" s="60" t="s">
        <v>68</v>
      </c>
      <c r="D19" s="65" t="s">
        <v>73</v>
      </c>
      <c r="E19" s="89">
        <v>0.03</v>
      </c>
      <c r="F19" s="86">
        <v>1183651.02</v>
      </c>
      <c r="G19" s="87">
        <v>50858763.620000005</v>
      </c>
      <c r="H19" s="71" t="s">
        <v>48</v>
      </c>
    </row>
    <row r="20" spans="1:8" ht="18" customHeight="1" x14ac:dyDescent="0.25">
      <c r="A20" s="71">
        <v>14</v>
      </c>
      <c r="B20" s="95" t="s">
        <v>74</v>
      </c>
      <c r="C20" s="60" t="s">
        <v>75</v>
      </c>
      <c r="D20" s="96" t="s">
        <v>76</v>
      </c>
      <c r="E20" s="85">
        <v>0.03</v>
      </c>
      <c r="F20" s="97">
        <v>1928818.84</v>
      </c>
      <c r="G20" s="87">
        <v>52787582.460000008</v>
      </c>
      <c r="H20" s="71" t="s">
        <v>48</v>
      </c>
    </row>
    <row r="21" spans="1:8" ht="15.75" customHeight="1" x14ac:dyDescent="0.25">
      <c r="A21" s="71">
        <v>15</v>
      </c>
      <c r="B21" s="84" t="s">
        <v>77</v>
      </c>
      <c r="C21" s="60" t="s">
        <v>78</v>
      </c>
      <c r="D21" s="60" t="s">
        <v>79</v>
      </c>
      <c r="E21" s="89">
        <v>0.03</v>
      </c>
      <c r="F21" s="86">
        <v>5000000</v>
      </c>
      <c r="G21" s="87">
        <v>57787582.460000008</v>
      </c>
      <c r="H21" s="71" t="s">
        <v>48</v>
      </c>
    </row>
    <row r="22" spans="1:8" ht="15.95" customHeight="1" x14ac:dyDescent="0.25">
      <c r="A22" s="71">
        <v>16</v>
      </c>
      <c r="B22" s="98" t="s">
        <v>80</v>
      </c>
      <c r="C22" s="99" t="s">
        <v>81</v>
      </c>
      <c r="D22" s="99" t="s">
        <v>82</v>
      </c>
      <c r="E22" s="85">
        <v>0.02</v>
      </c>
      <c r="F22" s="100">
        <v>1500000</v>
      </c>
      <c r="G22" s="87">
        <v>59287582.460000008</v>
      </c>
      <c r="H22" s="71" t="s">
        <v>48</v>
      </c>
    </row>
    <row r="23" spans="1:8" ht="15.95" customHeight="1" x14ac:dyDescent="0.25">
      <c r="A23" s="71">
        <v>17</v>
      </c>
      <c r="B23" s="95" t="s">
        <v>83</v>
      </c>
      <c r="C23" s="96" t="s">
        <v>84</v>
      </c>
      <c r="D23" s="96" t="s">
        <v>85</v>
      </c>
      <c r="E23" s="85">
        <v>0.03</v>
      </c>
      <c r="F23" s="100">
        <v>7500000</v>
      </c>
      <c r="G23" s="100">
        <v>66787582.460000008</v>
      </c>
      <c r="H23" s="71" t="s">
        <v>48</v>
      </c>
    </row>
    <row r="24" spans="1:8" ht="15.95" customHeight="1" x14ac:dyDescent="0.25">
      <c r="A24" s="71">
        <v>18</v>
      </c>
      <c r="B24" s="95" t="s">
        <v>83</v>
      </c>
      <c r="C24" s="96" t="s">
        <v>81</v>
      </c>
      <c r="D24" s="96" t="s">
        <v>86</v>
      </c>
      <c r="E24" s="85">
        <v>0.02</v>
      </c>
      <c r="F24" s="100">
        <v>7500000</v>
      </c>
      <c r="G24" s="87">
        <v>74287582.460000008</v>
      </c>
      <c r="H24" s="71" t="s">
        <v>48</v>
      </c>
    </row>
    <row r="25" spans="1:8" ht="15.95" customHeight="1" x14ac:dyDescent="0.25">
      <c r="A25" s="71">
        <v>19</v>
      </c>
      <c r="B25" s="95" t="s">
        <v>83</v>
      </c>
      <c r="C25" s="96" t="s">
        <v>81</v>
      </c>
      <c r="D25" s="96" t="s">
        <v>87</v>
      </c>
      <c r="E25" s="85">
        <v>0.02</v>
      </c>
      <c r="F25" s="100">
        <v>7500000</v>
      </c>
      <c r="G25" s="100">
        <v>81787582.460000008</v>
      </c>
      <c r="H25" s="71" t="s">
        <v>48</v>
      </c>
    </row>
    <row r="26" spans="1:8" ht="15.95" customHeight="1" x14ac:dyDescent="0.25">
      <c r="A26" s="71">
        <v>20</v>
      </c>
      <c r="B26" s="95" t="s">
        <v>88</v>
      </c>
      <c r="C26" s="96" t="s">
        <v>89</v>
      </c>
      <c r="D26" s="96" t="s">
        <v>90</v>
      </c>
      <c r="E26" s="85">
        <v>0.02</v>
      </c>
      <c r="F26" s="100">
        <v>7500000</v>
      </c>
      <c r="G26" s="87">
        <v>89287582.460000008</v>
      </c>
      <c r="H26" s="71" t="s">
        <v>48</v>
      </c>
    </row>
    <row r="27" spans="1:8" ht="15.95" customHeight="1" x14ac:dyDescent="0.25">
      <c r="A27" s="71">
        <v>21</v>
      </c>
      <c r="B27" s="101" t="s">
        <v>91</v>
      </c>
      <c r="C27" s="99" t="s">
        <v>92</v>
      </c>
      <c r="D27" s="99" t="s">
        <v>93</v>
      </c>
      <c r="E27" s="85">
        <v>0.02</v>
      </c>
      <c r="F27" s="102">
        <v>3320985</v>
      </c>
      <c r="G27" s="102">
        <v>92608567.460000008</v>
      </c>
      <c r="H27" s="71" t="s">
        <v>48</v>
      </c>
    </row>
    <row r="28" spans="1:8" ht="15.95" customHeight="1" x14ac:dyDescent="0.25">
      <c r="A28" s="71">
        <v>22</v>
      </c>
      <c r="B28" s="98" t="s">
        <v>91</v>
      </c>
      <c r="C28" s="99" t="s">
        <v>92</v>
      </c>
      <c r="D28" s="99" t="s">
        <v>94</v>
      </c>
      <c r="E28" s="85">
        <v>0.02</v>
      </c>
      <c r="F28" s="102">
        <v>2390440</v>
      </c>
      <c r="G28" s="102">
        <v>94999007.460000008</v>
      </c>
      <c r="H28" s="71" t="s">
        <v>48</v>
      </c>
    </row>
    <row r="29" spans="1:8" ht="39" customHeight="1" x14ac:dyDescent="0.25">
      <c r="A29" s="103" t="s">
        <v>95</v>
      </c>
      <c r="B29" s="103"/>
      <c r="C29" s="103"/>
      <c r="D29" s="103"/>
      <c r="E29" s="104"/>
      <c r="F29" s="105"/>
      <c r="G29" s="106"/>
      <c r="H29" s="107"/>
    </row>
    <row r="30" spans="1:8" ht="39" customHeight="1" x14ac:dyDescent="0.25">
      <c r="A30" s="103" t="s">
        <v>128</v>
      </c>
      <c r="B30" s="103"/>
      <c r="C30" s="103"/>
      <c r="D30" s="103"/>
      <c r="E30" s="104"/>
      <c r="F30" s="105"/>
      <c r="G30" s="106"/>
      <c r="H30" s="107"/>
    </row>
    <row r="31" spans="1:8" ht="33.75" customHeight="1" x14ac:dyDescent="0.25">
      <c r="A31" s="108" t="s">
        <v>96</v>
      </c>
      <c r="B31" s="109"/>
      <c r="C31" s="110"/>
      <c r="D31" s="110"/>
      <c r="E31" s="111"/>
      <c r="F31" s="112"/>
      <c r="G31" s="113"/>
      <c r="H31" s="111"/>
    </row>
    <row r="32" spans="1:8" ht="18" x14ac:dyDescent="0.25">
      <c r="A32" s="108" t="s">
        <v>97</v>
      </c>
      <c r="B32" s="109"/>
      <c r="C32" s="110"/>
      <c r="D32" s="110"/>
      <c r="E32" s="111"/>
      <c r="F32" s="112"/>
      <c r="G32" s="113"/>
      <c r="H32" s="111"/>
    </row>
    <row r="33" spans="1:8" ht="15.75" x14ac:dyDescent="0.25">
      <c r="A33" s="114" t="s">
        <v>21</v>
      </c>
      <c r="B33" s="72"/>
      <c r="C33" s="60" t="s">
        <v>5</v>
      </c>
      <c r="D33" s="60"/>
      <c r="E33" s="71"/>
      <c r="F33" s="86" t="s">
        <v>5</v>
      </c>
      <c r="G33" s="86" t="s">
        <v>5</v>
      </c>
      <c r="H33" s="71"/>
    </row>
    <row r="34" spans="1:8" x14ac:dyDescent="0.25">
      <c r="A34" t="s">
        <v>101</v>
      </c>
    </row>
  </sheetData>
  <printOptions horizontalCentered="1"/>
  <pageMargins left="0.5" right="0.5" top="0.5" bottom="0.5" header="0.25" footer="0.5"/>
  <pageSetup scale="70" orientation="landscape" r:id="rId1"/>
  <headerFooter differentOddEven="1">
    <oddHeader xml:space="preserve">&amp;R&amp;"Times New Roman,Bold"&amp;10January 25, 2018, BOE Agenda Item B, Attachment C: Revised Literary Fund First Priority Waiting List&amp;"-,Regular"&amp;11
</oddHeader>
  </headerFooter>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view="pageLayout" topLeftCell="B1" zoomScaleNormal="100" workbookViewId="0">
      <selection activeCell="E13" sqref="E13"/>
    </sheetView>
  </sheetViews>
  <sheetFormatPr defaultRowHeight="15" x14ac:dyDescent="0.25"/>
  <cols>
    <col min="1" max="1" width="18.7109375" customWidth="1"/>
    <col min="2" max="2" width="20.140625" customWidth="1"/>
    <col min="3" max="3" width="21.140625" customWidth="1"/>
    <col min="4" max="4" width="17.7109375" customWidth="1"/>
    <col min="5" max="5" width="17.7109375" bestFit="1" customWidth="1"/>
    <col min="6" max="6" width="16.42578125" customWidth="1"/>
    <col min="7" max="7" width="59.42578125" customWidth="1"/>
  </cols>
  <sheetData>
    <row r="1" spans="1:7" ht="20.25" x14ac:dyDescent="0.3">
      <c r="A1" s="160" t="s">
        <v>125</v>
      </c>
    </row>
    <row r="2" spans="1:7" ht="27.75" customHeight="1" x14ac:dyDescent="0.3">
      <c r="A2" s="178" t="s">
        <v>99</v>
      </c>
      <c r="B2" s="146"/>
      <c r="C2" s="146"/>
      <c r="D2" s="146"/>
      <c r="E2" s="146"/>
      <c r="F2" s="146"/>
      <c r="G2" s="146"/>
    </row>
    <row r="3" spans="1:7" ht="24" customHeight="1" x14ac:dyDescent="0.25">
      <c r="A3" s="99" t="s">
        <v>126</v>
      </c>
      <c r="B3" s="60"/>
      <c r="C3" s="60"/>
      <c r="D3" s="71"/>
      <c r="E3" s="60"/>
      <c r="F3" s="71"/>
      <c r="G3" s="60" t="s">
        <v>5</v>
      </c>
    </row>
    <row r="4" spans="1:7" ht="46.5" customHeight="1" x14ac:dyDescent="0.25">
      <c r="A4" s="141" t="s">
        <v>102</v>
      </c>
      <c r="B4" s="142" t="s">
        <v>22</v>
      </c>
      <c r="C4" s="141" t="s">
        <v>23</v>
      </c>
      <c r="D4" s="141" t="s">
        <v>103</v>
      </c>
      <c r="E4" s="141" t="s">
        <v>42</v>
      </c>
      <c r="F4" s="141" t="s">
        <v>104</v>
      </c>
      <c r="G4" s="142" t="s">
        <v>44</v>
      </c>
    </row>
    <row r="5" spans="1:7" ht="39" customHeight="1" x14ac:dyDescent="0.25">
      <c r="A5" s="90" t="s">
        <v>53</v>
      </c>
      <c r="B5" s="60" t="s">
        <v>54</v>
      </c>
      <c r="C5" s="60" t="s">
        <v>55</v>
      </c>
      <c r="D5" s="89">
        <v>0.02</v>
      </c>
      <c r="E5" s="86">
        <v>7500000</v>
      </c>
      <c r="F5" s="87">
        <f>E5</f>
        <v>7500000</v>
      </c>
      <c r="G5" s="115" t="s">
        <v>98</v>
      </c>
    </row>
    <row r="6" spans="1:7" ht="15.75" x14ac:dyDescent="0.25">
      <c r="A6" s="90" t="s">
        <v>53</v>
      </c>
      <c r="B6" s="60" t="s">
        <v>54</v>
      </c>
      <c r="C6" s="60" t="s">
        <v>56</v>
      </c>
      <c r="D6" s="89">
        <v>0.02</v>
      </c>
      <c r="E6" s="86">
        <v>7500000</v>
      </c>
      <c r="F6" s="87">
        <f>SUM(F5+E6)</f>
        <v>15000000</v>
      </c>
      <c r="G6" s="115" t="s">
        <v>98</v>
      </c>
    </row>
    <row r="7" spans="1:7" ht="29.25" customHeight="1" x14ac:dyDescent="0.25">
      <c r="A7" s="116" t="s">
        <v>21</v>
      </c>
      <c r="B7" s="138" t="s">
        <v>109</v>
      </c>
      <c r="C7" s="138" t="s">
        <v>109</v>
      </c>
      <c r="D7" s="138" t="s">
        <v>109</v>
      </c>
      <c r="E7" s="138" t="s">
        <v>109</v>
      </c>
      <c r="F7" s="138" t="s">
        <v>109</v>
      </c>
      <c r="G7" s="138" t="s">
        <v>109</v>
      </c>
    </row>
    <row r="8" spans="1:7" ht="15.75" x14ac:dyDescent="0.25">
      <c r="A8" s="137" t="s">
        <v>101</v>
      </c>
      <c r="B8" s="117"/>
      <c r="C8" s="137"/>
      <c r="D8" s="137"/>
      <c r="E8" s="137"/>
      <c r="F8" s="137"/>
      <c r="G8" s="137"/>
    </row>
    <row r="9" spans="1:7" ht="30.75" customHeight="1" x14ac:dyDescent="0.25"/>
    <row r="19" spans="1:1" ht="39.75" customHeight="1" x14ac:dyDescent="0.25"/>
    <row r="28" spans="1:1" ht="18" x14ac:dyDescent="0.25">
      <c r="A28" s="143"/>
    </row>
  </sheetData>
  <printOptions horizontalCentered="1"/>
  <pageMargins left="0.5" right="0.5" top="0.5" bottom="0.5" header="0.25" footer="0.5"/>
  <pageSetup scale="70" orientation="landscape" r:id="rId1"/>
  <headerFooter>
    <oddHeader xml:space="preserve">&amp;R&amp;"Times New Roman,Bold"&amp;10January 25, 2018, BOE Agenda Item B, Attachment D: Removal from First Priority Waiting List&amp;"-,Regular"&amp;11
</oddHead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Overview of Literary Fund</vt:lpstr>
      <vt:lpstr>Active Projects</vt:lpstr>
      <vt:lpstr>Waiting List</vt:lpstr>
      <vt:lpstr>Removed from List</vt:lpstr>
      <vt:lpstr>'Active Projects'!Print_Area</vt:lpstr>
      <vt:lpstr>'Overview of Literary Fund'!Print_Area</vt:lpstr>
      <vt:lpstr>'Removed from List'!Print_Area</vt:lpstr>
      <vt:lpstr>'Waiting List'!Print_Area</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Summary of Literary Fund</dc:title>
  <dc:creator>xcu03843</dc:creator>
  <cp:lastModifiedBy>Emily V. Webb (DOE) </cp:lastModifiedBy>
  <cp:lastPrinted>2018-03-29T14:22:27Z</cp:lastPrinted>
  <dcterms:created xsi:type="dcterms:W3CDTF">2018-01-10T21:52:37Z</dcterms:created>
  <dcterms:modified xsi:type="dcterms:W3CDTF">2018-04-03T14:54:11Z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