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155" windowHeight="11610" activeTab="0"/>
  </bookViews>
  <sheets>
    <sheet name="Table 17a" sheetId="1" r:id="rId1"/>
    <sheet name="Table 17b" sheetId="2" r:id="rId2"/>
  </sheets>
  <externalReferences>
    <externalReference r:id="rId5"/>
  </externalReferences>
  <definedNames>
    <definedName name="_xlfn.SUMIFS" hidden="1">#NAME?</definedName>
    <definedName name="_xlnm.Print_Area" localSheetId="0">'Table 17a'!$A$1:$H$149</definedName>
    <definedName name="_xlnm.Print_Area" localSheetId="1">'Table 17b'!$A$1:$R$224</definedName>
    <definedName name="_xlnm.Print_Titles" localSheetId="0">'Table 17a'!$1:$5</definedName>
    <definedName name="_xlnm.Print_Titles" localSheetId="1">'Table 17b'!$A:$B,'Table 17b'!$1:$5</definedName>
  </definedNames>
  <calcPr fullCalcOnLoad="1"/>
</workbook>
</file>

<file path=xl/sharedStrings.xml><?xml version="1.0" encoding="utf-8"?>
<sst xmlns="http://schemas.openxmlformats.org/spreadsheetml/2006/main" count="870" uniqueCount="252">
  <si>
    <r>
      <t xml:space="preserve">Table 17a of the Superintendent's Annual Report for Virginia (Formerly Table 2 </t>
    </r>
    <r>
      <rPr>
        <b/>
        <vertAlign val="superscript"/>
        <sz val="10"/>
        <rFont val="Arial Narrow"/>
        <family val="2"/>
      </rPr>
      <t>1</t>
    </r>
    <r>
      <rPr>
        <b/>
        <sz val="10"/>
        <rFont val="Arial Narrow"/>
        <family val="2"/>
      </rPr>
      <t>)</t>
    </r>
  </si>
  <si>
    <t>Ratio of Pupil to Classroom Teacher Positions - Regular Day School</t>
  </si>
  <si>
    <t>Code</t>
  </si>
  <si>
    <t>School Division</t>
  </si>
  <si>
    <r>
      <t xml:space="preserve">Elementary Teaching Positions </t>
    </r>
    <r>
      <rPr>
        <b/>
        <vertAlign val="superscript"/>
        <sz val="10"/>
        <rFont val="Arial Narrow"/>
        <family val="2"/>
      </rPr>
      <t>2</t>
    </r>
  </si>
  <si>
    <r>
      <t xml:space="preserve">End-of-Year Average Daily Membership K-7 </t>
    </r>
    <r>
      <rPr>
        <b/>
        <vertAlign val="superscript"/>
        <sz val="10"/>
        <rFont val="Arial Narrow"/>
        <family val="2"/>
      </rPr>
      <t>3</t>
    </r>
  </si>
  <si>
    <t>Pupil/Teacher Ratio K-7</t>
  </si>
  <si>
    <r>
      <t xml:space="preserve">Secondary Teaching Positions </t>
    </r>
    <r>
      <rPr>
        <b/>
        <vertAlign val="superscript"/>
        <sz val="10"/>
        <rFont val="Arial Narrow"/>
        <family val="2"/>
      </rPr>
      <t>4</t>
    </r>
  </si>
  <si>
    <r>
      <t xml:space="preserve">End-of-Year Average Daily Membership 8-12 </t>
    </r>
    <r>
      <rPr>
        <b/>
        <vertAlign val="superscript"/>
        <sz val="10"/>
        <rFont val="Arial Narrow"/>
        <family val="2"/>
      </rPr>
      <t>5</t>
    </r>
  </si>
  <si>
    <t>Pupil/Teacher Ratio 8-12</t>
  </si>
  <si>
    <t>COUNTIES</t>
  </si>
  <si>
    <t xml:space="preserve">Accomack  </t>
  </si>
  <si>
    <t xml:space="preserve">Albemarle  </t>
  </si>
  <si>
    <t>Alleghany</t>
  </si>
  <si>
    <t xml:space="preserve">Amelia  </t>
  </si>
  <si>
    <t xml:space="preserve">Amherst  </t>
  </si>
  <si>
    <t xml:space="preserve">Appomattox  </t>
  </si>
  <si>
    <t xml:space="preserve">Arlington  </t>
  </si>
  <si>
    <t xml:space="preserve">Augusta  </t>
  </si>
  <si>
    <t xml:space="preserve">Bath  </t>
  </si>
  <si>
    <r>
      <t xml:space="preserve">Bedford County/City </t>
    </r>
    <r>
      <rPr>
        <vertAlign val="superscript"/>
        <sz val="10"/>
        <rFont val="Arial Narrow"/>
        <family val="2"/>
      </rPr>
      <t>6</t>
    </r>
  </si>
  <si>
    <t xml:space="preserve">Bland  </t>
  </si>
  <si>
    <t xml:space="preserve">Botetourt  </t>
  </si>
  <si>
    <t xml:space="preserve">Brunswick  </t>
  </si>
  <si>
    <t xml:space="preserve">Buchanan  </t>
  </si>
  <si>
    <t xml:space="preserve">Buckingham  </t>
  </si>
  <si>
    <t xml:space="preserve">Campbell  </t>
  </si>
  <si>
    <t xml:space="preserve">Caroline  </t>
  </si>
  <si>
    <t xml:space="preserve">Carroll  </t>
  </si>
  <si>
    <t>Charles City</t>
  </si>
  <si>
    <t xml:space="preserve">Charlotte  </t>
  </si>
  <si>
    <t>Chesterfield</t>
  </si>
  <si>
    <t xml:space="preserve">Clarke  </t>
  </si>
  <si>
    <t xml:space="preserve">Craig  </t>
  </si>
  <si>
    <t xml:space="preserve">Culpeper  </t>
  </si>
  <si>
    <t xml:space="preserve">Cumberland  </t>
  </si>
  <si>
    <t xml:space="preserve">Dickenson  </t>
  </si>
  <si>
    <t xml:space="preserve">Dinwiddie  </t>
  </si>
  <si>
    <t xml:space="preserve">Essex  </t>
  </si>
  <si>
    <r>
      <t xml:space="preserve">Fairfax County/City </t>
    </r>
    <r>
      <rPr>
        <vertAlign val="superscript"/>
        <sz val="10"/>
        <rFont val="Arial Narrow"/>
        <family val="2"/>
      </rPr>
      <t>6</t>
    </r>
  </si>
  <si>
    <t xml:space="preserve">Fauquier  </t>
  </si>
  <si>
    <t xml:space="preserve">Floyd  </t>
  </si>
  <si>
    <t xml:space="preserve">Fluvanna  </t>
  </si>
  <si>
    <t xml:space="preserve">Franklin  </t>
  </si>
  <si>
    <t xml:space="preserve">Frederick  </t>
  </si>
  <si>
    <t xml:space="preserve">Giles  </t>
  </si>
  <si>
    <t xml:space="preserve">Gloucester  </t>
  </si>
  <si>
    <t xml:space="preserve">Goochland  </t>
  </si>
  <si>
    <t xml:space="preserve">Grayson  </t>
  </si>
  <si>
    <t xml:space="preserve">Greene  </t>
  </si>
  <si>
    <r>
      <t xml:space="preserve">Greensville/Emporia </t>
    </r>
    <r>
      <rPr>
        <vertAlign val="superscript"/>
        <sz val="10"/>
        <rFont val="Arial Narrow"/>
        <family val="2"/>
      </rPr>
      <t>6</t>
    </r>
  </si>
  <si>
    <t xml:space="preserve">Halifax  </t>
  </si>
  <si>
    <t xml:space="preserve">Hanover  </t>
  </si>
  <si>
    <t xml:space="preserve">Henrico  </t>
  </si>
  <si>
    <t xml:space="preserve">Henry  </t>
  </si>
  <si>
    <t xml:space="preserve">Highland  </t>
  </si>
  <si>
    <t xml:space="preserve">Isle Of Wight  </t>
  </si>
  <si>
    <t>King George</t>
  </si>
  <si>
    <t xml:space="preserve">King &amp; Queen  </t>
  </si>
  <si>
    <t xml:space="preserve">King William  </t>
  </si>
  <si>
    <t xml:space="preserve">Lancaster  </t>
  </si>
  <si>
    <t xml:space="preserve">Lee  </t>
  </si>
  <si>
    <t xml:space="preserve">Loudoun  </t>
  </si>
  <si>
    <t xml:space="preserve">Louisa  </t>
  </si>
  <si>
    <t xml:space="preserve">Lunenburg  </t>
  </si>
  <si>
    <t xml:space="preserve">Madison  </t>
  </si>
  <si>
    <t xml:space="preserve">Mathews  </t>
  </si>
  <si>
    <t xml:space="preserve">Mecklenburg  </t>
  </si>
  <si>
    <t xml:space="preserve">Middlesex  </t>
  </si>
  <si>
    <t xml:space="preserve">Montgomery  </t>
  </si>
  <si>
    <t xml:space="preserve">Nelson  </t>
  </si>
  <si>
    <t xml:space="preserve">New Kent  </t>
  </si>
  <si>
    <t xml:space="preserve">Northampton  </t>
  </si>
  <si>
    <t xml:space="preserve">Northumberland  </t>
  </si>
  <si>
    <t xml:space="preserve">Nottoway  </t>
  </si>
  <si>
    <t xml:space="preserve">Orange  </t>
  </si>
  <si>
    <t xml:space="preserve">Page  </t>
  </si>
  <si>
    <t xml:space="preserve">Patrick  </t>
  </si>
  <si>
    <t xml:space="preserve">Pittsylvania  </t>
  </si>
  <si>
    <t xml:space="preserve">Powhatan  </t>
  </si>
  <si>
    <t xml:space="preserve">Prince Edward  </t>
  </si>
  <si>
    <t xml:space="preserve">Prince George  </t>
  </si>
  <si>
    <t xml:space="preserve">Prince William   </t>
  </si>
  <si>
    <t xml:space="preserve">Pulaski  </t>
  </si>
  <si>
    <t xml:space="preserve">Rappahannock  </t>
  </si>
  <si>
    <t xml:space="preserve">Richmond  </t>
  </si>
  <si>
    <t xml:space="preserve">Roanoke  </t>
  </si>
  <si>
    <t xml:space="preserve">Rockbridge  </t>
  </si>
  <si>
    <t xml:space="preserve">Rockingham  </t>
  </si>
  <si>
    <t xml:space="preserve">Russell  </t>
  </si>
  <si>
    <t xml:space="preserve">Scott  </t>
  </si>
  <si>
    <t xml:space="preserve">Shenandoah  </t>
  </si>
  <si>
    <t xml:space="preserve">Smyth  </t>
  </si>
  <si>
    <t xml:space="preserve">Southampton  </t>
  </si>
  <si>
    <t xml:space="preserve">Spotsylvania  </t>
  </si>
  <si>
    <t xml:space="preserve">Stafford  </t>
  </si>
  <si>
    <t xml:space="preserve">Surry  </t>
  </si>
  <si>
    <t xml:space="preserve">Sussex  </t>
  </si>
  <si>
    <t xml:space="preserve">Tazewell  </t>
  </si>
  <si>
    <t xml:space="preserve">Warren  </t>
  </si>
  <si>
    <t xml:space="preserve">Washington   </t>
  </si>
  <si>
    <t xml:space="preserve">Westmoreland  </t>
  </si>
  <si>
    <t xml:space="preserve">Wise  </t>
  </si>
  <si>
    <t xml:space="preserve">Wythe  </t>
  </si>
  <si>
    <t xml:space="preserve">York   </t>
  </si>
  <si>
    <t>CITIES</t>
  </si>
  <si>
    <t xml:space="preserve">Alexandria  </t>
  </si>
  <si>
    <t xml:space="preserve">Bristol  </t>
  </si>
  <si>
    <t xml:space="preserve">Buena Vista  </t>
  </si>
  <si>
    <t>Charlottesville</t>
  </si>
  <si>
    <t>Colonial Heights</t>
  </si>
  <si>
    <t xml:space="preserve">Covington  </t>
  </si>
  <si>
    <t xml:space="preserve">Danville  </t>
  </si>
  <si>
    <t xml:space="preserve">Falls Church  </t>
  </si>
  <si>
    <t xml:space="preserve">Fredericksburg  </t>
  </si>
  <si>
    <t xml:space="preserve">Galax  </t>
  </si>
  <si>
    <t xml:space="preserve">Hampton  </t>
  </si>
  <si>
    <t xml:space="preserve">Harrisonburg  </t>
  </si>
  <si>
    <t xml:space="preserve">Hopewell  </t>
  </si>
  <si>
    <t xml:space="preserve">Lynchburg  </t>
  </si>
  <si>
    <t xml:space="preserve">Martinsville  </t>
  </si>
  <si>
    <t xml:space="preserve">Newport News  </t>
  </si>
  <si>
    <t xml:space="preserve">Norfolk  </t>
  </si>
  <si>
    <t xml:space="preserve">Norton  </t>
  </si>
  <si>
    <t xml:space="preserve">Petersburg  </t>
  </si>
  <si>
    <t xml:space="preserve">Portsmouth  </t>
  </si>
  <si>
    <t xml:space="preserve">Radford  </t>
  </si>
  <si>
    <t>Richmond City</t>
  </si>
  <si>
    <t>Roanoke City</t>
  </si>
  <si>
    <t xml:space="preserve">Staunton  </t>
  </si>
  <si>
    <t xml:space="preserve">Suffolk  </t>
  </si>
  <si>
    <t xml:space="preserve">Virginia Beach  </t>
  </si>
  <si>
    <t xml:space="preserve">Waynesboro  </t>
  </si>
  <si>
    <r>
      <t xml:space="preserve">Williamsburg/James City County </t>
    </r>
    <r>
      <rPr>
        <vertAlign val="superscript"/>
        <sz val="10"/>
        <rFont val="Arial Narrow"/>
        <family val="2"/>
      </rPr>
      <t>6</t>
    </r>
  </si>
  <si>
    <t xml:space="preserve">Winchester  </t>
  </si>
  <si>
    <t xml:space="preserve">Chesapeake  </t>
  </si>
  <si>
    <t xml:space="preserve">Lexington  </t>
  </si>
  <si>
    <t xml:space="preserve">Salem  </t>
  </si>
  <si>
    <t xml:space="preserve">Poquoson  </t>
  </si>
  <si>
    <t xml:space="preserve">Manassas  </t>
  </si>
  <si>
    <t xml:space="preserve">Manassas Park  </t>
  </si>
  <si>
    <t>TOWNS</t>
  </si>
  <si>
    <t>Colonial Beach</t>
  </si>
  <si>
    <t>West Point</t>
  </si>
  <si>
    <t xml:space="preserve"> </t>
  </si>
  <si>
    <t>SCHOOL DIVISION SUBTOTAL</t>
  </si>
  <si>
    <r>
      <t>6</t>
    </r>
    <r>
      <rPr>
        <sz val="10"/>
        <rFont val="Arial Narrow"/>
        <family val="2"/>
      </rPr>
      <t xml:space="preserve"> Data for jointly-operated school divisions (Bedford City and Bedford County; Fairfax City and Fairfax County; Emporia and Greensville County; and Williamsburg and James City County) is reported under the fiscal agent division only.  Bedford County, Fairfax County, Greensville County and Williamsburg are the fiscal agent divisions.</t>
    </r>
  </si>
  <si>
    <t>Beg Sch Yr</t>
  </si>
  <si>
    <r>
      <t xml:space="preserve">Total Instructional Positions and Instructional Positions Per 1,000 Students in ADM </t>
    </r>
    <r>
      <rPr>
        <b/>
        <vertAlign val="superscript"/>
        <sz val="10"/>
        <rFont val="Arial Narrow"/>
        <family val="2"/>
      </rPr>
      <t>1</t>
    </r>
  </si>
  <si>
    <t>School Division/Regional Program</t>
  </si>
  <si>
    <r>
      <t xml:space="preserve">End-of-Year ADM for Determining Positions Per
1,000 Students </t>
    </r>
    <r>
      <rPr>
        <b/>
        <vertAlign val="superscript"/>
        <sz val="10"/>
        <rFont val="Arial Narrow"/>
        <family val="2"/>
      </rPr>
      <t>2</t>
    </r>
  </si>
  <si>
    <t xml:space="preserve">Principals and Assistant Principals </t>
  </si>
  <si>
    <t>Per 1,000 Students</t>
  </si>
  <si>
    <r>
      <t xml:space="preserve">Teachers </t>
    </r>
    <r>
      <rPr>
        <b/>
        <vertAlign val="superscript"/>
        <sz val="10"/>
        <rFont val="Arial Narrow"/>
        <family val="2"/>
      </rPr>
      <t>3</t>
    </r>
  </si>
  <si>
    <t>Teacher Substitutes</t>
  </si>
  <si>
    <t xml:space="preserve">Teacher Aides </t>
  </si>
  <si>
    <t xml:space="preserve">Guidance Counselors and Librarians </t>
  </si>
  <si>
    <t>Guidance Counselor Substitutes</t>
  </si>
  <si>
    <t xml:space="preserve">District-Wide Instructors </t>
  </si>
  <si>
    <t>District-Wide Instructor Substitutes</t>
  </si>
  <si>
    <r>
      <t xml:space="preserve">Total Instructional Positions </t>
    </r>
    <r>
      <rPr>
        <b/>
        <vertAlign val="superscript"/>
        <sz val="10"/>
        <rFont val="Arial Narrow"/>
        <family val="2"/>
      </rPr>
      <t>4</t>
    </r>
  </si>
  <si>
    <r>
      <t xml:space="preserve">Total Instructional Positions Per 1,000 Students </t>
    </r>
    <r>
      <rPr>
        <b/>
        <vertAlign val="superscript"/>
        <sz val="10"/>
        <rFont val="Arial Narrow"/>
        <family val="2"/>
      </rPr>
      <t>4</t>
    </r>
  </si>
  <si>
    <r>
      <t>Bedford County/City</t>
    </r>
    <r>
      <rPr>
        <vertAlign val="superscript"/>
        <sz val="10"/>
        <rFont val="Arial Narrow"/>
        <family val="2"/>
      </rPr>
      <t>5</t>
    </r>
  </si>
  <si>
    <r>
      <t>Fairfax County/City</t>
    </r>
    <r>
      <rPr>
        <vertAlign val="superscript"/>
        <sz val="10"/>
        <rFont val="Arial Narrow"/>
        <family val="2"/>
      </rPr>
      <t>5</t>
    </r>
  </si>
  <si>
    <r>
      <t>Greensville/Emporia</t>
    </r>
    <r>
      <rPr>
        <vertAlign val="superscript"/>
        <sz val="10"/>
        <rFont val="Arial Narrow"/>
        <family val="2"/>
      </rPr>
      <t>5</t>
    </r>
  </si>
  <si>
    <r>
      <t>Williamsburg/James City County</t>
    </r>
    <r>
      <rPr>
        <vertAlign val="superscript"/>
        <sz val="10"/>
        <rFont val="Arial Narrow"/>
        <family val="2"/>
      </rPr>
      <t>5</t>
    </r>
  </si>
  <si>
    <t>GOVERNOR'S SCHOOLS</t>
  </si>
  <si>
    <t>Central Virginia</t>
  </si>
  <si>
    <t>N/A</t>
  </si>
  <si>
    <t>Southwest Virginia</t>
  </si>
  <si>
    <t>Governor's School for the Arts</t>
  </si>
  <si>
    <t>Roanoke Valley</t>
  </si>
  <si>
    <t>New Horizons</t>
  </si>
  <si>
    <t>Shenandoah Valley</t>
  </si>
  <si>
    <t>Global Economics and Technology</t>
  </si>
  <si>
    <t>Appomattox Regional</t>
  </si>
  <si>
    <t>A. Linwood Holton</t>
  </si>
  <si>
    <t>Chesapeake</t>
  </si>
  <si>
    <t>Commonwealth</t>
  </si>
  <si>
    <t>Maggie L. Walker</t>
  </si>
  <si>
    <t>Thomas Jefferson High School</t>
  </si>
  <si>
    <t>Blue Ridge</t>
  </si>
  <si>
    <t>Jackson River</t>
  </si>
  <si>
    <t>Massanutten Regional Governor's School</t>
  </si>
  <si>
    <t>Piedmont</t>
  </si>
  <si>
    <t>Mountain Vista</t>
  </si>
  <si>
    <t>Governor's School at Innovation Park</t>
  </si>
  <si>
    <t>REGIONAL SPECIAL EDUCATION PROGRAMS</t>
  </si>
  <si>
    <t>Coop Center For Exceptional Children</t>
  </si>
  <si>
    <t>Middle Peninsula Regional Special Education Center</t>
  </si>
  <si>
    <t>Laurel Regional Program</t>
  </si>
  <si>
    <t>Northern Neck Regional Program</t>
  </si>
  <si>
    <t>Northwestern Regional Education Programs</t>
  </si>
  <si>
    <t>New Horizons Regional Education Center</t>
  </si>
  <si>
    <t>Piedmont Regional Education</t>
  </si>
  <si>
    <t>Shenandoah Valley Regional</t>
  </si>
  <si>
    <t>Southeastern Coop Education Program</t>
  </si>
  <si>
    <t>Northern Virginia Regional Special Education Program</t>
  </si>
  <si>
    <t>Henry County/Martinsville Regional Program</t>
  </si>
  <si>
    <t>Roanoke Valley Regional Special Education</t>
  </si>
  <si>
    <t>REGIONAL CAREER AND EDUCATION PROGRAMS</t>
  </si>
  <si>
    <t>Charlottesville-Albemarle Technical Education Center</t>
  </si>
  <si>
    <t>Jackson River Technical Center</t>
  </si>
  <si>
    <t>Massanutten Technical Center</t>
  </si>
  <si>
    <t>Valley Vocational Technical Center</t>
  </si>
  <si>
    <t>New Horizons Technical Center</t>
  </si>
  <si>
    <t>Pruden Center for Industry and Technology</t>
  </si>
  <si>
    <t>Rowanty Vocational Technical Center</t>
  </si>
  <si>
    <t>Northern Neck Technical Center</t>
  </si>
  <si>
    <t>Amelia-Nottoway Vocational Center</t>
  </si>
  <si>
    <t>REGIONAL ALTERNATIVE EDUCATION PROGRAMS</t>
  </si>
  <si>
    <t>Lynchburg City Secondary Alternative</t>
  </si>
  <si>
    <t>Enterprise Academy</t>
  </si>
  <si>
    <t>Tidewater Regional Alternative Education Project</t>
  </si>
  <si>
    <t>Regional Alternative Plus Self Project</t>
  </si>
  <si>
    <t>Transition Support Resource Center</t>
  </si>
  <si>
    <t>Project Return</t>
  </si>
  <si>
    <t>Behavior Disordered Youth Alt Education Program</t>
  </si>
  <si>
    <t>Petersburg Regional Alternative</t>
  </si>
  <si>
    <t>Pittsylvania County Regional Alternative Program</t>
  </si>
  <si>
    <t>Crossroads Alternative</t>
  </si>
  <si>
    <t>Metro Richmond Alternative Education</t>
  </si>
  <si>
    <t>Stafford County Regional Alternative Education</t>
  </si>
  <si>
    <t>Southside L.I.N.K. Project</t>
  </si>
  <si>
    <t>King William Regional Alternative Education</t>
  </si>
  <si>
    <t>New Dominion School</t>
  </si>
  <si>
    <t>Project Bridge</t>
  </si>
  <si>
    <t>Wythe County Regional Alternative</t>
  </si>
  <si>
    <t>On The Right Track Regional Alternative Education</t>
  </si>
  <si>
    <t>Northern Neck Regional Alternative Education</t>
  </si>
  <si>
    <t>Shenandoah Valley Regional Alternative Education</t>
  </si>
  <si>
    <t>Breaking Barriers Alternative Education</t>
  </si>
  <si>
    <t>Joy Ranch Regional Alternative Education</t>
  </si>
  <si>
    <t>Regional Learning Academy</t>
  </si>
  <si>
    <t>The Regional Community Alt Education Continuum</t>
  </si>
  <si>
    <t>Project Renew</t>
  </si>
  <si>
    <t>Renaissance</t>
  </si>
  <si>
    <t>Regional Alternative Education Center at Buena Vista</t>
  </si>
  <si>
    <t xml:space="preserve">STATE TOTAL (divisions and regional programs) </t>
  </si>
  <si>
    <r>
      <rPr>
        <vertAlign val="superscript"/>
        <sz val="10"/>
        <rFont val="Arial Narrow"/>
        <family val="2"/>
      </rPr>
      <t>1</t>
    </r>
    <r>
      <rPr>
        <sz val="10"/>
        <rFont val="Arial Narrow"/>
        <family val="2"/>
      </rPr>
      <t xml:space="preserve">  Positions paid from local, state, and federal funds.</t>
    </r>
  </si>
  <si>
    <r>
      <rPr>
        <vertAlign val="superscript"/>
        <sz val="10"/>
        <rFont val="Arial Narrow"/>
        <family val="2"/>
      </rPr>
      <t>4</t>
    </r>
    <r>
      <rPr>
        <sz val="10"/>
        <rFont val="Arial Narrow"/>
        <family val="2"/>
      </rPr>
      <t xml:space="preserve">  Does not include any substitute positions.</t>
    </r>
  </si>
  <si>
    <r>
      <rPr>
        <vertAlign val="superscript"/>
        <sz val="10"/>
        <rFont val="Arial Narrow"/>
        <family val="2"/>
      </rPr>
      <t>5</t>
    </r>
    <r>
      <rPr>
        <sz val="10"/>
        <rFont val="Arial Narrow"/>
        <family val="2"/>
      </rPr>
      <t xml:space="preserve"> Data for jointly-operated school divisions (Bedford City and Bedford County; Fairfax City and Fairfax County; Emporia and Greensville County; and Williamsburg and James City County) is reported under the fiscal agent division only.  Bedford County, Fairfax County, Greensville County and Williamsburg are the fiscal agent divisions.</t>
    </r>
  </si>
  <si>
    <t>Fiscal Year 2012</t>
  </si>
  <si>
    <r>
      <rPr>
        <vertAlign val="superscript"/>
        <sz val="10"/>
        <rFont val="Arial Narrow"/>
        <family val="2"/>
      </rPr>
      <t xml:space="preserve">3  </t>
    </r>
    <r>
      <rPr>
        <sz val="10"/>
        <rFont val="Arial Narrow"/>
        <family val="2"/>
      </rPr>
      <t>Beginning in fiscal year 2011, Teachers includes Technology Instructors, who were shown in a separate column prior to fiscal year 2011.  Teachers only include instructional positions and not instructional support positions.  Instructional support positions are shown in Table 18.</t>
    </r>
  </si>
  <si>
    <t>Table 17b of the Superintendent's Annual Report for Virginia</t>
  </si>
  <si>
    <r>
      <t xml:space="preserve">2  </t>
    </r>
    <r>
      <rPr>
        <sz val="10"/>
        <rFont val="Arial Narrow"/>
        <family val="2"/>
      </rPr>
      <t>Elementary Teaching Positions includes classroom, homebound, media, and technology instructional teachers for grades K through 7.</t>
    </r>
  </si>
  <si>
    <r>
      <t xml:space="preserve">4  </t>
    </r>
    <r>
      <rPr>
        <sz val="10"/>
        <rFont val="Arial Narrow"/>
        <family val="2"/>
      </rPr>
      <t>Secondary Teaching Positions includes classroom, homebound, media, and technology instructional teachers for grades 8 through 12.</t>
    </r>
  </si>
  <si>
    <r>
      <t xml:space="preserve">1  </t>
    </r>
    <r>
      <rPr>
        <sz val="10"/>
        <rFont val="Arial Narrow"/>
        <family val="2"/>
      </rPr>
      <t>Table 2 was combined with Table 17 starting in fiscal year 2011 since both tables report pupil-teacher ratio information.  The information previously reported in Table 2 is now contained in Table 17a with the following updates.  Elementary and Secondary Teaching Positions previously included Guidance Counselors and Librarians; these positions are no longer included in the pupil-teacher ratios in this table.  Technology instructional teachers were added to the pupil-teacher ratios in this table.  End-of-year Average Daily Membership now reflects serving membership to align with Table 17b.</t>
    </r>
  </si>
  <si>
    <r>
      <t xml:space="preserve">3  </t>
    </r>
    <r>
      <rPr>
        <sz val="10"/>
        <rFont val="Arial Narrow"/>
        <family val="2"/>
      </rPr>
      <t xml:space="preserve">The Average Daily Membership (ADM) shown reflects all pupils (K through 7) served in the school division at the end of the school year.  </t>
    </r>
  </si>
  <si>
    <r>
      <t xml:space="preserve">5  </t>
    </r>
    <r>
      <rPr>
        <sz val="10"/>
        <rFont val="Arial Narrow"/>
        <family val="2"/>
      </rPr>
      <t xml:space="preserve">The Average Daily Membership (ADM) shown reflects all pupils (8 through 12) served in the school division at the end of the school year.  </t>
    </r>
  </si>
  <si>
    <r>
      <rPr>
        <vertAlign val="superscript"/>
        <sz val="10"/>
        <rFont val="Arial Narrow"/>
        <family val="2"/>
      </rPr>
      <t>2</t>
    </r>
    <r>
      <rPr>
        <sz val="10"/>
        <rFont val="Arial Narrow"/>
        <family val="2"/>
      </rPr>
      <t xml:space="preserve">  The Average Daily Membership (ADM) shown in this table reflects all pupils (Pre-K through Post-graduate) served in the school division at the end of the school year.  ADM is not reported separately for Governor's Schools, Regional Special Education Programs, Regional Career and Technical Education Programs, or Regional Alternative Education Programs.</t>
    </r>
  </si>
  <si>
    <t>NOTE:  Table 17b shows the total number of instructional positions and the number of instructional positions per 1,000 students in end-of-year ADM.  The table contains data for principals and assistant principals, teachers (including technology instructors), teacher aides, guidance counselors, librarians, and district-wide instructors based on positions reported in school divisions' and regional programs' Annual School Reports.  District-wide positions include Summer School, Adult Education, Pre-Kindergarten, and other non-regular day and non-LEA instructional positions.  The state totals shown above represent the sum of all school division and regional program positions, while the statewide positions per 1,000 students (in the school division subtotal) represent the number of positions for every 1,000 students using statewide ADM and positions for school divisions only.</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</si>
</sst>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s>
  <fonts count="44">
    <font>
      <sz val="10"/>
      <name val="Arial"/>
      <family val="0"/>
    </font>
    <font>
      <sz val="11"/>
      <color indexed="8"/>
      <name val="Calibri"/>
      <family val="2"/>
    </font>
    <font>
      <b/>
      <sz val="10"/>
      <name val="Arial Narrow"/>
      <family val="2"/>
    </font>
    <font>
      <b/>
      <vertAlign val="superscript"/>
      <sz val="10"/>
      <name val="Arial Narrow"/>
      <family val="2"/>
    </font>
    <font>
      <b/>
      <sz val="10"/>
      <color indexed="16"/>
      <name val="Arial Narrow"/>
      <family val="2"/>
    </font>
    <font>
      <sz val="10"/>
      <name val="Arial Narrow"/>
      <family val="2"/>
    </font>
    <font>
      <vertAlign val="superscript"/>
      <sz val="10"/>
      <name val="Arial Narrow"/>
      <family val="2"/>
    </font>
    <font>
      <sz val="8"/>
      <name val="Arial Narrow"/>
      <family val="2"/>
    </font>
    <font>
      <b/>
      <sz val="10"/>
      <color indexed="12"/>
      <name val="Arial Narrow"/>
      <family val="2"/>
    </font>
    <font>
      <sz val="10"/>
      <color indexed="10"/>
      <name val="Arial Narrow"/>
      <family val="2"/>
    </font>
    <font>
      <b/>
      <u val="single"/>
      <sz val="10"/>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medium"/>
      <bottom>
        <color indexed="63"/>
      </bottom>
    </border>
    <border>
      <left style="thin"/>
      <right style="thin"/>
      <top style="medium"/>
      <bottom>
        <color indexed="63"/>
      </bottom>
    </border>
    <border>
      <left>
        <color indexed="63"/>
      </left>
      <right style="thin"/>
      <top style="medium"/>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7" fillId="32" borderId="7" applyNumberFormat="0" applyFont="0" applyAlignment="0" applyProtection="0"/>
    <xf numFmtId="0" fontId="40" fillId="27" borderId="8" applyNumberFormat="0" applyAlignment="0" applyProtection="0"/>
    <xf numFmtId="9" fontId="27"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87">
    <xf numFmtId="0" fontId="0" fillId="0" borderId="0" xfId="0" applyAlignment="1">
      <alignment/>
    </xf>
    <xf numFmtId="0" fontId="2" fillId="0" borderId="0" xfId="0" applyFont="1" applyBorder="1" applyAlignment="1">
      <alignment vertical="center"/>
    </xf>
    <xf numFmtId="0" fontId="2" fillId="0" borderId="0" xfId="0" applyFont="1" applyBorder="1" applyAlignment="1" quotePrefix="1">
      <alignment horizontal="left" vertical="center"/>
    </xf>
    <xf numFmtId="0" fontId="4" fillId="0" borderId="0" xfId="0" applyFont="1" applyBorder="1"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0" xfId="0" applyAlignment="1">
      <alignment vertical="center" wrapText="1"/>
    </xf>
    <xf numFmtId="0" fontId="5" fillId="32" borderId="13" xfId="0" applyFont="1" applyFill="1" applyBorder="1" applyAlignment="1">
      <alignment vertical="center"/>
    </xf>
    <xf numFmtId="0" fontId="2" fillId="32" borderId="14" xfId="0" applyFont="1" applyFill="1" applyBorder="1" applyAlignment="1">
      <alignment vertical="center"/>
    </xf>
    <xf numFmtId="0" fontId="5" fillId="32" borderId="14" xfId="0" applyFont="1" applyFill="1" applyBorder="1" applyAlignment="1">
      <alignment vertical="center"/>
    </xf>
    <xf numFmtId="0" fontId="5" fillId="32" borderId="15" xfId="0" applyFont="1" applyFill="1" applyBorder="1" applyAlignment="1">
      <alignment vertical="center"/>
    </xf>
    <xf numFmtId="0" fontId="5" fillId="0" borderId="0" xfId="0" applyFont="1" applyAlignment="1">
      <alignment vertical="center"/>
    </xf>
    <xf numFmtId="164" fontId="5" fillId="0" borderId="16" xfId="0" applyNumberFormat="1" applyFont="1" applyBorder="1" applyAlignment="1">
      <alignment horizontal="center" vertical="center"/>
    </xf>
    <xf numFmtId="3" fontId="5" fillId="0" borderId="17" xfId="0" applyNumberFormat="1" applyFont="1" applyBorder="1" applyAlignment="1">
      <alignment vertical="center"/>
    </xf>
    <xf numFmtId="4" fontId="5" fillId="0" borderId="18" xfId="0" applyNumberFormat="1" applyFont="1" applyBorder="1" applyAlignment="1">
      <alignment vertical="center"/>
    </xf>
    <xf numFmtId="4" fontId="5" fillId="0" borderId="19" xfId="0" applyNumberFormat="1" applyFont="1" applyBorder="1" applyAlignment="1">
      <alignment vertical="center"/>
    </xf>
    <xf numFmtId="4" fontId="5" fillId="0" borderId="17" xfId="0" applyNumberFormat="1" applyFont="1" applyBorder="1" applyAlignment="1">
      <alignment vertical="center"/>
    </xf>
    <xf numFmtId="4" fontId="5" fillId="0" borderId="0" xfId="0" applyNumberFormat="1" applyFont="1" applyBorder="1" applyAlignment="1">
      <alignment vertical="center"/>
    </xf>
    <xf numFmtId="4" fontId="5" fillId="0" borderId="20" xfId="0" applyNumberFormat="1" applyFont="1" applyBorder="1" applyAlignment="1">
      <alignment vertical="center"/>
    </xf>
    <xf numFmtId="164" fontId="5" fillId="0" borderId="21" xfId="0" applyNumberFormat="1" applyFont="1" applyBorder="1" applyAlignment="1">
      <alignment horizontal="center" vertical="center"/>
    </xf>
    <xf numFmtId="3" fontId="5" fillId="0" borderId="22" xfId="0" applyNumberFormat="1" applyFont="1" applyBorder="1" applyAlignment="1">
      <alignment vertical="center"/>
    </xf>
    <xf numFmtId="4" fontId="5" fillId="0" borderId="23" xfId="0" applyNumberFormat="1" applyFont="1" applyBorder="1" applyAlignment="1">
      <alignment vertical="center"/>
    </xf>
    <xf numFmtId="4" fontId="5" fillId="0" borderId="22" xfId="0" applyNumberFormat="1" applyFont="1" applyBorder="1" applyAlignment="1">
      <alignment vertical="center"/>
    </xf>
    <xf numFmtId="0" fontId="5" fillId="32" borderId="13" xfId="0" applyFont="1" applyFill="1" applyBorder="1" applyAlignment="1">
      <alignment horizontal="center" vertical="center"/>
    </xf>
    <xf numFmtId="4" fontId="5" fillId="32" borderId="14" xfId="0" applyNumberFormat="1" applyFont="1" applyFill="1" applyBorder="1" applyAlignment="1">
      <alignment vertical="center"/>
    </xf>
    <xf numFmtId="4" fontId="5" fillId="32" borderId="15" xfId="0" applyNumberFormat="1" applyFont="1" applyFill="1" applyBorder="1" applyAlignment="1">
      <alignment vertical="center"/>
    </xf>
    <xf numFmtId="4" fontId="5" fillId="0" borderId="24" xfId="0" applyNumberFormat="1" applyFont="1" applyBorder="1" applyAlignment="1">
      <alignment vertical="center"/>
    </xf>
    <xf numFmtId="164" fontId="5" fillId="0" borderId="25" xfId="0" applyNumberFormat="1" applyFont="1" applyBorder="1" applyAlignment="1">
      <alignment horizontal="center" vertical="center"/>
    </xf>
    <xf numFmtId="3" fontId="5" fillId="0" borderId="26" xfId="0" applyNumberFormat="1" applyFont="1" applyBorder="1" applyAlignment="1">
      <alignment vertical="center"/>
    </xf>
    <xf numFmtId="4" fontId="5" fillId="0" borderId="27" xfId="0" applyNumberFormat="1" applyFont="1" applyBorder="1" applyAlignment="1">
      <alignment vertical="center"/>
    </xf>
    <xf numFmtId="4" fontId="5" fillId="0" borderId="28" xfId="0" applyNumberFormat="1" applyFont="1" applyBorder="1" applyAlignment="1">
      <alignment vertical="center"/>
    </xf>
    <xf numFmtId="4" fontId="5" fillId="0" borderId="26" xfId="0" applyNumberFormat="1" applyFont="1" applyBorder="1" applyAlignment="1">
      <alignment vertical="center"/>
    </xf>
    <xf numFmtId="4" fontId="5" fillId="0" borderId="29" xfId="0" applyNumberFormat="1" applyFont="1" applyBorder="1" applyAlignment="1">
      <alignment vertical="center"/>
    </xf>
    <xf numFmtId="0" fontId="5" fillId="0" borderId="21" xfId="0" applyFont="1" applyBorder="1" applyAlignment="1">
      <alignment horizontal="center" vertical="center"/>
    </xf>
    <xf numFmtId="0" fontId="5" fillId="0" borderId="0" xfId="0" applyFont="1" applyBorder="1" applyAlignment="1">
      <alignment vertical="center"/>
    </xf>
    <xf numFmtId="4" fontId="2" fillId="0" borderId="0" xfId="0" applyNumberFormat="1" applyFont="1" applyBorder="1" applyAlignment="1">
      <alignment vertical="center"/>
    </xf>
    <xf numFmtId="4" fontId="2" fillId="0" borderId="20" xfId="0" applyNumberFormat="1" applyFont="1" applyBorder="1" applyAlignment="1">
      <alignment vertical="center"/>
    </xf>
    <xf numFmtId="0" fontId="5" fillId="0" borderId="25" xfId="0" applyFont="1" applyBorder="1" applyAlignment="1">
      <alignment horizontal="center" vertical="center"/>
    </xf>
    <xf numFmtId="0" fontId="5" fillId="0" borderId="28" xfId="0" applyFont="1" applyBorder="1" applyAlignment="1">
      <alignment vertical="center"/>
    </xf>
    <xf numFmtId="43" fontId="7" fillId="0" borderId="28" xfId="0" applyNumberFormat="1" applyFont="1" applyBorder="1" applyAlignment="1">
      <alignment vertical="center"/>
    </xf>
    <xf numFmtId="43" fontId="7" fillId="0" borderId="29" xfId="0" applyNumberFormat="1" applyFont="1" applyBorder="1" applyAlignment="1">
      <alignment vertical="center"/>
    </xf>
    <xf numFmtId="0" fontId="8" fillId="33" borderId="0" xfId="0" applyFont="1" applyFill="1" applyAlignment="1">
      <alignment vertical="center"/>
    </xf>
    <xf numFmtId="0" fontId="5" fillId="33" borderId="0" xfId="0" applyFont="1" applyFill="1" applyAlignment="1">
      <alignment vertical="center"/>
    </xf>
    <xf numFmtId="164" fontId="5" fillId="0" borderId="0" xfId="0" applyNumberFormat="1" applyFont="1" applyBorder="1" applyAlignment="1">
      <alignment vertical="center"/>
    </xf>
    <xf numFmtId="0" fontId="2" fillId="0" borderId="30" xfId="0" applyFont="1" applyBorder="1" applyAlignment="1">
      <alignment horizontal="center" vertical="center"/>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5" fillId="32" borderId="33" xfId="0" applyFont="1" applyFill="1" applyBorder="1" applyAlignment="1">
      <alignment vertical="center"/>
    </xf>
    <xf numFmtId="0" fontId="2" fillId="32" borderId="34" xfId="0" applyFont="1" applyFill="1" applyBorder="1" applyAlignment="1">
      <alignment vertical="center"/>
    </xf>
    <xf numFmtId="0" fontId="5" fillId="32" borderId="34" xfId="0" applyFont="1" applyFill="1" applyBorder="1" applyAlignment="1">
      <alignment vertical="center"/>
    </xf>
    <xf numFmtId="164" fontId="5" fillId="0" borderId="23" xfId="0" applyNumberFormat="1" applyFont="1" applyBorder="1" applyAlignment="1">
      <alignment horizontal="center" vertical="center"/>
    </xf>
    <xf numFmtId="4" fontId="2" fillId="0" borderId="22" xfId="0" applyNumberFormat="1" applyFont="1" applyBorder="1" applyAlignment="1">
      <alignment vertical="center"/>
    </xf>
    <xf numFmtId="0" fontId="5" fillId="32" borderId="33" xfId="0" applyFont="1" applyFill="1" applyBorder="1" applyAlignment="1">
      <alignment horizontal="center" vertical="center"/>
    </xf>
    <xf numFmtId="4" fontId="2" fillId="32" borderId="14" xfId="0" applyNumberFormat="1" applyFont="1" applyFill="1" applyBorder="1" applyAlignment="1">
      <alignment vertical="center"/>
    </xf>
    <xf numFmtId="4" fontId="2" fillId="32" borderId="34" xfId="0" applyNumberFormat="1" applyFont="1" applyFill="1" applyBorder="1" applyAlignment="1">
      <alignment vertical="center"/>
    </xf>
    <xf numFmtId="0" fontId="5" fillId="0" borderId="23" xfId="0" applyFont="1" applyBorder="1" applyAlignment="1">
      <alignment horizontal="center" vertical="center"/>
    </xf>
    <xf numFmtId="0" fontId="5" fillId="0" borderId="22" xfId="0" applyFont="1" applyBorder="1" applyAlignment="1">
      <alignment vertical="center"/>
    </xf>
    <xf numFmtId="0" fontId="2" fillId="0" borderId="22" xfId="0" applyFont="1" applyBorder="1" applyAlignment="1">
      <alignment vertical="center"/>
    </xf>
    <xf numFmtId="4" fontId="7" fillId="0" borderId="0" xfId="0" applyNumberFormat="1" applyFont="1" applyAlignment="1">
      <alignment vertical="center"/>
    </xf>
    <xf numFmtId="4" fontId="7" fillId="0" borderId="22" xfId="0" applyNumberFormat="1" applyFont="1" applyBorder="1" applyAlignment="1">
      <alignment vertical="center"/>
    </xf>
    <xf numFmtId="4" fontId="5" fillId="32" borderId="34" xfId="0" applyNumberFormat="1" applyFont="1" applyFill="1" applyBorder="1" applyAlignment="1">
      <alignment vertical="center"/>
    </xf>
    <xf numFmtId="4" fontId="5" fillId="0" borderId="22" xfId="0" applyNumberFormat="1" applyFont="1" applyBorder="1" applyAlignment="1">
      <alignment horizontal="right" vertical="center"/>
    </xf>
    <xf numFmtId="4" fontId="2" fillId="0" borderId="22" xfId="0" applyNumberFormat="1" applyFont="1" applyBorder="1" applyAlignment="1">
      <alignment horizontal="right" vertical="center"/>
    </xf>
    <xf numFmtId="4" fontId="5" fillId="32" borderId="14" xfId="0" applyNumberFormat="1" applyFont="1" applyFill="1" applyBorder="1" applyAlignment="1">
      <alignment horizontal="right" vertical="center"/>
    </xf>
    <xf numFmtId="4" fontId="2" fillId="32" borderId="34" xfId="0" applyNumberFormat="1" applyFont="1" applyFill="1" applyBorder="1" applyAlignment="1">
      <alignment horizontal="right" vertical="center"/>
    </xf>
    <xf numFmtId="0" fontId="5" fillId="0" borderId="27" xfId="0" applyFont="1" applyBorder="1" applyAlignment="1">
      <alignment horizontal="center" vertical="center"/>
    </xf>
    <xf numFmtId="0" fontId="5" fillId="0" borderId="26" xfId="0" applyFont="1" applyBorder="1" applyAlignment="1">
      <alignment vertical="center"/>
    </xf>
    <xf numFmtId="4" fontId="5" fillId="0" borderId="26" xfId="0" applyNumberFormat="1" applyFont="1" applyBorder="1" applyAlignment="1">
      <alignment horizontal="right" vertical="center"/>
    </xf>
    <xf numFmtId="4" fontId="2" fillId="0" borderId="28" xfId="0" applyNumberFormat="1" applyFont="1" applyBorder="1" applyAlignment="1">
      <alignment vertical="center"/>
    </xf>
    <xf numFmtId="4" fontId="2" fillId="0" borderId="26" xfId="0" applyNumberFormat="1" applyFont="1" applyBorder="1" applyAlignment="1">
      <alignment horizontal="right" vertical="center"/>
    </xf>
    <xf numFmtId="0" fontId="5" fillId="0" borderId="23" xfId="0" applyFont="1" applyBorder="1" applyAlignment="1">
      <alignment vertical="center"/>
    </xf>
    <xf numFmtId="0" fontId="5" fillId="0" borderId="35" xfId="0" applyFont="1" applyBorder="1" applyAlignment="1">
      <alignment vertical="center"/>
    </xf>
    <xf numFmtId="0" fontId="5" fillId="0" borderId="27" xfId="0" applyFont="1" applyBorder="1" applyAlignment="1">
      <alignment vertical="center"/>
    </xf>
    <xf numFmtId="0" fontId="2" fillId="0" borderId="26" xfId="0" applyFont="1" applyBorder="1" applyAlignment="1">
      <alignment vertical="center"/>
    </xf>
    <xf numFmtId="4" fontId="2" fillId="0" borderId="36" xfId="0" applyNumberFormat="1" applyFont="1" applyBorder="1" applyAlignment="1">
      <alignment vertical="center"/>
    </xf>
    <xf numFmtId="0" fontId="2" fillId="0" borderId="28" xfId="0" applyFont="1" applyBorder="1" applyAlignment="1">
      <alignment vertical="center"/>
    </xf>
    <xf numFmtId="4" fontId="2" fillId="0" borderId="26" xfId="0" applyNumberFormat="1" applyFont="1" applyBorder="1" applyAlignment="1">
      <alignment vertical="center"/>
    </xf>
    <xf numFmtId="0" fontId="9" fillId="0" borderId="0" xfId="0" applyFont="1" applyAlignment="1">
      <alignment vertical="center"/>
    </xf>
    <xf numFmtId="0" fontId="10" fillId="0" borderId="0" xfId="0" applyFont="1" applyBorder="1" applyAlignment="1">
      <alignment vertical="center"/>
    </xf>
    <xf numFmtId="0" fontId="6" fillId="0" borderId="21" xfId="0" applyFont="1" applyBorder="1" applyAlignment="1">
      <alignment horizontal="left" vertical="center" wrapText="1"/>
    </xf>
    <xf numFmtId="0" fontId="6" fillId="0" borderId="0" xfId="0" applyFont="1" applyBorder="1" applyAlignment="1">
      <alignment horizontal="left" vertical="center" wrapText="1"/>
    </xf>
    <xf numFmtId="0" fontId="6" fillId="0" borderId="20" xfId="0" applyFont="1" applyBorder="1" applyAlignment="1">
      <alignment horizontal="left" vertical="center" wrapText="1"/>
    </xf>
    <xf numFmtId="0" fontId="6" fillId="0" borderId="37" xfId="0" applyFont="1" applyBorder="1" applyAlignment="1">
      <alignment horizontal="left" vertical="center" wrapText="1"/>
    </xf>
    <xf numFmtId="0" fontId="6" fillId="0" borderId="38" xfId="0" applyFont="1" applyBorder="1" applyAlignment="1">
      <alignment horizontal="left" vertical="center" wrapText="1"/>
    </xf>
    <xf numFmtId="0" fontId="6" fillId="0" borderId="39" xfId="0" applyFont="1" applyBorder="1" applyAlignment="1">
      <alignment horizontal="left" vertical="center" wrapText="1"/>
    </xf>
    <xf numFmtId="0" fontId="5"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IRECT%20AID\ASR\ASR%20Tables\2011-2012%20ASR%20Tables\Table%2017\Work%20Files\Table%2017%20-%20FY%202012%20with%20queries%20-%20updated%20technolog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17a"/>
      <sheetName val="Table 17b"/>
      <sheetName val="Principals and APs"/>
      <sheetName val="Teachers"/>
      <sheetName val="Teacher Subs"/>
      <sheetName val="Tech Instructors"/>
      <sheetName val="Teacher Aides"/>
      <sheetName val="Guide and Libr"/>
      <sheetName val="Guide Subs"/>
      <sheetName val="District Wide Instructors"/>
      <sheetName val="District Wide Subs"/>
      <sheetName val="EOY ADM - Serving"/>
      <sheetName val="BOD EOY ADM- Serving"/>
      <sheetName val="EOY ADM - responsible"/>
      <sheetName val="Table 17b View"/>
      <sheetName val="View-Query Comparison"/>
      <sheetName val="Query - div nam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149"/>
  <sheetViews>
    <sheetView tabSelected="1"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4" sqref="A4"/>
    </sheetView>
  </sheetViews>
  <sheetFormatPr defaultColWidth="9.140625" defaultRowHeight="12.75"/>
  <cols>
    <col min="2" max="2" width="25.28125" style="0" customWidth="1"/>
    <col min="3" max="3" width="14.421875" style="0" customWidth="1"/>
    <col min="4" max="4" width="14.140625" style="0" customWidth="1"/>
    <col min="5" max="5" width="11.7109375" style="0" customWidth="1"/>
    <col min="7" max="7" width="15.421875" style="0" customWidth="1"/>
    <col min="8" max="8" width="13.140625" style="0" customWidth="1"/>
  </cols>
  <sheetData>
    <row r="1" ht="15.75" customHeight="1">
      <c r="A1" s="1" t="s">
        <v>0</v>
      </c>
    </row>
    <row r="2" ht="12.75">
      <c r="A2" s="2" t="s">
        <v>1</v>
      </c>
    </row>
    <row r="3" ht="12.75">
      <c r="A3" s="3" t="s">
        <v>242</v>
      </c>
    </row>
    <row r="4" ht="13.5" thickBot="1"/>
    <row r="5" spans="1:8" s="7" customFormat="1" ht="53.25">
      <c r="A5" s="4" t="s">
        <v>2</v>
      </c>
      <c r="B5" s="5" t="s">
        <v>3</v>
      </c>
      <c r="C5" s="5" t="s">
        <v>4</v>
      </c>
      <c r="D5" s="5" t="s">
        <v>5</v>
      </c>
      <c r="E5" s="5" t="s">
        <v>6</v>
      </c>
      <c r="F5" s="5" t="s">
        <v>7</v>
      </c>
      <c r="G5" s="5" t="s">
        <v>8</v>
      </c>
      <c r="H5" s="6" t="s">
        <v>9</v>
      </c>
    </row>
    <row r="6" spans="1:8" s="12" customFormat="1" ht="12.75">
      <c r="A6" s="8"/>
      <c r="B6" s="9" t="s">
        <v>10</v>
      </c>
      <c r="C6" s="10"/>
      <c r="D6" s="10"/>
      <c r="E6" s="10"/>
      <c r="F6" s="10"/>
      <c r="G6" s="10"/>
      <c r="H6" s="11"/>
    </row>
    <row r="7" spans="1:8" s="12" customFormat="1" ht="12.75">
      <c r="A7" s="13">
        <v>1</v>
      </c>
      <c r="B7" s="14" t="s">
        <v>11</v>
      </c>
      <c r="C7" s="15">
        <v>267</v>
      </c>
      <c r="D7" s="16">
        <v>3145.38875</v>
      </c>
      <c r="E7" s="17">
        <f>ROUND(D7/C7,2)</f>
        <v>11.78</v>
      </c>
      <c r="F7" s="18">
        <v>176.92</v>
      </c>
      <c r="G7" s="18">
        <v>1712.61102</v>
      </c>
      <c r="H7" s="19">
        <f>ROUND(G7/F7,2)</f>
        <v>9.68</v>
      </c>
    </row>
    <row r="8" spans="1:8" s="12" customFormat="1" ht="12.75">
      <c r="A8" s="20">
        <v>2</v>
      </c>
      <c r="B8" s="21" t="s">
        <v>12</v>
      </c>
      <c r="C8" s="22">
        <v>684.96</v>
      </c>
      <c r="D8" s="18">
        <v>7819.199790000001</v>
      </c>
      <c r="E8" s="23">
        <f aca="true" t="shared" si="0" ref="E8:E71">ROUND(D8/C8,2)</f>
        <v>11.42</v>
      </c>
      <c r="F8" s="18">
        <v>432.24999999999994</v>
      </c>
      <c r="G8" s="18">
        <v>4678.39578</v>
      </c>
      <c r="H8" s="19">
        <f aca="true" t="shared" si="1" ref="H8:H71">ROUND(G8/F8,2)</f>
        <v>10.82</v>
      </c>
    </row>
    <row r="9" spans="1:8" s="12" customFormat="1" ht="12.75">
      <c r="A9" s="20">
        <v>3</v>
      </c>
      <c r="B9" s="21" t="s">
        <v>13</v>
      </c>
      <c r="C9" s="22">
        <v>135.26</v>
      </c>
      <c r="D9" s="18">
        <v>1562.6042199999997</v>
      </c>
      <c r="E9" s="23">
        <f t="shared" si="0"/>
        <v>11.55</v>
      </c>
      <c r="F9" s="18">
        <v>74.89999999999999</v>
      </c>
      <c r="G9" s="18">
        <v>737.01699</v>
      </c>
      <c r="H9" s="19">
        <f t="shared" si="1"/>
        <v>9.84</v>
      </c>
    </row>
    <row r="10" spans="1:8" s="12" customFormat="1" ht="12.75">
      <c r="A10" s="20">
        <v>4</v>
      </c>
      <c r="B10" s="21" t="s">
        <v>14</v>
      </c>
      <c r="C10" s="22">
        <v>73</v>
      </c>
      <c r="D10" s="18">
        <v>1059.90442</v>
      </c>
      <c r="E10" s="23">
        <f t="shared" si="0"/>
        <v>14.52</v>
      </c>
      <c r="F10" s="18">
        <v>56</v>
      </c>
      <c r="G10" s="18">
        <v>652.2134900000001</v>
      </c>
      <c r="H10" s="19">
        <f t="shared" si="1"/>
        <v>11.65</v>
      </c>
    </row>
    <row r="11" spans="1:8" s="12" customFormat="1" ht="12.75">
      <c r="A11" s="20">
        <v>5</v>
      </c>
      <c r="B11" s="21" t="s">
        <v>15</v>
      </c>
      <c r="C11" s="22">
        <v>217.28</v>
      </c>
      <c r="D11" s="18">
        <v>2533.12921</v>
      </c>
      <c r="E11" s="23">
        <f t="shared" si="0"/>
        <v>11.66</v>
      </c>
      <c r="F11" s="18">
        <v>175.88</v>
      </c>
      <c r="G11" s="18">
        <v>1750.38884</v>
      </c>
      <c r="H11" s="19">
        <f t="shared" si="1"/>
        <v>9.95</v>
      </c>
    </row>
    <row r="12" spans="1:8" s="12" customFormat="1" ht="12.75">
      <c r="A12" s="20">
        <v>6</v>
      </c>
      <c r="B12" s="21" t="s">
        <v>16</v>
      </c>
      <c r="C12" s="22">
        <v>99.22</v>
      </c>
      <c r="D12" s="18">
        <v>1358.8944900000001</v>
      </c>
      <c r="E12" s="23">
        <f t="shared" si="0"/>
        <v>13.7</v>
      </c>
      <c r="F12" s="18">
        <v>65.5</v>
      </c>
      <c r="G12" s="18">
        <v>819.24446</v>
      </c>
      <c r="H12" s="19">
        <f t="shared" si="1"/>
        <v>12.51</v>
      </c>
    </row>
    <row r="13" spans="1:8" s="12" customFormat="1" ht="12.75">
      <c r="A13" s="20">
        <v>7</v>
      </c>
      <c r="B13" s="21" t="s">
        <v>17</v>
      </c>
      <c r="C13" s="22">
        <v>1516.6299999999999</v>
      </c>
      <c r="D13" s="18">
        <v>13748.10851</v>
      </c>
      <c r="E13" s="23">
        <f t="shared" si="0"/>
        <v>9.06</v>
      </c>
      <c r="F13" s="18">
        <v>692.1899999999999</v>
      </c>
      <c r="G13" s="18">
        <v>6983.86363</v>
      </c>
      <c r="H13" s="19">
        <f t="shared" si="1"/>
        <v>10.09</v>
      </c>
    </row>
    <row r="14" spans="1:8" s="12" customFormat="1" ht="12.75">
      <c r="A14" s="20">
        <v>8</v>
      </c>
      <c r="B14" s="21" t="s">
        <v>18</v>
      </c>
      <c r="C14" s="22">
        <v>475.12</v>
      </c>
      <c r="D14" s="18">
        <v>6250.85551</v>
      </c>
      <c r="E14" s="23">
        <f t="shared" si="0"/>
        <v>13.16</v>
      </c>
      <c r="F14" s="18">
        <v>317.82</v>
      </c>
      <c r="G14" s="18">
        <v>3647.5944200000004</v>
      </c>
      <c r="H14" s="19">
        <f t="shared" si="1"/>
        <v>11.48</v>
      </c>
    </row>
    <row r="15" spans="1:8" s="12" customFormat="1" ht="12.75">
      <c r="A15" s="20">
        <v>9</v>
      </c>
      <c r="B15" s="21" t="s">
        <v>19</v>
      </c>
      <c r="C15" s="22">
        <v>33.87</v>
      </c>
      <c r="D15" s="18">
        <v>351.19782</v>
      </c>
      <c r="E15" s="23">
        <f t="shared" si="0"/>
        <v>10.37</v>
      </c>
      <c r="F15" s="18">
        <v>26.25</v>
      </c>
      <c r="G15" s="18">
        <v>273.40109</v>
      </c>
      <c r="H15" s="19">
        <f t="shared" si="1"/>
        <v>10.42</v>
      </c>
    </row>
    <row r="16" spans="1:8" s="12" customFormat="1" ht="15">
      <c r="A16" s="20">
        <v>10</v>
      </c>
      <c r="B16" s="21" t="s">
        <v>20</v>
      </c>
      <c r="C16" s="22">
        <v>352.72</v>
      </c>
      <c r="D16" s="18">
        <v>6088.20766</v>
      </c>
      <c r="E16" s="23">
        <f t="shared" si="0"/>
        <v>17.26</v>
      </c>
      <c r="F16" s="18">
        <v>417.88</v>
      </c>
      <c r="G16" s="18">
        <v>4100.00551</v>
      </c>
      <c r="H16" s="19">
        <f t="shared" si="1"/>
        <v>9.81</v>
      </c>
    </row>
    <row r="17" spans="1:8" s="12" customFormat="1" ht="12.75">
      <c r="A17" s="20">
        <v>11</v>
      </c>
      <c r="B17" s="21" t="s">
        <v>21</v>
      </c>
      <c r="C17" s="22">
        <v>40.85</v>
      </c>
      <c r="D17" s="18">
        <v>485.83335</v>
      </c>
      <c r="E17" s="23">
        <f t="shared" si="0"/>
        <v>11.89</v>
      </c>
      <c r="F17" s="18">
        <v>31.6</v>
      </c>
      <c r="G17" s="18">
        <v>376.11665</v>
      </c>
      <c r="H17" s="19">
        <f t="shared" si="1"/>
        <v>11.9</v>
      </c>
    </row>
    <row r="18" spans="1:8" s="12" customFormat="1" ht="12.75">
      <c r="A18" s="20">
        <v>12</v>
      </c>
      <c r="B18" s="21" t="s">
        <v>22</v>
      </c>
      <c r="C18" s="22">
        <v>226.95</v>
      </c>
      <c r="D18" s="18">
        <v>2934.6948399999997</v>
      </c>
      <c r="E18" s="23">
        <f t="shared" si="0"/>
        <v>12.93</v>
      </c>
      <c r="F18" s="18">
        <v>155.24</v>
      </c>
      <c r="G18" s="18">
        <v>2014.60553</v>
      </c>
      <c r="H18" s="19">
        <f t="shared" si="1"/>
        <v>12.98</v>
      </c>
    </row>
    <row r="19" spans="1:8" s="12" customFormat="1" ht="12.75">
      <c r="A19" s="20">
        <v>13</v>
      </c>
      <c r="B19" s="21" t="s">
        <v>23</v>
      </c>
      <c r="C19" s="22">
        <v>85.2</v>
      </c>
      <c r="D19" s="18">
        <v>1177.24996</v>
      </c>
      <c r="E19" s="23">
        <f t="shared" si="0"/>
        <v>13.82</v>
      </c>
      <c r="F19" s="18">
        <v>84.5</v>
      </c>
      <c r="G19" s="18">
        <v>754.9443</v>
      </c>
      <c r="H19" s="19">
        <f t="shared" si="1"/>
        <v>8.93</v>
      </c>
    </row>
    <row r="20" spans="1:8" s="12" customFormat="1" ht="12.75">
      <c r="A20" s="20">
        <v>14</v>
      </c>
      <c r="B20" s="21" t="s">
        <v>24</v>
      </c>
      <c r="C20" s="22">
        <v>193</v>
      </c>
      <c r="D20" s="18">
        <v>1894.41106</v>
      </c>
      <c r="E20" s="23">
        <f t="shared" si="0"/>
        <v>9.82</v>
      </c>
      <c r="F20" s="18">
        <v>118</v>
      </c>
      <c r="G20" s="18">
        <v>1274.46109</v>
      </c>
      <c r="H20" s="19">
        <f t="shared" si="1"/>
        <v>10.8</v>
      </c>
    </row>
    <row r="21" spans="1:8" s="12" customFormat="1" ht="12.75">
      <c r="A21" s="20">
        <v>15</v>
      </c>
      <c r="B21" s="21" t="s">
        <v>25</v>
      </c>
      <c r="C21" s="22">
        <v>82.38</v>
      </c>
      <c r="D21" s="18">
        <v>1149.57532</v>
      </c>
      <c r="E21" s="23">
        <f t="shared" si="0"/>
        <v>13.95</v>
      </c>
      <c r="F21" s="18">
        <v>87</v>
      </c>
      <c r="G21" s="18">
        <v>736.6982999999999</v>
      </c>
      <c r="H21" s="19">
        <f t="shared" si="1"/>
        <v>8.47</v>
      </c>
    </row>
    <row r="22" spans="1:8" s="12" customFormat="1" ht="12.75">
      <c r="A22" s="20">
        <v>16</v>
      </c>
      <c r="B22" s="21" t="s">
        <v>26</v>
      </c>
      <c r="C22" s="22">
        <v>278</v>
      </c>
      <c r="D22" s="18">
        <v>4771.272</v>
      </c>
      <c r="E22" s="23">
        <f t="shared" si="0"/>
        <v>17.16</v>
      </c>
      <c r="F22" s="18">
        <v>346.41</v>
      </c>
      <c r="G22" s="18">
        <v>3231.2095600000002</v>
      </c>
      <c r="H22" s="19">
        <f t="shared" si="1"/>
        <v>9.33</v>
      </c>
    </row>
    <row r="23" spans="1:8" s="12" customFormat="1" ht="12.75">
      <c r="A23" s="20">
        <v>17</v>
      </c>
      <c r="B23" s="21" t="s">
        <v>27</v>
      </c>
      <c r="C23" s="22">
        <v>169</v>
      </c>
      <c r="D23" s="18">
        <v>2681.54608</v>
      </c>
      <c r="E23" s="23">
        <f t="shared" si="0"/>
        <v>15.87</v>
      </c>
      <c r="F23" s="18">
        <v>130.55</v>
      </c>
      <c r="G23" s="18">
        <v>1405.5287999999998</v>
      </c>
      <c r="H23" s="19">
        <f t="shared" si="1"/>
        <v>10.77</v>
      </c>
    </row>
    <row r="24" spans="1:8" s="12" customFormat="1" ht="12.75">
      <c r="A24" s="20">
        <v>18</v>
      </c>
      <c r="B24" s="21" t="s">
        <v>28</v>
      </c>
      <c r="C24" s="22">
        <v>211.83</v>
      </c>
      <c r="D24" s="18">
        <v>2645.4558500000003</v>
      </c>
      <c r="E24" s="23">
        <f t="shared" si="0"/>
        <v>12.49</v>
      </c>
      <c r="F24" s="18">
        <v>123.87</v>
      </c>
      <c r="G24" s="18">
        <v>1511.12465</v>
      </c>
      <c r="H24" s="19">
        <f t="shared" si="1"/>
        <v>12.2</v>
      </c>
    </row>
    <row r="25" spans="1:8" s="12" customFormat="1" ht="12.75">
      <c r="A25" s="20">
        <v>19</v>
      </c>
      <c r="B25" s="21" t="s">
        <v>29</v>
      </c>
      <c r="C25" s="22">
        <v>46.68</v>
      </c>
      <c r="D25" s="18">
        <v>463.05387</v>
      </c>
      <c r="E25" s="23">
        <f t="shared" si="0"/>
        <v>9.92</v>
      </c>
      <c r="F25" s="18">
        <v>33.25</v>
      </c>
      <c r="G25" s="18">
        <v>291.70631</v>
      </c>
      <c r="H25" s="19">
        <f t="shared" si="1"/>
        <v>8.77</v>
      </c>
    </row>
    <row r="26" spans="1:8" s="12" customFormat="1" ht="12.75">
      <c r="A26" s="20">
        <v>20</v>
      </c>
      <c r="B26" s="21" t="s">
        <v>30</v>
      </c>
      <c r="C26" s="22">
        <v>86.7</v>
      </c>
      <c r="D26" s="18">
        <v>1170.60852</v>
      </c>
      <c r="E26" s="23">
        <f t="shared" si="0"/>
        <v>13.5</v>
      </c>
      <c r="F26" s="18">
        <v>50.7</v>
      </c>
      <c r="G26" s="18">
        <v>788.74589</v>
      </c>
      <c r="H26" s="19">
        <f t="shared" si="1"/>
        <v>15.56</v>
      </c>
    </row>
    <row r="27" spans="1:8" s="12" customFormat="1" ht="12.75">
      <c r="A27" s="20">
        <v>21</v>
      </c>
      <c r="B27" s="21" t="s">
        <v>31</v>
      </c>
      <c r="C27" s="22">
        <v>2339.06</v>
      </c>
      <c r="D27" s="18">
        <v>35063.50326</v>
      </c>
      <c r="E27" s="23">
        <f t="shared" si="0"/>
        <v>14.99</v>
      </c>
      <c r="F27" s="18">
        <v>1620.38</v>
      </c>
      <c r="G27" s="18">
        <v>22899.79737</v>
      </c>
      <c r="H27" s="19">
        <f t="shared" si="1"/>
        <v>14.13</v>
      </c>
    </row>
    <row r="28" spans="1:8" s="12" customFormat="1" ht="12.75">
      <c r="A28" s="20">
        <v>22</v>
      </c>
      <c r="B28" s="21" t="s">
        <v>32</v>
      </c>
      <c r="C28" s="22">
        <v>82.59</v>
      </c>
      <c r="D28" s="18">
        <v>1184.6499800000001</v>
      </c>
      <c r="E28" s="23">
        <f t="shared" si="0"/>
        <v>14.34</v>
      </c>
      <c r="F28" s="18">
        <v>64.22</v>
      </c>
      <c r="G28" s="18">
        <v>857.09443</v>
      </c>
      <c r="H28" s="19">
        <f t="shared" si="1"/>
        <v>13.35</v>
      </c>
    </row>
    <row r="29" spans="1:8" s="12" customFormat="1" ht="12.75">
      <c r="A29" s="20">
        <v>23</v>
      </c>
      <c r="B29" s="21" t="s">
        <v>33</v>
      </c>
      <c r="C29" s="22">
        <v>35.51</v>
      </c>
      <c r="D29" s="18">
        <v>435.63334000000003</v>
      </c>
      <c r="E29" s="23">
        <f t="shared" si="0"/>
        <v>12.27</v>
      </c>
      <c r="F29" s="18">
        <v>24.15</v>
      </c>
      <c r="G29" s="18">
        <v>248.61667</v>
      </c>
      <c r="H29" s="19">
        <f t="shared" si="1"/>
        <v>10.29</v>
      </c>
    </row>
    <row r="30" spans="1:8" s="12" customFormat="1" ht="12.75">
      <c r="A30" s="20">
        <v>24</v>
      </c>
      <c r="B30" s="21" t="s">
        <v>34</v>
      </c>
      <c r="C30" s="22">
        <v>392.5</v>
      </c>
      <c r="D30" s="18">
        <v>4823.04435</v>
      </c>
      <c r="E30" s="23">
        <f t="shared" si="0"/>
        <v>12.29</v>
      </c>
      <c r="F30" s="18">
        <v>187</v>
      </c>
      <c r="G30" s="18">
        <v>2745.0388199999998</v>
      </c>
      <c r="H30" s="19">
        <f t="shared" si="1"/>
        <v>14.68</v>
      </c>
    </row>
    <row r="31" spans="1:8" s="12" customFormat="1" ht="12.75">
      <c r="A31" s="20">
        <v>25</v>
      </c>
      <c r="B31" s="21" t="s">
        <v>35</v>
      </c>
      <c r="C31" s="22">
        <v>69.75</v>
      </c>
      <c r="D31" s="18">
        <v>795.7611100000001</v>
      </c>
      <c r="E31" s="23">
        <f t="shared" si="0"/>
        <v>11.41</v>
      </c>
      <c r="F31" s="18">
        <v>42</v>
      </c>
      <c r="G31" s="18">
        <v>537.39999</v>
      </c>
      <c r="H31" s="19">
        <f t="shared" si="1"/>
        <v>12.8</v>
      </c>
    </row>
    <row r="32" spans="1:8" s="12" customFormat="1" ht="12.75">
      <c r="A32" s="20">
        <v>26</v>
      </c>
      <c r="B32" s="21" t="s">
        <v>36</v>
      </c>
      <c r="C32" s="22">
        <v>120.4</v>
      </c>
      <c r="D32" s="18">
        <v>1443.9163700000001</v>
      </c>
      <c r="E32" s="23">
        <f t="shared" si="0"/>
        <v>11.99</v>
      </c>
      <c r="F32" s="18">
        <v>78.3</v>
      </c>
      <c r="G32" s="18">
        <v>854.19291</v>
      </c>
      <c r="H32" s="19">
        <f t="shared" si="1"/>
        <v>10.91</v>
      </c>
    </row>
    <row r="33" spans="1:8" s="12" customFormat="1" ht="12.75">
      <c r="A33" s="20">
        <v>27</v>
      </c>
      <c r="B33" s="21" t="s">
        <v>37</v>
      </c>
      <c r="C33" s="22">
        <v>191.26999999999998</v>
      </c>
      <c r="D33" s="18">
        <v>2705.42877</v>
      </c>
      <c r="E33" s="23">
        <f t="shared" si="0"/>
        <v>14.14</v>
      </c>
      <c r="F33" s="18">
        <v>139.02</v>
      </c>
      <c r="G33" s="18">
        <v>1572.7961500000001</v>
      </c>
      <c r="H33" s="19">
        <f t="shared" si="1"/>
        <v>11.31</v>
      </c>
    </row>
    <row r="34" spans="1:8" s="12" customFormat="1" ht="12.75">
      <c r="A34" s="20">
        <v>28</v>
      </c>
      <c r="B34" s="21" t="s">
        <v>38</v>
      </c>
      <c r="C34" s="22">
        <v>84.47</v>
      </c>
      <c r="D34" s="18">
        <v>976.9944499999999</v>
      </c>
      <c r="E34" s="23">
        <f t="shared" si="0"/>
        <v>11.57</v>
      </c>
      <c r="F34" s="18">
        <v>44.25</v>
      </c>
      <c r="G34" s="18">
        <v>536.56358</v>
      </c>
      <c r="H34" s="19">
        <f t="shared" si="1"/>
        <v>12.13</v>
      </c>
    </row>
    <row r="35" spans="1:8" s="12" customFormat="1" ht="15">
      <c r="A35" s="20">
        <v>29</v>
      </c>
      <c r="B35" s="21" t="s">
        <v>39</v>
      </c>
      <c r="C35" s="22">
        <v>8500.389999999998</v>
      </c>
      <c r="D35" s="18">
        <v>106318.59405</v>
      </c>
      <c r="E35" s="23">
        <f t="shared" si="0"/>
        <v>12.51</v>
      </c>
      <c r="F35" s="18">
        <v>5421.070000000001</v>
      </c>
      <c r="G35" s="18">
        <v>67983.51119</v>
      </c>
      <c r="H35" s="19">
        <f t="shared" si="1"/>
        <v>12.54</v>
      </c>
    </row>
    <row r="36" spans="1:8" s="12" customFormat="1" ht="12.75">
      <c r="A36" s="20">
        <v>30</v>
      </c>
      <c r="B36" s="21" t="s">
        <v>40</v>
      </c>
      <c r="C36" s="22">
        <v>391.5</v>
      </c>
      <c r="D36" s="18">
        <v>6717.08868</v>
      </c>
      <c r="E36" s="23">
        <f t="shared" si="0"/>
        <v>17.16</v>
      </c>
      <c r="F36" s="18">
        <v>471.6</v>
      </c>
      <c r="G36" s="18">
        <v>4339.05264</v>
      </c>
      <c r="H36" s="19">
        <f t="shared" si="1"/>
        <v>9.2</v>
      </c>
    </row>
    <row r="37" spans="1:8" s="12" customFormat="1" ht="12.75">
      <c r="A37" s="20">
        <v>31</v>
      </c>
      <c r="B37" s="21" t="s">
        <v>41</v>
      </c>
      <c r="C37" s="22">
        <v>91.88000000000001</v>
      </c>
      <c r="D37" s="18">
        <v>1243.4055399999997</v>
      </c>
      <c r="E37" s="23">
        <f t="shared" si="0"/>
        <v>13.53</v>
      </c>
      <c r="F37" s="18">
        <v>52.1</v>
      </c>
      <c r="G37" s="18">
        <v>790.7167099999999</v>
      </c>
      <c r="H37" s="19">
        <f t="shared" si="1"/>
        <v>15.18</v>
      </c>
    </row>
    <row r="38" spans="1:8" s="12" customFormat="1" ht="12.75">
      <c r="A38" s="20">
        <v>32</v>
      </c>
      <c r="B38" s="21" t="s">
        <v>42</v>
      </c>
      <c r="C38" s="22">
        <v>147.98</v>
      </c>
      <c r="D38" s="18">
        <v>2266.7613</v>
      </c>
      <c r="E38" s="23">
        <f t="shared" si="0"/>
        <v>15.32</v>
      </c>
      <c r="F38" s="18">
        <v>131.35999999999999</v>
      </c>
      <c r="G38" s="18">
        <v>1378.1853899999999</v>
      </c>
      <c r="H38" s="19">
        <f t="shared" si="1"/>
        <v>10.49</v>
      </c>
    </row>
    <row r="39" spans="1:8" s="12" customFormat="1" ht="12.75">
      <c r="A39" s="20">
        <v>33</v>
      </c>
      <c r="B39" s="21" t="s">
        <v>43</v>
      </c>
      <c r="C39" s="22">
        <v>345.48</v>
      </c>
      <c r="D39" s="18">
        <v>4394.87201</v>
      </c>
      <c r="E39" s="23">
        <f t="shared" si="0"/>
        <v>12.72</v>
      </c>
      <c r="F39" s="18">
        <v>214.93</v>
      </c>
      <c r="G39" s="18">
        <v>2654.62204</v>
      </c>
      <c r="H39" s="19">
        <f t="shared" si="1"/>
        <v>12.35</v>
      </c>
    </row>
    <row r="40" spans="1:8" s="12" customFormat="1" ht="12.75">
      <c r="A40" s="20">
        <v>34</v>
      </c>
      <c r="B40" s="21" t="s">
        <v>44</v>
      </c>
      <c r="C40" s="22">
        <v>543.0799999999999</v>
      </c>
      <c r="D40" s="18">
        <v>7984.327619999999</v>
      </c>
      <c r="E40" s="23">
        <f t="shared" si="0"/>
        <v>14.7</v>
      </c>
      <c r="F40" s="18">
        <v>423.63000000000005</v>
      </c>
      <c r="G40" s="18">
        <v>4889.97214</v>
      </c>
      <c r="H40" s="19">
        <f t="shared" si="1"/>
        <v>11.54</v>
      </c>
    </row>
    <row r="41" spans="1:8" s="12" customFormat="1" ht="12.75">
      <c r="A41" s="20">
        <v>35</v>
      </c>
      <c r="B41" s="21" t="s">
        <v>45</v>
      </c>
      <c r="C41" s="22">
        <v>113.04</v>
      </c>
      <c r="D41" s="18">
        <v>1470.6611400000002</v>
      </c>
      <c r="E41" s="23">
        <f t="shared" si="0"/>
        <v>13.01</v>
      </c>
      <c r="F41" s="18">
        <v>98.75</v>
      </c>
      <c r="G41" s="18">
        <v>942.69992</v>
      </c>
      <c r="H41" s="19">
        <f t="shared" si="1"/>
        <v>9.55</v>
      </c>
    </row>
    <row r="42" spans="1:8" s="12" customFormat="1" ht="12.75">
      <c r="A42" s="20">
        <v>36</v>
      </c>
      <c r="B42" s="21" t="s">
        <v>46</v>
      </c>
      <c r="C42" s="22">
        <v>258.58</v>
      </c>
      <c r="D42" s="18">
        <v>3376.6</v>
      </c>
      <c r="E42" s="23">
        <f t="shared" si="0"/>
        <v>13.06</v>
      </c>
      <c r="F42" s="18">
        <v>150.11999999999998</v>
      </c>
      <c r="G42" s="18">
        <v>2178.34375</v>
      </c>
      <c r="H42" s="19">
        <f t="shared" si="1"/>
        <v>14.51</v>
      </c>
    </row>
    <row r="43" spans="1:8" s="12" customFormat="1" ht="12.75">
      <c r="A43" s="20">
        <v>37</v>
      </c>
      <c r="B43" s="21" t="s">
        <v>47</v>
      </c>
      <c r="C43" s="22">
        <v>124.08</v>
      </c>
      <c r="D43" s="18">
        <v>1408.2941100000003</v>
      </c>
      <c r="E43" s="23">
        <f t="shared" si="0"/>
        <v>11.35</v>
      </c>
      <c r="F43" s="18">
        <v>72.8</v>
      </c>
      <c r="G43" s="18">
        <v>901.54915</v>
      </c>
      <c r="H43" s="19">
        <f t="shared" si="1"/>
        <v>12.38</v>
      </c>
    </row>
    <row r="44" spans="1:8" s="12" customFormat="1" ht="12.75">
      <c r="A44" s="20">
        <v>38</v>
      </c>
      <c r="B44" s="21" t="s">
        <v>48</v>
      </c>
      <c r="C44" s="22">
        <v>118.44</v>
      </c>
      <c r="D44" s="18">
        <v>1051.28334</v>
      </c>
      <c r="E44" s="23">
        <f t="shared" si="0"/>
        <v>8.88</v>
      </c>
      <c r="F44" s="18">
        <v>77.5</v>
      </c>
      <c r="G44" s="18">
        <v>747.2611099999999</v>
      </c>
      <c r="H44" s="19">
        <f t="shared" si="1"/>
        <v>9.64</v>
      </c>
    </row>
    <row r="45" spans="1:8" s="12" customFormat="1" ht="12.75">
      <c r="A45" s="20">
        <v>39</v>
      </c>
      <c r="B45" s="21" t="s">
        <v>49</v>
      </c>
      <c r="C45" s="22">
        <v>157.38</v>
      </c>
      <c r="D45" s="18">
        <v>1905.2388299999998</v>
      </c>
      <c r="E45" s="23">
        <f t="shared" si="0"/>
        <v>12.11</v>
      </c>
      <c r="F45" s="18">
        <v>90.92</v>
      </c>
      <c r="G45" s="18">
        <v>993.6461300000001</v>
      </c>
      <c r="H45" s="19">
        <f t="shared" si="1"/>
        <v>10.93</v>
      </c>
    </row>
    <row r="46" spans="1:8" s="12" customFormat="1" ht="15">
      <c r="A46" s="20">
        <v>40</v>
      </c>
      <c r="B46" s="21" t="s">
        <v>50</v>
      </c>
      <c r="C46" s="22">
        <v>118.84</v>
      </c>
      <c r="D46" s="18">
        <v>1563.9332700000002</v>
      </c>
      <c r="E46" s="23">
        <f t="shared" si="0"/>
        <v>13.16</v>
      </c>
      <c r="F46" s="18">
        <v>85.52</v>
      </c>
      <c r="G46" s="18">
        <v>888.4665400000001</v>
      </c>
      <c r="H46" s="19">
        <f t="shared" si="1"/>
        <v>10.39</v>
      </c>
    </row>
    <row r="47" spans="1:8" s="12" customFormat="1" ht="12.75">
      <c r="A47" s="20">
        <v>41</v>
      </c>
      <c r="B47" s="21" t="s">
        <v>51</v>
      </c>
      <c r="C47" s="22">
        <v>276.5</v>
      </c>
      <c r="D47" s="18">
        <v>3323.5332999999996</v>
      </c>
      <c r="E47" s="23">
        <f t="shared" si="0"/>
        <v>12.02</v>
      </c>
      <c r="F47" s="18">
        <v>229</v>
      </c>
      <c r="G47" s="18">
        <v>2102.0721999999996</v>
      </c>
      <c r="H47" s="19">
        <f t="shared" si="1"/>
        <v>9.18</v>
      </c>
    </row>
    <row r="48" spans="1:8" s="12" customFormat="1" ht="12.75">
      <c r="A48" s="20">
        <v>42</v>
      </c>
      <c r="B48" s="21" t="s">
        <v>52</v>
      </c>
      <c r="C48" s="22">
        <v>833.0200000000001</v>
      </c>
      <c r="D48" s="18">
        <v>10793.260880000002</v>
      </c>
      <c r="E48" s="23">
        <f t="shared" si="0"/>
        <v>12.96</v>
      </c>
      <c r="F48" s="18">
        <v>642.5</v>
      </c>
      <c r="G48" s="18">
        <v>7371.42775</v>
      </c>
      <c r="H48" s="19">
        <f t="shared" si="1"/>
        <v>11.47</v>
      </c>
    </row>
    <row r="49" spans="1:8" s="12" customFormat="1" ht="12.75">
      <c r="A49" s="20">
        <v>43</v>
      </c>
      <c r="B49" s="21" t="s">
        <v>53</v>
      </c>
      <c r="C49" s="22">
        <v>2120.4</v>
      </c>
      <c r="D49" s="18">
        <v>30020.270170000003</v>
      </c>
      <c r="E49" s="23">
        <f t="shared" si="0"/>
        <v>14.16</v>
      </c>
      <c r="F49" s="18">
        <v>1201.9800000000002</v>
      </c>
      <c r="G49" s="18">
        <v>18467.22398</v>
      </c>
      <c r="H49" s="19">
        <f t="shared" si="1"/>
        <v>15.36</v>
      </c>
    </row>
    <row r="50" spans="1:8" s="12" customFormat="1" ht="12.75">
      <c r="A50" s="20">
        <v>44</v>
      </c>
      <c r="B50" s="21" t="s">
        <v>54</v>
      </c>
      <c r="C50" s="22">
        <v>310.62</v>
      </c>
      <c r="D50" s="18">
        <v>4412.279189999999</v>
      </c>
      <c r="E50" s="23">
        <f t="shared" si="0"/>
        <v>14.2</v>
      </c>
      <c r="F50" s="18">
        <v>200.25</v>
      </c>
      <c r="G50" s="18">
        <v>2599.5697600000003</v>
      </c>
      <c r="H50" s="19">
        <f t="shared" si="1"/>
        <v>12.98</v>
      </c>
    </row>
    <row r="51" spans="1:8" s="12" customFormat="1" ht="12.75">
      <c r="A51" s="20">
        <v>45</v>
      </c>
      <c r="B51" s="21" t="s">
        <v>55</v>
      </c>
      <c r="C51" s="22">
        <v>13.5</v>
      </c>
      <c r="D51" s="18">
        <v>112.80554</v>
      </c>
      <c r="E51" s="23">
        <f t="shared" si="0"/>
        <v>8.36</v>
      </c>
      <c r="F51" s="18">
        <v>17</v>
      </c>
      <c r="G51" s="18">
        <v>85.57778</v>
      </c>
      <c r="H51" s="19">
        <f t="shared" si="1"/>
        <v>5.03</v>
      </c>
    </row>
    <row r="52" spans="1:8" s="12" customFormat="1" ht="12.75">
      <c r="A52" s="20">
        <v>46</v>
      </c>
      <c r="B52" s="21" t="s">
        <v>56</v>
      </c>
      <c r="C52" s="22">
        <v>234.25</v>
      </c>
      <c r="D52" s="18">
        <v>3124.13886</v>
      </c>
      <c r="E52" s="23">
        <f t="shared" si="0"/>
        <v>13.34</v>
      </c>
      <c r="F52" s="18">
        <v>164.35</v>
      </c>
      <c r="G52" s="18">
        <v>2136.5444</v>
      </c>
      <c r="H52" s="19">
        <f t="shared" si="1"/>
        <v>13</v>
      </c>
    </row>
    <row r="53" spans="1:8" s="12" customFormat="1" ht="12.75">
      <c r="A53" s="20">
        <v>48</v>
      </c>
      <c r="B53" s="21" t="s">
        <v>57</v>
      </c>
      <c r="C53" s="22">
        <v>164.25</v>
      </c>
      <c r="D53" s="18">
        <v>2476.7936699999996</v>
      </c>
      <c r="E53" s="23">
        <f t="shared" si="0"/>
        <v>15.08</v>
      </c>
      <c r="F53" s="18">
        <v>125.5</v>
      </c>
      <c r="G53" s="18">
        <v>1549.4213200000002</v>
      </c>
      <c r="H53" s="19">
        <f t="shared" si="1"/>
        <v>12.35</v>
      </c>
    </row>
    <row r="54" spans="1:8" s="12" customFormat="1" ht="12.75">
      <c r="A54" s="20">
        <v>49</v>
      </c>
      <c r="B54" s="21" t="s">
        <v>58</v>
      </c>
      <c r="C54" s="22">
        <v>43.9</v>
      </c>
      <c r="D54" s="18">
        <v>447.26765</v>
      </c>
      <c r="E54" s="23">
        <f t="shared" si="0"/>
        <v>10.19</v>
      </c>
      <c r="F54" s="18">
        <v>25.25</v>
      </c>
      <c r="G54" s="18">
        <v>271.87833</v>
      </c>
      <c r="H54" s="19">
        <f t="shared" si="1"/>
        <v>10.77</v>
      </c>
    </row>
    <row r="55" spans="1:8" s="12" customFormat="1" ht="12.75">
      <c r="A55" s="20">
        <v>50</v>
      </c>
      <c r="B55" s="21" t="s">
        <v>59</v>
      </c>
      <c r="C55" s="22">
        <v>102.75</v>
      </c>
      <c r="D55" s="18">
        <v>1372.01686</v>
      </c>
      <c r="E55" s="23">
        <f t="shared" si="0"/>
        <v>13.35</v>
      </c>
      <c r="F55" s="18">
        <v>59.7</v>
      </c>
      <c r="G55" s="18">
        <v>753.92139</v>
      </c>
      <c r="H55" s="19">
        <f t="shared" si="1"/>
        <v>12.63</v>
      </c>
    </row>
    <row r="56" spans="1:8" s="12" customFormat="1" ht="12.75">
      <c r="A56" s="20">
        <v>51</v>
      </c>
      <c r="B56" s="21" t="s">
        <v>60</v>
      </c>
      <c r="C56" s="22">
        <v>68.26</v>
      </c>
      <c r="D56" s="18">
        <v>723.52728</v>
      </c>
      <c r="E56" s="23">
        <f t="shared" si="0"/>
        <v>10.6</v>
      </c>
      <c r="F56" s="18">
        <v>44.97</v>
      </c>
      <c r="G56" s="18">
        <v>409.73941</v>
      </c>
      <c r="H56" s="19">
        <f t="shared" si="1"/>
        <v>9.11</v>
      </c>
    </row>
    <row r="57" spans="1:8" s="12" customFormat="1" ht="12.75">
      <c r="A57" s="20">
        <v>52</v>
      </c>
      <c r="B57" s="21" t="s">
        <v>61</v>
      </c>
      <c r="C57" s="22">
        <v>199.63</v>
      </c>
      <c r="D57" s="18">
        <v>2083.0105000000003</v>
      </c>
      <c r="E57" s="23">
        <f t="shared" si="0"/>
        <v>10.43</v>
      </c>
      <c r="F57" s="18">
        <v>112.12</v>
      </c>
      <c r="G57" s="18">
        <v>1232.78329</v>
      </c>
      <c r="H57" s="19">
        <f t="shared" si="1"/>
        <v>11</v>
      </c>
    </row>
    <row r="58" spans="1:8" s="12" customFormat="1" ht="12.75">
      <c r="A58" s="20">
        <v>53</v>
      </c>
      <c r="B58" s="21" t="s">
        <v>62</v>
      </c>
      <c r="C58" s="22">
        <v>2954.3199999999997</v>
      </c>
      <c r="D58" s="18">
        <v>41934.09297</v>
      </c>
      <c r="E58" s="23">
        <f t="shared" si="0"/>
        <v>14.19</v>
      </c>
      <c r="F58" s="18">
        <v>1812.76</v>
      </c>
      <c r="G58" s="18">
        <v>22744.135459999998</v>
      </c>
      <c r="H58" s="19">
        <f t="shared" si="1"/>
        <v>12.55</v>
      </c>
    </row>
    <row r="59" spans="1:8" s="12" customFormat="1" ht="12.75">
      <c r="A59" s="20">
        <v>54</v>
      </c>
      <c r="B59" s="21" t="s">
        <v>63</v>
      </c>
      <c r="C59" s="22">
        <v>232.8</v>
      </c>
      <c r="D59" s="18">
        <v>2809.8704099999995</v>
      </c>
      <c r="E59" s="23">
        <f t="shared" si="0"/>
        <v>12.07</v>
      </c>
      <c r="F59" s="18">
        <v>139.29999999999998</v>
      </c>
      <c r="G59" s="18">
        <v>1667.31133</v>
      </c>
      <c r="H59" s="19">
        <f t="shared" si="1"/>
        <v>11.97</v>
      </c>
    </row>
    <row r="60" spans="1:8" s="12" customFormat="1" ht="12.75">
      <c r="A60" s="20">
        <v>55</v>
      </c>
      <c r="B60" s="21" t="s">
        <v>64</v>
      </c>
      <c r="C60" s="22">
        <v>72</v>
      </c>
      <c r="D60" s="18">
        <v>966.4263300000001</v>
      </c>
      <c r="E60" s="23">
        <f t="shared" si="0"/>
        <v>13.42</v>
      </c>
      <c r="F60" s="18">
        <v>53.4</v>
      </c>
      <c r="G60" s="18">
        <v>545.22408</v>
      </c>
      <c r="H60" s="19">
        <f t="shared" si="1"/>
        <v>10.21</v>
      </c>
    </row>
    <row r="61" spans="1:8" s="12" customFormat="1" ht="12.75">
      <c r="A61" s="20">
        <v>56</v>
      </c>
      <c r="B61" s="21" t="s">
        <v>65</v>
      </c>
      <c r="C61" s="22">
        <v>100.75</v>
      </c>
      <c r="D61" s="18">
        <v>1078.58565</v>
      </c>
      <c r="E61" s="23">
        <f t="shared" si="0"/>
        <v>10.71</v>
      </c>
      <c r="F61" s="18">
        <v>55.6</v>
      </c>
      <c r="G61" s="18">
        <v>667.5911600000001</v>
      </c>
      <c r="H61" s="19">
        <f t="shared" si="1"/>
        <v>12.01</v>
      </c>
    </row>
    <row r="62" spans="1:8" s="12" customFormat="1" ht="12.75">
      <c r="A62" s="20">
        <v>57</v>
      </c>
      <c r="B62" s="21" t="s">
        <v>66</v>
      </c>
      <c r="C62" s="22">
        <v>46.68</v>
      </c>
      <c r="D62" s="18">
        <v>649.47486</v>
      </c>
      <c r="E62" s="23">
        <f t="shared" si="0"/>
        <v>13.91</v>
      </c>
      <c r="F62" s="18">
        <v>55</v>
      </c>
      <c r="G62" s="18">
        <v>489.80445000000003</v>
      </c>
      <c r="H62" s="19">
        <f t="shared" si="1"/>
        <v>8.91</v>
      </c>
    </row>
    <row r="63" spans="1:8" s="12" customFormat="1" ht="12.75">
      <c r="A63" s="20">
        <v>58</v>
      </c>
      <c r="B63" s="21" t="s">
        <v>67</v>
      </c>
      <c r="C63" s="22">
        <v>193</v>
      </c>
      <c r="D63" s="18">
        <v>2749.82671</v>
      </c>
      <c r="E63" s="23">
        <f t="shared" si="0"/>
        <v>14.25</v>
      </c>
      <c r="F63" s="18">
        <v>119</v>
      </c>
      <c r="G63" s="18">
        <v>1764.4133499999998</v>
      </c>
      <c r="H63" s="19">
        <f t="shared" si="1"/>
        <v>14.83</v>
      </c>
    </row>
    <row r="64" spans="1:8" s="12" customFormat="1" ht="12.75">
      <c r="A64" s="20">
        <v>59</v>
      </c>
      <c r="B64" s="21" t="s">
        <v>68</v>
      </c>
      <c r="C64" s="22">
        <v>66.5</v>
      </c>
      <c r="D64" s="18">
        <v>709.2165799999999</v>
      </c>
      <c r="E64" s="23">
        <f t="shared" si="0"/>
        <v>10.66</v>
      </c>
      <c r="F64" s="18">
        <v>34.75</v>
      </c>
      <c r="G64" s="18">
        <v>420.17222000000004</v>
      </c>
      <c r="H64" s="19">
        <f t="shared" si="1"/>
        <v>12.09</v>
      </c>
    </row>
    <row r="65" spans="1:8" s="12" customFormat="1" ht="12.75">
      <c r="A65" s="20">
        <v>60</v>
      </c>
      <c r="B65" s="21" t="s">
        <v>69</v>
      </c>
      <c r="C65" s="22">
        <v>355.78</v>
      </c>
      <c r="D65" s="18">
        <v>5807.46121</v>
      </c>
      <c r="E65" s="23">
        <f t="shared" si="0"/>
        <v>16.32</v>
      </c>
      <c r="F65" s="18">
        <v>422.10999999999996</v>
      </c>
      <c r="G65" s="18">
        <v>3580.26724</v>
      </c>
      <c r="H65" s="19">
        <f t="shared" si="1"/>
        <v>8.48</v>
      </c>
    </row>
    <row r="66" spans="1:8" s="12" customFormat="1" ht="12.75">
      <c r="A66" s="20">
        <v>62</v>
      </c>
      <c r="B66" s="21" t="s">
        <v>70</v>
      </c>
      <c r="C66" s="22">
        <v>86.25</v>
      </c>
      <c r="D66" s="18">
        <v>1171.3499899999997</v>
      </c>
      <c r="E66" s="23">
        <f t="shared" si="0"/>
        <v>13.58</v>
      </c>
      <c r="F66" s="18">
        <v>69.5</v>
      </c>
      <c r="G66" s="18">
        <v>750.66107</v>
      </c>
      <c r="H66" s="19">
        <f t="shared" si="1"/>
        <v>10.8</v>
      </c>
    </row>
    <row r="67" spans="1:8" s="12" customFormat="1" ht="12.75">
      <c r="A67" s="20">
        <v>63</v>
      </c>
      <c r="B67" s="21" t="s">
        <v>71</v>
      </c>
      <c r="C67" s="22">
        <v>125.77</v>
      </c>
      <c r="D67" s="18">
        <v>1723.35624</v>
      </c>
      <c r="E67" s="23">
        <f t="shared" si="0"/>
        <v>13.7</v>
      </c>
      <c r="F67" s="18">
        <v>82.56</v>
      </c>
      <c r="G67" s="18">
        <v>1114.96424</v>
      </c>
      <c r="H67" s="19">
        <f t="shared" si="1"/>
        <v>13.5</v>
      </c>
    </row>
    <row r="68" spans="1:8" s="12" customFormat="1" ht="12.75">
      <c r="A68" s="20">
        <v>65</v>
      </c>
      <c r="B68" s="21" t="s">
        <v>72</v>
      </c>
      <c r="C68" s="22">
        <v>116.48</v>
      </c>
      <c r="D68" s="18">
        <v>1085.12015</v>
      </c>
      <c r="E68" s="23">
        <f t="shared" si="0"/>
        <v>9.32</v>
      </c>
      <c r="F68" s="18">
        <v>68.05</v>
      </c>
      <c r="G68" s="18">
        <v>586.9086100000001</v>
      </c>
      <c r="H68" s="19">
        <f t="shared" si="1"/>
        <v>8.62</v>
      </c>
    </row>
    <row r="69" spans="1:8" s="12" customFormat="1" ht="12.75">
      <c r="A69" s="20">
        <v>66</v>
      </c>
      <c r="B69" s="21" t="s">
        <v>73</v>
      </c>
      <c r="C69" s="22">
        <v>50</v>
      </c>
      <c r="D69" s="18">
        <v>866.9156600000001</v>
      </c>
      <c r="E69" s="23">
        <f t="shared" si="0"/>
        <v>17.34</v>
      </c>
      <c r="F69" s="18">
        <v>47</v>
      </c>
      <c r="G69" s="18">
        <v>491.90964999999994</v>
      </c>
      <c r="H69" s="19">
        <f t="shared" si="1"/>
        <v>10.47</v>
      </c>
    </row>
    <row r="70" spans="1:8" s="12" customFormat="1" ht="12.75">
      <c r="A70" s="20">
        <v>67</v>
      </c>
      <c r="B70" s="21" t="s">
        <v>74</v>
      </c>
      <c r="C70" s="22">
        <v>86.2</v>
      </c>
      <c r="D70" s="18">
        <v>1347.5275</v>
      </c>
      <c r="E70" s="23">
        <f t="shared" si="0"/>
        <v>15.63</v>
      </c>
      <c r="F70" s="18">
        <v>72</v>
      </c>
      <c r="G70" s="18">
        <v>770.7968</v>
      </c>
      <c r="H70" s="19">
        <f t="shared" si="1"/>
        <v>10.71</v>
      </c>
    </row>
    <row r="71" spans="1:8" s="12" customFormat="1" ht="12.75">
      <c r="A71" s="20">
        <v>68</v>
      </c>
      <c r="B71" s="21" t="s">
        <v>75</v>
      </c>
      <c r="C71" s="22">
        <v>232.26</v>
      </c>
      <c r="D71" s="18">
        <v>3111.6208400000005</v>
      </c>
      <c r="E71" s="23">
        <f t="shared" si="0"/>
        <v>13.4</v>
      </c>
      <c r="F71" s="18">
        <v>122.18</v>
      </c>
      <c r="G71" s="18">
        <v>1806.8146000000002</v>
      </c>
      <c r="H71" s="19">
        <f t="shared" si="1"/>
        <v>14.79</v>
      </c>
    </row>
    <row r="72" spans="1:8" s="12" customFormat="1" ht="12.75">
      <c r="A72" s="20">
        <v>69</v>
      </c>
      <c r="B72" s="21" t="s">
        <v>76</v>
      </c>
      <c r="C72" s="22">
        <v>189.75</v>
      </c>
      <c r="D72" s="18">
        <v>2143.6999100000003</v>
      </c>
      <c r="E72" s="23">
        <f aca="true" t="shared" si="2" ref="E72:E135">ROUND(D72/C72,2)</f>
        <v>11.3</v>
      </c>
      <c r="F72" s="18">
        <v>119.25</v>
      </c>
      <c r="G72" s="18">
        <v>1319.6638599999999</v>
      </c>
      <c r="H72" s="19">
        <f aca="true" t="shared" si="3" ref="H72:H100">ROUND(G72/F72,2)</f>
        <v>11.07</v>
      </c>
    </row>
    <row r="73" spans="1:8" s="12" customFormat="1" ht="12.75">
      <c r="A73" s="20">
        <v>70</v>
      </c>
      <c r="B73" s="21" t="s">
        <v>77</v>
      </c>
      <c r="C73" s="22">
        <v>124.69000000000001</v>
      </c>
      <c r="D73" s="18">
        <v>1501.90004</v>
      </c>
      <c r="E73" s="23">
        <f t="shared" si="2"/>
        <v>12.05</v>
      </c>
      <c r="F73" s="18">
        <v>82.82000000000001</v>
      </c>
      <c r="G73" s="18">
        <v>1003.47208</v>
      </c>
      <c r="H73" s="19">
        <f t="shared" si="3"/>
        <v>12.12</v>
      </c>
    </row>
    <row r="74" spans="1:8" s="12" customFormat="1" ht="12.75">
      <c r="A74" s="20">
        <v>71</v>
      </c>
      <c r="B74" s="21" t="s">
        <v>78</v>
      </c>
      <c r="C74" s="22">
        <v>492.68</v>
      </c>
      <c r="D74" s="18">
        <v>5435.2333</v>
      </c>
      <c r="E74" s="23">
        <f t="shared" si="2"/>
        <v>11.03</v>
      </c>
      <c r="F74" s="18">
        <v>229.79999999999998</v>
      </c>
      <c r="G74" s="18">
        <v>3412.2596500000004</v>
      </c>
      <c r="H74" s="19">
        <f t="shared" si="3"/>
        <v>14.85</v>
      </c>
    </row>
    <row r="75" spans="1:8" s="12" customFormat="1" ht="12.75">
      <c r="A75" s="20">
        <v>72</v>
      </c>
      <c r="B75" s="21" t="s">
        <v>79</v>
      </c>
      <c r="C75" s="22">
        <v>190.29999999999998</v>
      </c>
      <c r="D75" s="18">
        <v>2602.4886500000007</v>
      </c>
      <c r="E75" s="23">
        <f t="shared" si="2"/>
        <v>13.68</v>
      </c>
      <c r="F75" s="18">
        <v>133.7</v>
      </c>
      <c r="G75" s="18">
        <v>1703.8426800000002</v>
      </c>
      <c r="H75" s="19">
        <f t="shared" si="3"/>
        <v>12.74</v>
      </c>
    </row>
    <row r="76" spans="1:8" s="12" customFormat="1" ht="12.75">
      <c r="A76" s="20">
        <v>73</v>
      </c>
      <c r="B76" s="21" t="s">
        <v>80</v>
      </c>
      <c r="C76" s="22">
        <v>125.75</v>
      </c>
      <c r="D76" s="18">
        <v>1390.43326</v>
      </c>
      <c r="E76" s="23">
        <f t="shared" si="2"/>
        <v>11.06</v>
      </c>
      <c r="F76" s="18">
        <v>88</v>
      </c>
      <c r="G76" s="18">
        <v>865.15558</v>
      </c>
      <c r="H76" s="19">
        <f t="shared" si="3"/>
        <v>9.83</v>
      </c>
    </row>
    <row r="77" spans="1:8" s="12" customFormat="1" ht="12.75">
      <c r="A77" s="20">
        <v>74</v>
      </c>
      <c r="B77" s="21" t="s">
        <v>81</v>
      </c>
      <c r="C77" s="22">
        <v>284.78</v>
      </c>
      <c r="D77" s="18">
        <v>3885.2</v>
      </c>
      <c r="E77" s="23">
        <f t="shared" si="2"/>
        <v>13.64</v>
      </c>
      <c r="F77" s="18">
        <v>174.3</v>
      </c>
      <c r="G77" s="18">
        <v>2345.65149</v>
      </c>
      <c r="H77" s="19">
        <f t="shared" si="3"/>
        <v>13.46</v>
      </c>
    </row>
    <row r="78" spans="1:8" s="12" customFormat="1" ht="12.75">
      <c r="A78" s="20">
        <v>75</v>
      </c>
      <c r="B78" s="21" t="s">
        <v>82</v>
      </c>
      <c r="C78" s="22">
        <v>3219.0499999999997</v>
      </c>
      <c r="D78" s="18">
        <v>49935.974420000006</v>
      </c>
      <c r="E78" s="23">
        <f t="shared" si="2"/>
        <v>15.51</v>
      </c>
      <c r="F78" s="18">
        <v>1673.8799999999999</v>
      </c>
      <c r="G78" s="18">
        <v>29214.11539</v>
      </c>
      <c r="H78" s="19">
        <f t="shared" si="3"/>
        <v>17.45</v>
      </c>
    </row>
    <row r="79" spans="1:8" s="12" customFormat="1" ht="12.75">
      <c r="A79" s="20">
        <v>77</v>
      </c>
      <c r="B79" s="21" t="s">
        <v>83</v>
      </c>
      <c r="C79" s="22">
        <v>254</v>
      </c>
      <c r="D79" s="18">
        <v>2715.3575400000004</v>
      </c>
      <c r="E79" s="23">
        <f t="shared" si="2"/>
        <v>10.69</v>
      </c>
      <c r="F79" s="18">
        <v>125</v>
      </c>
      <c r="G79" s="18">
        <v>1712.21784</v>
      </c>
      <c r="H79" s="19">
        <f t="shared" si="3"/>
        <v>13.7</v>
      </c>
    </row>
    <row r="80" spans="1:8" s="12" customFormat="1" ht="12.75">
      <c r="A80" s="20">
        <v>78</v>
      </c>
      <c r="B80" s="21" t="s">
        <v>84</v>
      </c>
      <c r="C80" s="22">
        <v>42.35</v>
      </c>
      <c r="D80" s="18">
        <v>560.02247</v>
      </c>
      <c r="E80" s="23">
        <f t="shared" si="2"/>
        <v>13.22</v>
      </c>
      <c r="F80" s="18">
        <v>37.31</v>
      </c>
      <c r="G80" s="18">
        <v>333.41015000000004</v>
      </c>
      <c r="H80" s="19">
        <f t="shared" si="3"/>
        <v>8.94</v>
      </c>
    </row>
    <row r="81" spans="1:8" s="12" customFormat="1" ht="12.75">
      <c r="A81" s="20">
        <v>79</v>
      </c>
      <c r="B81" s="21" t="s">
        <v>85</v>
      </c>
      <c r="C81" s="22">
        <v>56.12</v>
      </c>
      <c r="D81" s="18">
        <v>734.10551</v>
      </c>
      <c r="E81" s="23">
        <f t="shared" si="2"/>
        <v>13.08</v>
      </c>
      <c r="F81" s="18">
        <v>32.76</v>
      </c>
      <c r="G81" s="18">
        <v>360.77779</v>
      </c>
      <c r="H81" s="19">
        <f t="shared" si="3"/>
        <v>11.01</v>
      </c>
    </row>
    <row r="82" spans="1:8" s="12" customFormat="1" ht="12.75">
      <c r="A82" s="20">
        <v>80</v>
      </c>
      <c r="B82" s="21" t="s">
        <v>86</v>
      </c>
      <c r="C82" s="22">
        <v>495.66999999999996</v>
      </c>
      <c r="D82" s="18">
        <v>8294.471959999999</v>
      </c>
      <c r="E82" s="23">
        <f t="shared" si="2"/>
        <v>16.73</v>
      </c>
      <c r="F82" s="18">
        <v>609.2</v>
      </c>
      <c r="G82" s="18">
        <v>5718.54493</v>
      </c>
      <c r="H82" s="19">
        <f t="shared" si="3"/>
        <v>9.39</v>
      </c>
    </row>
    <row r="83" spans="1:8" s="12" customFormat="1" ht="12.75">
      <c r="A83" s="20">
        <v>81</v>
      </c>
      <c r="B83" s="21" t="s">
        <v>87</v>
      </c>
      <c r="C83" s="22">
        <v>127.21</v>
      </c>
      <c r="D83" s="18">
        <v>1507.81084</v>
      </c>
      <c r="E83" s="23">
        <f t="shared" si="2"/>
        <v>11.85</v>
      </c>
      <c r="F83" s="18">
        <v>108.94000000000001</v>
      </c>
      <c r="G83" s="18">
        <v>1095.71618</v>
      </c>
      <c r="H83" s="19">
        <f t="shared" si="3"/>
        <v>10.06</v>
      </c>
    </row>
    <row r="84" spans="1:8" s="12" customFormat="1" ht="12.75">
      <c r="A84" s="20">
        <v>82</v>
      </c>
      <c r="B84" s="21" t="s">
        <v>88</v>
      </c>
      <c r="C84" s="22">
        <v>451.82</v>
      </c>
      <c r="D84" s="18">
        <v>6979.12212</v>
      </c>
      <c r="E84" s="23">
        <f t="shared" si="2"/>
        <v>15.45</v>
      </c>
      <c r="F84" s="18">
        <v>422.74</v>
      </c>
      <c r="G84" s="18">
        <v>3629.89433</v>
      </c>
      <c r="H84" s="19">
        <f t="shared" si="3"/>
        <v>8.59</v>
      </c>
    </row>
    <row r="85" spans="1:8" s="12" customFormat="1" ht="12.75">
      <c r="A85" s="20">
        <v>83</v>
      </c>
      <c r="B85" s="21" t="s">
        <v>89</v>
      </c>
      <c r="C85" s="22">
        <v>223.16</v>
      </c>
      <c r="D85" s="18">
        <v>2531.3561899999995</v>
      </c>
      <c r="E85" s="23">
        <f t="shared" si="2"/>
        <v>11.34</v>
      </c>
      <c r="F85" s="18">
        <v>144.21</v>
      </c>
      <c r="G85" s="18">
        <v>1602.9600799999998</v>
      </c>
      <c r="H85" s="19">
        <f t="shared" si="3"/>
        <v>11.12</v>
      </c>
    </row>
    <row r="86" spans="1:8" s="12" customFormat="1" ht="12.75">
      <c r="A86" s="20">
        <v>84</v>
      </c>
      <c r="B86" s="21" t="s">
        <v>90</v>
      </c>
      <c r="C86" s="22">
        <v>199.1</v>
      </c>
      <c r="D86" s="18">
        <v>2239.18887</v>
      </c>
      <c r="E86" s="23">
        <f t="shared" si="2"/>
        <v>11.25</v>
      </c>
      <c r="F86" s="18">
        <v>106</v>
      </c>
      <c r="G86" s="18">
        <v>1420.04437</v>
      </c>
      <c r="H86" s="19">
        <f t="shared" si="3"/>
        <v>13.4</v>
      </c>
    </row>
    <row r="87" spans="1:8" s="12" customFormat="1" ht="12.75">
      <c r="A87" s="20">
        <v>85</v>
      </c>
      <c r="B87" s="21" t="s">
        <v>91</v>
      </c>
      <c r="C87" s="22">
        <v>334.1</v>
      </c>
      <c r="D87" s="18">
        <v>3605.76389</v>
      </c>
      <c r="E87" s="23">
        <f t="shared" si="2"/>
        <v>10.79</v>
      </c>
      <c r="F87" s="18">
        <v>154.75</v>
      </c>
      <c r="G87" s="18">
        <v>2361.07099</v>
      </c>
      <c r="H87" s="19">
        <f t="shared" si="3"/>
        <v>15.26</v>
      </c>
    </row>
    <row r="88" spans="1:8" s="12" customFormat="1" ht="12.75">
      <c r="A88" s="20">
        <v>86</v>
      </c>
      <c r="B88" s="21" t="s">
        <v>92</v>
      </c>
      <c r="C88" s="22">
        <v>255.24</v>
      </c>
      <c r="D88" s="18">
        <v>2851.38894</v>
      </c>
      <c r="E88" s="23">
        <f t="shared" si="2"/>
        <v>11.17</v>
      </c>
      <c r="F88" s="18">
        <v>170.35</v>
      </c>
      <c r="G88" s="18">
        <v>1781.28877</v>
      </c>
      <c r="H88" s="19">
        <f t="shared" si="3"/>
        <v>10.46</v>
      </c>
    </row>
    <row r="89" spans="1:8" s="12" customFormat="1" ht="12.75">
      <c r="A89" s="20">
        <v>87</v>
      </c>
      <c r="B89" s="21" t="s">
        <v>93</v>
      </c>
      <c r="C89" s="22">
        <v>128.42000000000002</v>
      </c>
      <c r="D89" s="18">
        <v>1704.1276200000002</v>
      </c>
      <c r="E89" s="23">
        <f t="shared" si="2"/>
        <v>13.27</v>
      </c>
      <c r="F89" s="18">
        <v>77.14</v>
      </c>
      <c r="G89" s="18">
        <v>999.7388100000001</v>
      </c>
      <c r="H89" s="19">
        <f t="shared" si="3"/>
        <v>12.96</v>
      </c>
    </row>
    <row r="90" spans="1:8" s="12" customFormat="1" ht="12.75">
      <c r="A90" s="20">
        <v>88</v>
      </c>
      <c r="B90" s="21" t="s">
        <v>94</v>
      </c>
      <c r="C90" s="22">
        <v>922.34</v>
      </c>
      <c r="D90" s="18">
        <v>14008.866370000002</v>
      </c>
      <c r="E90" s="23">
        <f t="shared" si="2"/>
        <v>15.19</v>
      </c>
      <c r="F90" s="18">
        <v>636.01</v>
      </c>
      <c r="G90" s="18">
        <v>9031.86063</v>
      </c>
      <c r="H90" s="19">
        <f t="shared" si="3"/>
        <v>14.2</v>
      </c>
    </row>
    <row r="91" spans="1:8" s="12" customFormat="1" ht="12.75">
      <c r="A91" s="20">
        <v>89</v>
      </c>
      <c r="B91" s="21" t="s">
        <v>95</v>
      </c>
      <c r="C91" s="22">
        <v>971.59</v>
      </c>
      <c r="D91" s="18">
        <v>15548.03278</v>
      </c>
      <c r="E91" s="23">
        <f t="shared" si="2"/>
        <v>16</v>
      </c>
      <c r="F91" s="18">
        <v>912.6299999999999</v>
      </c>
      <c r="G91" s="18">
        <v>11206.759380000001</v>
      </c>
      <c r="H91" s="19">
        <f t="shared" si="3"/>
        <v>12.28</v>
      </c>
    </row>
    <row r="92" spans="1:8" s="12" customFormat="1" ht="12.75">
      <c r="A92" s="20">
        <v>90</v>
      </c>
      <c r="B92" s="21" t="s">
        <v>96</v>
      </c>
      <c r="C92" s="22">
        <v>45.1</v>
      </c>
      <c r="D92" s="18">
        <v>524.9889099999999</v>
      </c>
      <c r="E92" s="23">
        <f t="shared" si="2"/>
        <v>11.64</v>
      </c>
      <c r="F92" s="18">
        <v>54</v>
      </c>
      <c r="G92" s="18">
        <v>336.47779</v>
      </c>
      <c r="H92" s="19">
        <f t="shared" si="3"/>
        <v>6.23</v>
      </c>
    </row>
    <row r="93" spans="1:8" s="12" customFormat="1" ht="12.75">
      <c r="A93" s="20">
        <v>91</v>
      </c>
      <c r="B93" s="21" t="s">
        <v>97</v>
      </c>
      <c r="C93" s="22">
        <v>62.18</v>
      </c>
      <c r="D93" s="18">
        <v>696.62215</v>
      </c>
      <c r="E93" s="23">
        <f t="shared" si="2"/>
        <v>11.2</v>
      </c>
      <c r="F93" s="18">
        <v>38.72</v>
      </c>
      <c r="G93" s="18">
        <v>413.06107000000003</v>
      </c>
      <c r="H93" s="19">
        <f t="shared" si="3"/>
        <v>10.67</v>
      </c>
    </row>
    <row r="94" spans="1:8" s="12" customFormat="1" ht="12.75">
      <c r="A94" s="20">
        <v>92</v>
      </c>
      <c r="B94" s="21" t="s">
        <v>98</v>
      </c>
      <c r="C94" s="22">
        <v>344.75</v>
      </c>
      <c r="D94" s="18">
        <v>3971.78177</v>
      </c>
      <c r="E94" s="23">
        <f t="shared" si="2"/>
        <v>11.52</v>
      </c>
      <c r="F94" s="18">
        <v>156.5</v>
      </c>
      <c r="G94" s="18">
        <v>2370.55837</v>
      </c>
      <c r="H94" s="19">
        <f t="shared" si="3"/>
        <v>15.15</v>
      </c>
    </row>
    <row r="95" spans="1:8" s="12" customFormat="1" ht="12.75">
      <c r="A95" s="20">
        <v>93</v>
      </c>
      <c r="B95" s="21" t="s">
        <v>99</v>
      </c>
      <c r="C95" s="22">
        <v>227.28</v>
      </c>
      <c r="D95" s="18">
        <v>3219.13307</v>
      </c>
      <c r="E95" s="23">
        <f t="shared" si="2"/>
        <v>14.16</v>
      </c>
      <c r="F95" s="18">
        <v>167.28</v>
      </c>
      <c r="G95" s="18">
        <v>2057.53047</v>
      </c>
      <c r="H95" s="19">
        <f t="shared" si="3"/>
        <v>12.3</v>
      </c>
    </row>
    <row r="96" spans="1:8" s="12" customFormat="1" ht="12.75">
      <c r="A96" s="20">
        <v>94</v>
      </c>
      <c r="B96" s="21" t="s">
        <v>100</v>
      </c>
      <c r="C96" s="22">
        <v>369.8</v>
      </c>
      <c r="D96" s="18">
        <v>4389.07756</v>
      </c>
      <c r="E96" s="23">
        <f t="shared" si="2"/>
        <v>11.87</v>
      </c>
      <c r="F96" s="18">
        <v>192.53</v>
      </c>
      <c r="G96" s="18">
        <v>2699.7264000000005</v>
      </c>
      <c r="H96" s="19">
        <f t="shared" si="3"/>
        <v>14.02</v>
      </c>
    </row>
    <row r="97" spans="1:8" s="12" customFormat="1" ht="12.75">
      <c r="A97" s="20">
        <v>95</v>
      </c>
      <c r="B97" s="21" t="s">
        <v>101</v>
      </c>
      <c r="C97" s="22">
        <v>73.8</v>
      </c>
      <c r="D97" s="18">
        <v>993.3412300000001</v>
      </c>
      <c r="E97" s="23">
        <f t="shared" si="2"/>
        <v>13.46</v>
      </c>
      <c r="F97" s="18">
        <v>62.5</v>
      </c>
      <c r="G97" s="18">
        <v>521.88489</v>
      </c>
      <c r="H97" s="19">
        <f t="shared" si="3"/>
        <v>8.35</v>
      </c>
    </row>
    <row r="98" spans="1:8" s="12" customFormat="1" ht="12.75">
      <c r="A98" s="20">
        <v>96</v>
      </c>
      <c r="B98" s="21" t="s">
        <v>102</v>
      </c>
      <c r="C98" s="22">
        <v>270</v>
      </c>
      <c r="D98" s="18">
        <v>3734.4711199999997</v>
      </c>
      <c r="E98" s="23">
        <f t="shared" si="2"/>
        <v>13.83</v>
      </c>
      <c r="F98" s="18">
        <v>221.87</v>
      </c>
      <c r="G98" s="18">
        <v>2219.31671</v>
      </c>
      <c r="H98" s="19">
        <f t="shared" si="3"/>
        <v>10</v>
      </c>
    </row>
    <row r="99" spans="1:8" s="12" customFormat="1" ht="12.75">
      <c r="A99" s="20">
        <v>97</v>
      </c>
      <c r="B99" s="21" t="s">
        <v>103</v>
      </c>
      <c r="C99" s="22">
        <v>211.85</v>
      </c>
      <c r="D99" s="18">
        <v>2668.33876</v>
      </c>
      <c r="E99" s="23">
        <f t="shared" si="2"/>
        <v>12.6</v>
      </c>
      <c r="F99" s="18">
        <v>104.94000000000001</v>
      </c>
      <c r="G99" s="18">
        <v>1519.95546</v>
      </c>
      <c r="H99" s="19">
        <f t="shared" si="3"/>
        <v>14.48</v>
      </c>
    </row>
    <row r="100" spans="1:8" s="12" customFormat="1" ht="12.75">
      <c r="A100" s="20">
        <v>98</v>
      </c>
      <c r="B100" s="21" t="s">
        <v>104</v>
      </c>
      <c r="C100" s="22">
        <v>489.56</v>
      </c>
      <c r="D100" s="18">
        <v>7225.3110400000005</v>
      </c>
      <c r="E100" s="23">
        <f t="shared" si="2"/>
        <v>14.76</v>
      </c>
      <c r="F100" s="18">
        <v>389.39</v>
      </c>
      <c r="G100" s="18">
        <v>4954.93876</v>
      </c>
      <c r="H100" s="19">
        <f t="shared" si="3"/>
        <v>12.72</v>
      </c>
    </row>
    <row r="101" spans="1:8" s="12" customFormat="1" ht="12.75">
      <c r="A101" s="24"/>
      <c r="B101" s="9" t="s">
        <v>105</v>
      </c>
      <c r="C101" s="25"/>
      <c r="D101" s="25"/>
      <c r="E101" s="25"/>
      <c r="F101" s="25"/>
      <c r="G101" s="25"/>
      <c r="H101" s="26"/>
    </row>
    <row r="102" spans="1:8" s="12" customFormat="1" ht="12.75">
      <c r="A102" s="13">
        <v>101</v>
      </c>
      <c r="B102" s="14" t="s">
        <v>106</v>
      </c>
      <c r="C102" s="15">
        <v>648.3</v>
      </c>
      <c r="D102" s="16">
        <v>8288.54177</v>
      </c>
      <c r="E102" s="23">
        <f t="shared" si="2"/>
        <v>12.79</v>
      </c>
      <c r="F102" s="18">
        <v>536.5600000000001</v>
      </c>
      <c r="G102" s="18">
        <v>3697.39723</v>
      </c>
      <c r="H102" s="19">
        <f aca="true" t="shared" si="4" ref="H102:H137">ROUND(G102/F102,2)</f>
        <v>6.89</v>
      </c>
    </row>
    <row r="103" spans="1:8" s="12" customFormat="1" ht="12.75">
      <c r="A103" s="20">
        <v>102</v>
      </c>
      <c r="B103" s="21" t="s">
        <v>107</v>
      </c>
      <c r="C103" s="22">
        <v>112.51</v>
      </c>
      <c r="D103" s="18">
        <v>1439.10681</v>
      </c>
      <c r="E103" s="23">
        <f t="shared" si="2"/>
        <v>12.79</v>
      </c>
      <c r="F103" s="18">
        <v>80.28</v>
      </c>
      <c r="G103" s="18">
        <v>808.53932</v>
      </c>
      <c r="H103" s="19">
        <f t="shared" si="4"/>
        <v>10.07</v>
      </c>
    </row>
    <row r="104" spans="1:8" s="12" customFormat="1" ht="12.75">
      <c r="A104" s="20">
        <v>103</v>
      </c>
      <c r="B104" s="21" t="s">
        <v>108</v>
      </c>
      <c r="C104" s="22">
        <v>59</v>
      </c>
      <c r="D104" s="18">
        <v>769.26785</v>
      </c>
      <c r="E104" s="23">
        <f t="shared" si="2"/>
        <v>13.04</v>
      </c>
      <c r="F104" s="18">
        <v>28.09</v>
      </c>
      <c r="G104" s="18">
        <v>403.95629</v>
      </c>
      <c r="H104" s="19">
        <f t="shared" si="4"/>
        <v>14.38</v>
      </c>
    </row>
    <row r="105" spans="1:8" s="12" customFormat="1" ht="12.75">
      <c r="A105" s="20">
        <v>104</v>
      </c>
      <c r="B105" s="21" t="s">
        <v>109</v>
      </c>
      <c r="C105" s="22">
        <v>236.31</v>
      </c>
      <c r="D105" s="18">
        <v>2436.5419</v>
      </c>
      <c r="E105" s="23">
        <f t="shared" si="2"/>
        <v>10.31</v>
      </c>
      <c r="F105" s="18">
        <v>149.29</v>
      </c>
      <c r="G105" s="18">
        <v>1334.2289600000001</v>
      </c>
      <c r="H105" s="19">
        <f t="shared" si="4"/>
        <v>8.94</v>
      </c>
    </row>
    <row r="106" spans="1:8" s="12" customFormat="1" ht="12.75">
      <c r="A106" s="20">
        <v>106</v>
      </c>
      <c r="B106" s="21" t="s">
        <v>110</v>
      </c>
      <c r="C106" s="22">
        <v>127.5</v>
      </c>
      <c r="D106" s="18">
        <v>1728.28825</v>
      </c>
      <c r="E106" s="23">
        <f t="shared" si="2"/>
        <v>13.56</v>
      </c>
      <c r="F106" s="18">
        <v>129</v>
      </c>
      <c r="G106" s="18">
        <v>1117.0221999999999</v>
      </c>
      <c r="H106" s="19">
        <f t="shared" si="4"/>
        <v>8.66</v>
      </c>
    </row>
    <row r="107" spans="1:8" s="12" customFormat="1" ht="12.75">
      <c r="A107" s="20">
        <v>107</v>
      </c>
      <c r="B107" s="21" t="s">
        <v>111</v>
      </c>
      <c r="C107" s="22">
        <v>48.1</v>
      </c>
      <c r="D107" s="18">
        <v>541.71663</v>
      </c>
      <c r="E107" s="23">
        <f t="shared" si="2"/>
        <v>11.26</v>
      </c>
      <c r="F107" s="18">
        <v>29</v>
      </c>
      <c r="G107" s="18">
        <v>237.69997999999998</v>
      </c>
      <c r="H107" s="19">
        <f t="shared" si="4"/>
        <v>8.2</v>
      </c>
    </row>
    <row r="108" spans="1:8" s="12" customFormat="1" ht="12.75">
      <c r="A108" s="20">
        <v>108</v>
      </c>
      <c r="B108" s="21" t="s">
        <v>112</v>
      </c>
      <c r="C108" s="22">
        <v>320.65999999999997</v>
      </c>
      <c r="D108" s="18">
        <v>3850.8070799999996</v>
      </c>
      <c r="E108" s="23">
        <f t="shared" si="2"/>
        <v>12.01</v>
      </c>
      <c r="F108" s="18">
        <v>211.71</v>
      </c>
      <c r="G108" s="18">
        <v>2137.59135</v>
      </c>
      <c r="H108" s="19">
        <f t="shared" si="4"/>
        <v>10.1</v>
      </c>
    </row>
    <row r="109" spans="1:8" s="12" customFormat="1" ht="12.75">
      <c r="A109" s="20">
        <v>109</v>
      </c>
      <c r="B109" s="21" t="s">
        <v>113</v>
      </c>
      <c r="C109" s="22">
        <v>114.69999999999999</v>
      </c>
      <c r="D109" s="18">
        <v>1283.40345</v>
      </c>
      <c r="E109" s="23">
        <f t="shared" si="2"/>
        <v>11.19</v>
      </c>
      <c r="F109" s="18">
        <v>80.83</v>
      </c>
      <c r="G109" s="18">
        <v>853.8729599999999</v>
      </c>
      <c r="H109" s="19">
        <f t="shared" si="4"/>
        <v>10.56</v>
      </c>
    </row>
    <row r="110" spans="1:8" s="12" customFormat="1" ht="12.75">
      <c r="A110" s="20">
        <v>110</v>
      </c>
      <c r="B110" s="21" t="s">
        <v>114</v>
      </c>
      <c r="C110" s="22">
        <v>162</v>
      </c>
      <c r="D110" s="18">
        <v>1977.1056800000001</v>
      </c>
      <c r="E110" s="23">
        <f t="shared" si="2"/>
        <v>12.2</v>
      </c>
      <c r="F110" s="18">
        <v>77</v>
      </c>
      <c r="G110" s="18">
        <v>1078.97195</v>
      </c>
      <c r="H110" s="19">
        <f t="shared" si="4"/>
        <v>14.01</v>
      </c>
    </row>
    <row r="111" spans="1:8" s="12" customFormat="1" ht="12.75">
      <c r="A111" s="20">
        <v>111</v>
      </c>
      <c r="B111" s="21" t="s">
        <v>115</v>
      </c>
      <c r="C111" s="22">
        <v>58.2</v>
      </c>
      <c r="D111" s="18">
        <v>768.04999</v>
      </c>
      <c r="E111" s="23">
        <f t="shared" si="2"/>
        <v>13.2</v>
      </c>
      <c r="F111" s="18">
        <v>38.86000000000001</v>
      </c>
      <c r="G111" s="18">
        <v>460.43336</v>
      </c>
      <c r="H111" s="19">
        <f t="shared" si="4"/>
        <v>11.85</v>
      </c>
    </row>
    <row r="112" spans="1:8" s="12" customFormat="1" ht="12.75">
      <c r="A112" s="20">
        <v>112</v>
      </c>
      <c r="B112" s="21" t="s">
        <v>116</v>
      </c>
      <c r="C112" s="22">
        <v>971.81</v>
      </c>
      <c r="D112" s="18">
        <v>12448.193250000002</v>
      </c>
      <c r="E112" s="23">
        <f t="shared" si="2"/>
        <v>12.81</v>
      </c>
      <c r="F112" s="18">
        <v>638.7700000000001</v>
      </c>
      <c r="G112" s="18">
        <v>8032.455319999999</v>
      </c>
      <c r="H112" s="19">
        <f t="shared" si="4"/>
        <v>12.57</v>
      </c>
    </row>
    <row r="113" spans="1:8" s="12" customFormat="1" ht="12.75">
      <c r="A113" s="20">
        <v>113</v>
      </c>
      <c r="B113" s="21" t="s">
        <v>117</v>
      </c>
      <c r="C113" s="22">
        <v>304.03</v>
      </c>
      <c r="D113" s="18">
        <v>3113.43549</v>
      </c>
      <c r="E113" s="23">
        <f t="shared" si="2"/>
        <v>10.24</v>
      </c>
      <c r="F113" s="18">
        <v>153.72</v>
      </c>
      <c r="G113" s="18">
        <v>1436.58095</v>
      </c>
      <c r="H113" s="19">
        <f t="shared" si="4"/>
        <v>9.35</v>
      </c>
    </row>
    <row r="114" spans="1:8" s="12" customFormat="1" ht="12.75">
      <c r="A114" s="20">
        <v>114</v>
      </c>
      <c r="B114" s="21" t="s">
        <v>118</v>
      </c>
      <c r="C114" s="22">
        <v>214.3</v>
      </c>
      <c r="D114" s="18">
        <v>2552.23577</v>
      </c>
      <c r="E114" s="23">
        <f t="shared" si="2"/>
        <v>11.91</v>
      </c>
      <c r="F114" s="18">
        <v>112</v>
      </c>
      <c r="G114" s="18">
        <v>1308.0336399999999</v>
      </c>
      <c r="H114" s="19">
        <f t="shared" si="4"/>
        <v>11.68</v>
      </c>
    </row>
    <row r="115" spans="1:8" s="12" customFormat="1" ht="12.75">
      <c r="A115" s="20">
        <v>115</v>
      </c>
      <c r="B115" s="21" t="s">
        <v>119</v>
      </c>
      <c r="C115" s="22">
        <v>501.58</v>
      </c>
      <c r="D115" s="18">
        <v>5171.2162</v>
      </c>
      <c r="E115" s="23">
        <f t="shared" si="2"/>
        <v>10.31</v>
      </c>
      <c r="F115" s="18">
        <v>260.42</v>
      </c>
      <c r="G115" s="18">
        <v>3030.35527</v>
      </c>
      <c r="H115" s="19">
        <f t="shared" si="4"/>
        <v>11.64</v>
      </c>
    </row>
    <row r="116" spans="1:8" s="12" customFormat="1" ht="12.75">
      <c r="A116" s="20">
        <v>116</v>
      </c>
      <c r="B116" s="21" t="s">
        <v>120</v>
      </c>
      <c r="C116" s="22">
        <v>106.2</v>
      </c>
      <c r="D116" s="18">
        <v>1334.54998</v>
      </c>
      <c r="E116" s="23">
        <f t="shared" si="2"/>
        <v>12.57</v>
      </c>
      <c r="F116" s="18">
        <v>70.54</v>
      </c>
      <c r="G116" s="18">
        <v>800.96662</v>
      </c>
      <c r="H116" s="19">
        <f t="shared" si="4"/>
        <v>11.35</v>
      </c>
    </row>
    <row r="117" spans="1:8" s="12" customFormat="1" ht="12.75">
      <c r="A117" s="20">
        <v>117</v>
      </c>
      <c r="B117" s="21" t="s">
        <v>121</v>
      </c>
      <c r="C117" s="22">
        <v>1250.6</v>
      </c>
      <c r="D117" s="18">
        <v>17556.53819</v>
      </c>
      <c r="E117" s="23">
        <f t="shared" si="2"/>
        <v>14.04</v>
      </c>
      <c r="F117" s="18">
        <v>784.6</v>
      </c>
      <c r="G117" s="18">
        <v>9777.51538</v>
      </c>
      <c r="H117" s="19">
        <f t="shared" si="4"/>
        <v>12.46</v>
      </c>
    </row>
    <row r="118" spans="1:8" s="12" customFormat="1" ht="12.75">
      <c r="A118" s="20">
        <v>118</v>
      </c>
      <c r="B118" s="21" t="s">
        <v>122</v>
      </c>
      <c r="C118" s="22">
        <v>1580.75</v>
      </c>
      <c r="D118" s="18">
        <v>20310.636870000002</v>
      </c>
      <c r="E118" s="23">
        <f t="shared" si="2"/>
        <v>12.85</v>
      </c>
      <c r="F118" s="18">
        <v>812.96</v>
      </c>
      <c r="G118" s="18">
        <v>9939.98776</v>
      </c>
      <c r="H118" s="19">
        <f t="shared" si="4"/>
        <v>12.23</v>
      </c>
    </row>
    <row r="119" spans="1:8" s="12" customFormat="1" ht="12.75">
      <c r="A119" s="20">
        <v>119</v>
      </c>
      <c r="B119" s="21" t="s">
        <v>123</v>
      </c>
      <c r="C119" s="22">
        <v>42.05</v>
      </c>
      <c r="D119" s="18">
        <v>545.4693</v>
      </c>
      <c r="E119" s="23">
        <f t="shared" si="2"/>
        <v>12.97</v>
      </c>
      <c r="F119" s="18">
        <v>29.2</v>
      </c>
      <c r="G119" s="18">
        <v>339.92178</v>
      </c>
      <c r="H119" s="19">
        <f t="shared" si="4"/>
        <v>11.64</v>
      </c>
    </row>
    <row r="120" spans="1:8" s="12" customFormat="1" ht="12.75">
      <c r="A120" s="20">
        <v>120</v>
      </c>
      <c r="B120" s="21" t="s">
        <v>124</v>
      </c>
      <c r="C120" s="22">
        <v>212.5</v>
      </c>
      <c r="D120" s="18">
        <v>2695.4406299999996</v>
      </c>
      <c r="E120" s="23">
        <f t="shared" si="2"/>
        <v>12.68</v>
      </c>
      <c r="F120" s="18">
        <v>147.5</v>
      </c>
      <c r="G120" s="18">
        <v>1378.68371</v>
      </c>
      <c r="H120" s="19">
        <f t="shared" si="4"/>
        <v>9.35</v>
      </c>
    </row>
    <row r="121" spans="1:8" s="12" customFormat="1" ht="12.75">
      <c r="A121" s="20">
        <v>121</v>
      </c>
      <c r="B121" s="21" t="s">
        <v>125</v>
      </c>
      <c r="C121" s="22">
        <v>890.0999999999999</v>
      </c>
      <c r="D121" s="18">
        <v>9403.525870000001</v>
      </c>
      <c r="E121" s="23">
        <f t="shared" si="2"/>
        <v>10.56</v>
      </c>
      <c r="F121" s="18">
        <v>470.21</v>
      </c>
      <c r="G121" s="18">
        <v>4811.96745</v>
      </c>
      <c r="H121" s="19">
        <f t="shared" si="4"/>
        <v>10.23</v>
      </c>
    </row>
    <row r="122" spans="1:8" s="12" customFormat="1" ht="12.75">
      <c r="A122" s="20">
        <v>122</v>
      </c>
      <c r="B122" s="21" t="s">
        <v>126</v>
      </c>
      <c r="C122" s="22">
        <v>69.22</v>
      </c>
      <c r="D122" s="18">
        <v>970.7055</v>
      </c>
      <c r="E122" s="23">
        <f t="shared" si="2"/>
        <v>14.02</v>
      </c>
      <c r="F122" s="18">
        <v>52.44</v>
      </c>
      <c r="G122" s="18">
        <v>560.56112</v>
      </c>
      <c r="H122" s="19">
        <f t="shared" si="4"/>
        <v>10.69</v>
      </c>
    </row>
    <row r="123" spans="1:8" s="12" customFormat="1" ht="12.75">
      <c r="A123" s="20">
        <v>123</v>
      </c>
      <c r="B123" s="21" t="s">
        <v>127</v>
      </c>
      <c r="C123" s="22">
        <v>1269.8</v>
      </c>
      <c r="D123" s="18">
        <v>14306.86677</v>
      </c>
      <c r="E123" s="23">
        <f t="shared" si="2"/>
        <v>11.27</v>
      </c>
      <c r="F123" s="18">
        <v>709.2</v>
      </c>
      <c r="G123" s="18">
        <v>6716.39493</v>
      </c>
      <c r="H123" s="19">
        <f t="shared" si="4"/>
        <v>9.47</v>
      </c>
    </row>
    <row r="124" spans="1:8" s="12" customFormat="1" ht="12.75">
      <c r="A124" s="20">
        <v>124</v>
      </c>
      <c r="B124" s="21" t="s">
        <v>128</v>
      </c>
      <c r="C124" s="22">
        <v>662.35</v>
      </c>
      <c r="D124" s="18">
        <v>8020.34389</v>
      </c>
      <c r="E124" s="23">
        <f t="shared" si="2"/>
        <v>12.11</v>
      </c>
      <c r="F124" s="18">
        <v>328.17</v>
      </c>
      <c r="G124" s="18">
        <v>4138.01238</v>
      </c>
      <c r="H124" s="19">
        <f t="shared" si="4"/>
        <v>12.61</v>
      </c>
    </row>
    <row r="125" spans="1:8" s="12" customFormat="1" ht="12.75">
      <c r="A125" s="20">
        <v>126</v>
      </c>
      <c r="B125" s="21" t="s">
        <v>129</v>
      </c>
      <c r="C125" s="22">
        <v>160.46</v>
      </c>
      <c r="D125" s="18">
        <v>1622.69378</v>
      </c>
      <c r="E125" s="23">
        <f t="shared" si="2"/>
        <v>10.11</v>
      </c>
      <c r="F125" s="18">
        <v>81.74</v>
      </c>
      <c r="G125" s="18">
        <v>746.94438</v>
      </c>
      <c r="H125" s="19">
        <f t="shared" si="4"/>
        <v>9.14</v>
      </c>
    </row>
    <row r="126" spans="1:8" s="12" customFormat="1" ht="12.75">
      <c r="A126" s="20">
        <v>127</v>
      </c>
      <c r="B126" s="21" t="s">
        <v>130</v>
      </c>
      <c r="C126" s="22">
        <v>633.13</v>
      </c>
      <c r="D126" s="18">
        <v>8642.44927</v>
      </c>
      <c r="E126" s="23">
        <f t="shared" si="2"/>
        <v>13.65</v>
      </c>
      <c r="F126" s="18">
        <v>401.43</v>
      </c>
      <c r="G126" s="18">
        <v>4913.48853</v>
      </c>
      <c r="H126" s="19">
        <f t="shared" si="4"/>
        <v>12.24</v>
      </c>
    </row>
    <row r="127" spans="1:8" s="12" customFormat="1" ht="12.75">
      <c r="A127" s="20">
        <v>128</v>
      </c>
      <c r="B127" s="21" t="s">
        <v>131</v>
      </c>
      <c r="C127" s="22">
        <v>2922.6199999999994</v>
      </c>
      <c r="D127" s="18">
        <v>42251.25780000001</v>
      </c>
      <c r="E127" s="23">
        <f t="shared" si="2"/>
        <v>14.46</v>
      </c>
      <c r="F127" s="18">
        <v>2068.97</v>
      </c>
      <c r="G127" s="18">
        <v>26356.6674</v>
      </c>
      <c r="H127" s="19">
        <f t="shared" si="4"/>
        <v>12.74</v>
      </c>
    </row>
    <row r="128" spans="1:8" s="12" customFormat="1" ht="12.75">
      <c r="A128" s="20">
        <v>130</v>
      </c>
      <c r="B128" s="21" t="s">
        <v>132</v>
      </c>
      <c r="C128" s="22">
        <v>174.28</v>
      </c>
      <c r="D128" s="18">
        <v>1996.56654</v>
      </c>
      <c r="E128" s="23">
        <f t="shared" si="2"/>
        <v>11.46</v>
      </c>
      <c r="F128" s="18">
        <v>80.81</v>
      </c>
      <c r="G128" s="18">
        <v>961.6790799999999</v>
      </c>
      <c r="H128" s="19">
        <f t="shared" si="4"/>
        <v>11.9</v>
      </c>
    </row>
    <row r="129" spans="1:8" s="12" customFormat="1" ht="15">
      <c r="A129" s="20">
        <v>131</v>
      </c>
      <c r="B129" s="21" t="s">
        <v>133</v>
      </c>
      <c r="C129" s="22">
        <v>517.99</v>
      </c>
      <c r="D129" s="18">
        <v>6428.16653</v>
      </c>
      <c r="E129" s="23">
        <f t="shared" si="2"/>
        <v>12.41</v>
      </c>
      <c r="F129" s="18">
        <v>318.75</v>
      </c>
      <c r="G129" s="18">
        <v>4066.0997799999996</v>
      </c>
      <c r="H129" s="19">
        <f t="shared" si="4"/>
        <v>12.76</v>
      </c>
    </row>
    <row r="130" spans="1:8" s="12" customFormat="1" ht="12.75">
      <c r="A130" s="20">
        <v>132</v>
      </c>
      <c r="B130" s="21" t="s">
        <v>134</v>
      </c>
      <c r="C130" s="22">
        <v>213.23999999999998</v>
      </c>
      <c r="D130" s="18">
        <v>2576.56651</v>
      </c>
      <c r="E130" s="23">
        <f t="shared" si="2"/>
        <v>12.08</v>
      </c>
      <c r="F130" s="18">
        <v>122.17</v>
      </c>
      <c r="G130" s="18">
        <v>1378.47766</v>
      </c>
      <c r="H130" s="19">
        <f t="shared" si="4"/>
        <v>11.28</v>
      </c>
    </row>
    <row r="131" spans="1:8" s="12" customFormat="1" ht="12.75">
      <c r="A131" s="20">
        <v>135</v>
      </c>
      <c r="B131" s="21" t="s">
        <v>43</v>
      </c>
      <c r="C131" s="22">
        <v>79.05</v>
      </c>
      <c r="D131" s="18">
        <v>794.1555300000001</v>
      </c>
      <c r="E131" s="23">
        <f t="shared" si="2"/>
        <v>10.05</v>
      </c>
      <c r="F131" s="18">
        <v>37.1</v>
      </c>
      <c r="G131" s="18">
        <v>370.17778999999996</v>
      </c>
      <c r="H131" s="19">
        <f t="shared" si="4"/>
        <v>9.98</v>
      </c>
    </row>
    <row r="132" spans="1:8" s="12" customFormat="1" ht="12.75">
      <c r="A132" s="20">
        <v>136</v>
      </c>
      <c r="B132" s="21" t="s">
        <v>135</v>
      </c>
      <c r="C132" s="22">
        <v>1683.58</v>
      </c>
      <c r="D132" s="18">
        <v>22692.386860000002</v>
      </c>
      <c r="E132" s="23">
        <f t="shared" si="2"/>
        <v>13.48</v>
      </c>
      <c r="F132" s="18">
        <v>1155.67</v>
      </c>
      <c r="G132" s="18">
        <v>15630.7497</v>
      </c>
      <c r="H132" s="19">
        <f t="shared" si="4"/>
        <v>13.53</v>
      </c>
    </row>
    <row r="133" spans="1:8" s="12" customFormat="1" ht="12.75">
      <c r="A133" s="20">
        <v>137</v>
      </c>
      <c r="B133" s="21" t="s">
        <v>136</v>
      </c>
      <c r="C133" s="22">
        <v>36</v>
      </c>
      <c r="D133" s="18">
        <v>455.61113000000006</v>
      </c>
      <c r="E133" s="23">
        <f t="shared" si="2"/>
        <v>12.66</v>
      </c>
      <c r="F133" s="18">
        <v>5</v>
      </c>
      <c r="G133" s="18">
        <v>68.85556</v>
      </c>
      <c r="H133" s="19">
        <f t="shared" si="4"/>
        <v>13.77</v>
      </c>
    </row>
    <row r="134" spans="1:8" s="12" customFormat="1" ht="12.75">
      <c r="A134" s="20">
        <v>139</v>
      </c>
      <c r="B134" s="21" t="s">
        <v>137</v>
      </c>
      <c r="C134" s="22">
        <v>175.5</v>
      </c>
      <c r="D134" s="18">
        <v>2301.30165</v>
      </c>
      <c r="E134" s="23">
        <f t="shared" si="2"/>
        <v>13.11</v>
      </c>
      <c r="F134" s="18">
        <v>114.08</v>
      </c>
      <c r="G134" s="18">
        <v>1541.8100200000001</v>
      </c>
      <c r="H134" s="19">
        <f t="shared" si="4"/>
        <v>13.52</v>
      </c>
    </row>
    <row r="135" spans="1:8" s="12" customFormat="1" ht="12.75">
      <c r="A135" s="20">
        <v>142</v>
      </c>
      <c r="B135" s="21" t="s">
        <v>138</v>
      </c>
      <c r="C135" s="22">
        <v>92.11999999999999</v>
      </c>
      <c r="D135" s="18">
        <v>1215.0833499999999</v>
      </c>
      <c r="E135" s="23">
        <f t="shared" si="2"/>
        <v>13.19</v>
      </c>
      <c r="F135" s="18">
        <v>75.41000000000001</v>
      </c>
      <c r="G135" s="18">
        <v>937.3499999999999</v>
      </c>
      <c r="H135" s="19">
        <f t="shared" si="4"/>
        <v>12.43</v>
      </c>
    </row>
    <row r="136" spans="1:8" s="12" customFormat="1" ht="12.75">
      <c r="A136" s="20">
        <v>143</v>
      </c>
      <c r="B136" s="21" t="s">
        <v>139</v>
      </c>
      <c r="C136" s="22">
        <v>338.01</v>
      </c>
      <c r="D136" s="18">
        <v>4333.76931</v>
      </c>
      <c r="E136" s="23">
        <f aca="true" t="shared" si="5" ref="E136:E142">ROUND(D136/C136,2)</f>
        <v>12.82</v>
      </c>
      <c r="F136" s="18">
        <v>185.98999999999998</v>
      </c>
      <c r="G136" s="18">
        <v>2481.57868</v>
      </c>
      <c r="H136" s="19">
        <f t="shared" si="4"/>
        <v>13.34</v>
      </c>
    </row>
    <row r="137" spans="1:8" s="12" customFormat="1" ht="12.75">
      <c r="A137" s="20">
        <v>144</v>
      </c>
      <c r="B137" s="21" t="s">
        <v>140</v>
      </c>
      <c r="C137" s="22">
        <v>130.44</v>
      </c>
      <c r="D137" s="18">
        <v>1916.2721099999999</v>
      </c>
      <c r="E137" s="23">
        <f t="shared" si="5"/>
        <v>14.69</v>
      </c>
      <c r="F137" s="18">
        <v>65.06</v>
      </c>
      <c r="G137" s="18">
        <v>958.6832899999999</v>
      </c>
      <c r="H137" s="19">
        <f t="shared" si="4"/>
        <v>14.74</v>
      </c>
    </row>
    <row r="138" spans="1:8" s="12" customFormat="1" ht="12.75">
      <c r="A138" s="24"/>
      <c r="B138" s="9" t="s">
        <v>141</v>
      </c>
      <c r="C138" s="25"/>
      <c r="D138" s="25"/>
      <c r="E138" s="25"/>
      <c r="F138" s="25"/>
      <c r="G138" s="25"/>
      <c r="H138" s="26"/>
    </row>
    <row r="139" spans="1:8" s="12" customFormat="1" ht="12.75">
      <c r="A139" s="13">
        <v>202</v>
      </c>
      <c r="B139" s="14" t="s">
        <v>142</v>
      </c>
      <c r="C139" s="15">
        <v>27.77</v>
      </c>
      <c r="D139" s="16">
        <v>352.82954</v>
      </c>
      <c r="E139" s="17">
        <f t="shared" si="5"/>
        <v>12.71</v>
      </c>
      <c r="F139" s="15">
        <v>19</v>
      </c>
      <c r="G139" s="16">
        <v>199.24432</v>
      </c>
      <c r="H139" s="27">
        <f>ROUND(G139/F139,2)</f>
        <v>10.49</v>
      </c>
    </row>
    <row r="140" spans="1:8" s="12" customFormat="1" ht="12.75">
      <c r="A140" s="28">
        <v>207</v>
      </c>
      <c r="B140" s="29" t="s">
        <v>143</v>
      </c>
      <c r="C140" s="30">
        <v>49</v>
      </c>
      <c r="D140" s="31">
        <v>434.12222</v>
      </c>
      <c r="E140" s="32">
        <f t="shared" si="5"/>
        <v>8.86</v>
      </c>
      <c r="F140" s="30">
        <v>35</v>
      </c>
      <c r="G140" s="31">
        <v>305.31111000000004</v>
      </c>
      <c r="H140" s="33">
        <f>ROUND(G140/F140,2)</f>
        <v>8.72</v>
      </c>
    </row>
    <row r="141" spans="1:8" s="12" customFormat="1" ht="12.75">
      <c r="A141" s="34"/>
      <c r="B141" s="35"/>
      <c r="C141" s="18" t="s">
        <v>144</v>
      </c>
      <c r="D141" s="18"/>
      <c r="E141" s="18"/>
      <c r="F141" s="18"/>
      <c r="G141" s="18"/>
      <c r="H141" s="19"/>
    </row>
    <row r="142" spans="1:8" s="12" customFormat="1" ht="12.75">
      <c r="A142" s="34"/>
      <c r="B142" s="1" t="s">
        <v>145</v>
      </c>
      <c r="C142" s="36">
        <f>SUM(C7:C140)</f>
        <v>56965.93999999999</v>
      </c>
      <c r="D142" s="36">
        <f>SUM(D7:D140)</f>
        <v>752443.76129</v>
      </c>
      <c r="E142" s="36">
        <f t="shared" si="5"/>
        <v>13.21</v>
      </c>
      <c r="F142" s="36">
        <f>SUM(F7:F140)</f>
        <v>37185.20999999999</v>
      </c>
      <c r="G142" s="36">
        <f>SUM(G7:G140)</f>
        <v>454590.69891999965</v>
      </c>
      <c r="H142" s="37">
        <f>ROUND(G142/F142,2)</f>
        <v>12.23</v>
      </c>
    </row>
    <row r="143" spans="1:8" s="12" customFormat="1" ht="12.75">
      <c r="A143" s="38"/>
      <c r="B143" s="39"/>
      <c r="C143" s="40"/>
      <c r="D143" s="40"/>
      <c r="E143" s="40"/>
      <c r="F143" s="40"/>
      <c r="G143" s="40"/>
      <c r="H143" s="41"/>
    </row>
    <row r="144" spans="1:8" s="7" customFormat="1" ht="56.25" customHeight="1">
      <c r="A144" s="80" t="s">
        <v>247</v>
      </c>
      <c r="B144" s="81"/>
      <c r="C144" s="81"/>
      <c r="D144" s="81"/>
      <c r="E144" s="81"/>
      <c r="F144" s="81"/>
      <c r="G144" s="81"/>
      <c r="H144" s="82"/>
    </row>
    <row r="145" spans="1:8" s="7" customFormat="1" ht="16.5" customHeight="1">
      <c r="A145" s="80" t="s">
        <v>245</v>
      </c>
      <c r="B145" s="81"/>
      <c r="C145" s="81"/>
      <c r="D145" s="81"/>
      <c r="E145" s="81"/>
      <c r="F145" s="81"/>
      <c r="G145" s="81"/>
      <c r="H145" s="82"/>
    </row>
    <row r="146" spans="1:8" s="7" customFormat="1" ht="17.25" customHeight="1">
      <c r="A146" s="80" t="s">
        <v>248</v>
      </c>
      <c r="B146" s="81"/>
      <c r="C146" s="81"/>
      <c r="D146" s="81"/>
      <c r="E146" s="81"/>
      <c r="F146" s="81"/>
      <c r="G146" s="81"/>
      <c r="H146" s="82"/>
    </row>
    <row r="147" spans="1:8" s="7" customFormat="1" ht="15.75" customHeight="1">
      <c r="A147" s="80" t="s">
        <v>246</v>
      </c>
      <c r="B147" s="81"/>
      <c r="C147" s="81"/>
      <c r="D147" s="81"/>
      <c r="E147" s="81"/>
      <c r="F147" s="81"/>
      <c r="G147" s="81"/>
      <c r="H147" s="82"/>
    </row>
    <row r="148" spans="1:8" s="7" customFormat="1" ht="16.5" customHeight="1">
      <c r="A148" s="80" t="s">
        <v>249</v>
      </c>
      <c r="B148" s="81"/>
      <c r="C148" s="81"/>
      <c r="D148" s="81"/>
      <c r="E148" s="81"/>
      <c r="F148" s="81"/>
      <c r="G148" s="81"/>
      <c r="H148" s="82"/>
    </row>
    <row r="149" spans="1:8" s="7" customFormat="1" ht="34.5" customHeight="1" thickBot="1">
      <c r="A149" s="83" t="s">
        <v>146</v>
      </c>
      <c r="B149" s="84"/>
      <c r="C149" s="84"/>
      <c r="D149" s="84"/>
      <c r="E149" s="84"/>
      <c r="F149" s="84"/>
      <c r="G149" s="84"/>
      <c r="H149" s="85"/>
    </row>
    <row r="150" s="7" customFormat="1" ht="12.75"/>
    <row r="151" s="7" customFormat="1" ht="12.75"/>
    <row r="152" s="7" customFormat="1" ht="12.75"/>
    <row r="153" s="7" customFormat="1" ht="12.75"/>
    <row r="154" s="7" customFormat="1" ht="12.75"/>
    <row r="155" s="7" customFormat="1" ht="12.75"/>
    <row r="156" s="7" customFormat="1" ht="12.75"/>
    <row r="157" s="7" customFormat="1" ht="12.75"/>
    <row r="158" s="7" customFormat="1" ht="12.75"/>
    <row r="159" s="7" customFormat="1" ht="12.75"/>
    <row r="160" s="7" customFormat="1" ht="12.75"/>
    <row r="161" s="7" customFormat="1" ht="12.75"/>
    <row r="162" s="7" customFormat="1" ht="12.75"/>
    <row r="163" s="7" customFormat="1" ht="12.75"/>
    <row r="164" s="7" customFormat="1" ht="12.75"/>
    <row r="165" s="7" customFormat="1" ht="12.75"/>
    <row r="166" s="7" customFormat="1" ht="12.75"/>
    <row r="167" s="7" customFormat="1" ht="12.75"/>
    <row r="168" s="7" customFormat="1" ht="12.75"/>
    <row r="169" s="7" customFormat="1" ht="12.75"/>
    <row r="170" s="7" customFormat="1" ht="12.75"/>
    <row r="171" s="7" customFormat="1" ht="12.75"/>
    <row r="172" s="7" customFormat="1" ht="12.75"/>
    <row r="173" s="7" customFormat="1" ht="12.75"/>
    <row r="174" s="7" customFormat="1" ht="12.75"/>
    <row r="175" s="7" customFormat="1" ht="12.75"/>
    <row r="176" s="7" customFormat="1" ht="12.75"/>
    <row r="177" s="7" customFormat="1" ht="12.75"/>
    <row r="178" s="7" customFormat="1" ht="12.75"/>
    <row r="179" s="7" customFormat="1" ht="12.75"/>
    <row r="180" s="7" customFormat="1" ht="12.75"/>
    <row r="181" s="7" customFormat="1" ht="12.75"/>
    <row r="182" s="7" customFormat="1" ht="12.75"/>
    <row r="183" s="7" customFormat="1" ht="12.75"/>
    <row r="184" s="7" customFormat="1" ht="12.75"/>
    <row r="185" s="7" customFormat="1" ht="12.75"/>
    <row r="186" s="7" customFormat="1" ht="12.75"/>
    <row r="187" s="7" customFormat="1" ht="12.75"/>
    <row r="188" s="7" customFormat="1" ht="12.75"/>
    <row r="189" s="7" customFormat="1" ht="12.75"/>
    <row r="190" s="7" customFormat="1" ht="12.75"/>
    <row r="191" s="7" customFormat="1" ht="12.75"/>
    <row r="192" s="7" customFormat="1" ht="12.75"/>
    <row r="193" s="7" customFormat="1" ht="12.75"/>
    <row r="194" s="7" customFormat="1" ht="12.75"/>
    <row r="195" s="7" customFormat="1" ht="12.75"/>
    <row r="196" s="7" customFormat="1" ht="12.75"/>
    <row r="197" s="7" customFormat="1" ht="12.75"/>
    <row r="198" s="7" customFormat="1" ht="12.75"/>
    <row r="199" s="7" customFormat="1" ht="12.75"/>
    <row r="200" s="7" customFormat="1" ht="12.75"/>
    <row r="201" s="7" customFormat="1" ht="12.75"/>
    <row r="202" s="7" customFormat="1" ht="12.75"/>
    <row r="203" s="7" customFormat="1" ht="12.75"/>
    <row r="204" s="7" customFormat="1" ht="12.75"/>
    <row r="205" s="7" customFormat="1" ht="12.75"/>
    <row r="206" s="7" customFormat="1" ht="12.75"/>
    <row r="207" s="7" customFormat="1" ht="12.75"/>
    <row r="208" s="7" customFormat="1" ht="12.75"/>
    <row r="209" s="7" customFormat="1" ht="12.75"/>
    <row r="210" s="7" customFormat="1" ht="12.75"/>
    <row r="211" s="7" customFormat="1" ht="12.75"/>
    <row r="212" s="7" customFormat="1" ht="12.75"/>
    <row r="213" s="7" customFormat="1" ht="12.75"/>
    <row r="214" s="7" customFormat="1" ht="12.75"/>
    <row r="215" s="7" customFormat="1" ht="12.75"/>
    <row r="216" s="7" customFormat="1" ht="12.75"/>
    <row r="217" s="7" customFormat="1" ht="12.75"/>
    <row r="218" s="7" customFormat="1" ht="12.75"/>
    <row r="219" s="7" customFormat="1" ht="12.75"/>
    <row r="220" s="7" customFormat="1" ht="12.75"/>
    <row r="221" s="7" customFormat="1" ht="12.75"/>
    <row r="222" s="7" customFormat="1" ht="12.75"/>
    <row r="223" s="7" customFormat="1" ht="12.75"/>
    <row r="224" s="7" customFormat="1" ht="12.75"/>
    <row r="225" s="7" customFormat="1" ht="12.75"/>
    <row r="226" s="7" customFormat="1" ht="12.75"/>
    <row r="227" s="7" customFormat="1" ht="12.75"/>
    <row r="228" s="7" customFormat="1" ht="12.75"/>
    <row r="229" s="7" customFormat="1" ht="12.75"/>
    <row r="230" s="7" customFormat="1" ht="12.75"/>
    <row r="231" s="7" customFormat="1" ht="12.75"/>
    <row r="232" s="7" customFormat="1" ht="12.75"/>
    <row r="233" s="7" customFormat="1" ht="12.75"/>
    <row r="234" s="7" customFormat="1" ht="12.75"/>
    <row r="235" s="7" customFormat="1" ht="12.75"/>
    <row r="236" s="7" customFormat="1" ht="12.75"/>
    <row r="237" s="7" customFormat="1" ht="12.75"/>
    <row r="238" s="7" customFormat="1" ht="12.75"/>
    <row r="239" s="7" customFormat="1" ht="12.75"/>
    <row r="240" s="7" customFormat="1" ht="12.75"/>
    <row r="241" s="7" customFormat="1" ht="12.75"/>
    <row r="242" s="7" customFormat="1" ht="12.75"/>
    <row r="243" s="7" customFormat="1" ht="12.75"/>
    <row r="244" s="7" customFormat="1" ht="12.75"/>
    <row r="245" s="7" customFormat="1" ht="12.75"/>
    <row r="246" s="7" customFormat="1" ht="12.75"/>
    <row r="247" s="7" customFormat="1" ht="12.75"/>
    <row r="248" s="7" customFormat="1" ht="12.75"/>
    <row r="249" s="7" customFormat="1" ht="12.75"/>
    <row r="250" s="7" customFormat="1" ht="12.75"/>
    <row r="251" s="7" customFormat="1" ht="12.75"/>
    <row r="252" s="7" customFormat="1" ht="12.75"/>
    <row r="253" s="7" customFormat="1" ht="12.75"/>
    <row r="254" s="7" customFormat="1" ht="12.75"/>
    <row r="255" s="7" customFormat="1" ht="12.75"/>
    <row r="256" s="7" customFormat="1" ht="12.75"/>
    <row r="257" s="7" customFormat="1" ht="12.75"/>
    <row r="258" s="7" customFormat="1" ht="12.75"/>
    <row r="259" s="7" customFormat="1" ht="12.75"/>
    <row r="260" s="7" customFormat="1" ht="12.75"/>
    <row r="261" s="7" customFormat="1" ht="12.75"/>
    <row r="262" s="7" customFormat="1" ht="12.75"/>
    <row r="263" s="7" customFormat="1" ht="12.75"/>
    <row r="264" s="7" customFormat="1" ht="12.75"/>
    <row r="265" s="7" customFormat="1" ht="12.75"/>
    <row r="266" s="7" customFormat="1" ht="12.75"/>
    <row r="267" s="7" customFormat="1" ht="12.75"/>
    <row r="268" s="7" customFormat="1" ht="12.75"/>
    <row r="269" s="7" customFormat="1" ht="12.75"/>
    <row r="270" s="7" customFormat="1" ht="12.75"/>
    <row r="271" s="7" customFormat="1" ht="12.75"/>
    <row r="272" s="7" customFormat="1" ht="12.75"/>
    <row r="273" s="7" customFormat="1" ht="12.75"/>
    <row r="274" s="7" customFormat="1" ht="12.75"/>
    <row r="275" s="7" customFormat="1" ht="12.75"/>
    <row r="276" s="7" customFormat="1" ht="12.75"/>
    <row r="277" s="7" customFormat="1" ht="12.75"/>
    <row r="278" s="7" customFormat="1" ht="12.75"/>
    <row r="279" s="7" customFormat="1" ht="12.75"/>
    <row r="280" s="7" customFormat="1" ht="12.75"/>
    <row r="281" s="7" customFormat="1" ht="12.75"/>
    <row r="282" s="7" customFormat="1" ht="12.75"/>
    <row r="283" s="7" customFormat="1" ht="12.75"/>
    <row r="284" s="7" customFormat="1" ht="12.75"/>
    <row r="285" s="7" customFormat="1" ht="12.75"/>
    <row r="286" s="7" customFormat="1" ht="12.75"/>
    <row r="287" s="7" customFormat="1" ht="12.75"/>
    <row r="288" s="7" customFormat="1" ht="12.75"/>
    <row r="289" s="7" customFormat="1" ht="12.75"/>
    <row r="290" s="7" customFormat="1" ht="12.75"/>
    <row r="291" s="7" customFormat="1" ht="12.75"/>
    <row r="292" s="7" customFormat="1" ht="12.75"/>
    <row r="293" s="7" customFormat="1" ht="12.75"/>
    <row r="294" s="7" customFormat="1" ht="12.75"/>
    <row r="295" s="7" customFormat="1" ht="12.75"/>
    <row r="296" s="7" customFormat="1" ht="12.75"/>
    <row r="297" s="7" customFormat="1" ht="12.75"/>
    <row r="298" s="7" customFormat="1" ht="12.75"/>
    <row r="299" s="7" customFormat="1" ht="12.75"/>
    <row r="300" s="7" customFormat="1" ht="12.75"/>
    <row r="301" s="7" customFormat="1" ht="12.75"/>
    <row r="302" s="7" customFormat="1" ht="12.75"/>
    <row r="303" s="7" customFormat="1" ht="12.75"/>
    <row r="304" s="7" customFormat="1" ht="12.75"/>
    <row r="305" s="7" customFormat="1" ht="12.75"/>
    <row r="306" s="7" customFormat="1" ht="12.75"/>
    <row r="307" s="7" customFormat="1" ht="12.75"/>
    <row r="308" s="7" customFormat="1" ht="12.75"/>
    <row r="309" s="7" customFormat="1" ht="12.75"/>
    <row r="310" s="7" customFormat="1" ht="12.75"/>
    <row r="311" s="7" customFormat="1" ht="12.75"/>
    <row r="312" s="7" customFormat="1" ht="12.75"/>
    <row r="313" s="7" customFormat="1" ht="12.75"/>
    <row r="314" s="7" customFormat="1" ht="12.75"/>
    <row r="315" s="7" customFormat="1" ht="12.75"/>
    <row r="316" s="7" customFormat="1" ht="12.75"/>
    <row r="317" s="7" customFormat="1" ht="12.75"/>
    <row r="318" s="7" customFormat="1" ht="12.75"/>
    <row r="319" s="7" customFormat="1" ht="12.75"/>
    <row r="320" s="7" customFormat="1" ht="12.75"/>
    <row r="321" s="7" customFormat="1" ht="12.75"/>
    <row r="322" s="7" customFormat="1" ht="12.75"/>
    <row r="323" s="7" customFormat="1" ht="12.75"/>
    <row r="324" s="7" customFormat="1" ht="12.75"/>
    <row r="325" s="7" customFormat="1" ht="12.75"/>
    <row r="326" s="7" customFormat="1" ht="12.75"/>
    <row r="327" s="7" customFormat="1" ht="12.75"/>
    <row r="328" s="7" customFormat="1" ht="12.75"/>
    <row r="329" s="7" customFormat="1" ht="12.75"/>
    <row r="330" s="7" customFormat="1" ht="12.75"/>
    <row r="331" s="7" customFormat="1" ht="12.75"/>
    <row r="332" s="7" customFormat="1" ht="12.75"/>
    <row r="333" s="7" customFormat="1" ht="12.75"/>
    <row r="334" s="7" customFormat="1" ht="12.75"/>
    <row r="335" s="7" customFormat="1" ht="12.75"/>
    <row r="336" s="7" customFormat="1" ht="12.75"/>
    <row r="337" s="7" customFormat="1" ht="12.75"/>
    <row r="338" s="7" customFormat="1" ht="12.75"/>
    <row r="339" s="7" customFormat="1" ht="12.75"/>
    <row r="340" s="7" customFormat="1" ht="12.75"/>
    <row r="341" s="7" customFormat="1" ht="12.75"/>
    <row r="342" s="7" customFormat="1" ht="12.75"/>
    <row r="343" s="7" customFormat="1" ht="12.75"/>
    <row r="344" s="7" customFormat="1" ht="12.75"/>
    <row r="345" s="7" customFormat="1" ht="12.75"/>
    <row r="346" s="7" customFormat="1" ht="12.75"/>
    <row r="347" s="7" customFormat="1" ht="12.75"/>
    <row r="348" s="7" customFormat="1" ht="12.75"/>
    <row r="349" s="7" customFormat="1" ht="12.75"/>
    <row r="350" s="7" customFormat="1" ht="12.75"/>
    <row r="351" s="7" customFormat="1" ht="12.75"/>
    <row r="352" s="7" customFormat="1" ht="12.75"/>
    <row r="353" s="7" customFormat="1" ht="12.75"/>
    <row r="354" s="7" customFormat="1" ht="12.75"/>
    <row r="355" s="7" customFormat="1" ht="12.75"/>
    <row r="356" s="7" customFormat="1" ht="12.75"/>
    <row r="357" s="7" customFormat="1" ht="12.75"/>
    <row r="358" s="7" customFormat="1" ht="12.75"/>
    <row r="359" s="7" customFormat="1" ht="12.75"/>
    <row r="360" s="7" customFormat="1" ht="12.75"/>
    <row r="361" s="7" customFormat="1" ht="12.75"/>
    <row r="362" s="7" customFormat="1" ht="12.75"/>
    <row r="363" s="7" customFormat="1" ht="12.75"/>
    <row r="364" s="7" customFormat="1" ht="12.75"/>
    <row r="365" s="7" customFormat="1" ht="12.75"/>
    <row r="366" s="7" customFormat="1" ht="12.75"/>
    <row r="367" s="7" customFormat="1" ht="12.75"/>
    <row r="368" s="7" customFormat="1" ht="12.75"/>
    <row r="369" s="7" customFormat="1" ht="12.75"/>
    <row r="370" s="7" customFormat="1" ht="12.75"/>
    <row r="371" s="7" customFormat="1" ht="12.75"/>
    <row r="372" s="7" customFormat="1" ht="12.75"/>
    <row r="373" s="7" customFormat="1" ht="12.75"/>
    <row r="374" s="7" customFormat="1" ht="12.75"/>
    <row r="375" s="7" customFormat="1" ht="12.75"/>
    <row r="376" s="7" customFormat="1" ht="12.75"/>
    <row r="377" s="7" customFormat="1" ht="12.75"/>
    <row r="378" s="7" customFormat="1" ht="12.75"/>
    <row r="379" s="7" customFormat="1" ht="12.75"/>
    <row r="380" s="7" customFormat="1" ht="12.75"/>
    <row r="381" s="7" customFormat="1" ht="12.75"/>
    <row r="382" s="7" customFormat="1" ht="12.75"/>
    <row r="383" s="7" customFormat="1" ht="12.75"/>
    <row r="384" s="7" customFormat="1" ht="12.75"/>
    <row r="385" s="7" customFormat="1" ht="12.75"/>
    <row r="386" s="7" customFormat="1" ht="12.75"/>
    <row r="387" s="7" customFormat="1" ht="12.75"/>
    <row r="388" s="7" customFormat="1" ht="12.75"/>
    <row r="389" s="7" customFormat="1" ht="12.75"/>
    <row r="390" s="7" customFormat="1" ht="12.75"/>
    <row r="391" s="7" customFormat="1" ht="12.75"/>
    <row r="392" s="7" customFormat="1" ht="12.75"/>
    <row r="393" s="7" customFormat="1" ht="12.75"/>
    <row r="394" s="7" customFormat="1" ht="12.75"/>
    <row r="395" s="7" customFormat="1" ht="12.75"/>
    <row r="396" s="7" customFormat="1" ht="12.75"/>
    <row r="397" s="7" customFormat="1" ht="12.75"/>
    <row r="398" s="7" customFormat="1" ht="12.75"/>
    <row r="399" s="7" customFormat="1" ht="12.75"/>
    <row r="400" s="7" customFormat="1" ht="12.75"/>
    <row r="401" s="7" customFormat="1" ht="12.75"/>
    <row r="402" s="7" customFormat="1" ht="12.75"/>
    <row r="403" s="7" customFormat="1" ht="12.75"/>
    <row r="404" s="7" customFormat="1" ht="12.75"/>
    <row r="405" s="7" customFormat="1" ht="12.75"/>
    <row r="406" s="7" customFormat="1" ht="12.75"/>
    <row r="407" s="7" customFormat="1" ht="12.75"/>
    <row r="408" s="7" customFormat="1" ht="12.75"/>
    <row r="409" s="7" customFormat="1" ht="12.75"/>
    <row r="410" s="7" customFormat="1" ht="12.75"/>
    <row r="411" s="7" customFormat="1" ht="12.75"/>
    <row r="412" s="7" customFormat="1" ht="12.75"/>
    <row r="413" s="7" customFormat="1" ht="12.75"/>
    <row r="414" s="7" customFormat="1" ht="12.75"/>
    <row r="415" s="7" customFormat="1" ht="12.75"/>
    <row r="416" s="7" customFormat="1" ht="12.75"/>
    <row r="417" s="7" customFormat="1" ht="12.75"/>
    <row r="418" s="7" customFormat="1" ht="12.75"/>
    <row r="419" s="7" customFormat="1" ht="12.75"/>
    <row r="420" s="7" customFormat="1" ht="12.75"/>
    <row r="421" s="7" customFormat="1" ht="12.75"/>
    <row r="422" s="7" customFormat="1" ht="12.75"/>
    <row r="423" s="7" customFormat="1" ht="12.75"/>
    <row r="424" s="7" customFormat="1" ht="12.75"/>
    <row r="425" s="7" customFormat="1" ht="12.75"/>
    <row r="426" s="7" customFormat="1" ht="12.75"/>
    <row r="427" s="7" customFormat="1" ht="12.75"/>
    <row r="428" s="7" customFormat="1" ht="12.75"/>
    <row r="429" s="7" customFormat="1" ht="12.75"/>
    <row r="430" s="7" customFormat="1" ht="12.75"/>
    <row r="431" s="7" customFormat="1" ht="12.75"/>
    <row r="432" s="7" customFormat="1" ht="12.75"/>
    <row r="433" s="7" customFormat="1" ht="12.75"/>
    <row r="434" s="7" customFormat="1" ht="12.75"/>
    <row r="435" s="7" customFormat="1" ht="12.75"/>
    <row r="436" s="7" customFormat="1" ht="12.75"/>
    <row r="437" s="7" customFormat="1" ht="12.75"/>
    <row r="438" s="7" customFormat="1" ht="12.75"/>
    <row r="439" s="7" customFormat="1" ht="12.75"/>
    <row r="440" s="7" customFormat="1" ht="12.75"/>
    <row r="441" s="7" customFormat="1" ht="12.75"/>
    <row r="442" s="7" customFormat="1" ht="12.75"/>
    <row r="443" s="7" customFormat="1" ht="12.75"/>
    <row r="444" s="7" customFormat="1" ht="12.75"/>
    <row r="445" s="7" customFormat="1" ht="12.75"/>
    <row r="446" s="7" customFormat="1" ht="12.75"/>
    <row r="447" s="7" customFormat="1" ht="12.75"/>
    <row r="448" s="7" customFormat="1" ht="12.75"/>
    <row r="449" s="7" customFormat="1" ht="12.75"/>
    <row r="450" s="7" customFormat="1" ht="12.75"/>
    <row r="451" s="7" customFormat="1" ht="12.75"/>
    <row r="452" s="7" customFormat="1" ht="12.75"/>
    <row r="453" s="7" customFormat="1" ht="12.75"/>
    <row r="454" s="7" customFormat="1" ht="12.75"/>
    <row r="455" s="7" customFormat="1" ht="12.75"/>
    <row r="456" s="7" customFormat="1" ht="12.75"/>
    <row r="457" s="7" customFormat="1" ht="12.75"/>
    <row r="458" s="7" customFormat="1" ht="12.75"/>
    <row r="459" s="7" customFormat="1" ht="12.75"/>
    <row r="460" s="7" customFormat="1" ht="12.75"/>
    <row r="461" s="7" customFormat="1" ht="12.75"/>
    <row r="462" s="7" customFormat="1" ht="12.75"/>
    <row r="463" s="7" customFormat="1" ht="12.75"/>
    <row r="464" s="7" customFormat="1" ht="12.75"/>
    <row r="465" s="7" customFormat="1" ht="12.75"/>
    <row r="466" s="7" customFormat="1" ht="12.75"/>
    <row r="467" s="7" customFormat="1" ht="12.75"/>
    <row r="468" s="7" customFormat="1" ht="12.75"/>
    <row r="469" s="7" customFormat="1" ht="12.75"/>
    <row r="470" s="7" customFormat="1" ht="12.75"/>
    <row r="471" s="7" customFormat="1" ht="12.75"/>
    <row r="472" s="7" customFormat="1" ht="12.75"/>
    <row r="473" s="7" customFormat="1" ht="12.75"/>
    <row r="474" s="7" customFormat="1" ht="12.75"/>
    <row r="475" s="7" customFormat="1" ht="12.75"/>
    <row r="476" s="7" customFormat="1" ht="12.75"/>
    <row r="477" s="7" customFormat="1" ht="12.75"/>
    <row r="478" s="7" customFormat="1" ht="12.75"/>
    <row r="479" s="7" customFormat="1" ht="12.75"/>
    <row r="480" s="7" customFormat="1" ht="12.75"/>
    <row r="481" s="7" customFormat="1" ht="12.75"/>
    <row r="482" s="7" customFormat="1" ht="12.75"/>
    <row r="483" s="7" customFormat="1" ht="12.75"/>
    <row r="484" s="7" customFormat="1" ht="12.75"/>
    <row r="485" s="7" customFormat="1" ht="12.75"/>
    <row r="486" s="7" customFormat="1" ht="12.75"/>
    <row r="487" s="7" customFormat="1" ht="12.75"/>
    <row r="488" s="7" customFormat="1" ht="12.75"/>
    <row r="489" s="7" customFormat="1" ht="12.75"/>
    <row r="490" s="7" customFormat="1" ht="12.75"/>
    <row r="491" s="7" customFormat="1" ht="12.75"/>
    <row r="492" s="7" customFormat="1" ht="12.75"/>
    <row r="493" s="7" customFormat="1" ht="12.75"/>
    <row r="494" s="7" customFormat="1" ht="12.75"/>
    <row r="495" s="7" customFormat="1" ht="12.75"/>
    <row r="496" s="7" customFormat="1" ht="12.75"/>
    <row r="497" s="7" customFormat="1" ht="12.75"/>
    <row r="498" s="7" customFormat="1" ht="12.75"/>
    <row r="499" s="7" customFormat="1" ht="12.75"/>
    <row r="500" s="7" customFormat="1" ht="12.75"/>
    <row r="501" s="7" customFormat="1" ht="12.75"/>
    <row r="502" s="7" customFormat="1" ht="12.75"/>
    <row r="503" s="7" customFormat="1" ht="12.75"/>
    <row r="504" s="7" customFormat="1" ht="12.75"/>
    <row r="505" s="7" customFormat="1" ht="12.75"/>
    <row r="506" s="7" customFormat="1" ht="12.75"/>
    <row r="507" s="7" customFormat="1" ht="12.75"/>
    <row r="508" s="7" customFormat="1" ht="12.75"/>
    <row r="509" s="7" customFormat="1" ht="12.75"/>
    <row r="510" s="7" customFormat="1" ht="12.75"/>
    <row r="511" s="7" customFormat="1" ht="12.75"/>
    <row r="512" s="7" customFormat="1" ht="12.75"/>
    <row r="513" s="7" customFormat="1" ht="12.75"/>
    <row r="514" s="7" customFormat="1" ht="12.75"/>
    <row r="515" s="7" customFormat="1" ht="12.75"/>
    <row r="516" s="7" customFormat="1" ht="12.75"/>
    <row r="517" s="7" customFormat="1" ht="12.75"/>
    <row r="518" s="7" customFormat="1" ht="12.75"/>
    <row r="519" s="7" customFormat="1" ht="12.75"/>
    <row r="520" s="7" customFormat="1" ht="12.75"/>
    <row r="521" s="7" customFormat="1" ht="12.75"/>
    <row r="522" s="7" customFormat="1" ht="12.75"/>
    <row r="523" s="7" customFormat="1" ht="12.75"/>
    <row r="524" s="7" customFormat="1" ht="12.75"/>
    <row r="525" s="7" customFormat="1" ht="12.75"/>
    <row r="526" s="7" customFormat="1" ht="12.75"/>
    <row r="527" s="7" customFormat="1" ht="12.75"/>
    <row r="528" s="7" customFormat="1" ht="12.75"/>
    <row r="529" s="7" customFormat="1" ht="12.75"/>
    <row r="530" s="7" customFormat="1" ht="12.75"/>
    <row r="531" s="7" customFormat="1" ht="12.75"/>
    <row r="532" s="7" customFormat="1" ht="12.75"/>
    <row r="533" s="7" customFormat="1" ht="12.75"/>
    <row r="534" s="7" customFormat="1" ht="12.75"/>
    <row r="535" s="7" customFormat="1" ht="12.75"/>
    <row r="536" s="7" customFormat="1" ht="12.75"/>
    <row r="537" s="7" customFormat="1" ht="12.75"/>
    <row r="538" s="7" customFormat="1" ht="12.75"/>
    <row r="539" s="7" customFormat="1" ht="12.75"/>
    <row r="540" s="7" customFormat="1" ht="12.75"/>
    <row r="541" s="7" customFormat="1" ht="12.75"/>
    <row r="542" s="7" customFormat="1" ht="12.75"/>
    <row r="543" s="7" customFormat="1" ht="12.75"/>
    <row r="544" s="7" customFormat="1" ht="12.75"/>
    <row r="545" s="7" customFormat="1" ht="12.75"/>
    <row r="546" s="7" customFormat="1" ht="12.75"/>
    <row r="547" s="7" customFormat="1" ht="12.75"/>
    <row r="548" s="7" customFormat="1" ht="12.75"/>
    <row r="549" s="7" customFormat="1" ht="12.75"/>
  </sheetData>
  <sheetProtection password="A87D" sheet="1" objects="1" scenarios="1"/>
  <mergeCells count="6">
    <mergeCell ref="A144:H144"/>
    <mergeCell ref="A145:H145"/>
    <mergeCell ref="A146:H146"/>
    <mergeCell ref="A147:H147"/>
    <mergeCell ref="A148:H148"/>
    <mergeCell ref="A149:H149"/>
  </mergeCells>
  <printOptions/>
  <pageMargins left="0.7" right="0.7" top="0.75" bottom="0.75" header="0.3" footer="0.3"/>
  <pageSetup fitToHeight="5" fitToWidth="1" horizontalDpi="300" verticalDpi="300" orientation="portrait" scale="82" r:id="rId1"/>
</worksheet>
</file>

<file path=xl/worksheets/sheet2.xml><?xml version="1.0" encoding="utf-8"?>
<worksheet xmlns="http://schemas.openxmlformats.org/spreadsheetml/2006/main" xmlns:r="http://schemas.openxmlformats.org/officeDocument/2006/relationships">
  <dimension ref="A1:W225"/>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4" sqref="A4"/>
    </sheetView>
  </sheetViews>
  <sheetFormatPr defaultColWidth="8.8515625" defaultRowHeight="12.75"/>
  <cols>
    <col min="1" max="1" width="6.28125" style="12" customWidth="1"/>
    <col min="2" max="2" width="39.421875" style="12" customWidth="1"/>
    <col min="3" max="3" width="13.140625" style="12" customWidth="1"/>
    <col min="4" max="4" width="9.57421875" style="12" customWidth="1"/>
    <col min="5" max="5" width="8.421875" style="12" customWidth="1"/>
    <col min="6" max="6" width="8.57421875" style="12" customWidth="1"/>
    <col min="7" max="7" width="10.00390625" style="12" bestFit="1" customWidth="1"/>
    <col min="8" max="8" width="9.57421875" style="12" customWidth="1"/>
    <col min="9" max="9" width="7.8515625" style="12" bestFit="1" customWidth="1"/>
    <col min="10" max="10" width="8.421875" style="12" customWidth="1"/>
    <col min="11" max="11" width="9.7109375" style="12" customWidth="1"/>
    <col min="12" max="12" width="8.421875" style="12" customWidth="1"/>
    <col min="13" max="13" width="9.57421875" style="12" customWidth="1"/>
    <col min="14" max="14" width="10.57421875" style="12" customWidth="1"/>
    <col min="15" max="15" width="8.421875" style="12" customWidth="1"/>
    <col min="16" max="16" width="9.57421875" style="12" customWidth="1"/>
    <col min="17" max="17" width="11.28125" style="12" customWidth="1"/>
    <col min="18" max="18" width="13.28125" style="12" customWidth="1"/>
    <col min="19" max="16384" width="8.8515625" style="12" customWidth="1"/>
  </cols>
  <sheetData>
    <row r="1" spans="1:23" ht="12.75">
      <c r="A1" s="1" t="s">
        <v>244</v>
      </c>
      <c r="B1" s="35"/>
      <c r="C1" s="35"/>
      <c r="D1" s="35"/>
      <c r="E1" s="35"/>
      <c r="F1" s="35"/>
      <c r="G1" s="35"/>
      <c r="H1" s="35"/>
      <c r="I1" s="35"/>
      <c r="J1" s="35"/>
      <c r="K1" s="35"/>
      <c r="L1" s="35"/>
      <c r="M1" s="35"/>
      <c r="N1" s="35"/>
      <c r="O1" s="35"/>
      <c r="P1" s="35"/>
      <c r="V1" s="42">
        <v>2011</v>
      </c>
      <c r="W1" s="43" t="s">
        <v>147</v>
      </c>
    </row>
    <row r="2" spans="1:16" ht="15">
      <c r="A2" s="2" t="s">
        <v>148</v>
      </c>
      <c r="B2" s="35"/>
      <c r="C2" s="35"/>
      <c r="D2" s="35"/>
      <c r="E2" s="35"/>
      <c r="F2" s="35"/>
      <c r="G2" s="35"/>
      <c r="H2" s="35"/>
      <c r="I2" s="35"/>
      <c r="J2" s="35"/>
      <c r="K2" s="35"/>
      <c r="L2" s="35"/>
      <c r="M2" s="35"/>
      <c r="N2" s="35"/>
      <c r="O2" s="35"/>
      <c r="P2" s="35"/>
    </row>
    <row r="3" spans="1:16" ht="12.75">
      <c r="A3" s="3" t="s">
        <v>242</v>
      </c>
      <c r="B3" s="35"/>
      <c r="C3" s="35"/>
      <c r="D3" s="35"/>
      <c r="E3" s="35"/>
      <c r="F3" s="35"/>
      <c r="G3" s="35"/>
      <c r="H3" s="35"/>
      <c r="I3" s="35"/>
      <c r="J3" s="35"/>
      <c r="K3" s="35"/>
      <c r="L3" s="35"/>
      <c r="M3" s="35"/>
      <c r="N3" s="35"/>
      <c r="O3" s="35"/>
      <c r="P3" s="35"/>
    </row>
    <row r="4" spans="1:16" ht="10.5" customHeight="1" thickBot="1">
      <c r="A4" s="44"/>
      <c r="B4" s="35"/>
      <c r="C4" s="35"/>
      <c r="D4" s="35"/>
      <c r="E4" s="35"/>
      <c r="F4" s="35"/>
      <c r="G4" s="35"/>
      <c r="H4" s="35"/>
      <c r="I4" s="35"/>
      <c r="J4" s="35"/>
      <c r="K4" s="35"/>
      <c r="L4" s="35"/>
      <c r="M4" s="35"/>
      <c r="N4" s="35"/>
      <c r="O4" s="35"/>
      <c r="P4" s="35"/>
    </row>
    <row r="5" spans="1:18" ht="75" customHeight="1">
      <c r="A5" s="45" t="s">
        <v>2</v>
      </c>
      <c r="B5" s="45" t="s">
        <v>149</v>
      </c>
      <c r="C5" s="46" t="s">
        <v>150</v>
      </c>
      <c r="D5" s="47" t="s">
        <v>151</v>
      </c>
      <c r="E5" s="46" t="s">
        <v>152</v>
      </c>
      <c r="F5" s="47" t="s">
        <v>153</v>
      </c>
      <c r="G5" s="46" t="s">
        <v>152</v>
      </c>
      <c r="H5" s="46" t="s">
        <v>154</v>
      </c>
      <c r="I5" s="47" t="s">
        <v>155</v>
      </c>
      <c r="J5" s="46" t="s">
        <v>152</v>
      </c>
      <c r="K5" s="47" t="s">
        <v>156</v>
      </c>
      <c r="L5" s="46" t="s">
        <v>152</v>
      </c>
      <c r="M5" s="46" t="s">
        <v>157</v>
      </c>
      <c r="N5" s="47" t="s">
        <v>158</v>
      </c>
      <c r="O5" s="46" t="s">
        <v>152</v>
      </c>
      <c r="P5" s="46" t="s">
        <v>159</v>
      </c>
      <c r="Q5" s="47" t="s">
        <v>160</v>
      </c>
      <c r="R5" s="46" t="s">
        <v>161</v>
      </c>
    </row>
    <row r="6" spans="1:18" ht="12.75">
      <c r="A6" s="48"/>
      <c r="B6" s="49" t="s">
        <v>10</v>
      </c>
      <c r="C6" s="50"/>
      <c r="D6" s="10"/>
      <c r="E6" s="50"/>
      <c r="F6" s="10"/>
      <c r="G6" s="10"/>
      <c r="H6" s="50"/>
      <c r="I6" s="10"/>
      <c r="J6" s="50"/>
      <c r="K6" s="10"/>
      <c r="L6" s="10"/>
      <c r="M6" s="50"/>
      <c r="N6" s="10"/>
      <c r="O6" s="10"/>
      <c r="P6" s="50"/>
      <c r="Q6" s="10"/>
      <c r="R6" s="50"/>
    </row>
    <row r="7" spans="1:18" ht="12.75">
      <c r="A7" s="51">
        <v>1</v>
      </c>
      <c r="B7" s="21" t="s">
        <v>11</v>
      </c>
      <c r="C7" s="23">
        <v>5043.08863</v>
      </c>
      <c r="D7" s="18">
        <v>22</v>
      </c>
      <c r="E7" s="23">
        <f>IF(C7&lt;&gt;0,ROUND(SUM(D7/$C7)*1000,2),0)</f>
        <v>4.36</v>
      </c>
      <c r="F7" s="18">
        <v>443.92</v>
      </c>
      <c r="G7" s="18">
        <f>IF(AND(F7&lt;&gt;0,C7&lt;&gt;0),ROUND(SUM(F7/$C7)*1000,2),0)</f>
        <v>88.03</v>
      </c>
      <c r="H7" s="23">
        <v>65.43</v>
      </c>
      <c r="I7" s="18">
        <v>84.58</v>
      </c>
      <c r="J7" s="23">
        <f>IF(AND(I7&lt;&gt;0,C7&lt;&gt;0),ROUND(SUM(I7/$C7)*1000,2),0)</f>
        <v>16.77</v>
      </c>
      <c r="K7" s="18">
        <v>22.5</v>
      </c>
      <c r="L7" s="18">
        <f>IF(AND(K7&lt;&gt;0,C7&lt;&gt;0),ROUND(SUM(K7/$C7)*1000,2),0)</f>
        <v>4.46</v>
      </c>
      <c r="M7" s="23">
        <v>0</v>
      </c>
      <c r="N7" s="18">
        <v>11.61</v>
      </c>
      <c r="O7" s="18">
        <f>IF(AND(N7&lt;&gt;0,C7&lt;&gt;0),ROUND(SUM(N7/$C7)*1000,2),0)</f>
        <v>2.3</v>
      </c>
      <c r="P7" s="23">
        <v>0</v>
      </c>
      <c r="Q7" s="36">
        <f>N7+K7+I7+F7+D7</f>
        <v>584.61</v>
      </c>
      <c r="R7" s="52">
        <f>IF(AND(Q7&lt;&gt;0,C7&lt;&gt;0),ROUND(Q7/C7*1000,2),0)</f>
        <v>115.92</v>
      </c>
    </row>
    <row r="8" spans="1:18" ht="12.75">
      <c r="A8" s="51">
        <v>2</v>
      </c>
      <c r="B8" s="21" t="s">
        <v>12</v>
      </c>
      <c r="C8" s="23">
        <v>12755.50097</v>
      </c>
      <c r="D8" s="18">
        <v>47.67</v>
      </c>
      <c r="E8" s="23">
        <f aca="true" t="shared" si="0" ref="E8:E71">IF(C8&lt;&gt;0,ROUND(SUM(D8/$C8)*1000,2),0)</f>
        <v>3.74</v>
      </c>
      <c r="F8" s="18">
        <v>1117.2100000000003</v>
      </c>
      <c r="G8" s="18">
        <f aca="true" t="shared" si="1" ref="G8:G71">IF(AND(F8&lt;&gt;0,C8&lt;&gt;0),ROUND(SUM(F8/$C8)*1000,2),0)</f>
        <v>87.59</v>
      </c>
      <c r="H8" s="23">
        <v>88.43</v>
      </c>
      <c r="I8" s="18">
        <v>233.11</v>
      </c>
      <c r="J8" s="23">
        <f aca="true" t="shared" si="2" ref="J8:J71">IF(AND(I8&lt;&gt;0,C8&lt;&gt;0),ROUND(SUM(I8/$C8)*1000,2),0)</f>
        <v>18.28</v>
      </c>
      <c r="K8" s="18">
        <v>56.209999999999994</v>
      </c>
      <c r="L8" s="18">
        <f aca="true" t="shared" si="3" ref="L8:L71">IF(AND(K8&lt;&gt;0,C8&lt;&gt;0),ROUND(SUM(K8/$C8)*1000,2),0)</f>
        <v>4.41</v>
      </c>
      <c r="M8" s="23">
        <v>0</v>
      </c>
      <c r="N8" s="18">
        <v>7.5</v>
      </c>
      <c r="O8" s="18">
        <f aca="true" t="shared" si="4" ref="O8:O71">IF(AND(N8&lt;&gt;0,C8&lt;&gt;0),ROUND(SUM(N8/$C8)*1000,2),0)</f>
        <v>0.59</v>
      </c>
      <c r="P8" s="23">
        <v>0</v>
      </c>
      <c r="Q8" s="36">
        <f aca="true" t="shared" si="5" ref="Q8:Q71">N8+K8+I8+F8+D8</f>
        <v>1461.7000000000003</v>
      </c>
      <c r="R8" s="52">
        <f aca="true" t="shared" si="6" ref="R8:R71">IF(AND(Q8&lt;&gt;0,C8&lt;&gt;0),ROUND(Q8/C8*1000,2),0)</f>
        <v>114.59</v>
      </c>
    </row>
    <row r="9" spans="1:18" ht="12.75">
      <c r="A9" s="51">
        <v>3</v>
      </c>
      <c r="B9" s="21" t="s">
        <v>13</v>
      </c>
      <c r="C9" s="23">
        <v>2343.80197</v>
      </c>
      <c r="D9" s="18">
        <v>11.03</v>
      </c>
      <c r="E9" s="23">
        <f t="shared" si="0"/>
        <v>4.71</v>
      </c>
      <c r="F9" s="18">
        <v>210.16</v>
      </c>
      <c r="G9" s="18">
        <f t="shared" si="1"/>
        <v>89.67</v>
      </c>
      <c r="H9" s="23">
        <v>15.43</v>
      </c>
      <c r="I9" s="18">
        <v>52</v>
      </c>
      <c r="J9" s="23">
        <f t="shared" si="2"/>
        <v>22.19</v>
      </c>
      <c r="K9" s="18">
        <v>14.11</v>
      </c>
      <c r="L9" s="18">
        <f t="shared" si="3"/>
        <v>6.02</v>
      </c>
      <c r="M9" s="23">
        <v>0.1</v>
      </c>
      <c r="N9" s="18">
        <v>1.45</v>
      </c>
      <c r="O9" s="18">
        <f t="shared" si="4"/>
        <v>0.62</v>
      </c>
      <c r="P9" s="23">
        <v>0</v>
      </c>
      <c r="Q9" s="36">
        <f t="shared" si="5"/>
        <v>288.75</v>
      </c>
      <c r="R9" s="52">
        <f t="shared" si="6"/>
        <v>123.2</v>
      </c>
    </row>
    <row r="10" spans="1:18" ht="12.75">
      <c r="A10" s="51">
        <v>4</v>
      </c>
      <c r="B10" s="21" t="s">
        <v>14</v>
      </c>
      <c r="C10" s="23">
        <v>1763.58419</v>
      </c>
      <c r="D10" s="18">
        <v>6</v>
      </c>
      <c r="E10" s="23">
        <f t="shared" si="0"/>
        <v>3.4</v>
      </c>
      <c r="F10" s="18">
        <v>129</v>
      </c>
      <c r="G10" s="18">
        <f t="shared" si="1"/>
        <v>73.15</v>
      </c>
      <c r="H10" s="23">
        <v>16</v>
      </c>
      <c r="I10" s="18">
        <v>36.58</v>
      </c>
      <c r="J10" s="23">
        <f t="shared" si="2"/>
        <v>20.74</v>
      </c>
      <c r="K10" s="18">
        <v>7</v>
      </c>
      <c r="L10" s="18">
        <f t="shared" si="3"/>
        <v>3.97</v>
      </c>
      <c r="M10" s="23">
        <v>0</v>
      </c>
      <c r="N10" s="18">
        <v>5</v>
      </c>
      <c r="O10" s="18">
        <f t="shared" si="4"/>
        <v>2.84</v>
      </c>
      <c r="P10" s="23">
        <v>0.07</v>
      </c>
      <c r="Q10" s="36">
        <f t="shared" si="5"/>
        <v>183.57999999999998</v>
      </c>
      <c r="R10" s="52">
        <f t="shared" si="6"/>
        <v>104.09</v>
      </c>
    </row>
    <row r="11" spans="1:18" ht="12.75">
      <c r="A11" s="51">
        <v>5</v>
      </c>
      <c r="B11" s="21" t="s">
        <v>15</v>
      </c>
      <c r="C11" s="23">
        <v>4488.27614</v>
      </c>
      <c r="D11" s="18">
        <v>15</v>
      </c>
      <c r="E11" s="23">
        <f t="shared" si="0"/>
        <v>3.34</v>
      </c>
      <c r="F11" s="18">
        <v>393.15999999999997</v>
      </c>
      <c r="G11" s="18">
        <f t="shared" si="1"/>
        <v>87.6</v>
      </c>
      <c r="H11" s="23">
        <v>43</v>
      </c>
      <c r="I11" s="18">
        <v>73</v>
      </c>
      <c r="J11" s="23">
        <f t="shared" si="2"/>
        <v>16.26</v>
      </c>
      <c r="K11" s="18">
        <v>24</v>
      </c>
      <c r="L11" s="18">
        <f t="shared" si="3"/>
        <v>5.35</v>
      </c>
      <c r="M11" s="23">
        <v>0.01</v>
      </c>
      <c r="N11" s="18">
        <v>24</v>
      </c>
      <c r="O11" s="18">
        <f t="shared" si="4"/>
        <v>5.35</v>
      </c>
      <c r="P11" s="23">
        <v>0.5</v>
      </c>
      <c r="Q11" s="36">
        <f t="shared" si="5"/>
        <v>529.16</v>
      </c>
      <c r="R11" s="52">
        <f t="shared" si="6"/>
        <v>117.9</v>
      </c>
    </row>
    <row r="12" spans="1:18" ht="12.75">
      <c r="A12" s="51">
        <v>6</v>
      </c>
      <c r="B12" s="21" t="s">
        <v>16</v>
      </c>
      <c r="C12" s="23">
        <v>2280.78869</v>
      </c>
      <c r="D12" s="18">
        <v>8.34</v>
      </c>
      <c r="E12" s="23">
        <f t="shared" si="0"/>
        <v>3.66</v>
      </c>
      <c r="F12" s="18">
        <v>164.72</v>
      </c>
      <c r="G12" s="18">
        <f t="shared" si="1"/>
        <v>72.22</v>
      </c>
      <c r="H12" s="23">
        <v>26.5</v>
      </c>
      <c r="I12" s="18">
        <v>33</v>
      </c>
      <c r="J12" s="23">
        <f t="shared" si="2"/>
        <v>14.47</v>
      </c>
      <c r="K12" s="18">
        <v>10</v>
      </c>
      <c r="L12" s="18">
        <f t="shared" si="3"/>
        <v>4.38</v>
      </c>
      <c r="M12" s="23">
        <v>0</v>
      </c>
      <c r="N12" s="18">
        <v>3.5</v>
      </c>
      <c r="O12" s="18">
        <f t="shared" si="4"/>
        <v>1.53</v>
      </c>
      <c r="P12" s="23">
        <v>0</v>
      </c>
      <c r="Q12" s="36">
        <f t="shared" si="5"/>
        <v>219.56</v>
      </c>
      <c r="R12" s="52">
        <f t="shared" si="6"/>
        <v>96.26</v>
      </c>
    </row>
    <row r="13" spans="1:18" ht="12.75">
      <c r="A13" s="51">
        <v>7</v>
      </c>
      <c r="B13" s="21" t="s">
        <v>17</v>
      </c>
      <c r="C13" s="23">
        <v>21747.8859</v>
      </c>
      <c r="D13" s="18">
        <v>78.5</v>
      </c>
      <c r="E13" s="23">
        <f t="shared" si="0"/>
        <v>3.61</v>
      </c>
      <c r="F13" s="18">
        <v>2208.8199999999997</v>
      </c>
      <c r="G13" s="18">
        <f t="shared" si="1"/>
        <v>101.56</v>
      </c>
      <c r="H13" s="23">
        <v>49.89</v>
      </c>
      <c r="I13" s="18">
        <v>279.09000000000003</v>
      </c>
      <c r="J13" s="23">
        <f t="shared" si="2"/>
        <v>12.83</v>
      </c>
      <c r="K13" s="18">
        <v>112.07000000000001</v>
      </c>
      <c r="L13" s="18">
        <f t="shared" si="3"/>
        <v>5.15</v>
      </c>
      <c r="M13" s="23">
        <v>0</v>
      </c>
      <c r="N13" s="18">
        <v>180</v>
      </c>
      <c r="O13" s="18">
        <f t="shared" si="4"/>
        <v>8.28</v>
      </c>
      <c r="P13" s="23">
        <v>0.3</v>
      </c>
      <c r="Q13" s="36">
        <f t="shared" si="5"/>
        <v>2858.4799999999996</v>
      </c>
      <c r="R13" s="52">
        <f t="shared" si="6"/>
        <v>131.44</v>
      </c>
    </row>
    <row r="14" spans="1:18" ht="12.75">
      <c r="A14" s="51">
        <v>8</v>
      </c>
      <c r="B14" s="21" t="s">
        <v>18</v>
      </c>
      <c r="C14" s="23">
        <v>10140.62763</v>
      </c>
      <c r="D14" s="18">
        <v>42</v>
      </c>
      <c r="E14" s="23">
        <f t="shared" si="0"/>
        <v>4.14</v>
      </c>
      <c r="F14" s="18">
        <v>792.9399999999999</v>
      </c>
      <c r="G14" s="18">
        <f t="shared" si="1"/>
        <v>78.19</v>
      </c>
      <c r="H14" s="23">
        <v>56.64</v>
      </c>
      <c r="I14" s="18">
        <v>141.45</v>
      </c>
      <c r="J14" s="23">
        <f t="shared" si="2"/>
        <v>13.95</v>
      </c>
      <c r="K14" s="18">
        <v>55.67</v>
      </c>
      <c r="L14" s="18">
        <f t="shared" si="3"/>
        <v>5.49</v>
      </c>
      <c r="M14" s="23">
        <v>0</v>
      </c>
      <c r="N14" s="18">
        <v>35.08</v>
      </c>
      <c r="O14" s="18">
        <f t="shared" si="4"/>
        <v>3.46</v>
      </c>
      <c r="P14" s="23">
        <v>2.72</v>
      </c>
      <c r="Q14" s="36">
        <f t="shared" si="5"/>
        <v>1067.1399999999999</v>
      </c>
      <c r="R14" s="52">
        <f t="shared" si="6"/>
        <v>105.23</v>
      </c>
    </row>
    <row r="15" spans="1:18" ht="12.75">
      <c r="A15" s="51">
        <v>9</v>
      </c>
      <c r="B15" s="21" t="s">
        <v>19</v>
      </c>
      <c r="C15" s="23">
        <v>663.89561</v>
      </c>
      <c r="D15" s="18">
        <v>2</v>
      </c>
      <c r="E15" s="23">
        <f t="shared" si="0"/>
        <v>3.01</v>
      </c>
      <c r="F15" s="18">
        <v>60.12</v>
      </c>
      <c r="G15" s="18">
        <f t="shared" si="1"/>
        <v>90.56</v>
      </c>
      <c r="H15" s="23">
        <v>8.530000000000001</v>
      </c>
      <c r="I15" s="18">
        <v>15.53</v>
      </c>
      <c r="J15" s="23">
        <f t="shared" si="2"/>
        <v>23.39</v>
      </c>
      <c r="K15" s="18">
        <v>5</v>
      </c>
      <c r="L15" s="18">
        <f t="shared" si="3"/>
        <v>7.53</v>
      </c>
      <c r="M15" s="23">
        <v>0</v>
      </c>
      <c r="N15" s="18">
        <v>1</v>
      </c>
      <c r="O15" s="18">
        <f t="shared" si="4"/>
        <v>1.51</v>
      </c>
      <c r="P15" s="23">
        <v>0</v>
      </c>
      <c r="Q15" s="36">
        <f t="shared" si="5"/>
        <v>83.65</v>
      </c>
      <c r="R15" s="52">
        <f t="shared" si="6"/>
        <v>126</v>
      </c>
    </row>
    <row r="16" spans="1:18" ht="15">
      <c r="A16" s="51">
        <v>10</v>
      </c>
      <c r="B16" s="21" t="s">
        <v>162</v>
      </c>
      <c r="C16" s="23">
        <v>10422.71317</v>
      </c>
      <c r="D16" s="18">
        <v>35.8</v>
      </c>
      <c r="E16" s="23">
        <f t="shared" si="0"/>
        <v>3.43</v>
      </c>
      <c r="F16" s="18">
        <v>770.6</v>
      </c>
      <c r="G16" s="18">
        <f t="shared" si="1"/>
        <v>73.93</v>
      </c>
      <c r="H16" s="23">
        <v>53.46</v>
      </c>
      <c r="I16" s="18">
        <v>153.78</v>
      </c>
      <c r="J16" s="23">
        <f t="shared" si="2"/>
        <v>14.75</v>
      </c>
      <c r="K16" s="18">
        <v>51.42</v>
      </c>
      <c r="L16" s="18">
        <f t="shared" si="3"/>
        <v>4.93</v>
      </c>
      <c r="M16" s="23">
        <v>0</v>
      </c>
      <c r="N16" s="18">
        <v>26.33</v>
      </c>
      <c r="O16" s="18">
        <f t="shared" si="4"/>
        <v>2.53</v>
      </c>
      <c r="P16" s="23">
        <v>0</v>
      </c>
      <c r="Q16" s="36">
        <f t="shared" si="5"/>
        <v>1037.93</v>
      </c>
      <c r="R16" s="52">
        <f t="shared" si="6"/>
        <v>99.58</v>
      </c>
    </row>
    <row r="17" spans="1:18" ht="12.75">
      <c r="A17" s="51">
        <v>11</v>
      </c>
      <c r="B17" s="21" t="s">
        <v>21</v>
      </c>
      <c r="C17" s="23">
        <v>861.95</v>
      </c>
      <c r="D17" s="18">
        <v>3.8</v>
      </c>
      <c r="E17" s="23">
        <f t="shared" si="0"/>
        <v>4.41</v>
      </c>
      <c r="F17" s="18">
        <v>72.44999999999999</v>
      </c>
      <c r="G17" s="18">
        <f t="shared" si="1"/>
        <v>84.05</v>
      </c>
      <c r="H17" s="23">
        <v>13.2</v>
      </c>
      <c r="I17" s="18">
        <v>9</v>
      </c>
      <c r="J17" s="23">
        <f t="shared" si="2"/>
        <v>10.44</v>
      </c>
      <c r="K17" s="18">
        <v>5</v>
      </c>
      <c r="L17" s="18">
        <f t="shared" si="3"/>
        <v>5.8</v>
      </c>
      <c r="M17" s="23">
        <v>0</v>
      </c>
      <c r="N17" s="18">
        <v>0.25</v>
      </c>
      <c r="O17" s="18">
        <f t="shared" si="4"/>
        <v>0.29</v>
      </c>
      <c r="P17" s="23">
        <v>0</v>
      </c>
      <c r="Q17" s="36">
        <f t="shared" si="5"/>
        <v>90.49999999999999</v>
      </c>
      <c r="R17" s="52">
        <f t="shared" si="6"/>
        <v>104.99</v>
      </c>
    </row>
    <row r="18" spans="1:18" ht="12.75">
      <c r="A18" s="51">
        <v>12</v>
      </c>
      <c r="B18" s="21" t="s">
        <v>22</v>
      </c>
      <c r="C18" s="23">
        <v>5012.9515</v>
      </c>
      <c r="D18" s="18">
        <v>18</v>
      </c>
      <c r="E18" s="23">
        <f t="shared" si="0"/>
        <v>3.59</v>
      </c>
      <c r="F18" s="18">
        <v>382.19</v>
      </c>
      <c r="G18" s="18">
        <f t="shared" si="1"/>
        <v>76.24</v>
      </c>
      <c r="H18" s="23">
        <v>29.759999999999998</v>
      </c>
      <c r="I18" s="18">
        <v>68.5</v>
      </c>
      <c r="J18" s="23">
        <f t="shared" si="2"/>
        <v>13.66</v>
      </c>
      <c r="K18" s="18">
        <v>29.950000000000003</v>
      </c>
      <c r="L18" s="18">
        <f t="shared" si="3"/>
        <v>5.97</v>
      </c>
      <c r="M18" s="23">
        <v>0</v>
      </c>
      <c r="N18" s="18">
        <v>4.22</v>
      </c>
      <c r="O18" s="18">
        <f t="shared" si="4"/>
        <v>0.84</v>
      </c>
      <c r="P18" s="23">
        <v>0.08</v>
      </c>
      <c r="Q18" s="36">
        <f t="shared" si="5"/>
        <v>502.86</v>
      </c>
      <c r="R18" s="52">
        <f t="shared" si="6"/>
        <v>100.31</v>
      </c>
    </row>
    <row r="19" spans="1:18" ht="12.75">
      <c r="A19" s="51">
        <v>13</v>
      </c>
      <c r="B19" s="21" t="s">
        <v>23</v>
      </c>
      <c r="C19" s="23">
        <v>2001.62203</v>
      </c>
      <c r="D19" s="18">
        <v>8.5</v>
      </c>
      <c r="E19" s="23">
        <f t="shared" si="0"/>
        <v>4.25</v>
      </c>
      <c r="F19" s="18">
        <v>169.7</v>
      </c>
      <c r="G19" s="18">
        <f t="shared" si="1"/>
        <v>84.78</v>
      </c>
      <c r="H19" s="23">
        <v>9.5</v>
      </c>
      <c r="I19" s="18">
        <v>42</v>
      </c>
      <c r="J19" s="23">
        <f t="shared" si="2"/>
        <v>20.98</v>
      </c>
      <c r="K19" s="18">
        <v>10</v>
      </c>
      <c r="L19" s="18">
        <f t="shared" si="3"/>
        <v>5</v>
      </c>
      <c r="M19" s="23">
        <v>0</v>
      </c>
      <c r="N19" s="18">
        <v>12</v>
      </c>
      <c r="O19" s="18">
        <f t="shared" si="4"/>
        <v>6</v>
      </c>
      <c r="P19" s="23">
        <v>0</v>
      </c>
      <c r="Q19" s="36">
        <f t="shared" si="5"/>
        <v>242.2</v>
      </c>
      <c r="R19" s="52">
        <f t="shared" si="6"/>
        <v>121</v>
      </c>
    </row>
    <row r="20" spans="1:18" ht="12.75">
      <c r="A20" s="51">
        <v>14</v>
      </c>
      <c r="B20" s="21" t="s">
        <v>24</v>
      </c>
      <c r="C20" s="23">
        <v>3303.47214</v>
      </c>
      <c r="D20" s="18">
        <v>13</v>
      </c>
      <c r="E20" s="23">
        <f t="shared" si="0"/>
        <v>3.94</v>
      </c>
      <c r="F20" s="18">
        <v>311</v>
      </c>
      <c r="G20" s="18">
        <f t="shared" si="1"/>
        <v>94.14</v>
      </c>
      <c r="H20" s="23">
        <v>60</v>
      </c>
      <c r="I20" s="18">
        <v>55</v>
      </c>
      <c r="J20" s="23">
        <f t="shared" si="2"/>
        <v>16.65</v>
      </c>
      <c r="K20" s="18">
        <v>22</v>
      </c>
      <c r="L20" s="18">
        <f t="shared" si="3"/>
        <v>6.66</v>
      </c>
      <c r="M20" s="23">
        <v>0</v>
      </c>
      <c r="N20" s="18">
        <v>2</v>
      </c>
      <c r="O20" s="18">
        <f t="shared" si="4"/>
        <v>0.61</v>
      </c>
      <c r="P20" s="23">
        <v>0.4</v>
      </c>
      <c r="Q20" s="36">
        <f t="shared" si="5"/>
        <v>403</v>
      </c>
      <c r="R20" s="52">
        <f t="shared" si="6"/>
        <v>121.99</v>
      </c>
    </row>
    <row r="21" spans="1:18" ht="12.75">
      <c r="A21" s="51">
        <v>15</v>
      </c>
      <c r="B21" s="21" t="s">
        <v>25</v>
      </c>
      <c r="C21" s="23">
        <v>2014.91608</v>
      </c>
      <c r="D21" s="18">
        <v>10.5</v>
      </c>
      <c r="E21" s="23">
        <f t="shared" si="0"/>
        <v>5.21</v>
      </c>
      <c r="F21" s="18">
        <v>169.38</v>
      </c>
      <c r="G21" s="18">
        <f t="shared" si="1"/>
        <v>84.06</v>
      </c>
      <c r="H21" s="23">
        <v>19</v>
      </c>
      <c r="I21" s="18">
        <v>36</v>
      </c>
      <c r="J21" s="23">
        <f t="shared" si="2"/>
        <v>17.87</v>
      </c>
      <c r="K21" s="18">
        <v>9.25</v>
      </c>
      <c r="L21" s="18">
        <f t="shared" si="3"/>
        <v>4.59</v>
      </c>
      <c r="M21" s="23">
        <v>0</v>
      </c>
      <c r="N21" s="18">
        <v>10</v>
      </c>
      <c r="O21" s="18">
        <f t="shared" si="4"/>
        <v>4.96</v>
      </c>
      <c r="P21" s="23">
        <v>3</v>
      </c>
      <c r="Q21" s="36">
        <f t="shared" si="5"/>
        <v>235.13</v>
      </c>
      <c r="R21" s="52">
        <f t="shared" si="6"/>
        <v>116.69</v>
      </c>
    </row>
    <row r="22" spans="1:18" ht="12.75">
      <c r="A22" s="51">
        <v>16</v>
      </c>
      <c r="B22" s="21" t="s">
        <v>26</v>
      </c>
      <c r="C22" s="23">
        <v>8276.17043</v>
      </c>
      <c r="D22" s="18">
        <v>35</v>
      </c>
      <c r="E22" s="23">
        <f t="shared" si="0"/>
        <v>4.23</v>
      </c>
      <c r="F22" s="18">
        <v>624.4100000000001</v>
      </c>
      <c r="G22" s="18">
        <f t="shared" si="1"/>
        <v>75.45</v>
      </c>
      <c r="H22" s="23">
        <v>65</v>
      </c>
      <c r="I22" s="18">
        <v>118</v>
      </c>
      <c r="J22" s="23">
        <f t="shared" si="2"/>
        <v>14.26</v>
      </c>
      <c r="K22" s="18">
        <v>32</v>
      </c>
      <c r="L22" s="18">
        <f t="shared" si="3"/>
        <v>3.87</v>
      </c>
      <c r="M22" s="23">
        <v>0</v>
      </c>
      <c r="N22" s="18">
        <v>22.5</v>
      </c>
      <c r="O22" s="18">
        <f t="shared" si="4"/>
        <v>2.72</v>
      </c>
      <c r="P22" s="23">
        <v>1.9</v>
      </c>
      <c r="Q22" s="36">
        <f t="shared" si="5"/>
        <v>831.9100000000001</v>
      </c>
      <c r="R22" s="52">
        <f t="shared" si="6"/>
        <v>100.52</v>
      </c>
    </row>
    <row r="23" spans="1:18" ht="12.75">
      <c r="A23" s="51">
        <v>17</v>
      </c>
      <c r="B23" s="21" t="s">
        <v>27</v>
      </c>
      <c r="C23" s="23">
        <v>4265.14385</v>
      </c>
      <c r="D23" s="18">
        <v>13.3</v>
      </c>
      <c r="E23" s="23">
        <f t="shared" si="0"/>
        <v>3.12</v>
      </c>
      <c r="F23" s="18">
        <v>299.55</v>
      </c>
      <c r="G23" s="18">
        <f t="shared" si="1"/>
        <v>70.23</v>
      </c>
      <c r="H23" s="23">
        <v>24.55</v>
      </c>
      <c r="I23" s="18">
        <v>73</v>
      </c>
      <c r="J23" s="23">
        <f t="shared" si="2"/>
        <v>17.12</v>
      </c>
      <c r="K23" s="18">
        <v>19.5</v>
      </c>
      <c r="L23" s="18">
        <f t="shared" si="3"/>
        <v>4.57</v>
      </c>
      <c r="M23" s="23">
        <v>0</v>
      </c>
      <c r="N23" s="18">
        <v>11.5</v>
      </c>
      <c r="O23" s="18">
        <f t="shared" si="4"/>
        <v>2.7</v>
      </c>
      <c r="P23" s="23">
        <v>0</v>
      </c>
      <c r="Q23" s="36">
        <f t="shared" si="5"/>
        <v>416.85</v>
      </c>
      <c r="R23" s="52">
        <f t="shared" si="6"/>
        <v>97.73</v>
      </c>
    </row>
    <row r="24" spans="1:18" ht="12.75">
      <c r="A24" s="51">
        <v>18</v>
      </c>
      <c r="B24" s="21" t="s">
        <v>28</v>
      </c>
      <c r="C24" s="23">
        <v>4296.1416</v>
      </c>
      <c r="D24" s="18">
        <v>16</v>
      </c>
      <c r="E24" s="23">
        <f t="shared" si="0"/>
        <v>3.72</v>
      </c>
      <c r="F24" s="18">
        <v>335.7</v>
      </c>
      <c r="G24" s="18">
        <f t="shared" si="1"/>
        <v>78.14</v>
      </c>
      <c r="H24" s="23">
        <v>27.99</v>
      </c>
      <c r="I24" s="18">
        <v>54.35</v>
      </c>
      <c r="J24" s="23">
        <f t="shared" si="2"/>
        <v>12.65</v>
      </c>
      <c r="K24" s="18">
        <v>21</v>
      </c>
      <c r="L24" s="18">
        <f t="shared" si="3"/>
        <v>4.89</v>
      </c>
      <c r="M24" s="23">
        <v>0</v>
      </c>
      <c r="N24" s="18">
        <v>8.75</v>
      </c>
      <c r="O24" s="18">
        <f t="shared" si="4"/>
        <v>2.04</v>
      </c>
      <c r="P24" s="23">
        <v>0.8</v>
      </c>
      <c r="Q24" s="36">
        <f t="shared" si="5"/>
        <v>435.79999999999995</v>
      </c>
      <c r="R24" s="52">
        <f t="shared" si="6"/>
        <v>101.44</v>
      </c>
    </row>
    <row r="25" spans="1:18" ht="12.75">
      <c r="A25" s="51">
        <v>19</v>
      </c>
      <c r="B25" s="21" t="s">
        <v>29</v>
      </c>
      <c r="C25" s="23">
        <v>795.55058</v>
      </c>
      <c r="D25" s="18">
        <v>5.029999999999999</v>
      </c>
      <c r="E25" s="23">
        <f t="shared" si="0"/>
        <v>6.32</v>
      </c>
      <c r="F25" s="18">
        <v>79.93</v>
      </c>
      <c r="G25" s="18">
        <f t="shared" si="1"/>
        <v>100.47</v>
      </c>
      <c r="H25" s="23">
        <v>7.3</v>
      </c>
      <c r="I25" s="18">
        <v>14</v>
      </c>
      <c r="J25" s="23">
        <f t="shared" si="2"/>
        <v>17.6</v>
      </c>
      <c r="K25" s="18">
        <v>5.83</v>
      </c>
      <c r="L25" s="18">
        <f t="shared" si="3"/>
        <v>7.33</v>
      </c>
      <c r="M25" s="23">
        <v>0</v>
      </c>
      <c r="N25" s="18">
        <v>7</v>
      </c>
      <c r="O25" s="18">
        <f t="shared" si="4"/>
        <v>8.8</v>
      </c>
      <c r="P25" s="23">
        <v>0</v>
      </c>
      <c r="Q25" s="36">
        <f t="shared" si="5"/>
        <v>111.79</v>
      </c>
      <c r="R25" s="52">
        <f t="shared" si="6"/>
        <v>140.52</v>
      </c>
    </row>
    <row r="26" spans="1:18" ht="12.75">
      <c r="A26" s="51">
        <v>20</v>
      </c>
      <c r="B26" s="21" t="s">
        <v>30</v>
      </c>
      <c r="C26" s="23">
        <v>2072.51471</v>
      </c>
      <c r="D26" s="18">
        <v>8</v>
      </c>
      <c r="E26" s="23">
        <f t="shared" si="0"/>
        <v>3.86</v>
      </c>
      <c r="F26" s="18">
        <v>137.39999999999998</v>
      </c>
      <c r="G26" s="18">
        <f t="shared" si="1"/>
        <v>66.3</v>
      </c>
      <c r="H26" s="23">
        <v>5</v>
      </c>
      <c r="I26" s="18">
        <v>32</v>
      </c>
      <c r="J26" s="23">
        <f t="shared" si="2"/>
        <v>15.44</v>
      </c>
      <c r="K26" s="18">
        <v>7</v>
      </c>
      <c r="L26" s="18">
        <f t="shared" si="3"/>
        <v>3.38</v>
      </c>
      <c r="M26" s="23">
        <v>0</v>
      </c>
      <c r="N26" s="18">
        <v>7.5</v>
      </c>
      <c r="O26" s="18">
        <f t="shared" si="4"/>
        <v>3.62</v>
      </c>
      <c r="P26" s="23">
        <v>0.35</v>
      </c>
      <c r="Q26" s="36">
        <f t="shared" si="5"/>
        <v>191.89999999999998</v>
      </c>
      <c r="R26" s="52">
        <f t="shared" si="6"/>
        <v>92.59</v>
      </c>
    </row>
    <row r="27" spans="1:18" ht="12.75">
      <c r="A27" s="51">
        <v>21</v>
      </c>
      <c r="B27" s="21" t="s">
        <v>31</v>
      </c>
      <c r="C27" s="23">
        <v>58513.80592</v>
      </c>
      <c r="D27" s="18">
        <v>200</v>
      </c>
      <c r="E27" s="23">
        <f t="shared" si="0"/>
        <v>3.42</v>
      </c>
      <c r="F27" s="18">
        <v>3959.44</v>
      </c>
      <c r="G27" s="18">
        <f t="shared" si="1"/>
        <v>67.67</v>
      </c>
      <c r="H27" s="23">
        <v>268</v>
      </c>
      <c r="I27" s="18">
        <v>699.1</v>
      </c>
      <c r="J27" s="23">
        <f t="shared" si="2"/>
        <v>11.95</v>
      </c>
      <c r="K27" s="18">
        <v>258.40000000000003</v>
      </c>
      <c r="L27" s="18">
        <f t="shared" si="3"/>
        <v>4.42</v>
      </c>
      <c r="M27" s="23">
        <v>0</v>
      </c>
      <c r="N27" s="18">
        <v>67.15</v>
      </c>
      <c r="O27" s="18">
        <f t="shared" si="4"/>
        <v>1.15</v>
      </c>
      <c r="P27" s="23">
        <v>1.13</v>
      </c>
      <c r="Q27" s="36">
        <f t="shared" si="5"/>
        <v>5184.09</v>
      </c>
      <c r="R27" s="52">
        <f t="shared" si="6"/>
        <v>88.6</v>
      </c>
    </row>
    <row r="28" spans="1:18" ht="12.75">
      <c r="A28" s="51">
        <v>22</v>
      </c>
      <c r="B28" s="21" t="s">
        <v>32</v>
      </c>
      <c r="C28" s="23">
        <v>2065.52497</v>
      </c>
      <c r="D28" s="18">
        <v>10</v>
      </c>
      <c r="E28" s="23">
        <f t="shared" si="0"/>
        <v>4.84</v>
      </c>
      <c r="F28" s="18">
        <v>146.80999999999997</v>
      </c>
      <c r="G28" s="18">
        <f t="shared" si="1"/>
        <v>71.08</v>
      </c>
      <c r="H28" s="23">
        <v>11.950000000000001</v>
      </c>
      <c r="I28" s="18">
        <v>47.75</v>
      </c>
      <c r="J28" s="23">
        <f t="shared" si="2"/>
        <v>23.12</v>
      </c>
      <c r="K28" s="18">
        <v>10.82</v>
      </c>
      <c r="L28" s="18">
        <f t="shared" si="3"/>
        <v>5.24</v>
      </c>
      <c r="M28" s="23">
        <v>0</v>
      </c>
      <c r="N28" s="18">
        <v>2.23</v>
      </c>
      <c r="O28" s="18">
        <f t="shared" si="4"/>
        <v>1.08</v>
      </c>
      <c r="P28" s="23">
        <v>0.1</v>
      </c>
      <c r="Q28" s="36">
        <f t="shared" si="5"/>
        <v>217.60999999999996</v>
      </c>
      <c r="R28" s="52">
        <f t="shared" si="6"/>
        <v>105.35</v>
      </c>
    </row>
    <row r="29" spans="1:18" ht="12.75">
      <c r="A29" s="51">
        <v>23</v>
      </c>
      <c r="B29" s="21" t="s">
        <v>33</v>
      </c>
      <c r="C29" s="23">
        <v>696.82222</v>
      </c>
      <c r="D29" s="18">
        <v>2.94</v>
      </c>
      <c r="E29" s="23">
        <f t="shared" si="0"/>
        <v>4.22</v>
      </c>
      <c r="F29" s="18">
        <v>59.66</v>
      </c>
      <c r="G29" s="18">
        <f t="shared" si="1"/>
        <v>85.62</v>
      </c>
      <c r="H29" s="23">
        <v>2.8</v>
      </c>
      <c r="I29" s="18">
        <v>12.5</v>
      </c>
      <c r="J29" s="23">
        <f t="shared" si="2"/>
        <v>17.94</v>
      </c>
      <c r="K29" s="18">
        <v>4</v>
      </c>
      <c r="L29" s="18">
        <f t="shared" si="3"/>
        <v>5.74</v>
      </c>
      <c r="M29" s="23">
        <v>0</v>
      </c>
      <c r="N29" s="18">
        <v>0.56</v>
      </c>
      <c r="O29" s="18">
        <f t="shared" si="4"/>
        <v>0.8</v>
      </c>
      <c r="P29" s="23">
        <v>0</v>
      </c>
      <c r="Q29" s="36">
        <f t="shared" si="5"/>
        <v>79.66</v>
      </c>
      <c r="R29" s="52">
        <f t="shared" si="6"/>
        <v>114.32</v>
      </c>
    </row>
    <row r="30" spans="1:18" ht="12.75">
      <c r="A30" s="51">
        <v>24</v>
      </c>
      <c r="B30" s="21" t="s">
        <v>34</v>
      </c>
      <c r="C30" s="23">
        <v>7728.65542</v>
      </c>
      <c r="D30" s="18">
        <v>26</v>
      </c>
      <c r="E30" s="23">
        <f t="shared" si="0"/>
        <v>3.36</v>
      </c>
      <c r="F30" s="18">
        <v>579.5</v>
      </c>
      <c r="G30" s="18">
        <f t="shared" si="1"/>
        <v>74.98</v>
      </c>
      <c r="H30" s="23">
        <v>50</v>
      </c>
      <c r="I30" s="18">
        <v>152</v>
      </c>
      <c r="J30" s="23">
        <f t="shared" si="2"/>
        <v>19.67</v>
      </c>
      <c r="K30" s="18">
        <v>32.4</v>
      </c>
      <c r="L30" s="18">
        <f t="shared" si="3"/>
        <v>4.19</v>
      </c>
      <c r="M30" s="23">
        <v>0</v>
      </c>
      <c r="N30" s="18">
        <v>6.5</v>
      </c>
      <c r="O30" s="18">
        <f t="shared" si="4"/>
        <v>0.84</v>
      </c>
      <c r="P30" s="23">
        <v>0</v>
      </c>
      <c r="Q30" s="36">
        <f t="shared" si="5"/>
        <v>796.4</v>
      </c>
      <c r="R30" s="52">
        <f t="shared" si="6"/>
        <v>103.05</v>
      </c>
    </row>
    <row r="31" spans="1:18" ht="12.75">
      <c r="A31" s="51">
        <v>25</v>
      </c>
      <c r="B31" s="21" t="s">
        <v>35</v>
      </c>
      <c r="C31" s="23">
        <v>1443.27776</v>
      </c>
      <c r="D31" s="18">
        <v>5</v>
      </c>
      <c r="E31" s="23">
        <f t="shared" si="0"/>
        <v>3.46</v>
      </c>
      <c r="F31" s="18">
        <v>111.75</v>
      </c>
      <c r="G31" s="18">
        <f t="shared" si="1"/>
        <v>77.43</v>
      </c>
      <c r="H31" s="23">
        <v>31</v>
      </c>
      <c r="I31" s="18">
        <v>18</v>
      </c>
      <c r="J31" s="23">
        <f t="shared" si="2"/>
        <v>12.47</v>
      </c>
      <c r="K31" s="18">
        <v>6.49</v>
      </c>
      <c r="L31" s="18">
        <f t="shared" si="3"/>
        <v>4.5</v>
      </c>
      <c r="M31" s="23">
        <v>0</v>
      </c>
      <c r="N31" s="18">
        <v>32</v>
      </c>
      <c r="O31" s="18">
        <f t="shared" si="4"/>
        <v>22.17</v>
      </c>
      <c r="P31" s="23">
        <v>0</v>
      </c>
      <c r="Q31" s="36">
        <f t="shared" si="5"/>
        <v>173.24</v>
      </c>
      <c r="R31" s="52">
        <f t="shared" si="6"/>
        <v>120.03</v>
      </c>
    </row>
    <row r="32" spans="1:18" ht="12.75">
      <c r="A32" s="51">
        <v>26</v>
      </c>
      <c r="B32" s="21" t="s">
        <v>36</v>
      </c>
      <c r="C32" s="23">
        <v>2397.5205</v>
      </c>
      <c r="D32" s="18">
        <v>13</v>
      </c>
      <c r="E32" s="23">
        <f t="shared" si="0"/>
        <v>5.42</v>
      </c>
      <c r="F32" s="18">
        <v>198.70000000000002</v>
      </c>
      <c r="G32" s="18">
        <f t="shared" si="1"/>
        <v>82.88</v>
      </c>
      <c r="H32" s="23">
        <v>77</v>
      </c>
      <c r="I32" s="18">
        <v>16</v>
      </c>
      <c r="J32" s="23">
        <f t="shared" si="2"/>
        <v>6.67</v>
      </c>
      <c r="K32" s="18">
        <v>14</v>
      </c>
      <c r="L32" s="18">
        <f t="shared" si="3"/>
        <v>5.84</v>
      </c>
      <c r="M32" s="23">
        <v>0</v>
      </c>
      <c r="N32" s="18">
        <v>6</v>
      </c>
      <c r="O32" s="18">
        <f t="shared" si="4"/>
        <v>2.5</v>
      </c>
      <c r="P32" s="23">
        <v>3.5</v>
      </c>
      <c r="Q32" s="36">
        <f t="shared" si="5"/>
        <v>247.70000000000002</v>
      </c>
      <c r="R32" s="52">
        <f t="shared" si="6"/>
        <v>103.32</v>
      </c>
    </row>
    <row r="33" spans="1:18" ht="12.75">
      <c r="A33" s="51">
        <v>27</v>
      </c>
      <c r="B33" s="21" t="s">
        <v>37</v>
      </c>
      <c r="C33" s="23">
        <v>4278.22492</v>
      </c>
      <c r="D33" s="18">
        <v>17</v>
      </c>
      <c r="E33" s="23">
        <f t="shared" si="0"/>
        <v>3.97</v>
      </c>
      <c r="F33" s="18">
        <v>330.28999999999996</v>
      </c>
      <c r="G33" s="18">
        <f t="shared" si="1"/>
        <v>77.2</v>
      </c>
      <c r="H33" s="23">
        <v>31.77</v>
      </c>
      <c r="I33" s="18">
        <v>39</v>
      </c>
      <c r="J33" s="23">
        <f t="shared" si="2"/>
        <v>9.12</v>
      </c>
      <c r="K33" s="18">
        <v>23</v>
      </c>
      <c r="L33" s="18">
        <f t="shared" si="3"/>
        <v>5.38</v>
      </c>
      <c r="M33" s="23">
        <v>0.15</v>
      </c>
      <c r="N33" s="18">
        <v>3.5</v>
      </c>
      <c r="O33" s="18">
        <f t="shared" si="4"/>
        <v>0.82</v>
      </c>
      <c r="P33" s="23">
        <v>0.27</v>
      </c>
      <c r="Q33" s="36">
        <f t="shared" si="5"/>
        <v>412.78999999999996</v>
      </c>
      <c r="R33" s="52">
        <f t="shared" si="6"/>
        <v>96.49</v>
      </c>
    </row>
    <row r="34" spans="1:18" ht="12.75">
      <c r="A34" s="51">
        <v>28</v>
      </c>
      <c r="B34" s="21" t="s">
        <v>38</v>
      </c>
      <c r="C34" s="23">
        <v>1565.49188</v>
      </c>
      <c r="D34" s="18">
        <v>6</v>
      </c>
      <c r="E34" s="23">
        <f t="shared" si="0"/>
        <v>3.83</v>
      </c>
      <c r="F34" s="18">
        <v>128.72</v>
      </c>
      <c r="G34" s="18">
        <f t="shared" si="1"/>
        <v>82.22</v>
      </c>
      <c r="H34" s="23">
        <v>15.07</v>
      </c>
      <c r="I34" s="18">
        <v>27</v>
      </c>
      <c r="J34" s="23">
        <f t="shared" si="2"/>
        <v>17.25</v>
      </c>
      <c r="K34" s="18">
        <v>6</v>
      </c>
      <c r="L34" s="18">
        <f t="shared" si="3"/>
        <v>3.83</v>
      </c>
      <c r="M34" s="23">
        <v>0</v>
      </c>
      <c r="N34" s="18">
        <v>3.75</v>
      </c>
      <c r="O34" s="18">
        <f t="shared" si="4"/>
        <v>2.4</v>
      </c>
      <c r="P34" s="23">
        <v>0</v>
      </c>
      <c r="Q34" s="36">
        <f t="shared" si="5"/>
        <v>171.47</v>
      </c>
      <c r="R34" s="52">
        <f t="shared" si="6"/>
        <v>109.53</v>
      </c>
    </row>
    <row r="35" spans="1:18" ht="15">
      <c r="A35" s="51">
        <v>29</v>
      </c>
      <c r="B35" s="21" t="s">
        <v>163</v>
      </c>
      <c r="C35" s="23">
        <v>177558.41163</v>
      </c>
      <c r="D35" s="18">
        <v>562.72</v>
      </c>
      <c r="E35" s="23">
        <f t="shared" si="0"/>
        <v>3.17</v>
      </c>
      <c r="F35" s="18">
        <v>13921.459999999997</v>
      </c>
      <c r="G35" s="18">
        <f t="shared" si="1"/>
        <v>78.4</v>
      </c>
      <c r="H35" s="23">
        <v>1065.26</v>
      </c>
      <c r="I35" s="18">
        <v>2546.79</v>
      </c>
      <c r="J35" s="23">
        <f t="shared" si="2"/>
        <v>14.34</v>
      </c>
      <c r="K35" s="18">
        <v>847.9300000000001</v>
      </c>
      <c r="L35" s="18">
        <f t="shared" si="3"/>
        <v>4.78</v>
      </c>
      <c r="M35" s="23">
        <v>0</v>
      </c>
      <c r="N35" s="18">
        <v>288.41</v>
      </c>
      <c r="O35" s="18">
        <f t="shared" si="4"/>
        <v>1.62</v>
      </c>
      <c r="P35" s="23">
        <v>14.55</v>
      </c>
      <c r="Q35" s="36">
        <f t="shared" si="5"/>
        <v>18167.309999999998</v>
      </c>
      <c r="R35" s="52">
        <f t="shared" si="6"/>
        <v>102.32</v>
      </c>
    </row>
    <row r="36" spans="1:18" ht="12.75">
      <c r="A36" s="51">
        <v>30</v>
      </c>
      <c r="B36" s="21" t="s">
        <v>40</v>
      </c>
      <c r="C36" s="23">
        <v>11154.12464</v>
      </c>
      <c r="D36" s="18">
        <v>44</v>
      </c>
      <c r="E36" s="23">
        <f t="shared" si="0"/>
        <v>3.94</v>
      </c>
      <c r="F36" s="18">
        <v>863.1</v>
      </c>
      <c r="G36" s="18">
        <f t="shared" si="1"/>
        <v>77.38</v>
      </c>
      <c r="H36" s="23">
        <v>70.83</v>
      </c>
      <c r="I36" s="18">
        <v>224.9</v>
      </c>
      <c r="J36" s="23">
        <f t="shared" si="2"/>
        <v>20.16</v>
      </c>
      <c r="K36" s="18">
        <v>52</v>
      </c>
      <c r="L36" s="18">
        <f t="shared" si="3"/>
        <v>4.66</v>
      </c>
      <c r="M36" s="23">
        <v>0</v>
      </c>
      <c r="N36" s="18">
        <v>7</v>
      </c>
      <c r="O36" s="18">
        <f t="shared" si="4"/>
        <v>0.63</v>
      </c>
      <c r="P36" s="23">
        <v>0</v>
      </c>
      <c r="Q36" s="36">
        <f t="shared" si="5"/>
        <v>1191</v>
      </c>
      <c r="R36" s="52">
        <f t="shared" si="6"/>
        <v>106.78</v>
      </c>
    </row>
    <row r="37" spans="1:18" ht="12.75">
      <c r="A37" s="51">
        <v>31</v>
      </c>
      <c r="B37" s="21" t="s">
        <v>41</v>
      </c>
      <c r="C37" s="23">
        <v>2034.12225</v>
      </c>
      <c r="D37" s="18">
        <v>7</v>
      </c>
      <c r="E37" s="23">
        <f t="shared" si="0"/>
        <v>3.44</v>
      </c>
      <c r="F37" s="18">
        <v>143.98</v>
      </c>
      <c r="G37" s="18">
        <f t="shared" si="1"/>
        <v>70.78</v>
      </c>
      <c r="H37" s="23">
        <v>11.23</v>
      </c>
      <c r="I37" s="18">
        <v>43.3</v>
      </c>
      <c r="J37" s="23">
        <f t="shared" si="2"/>
        <v>21.29</v>
      </c>
      <c r="K37" s="18">
        <v>10.25</v>
      </c>
      <c r="L37" s="18">
        <f t="shared" si="3"/>
        <v>5.04</v>
      </c>
      <c r="M37" s="23">
        <v>0</v>
      </c>
      <c r="N37" s="18">
        <v>2.34</v>
      </c>
      <c r="O37" s="18">
        <f t="shared" si="4"/>
        <v>1.15</v>
      </c>
      <c r="P37" s="23">
        <v>0.19</v>
      </c>
      <c r="Q37" s="36">
        <f t="shared" si="5"/>
        <v>206.87</v>
      </c>
      <c r="R37" s="52">
        <f t="shared" si="6"/>
        <v>101.7</v>
      </c>
    </row>
    <row r="38" spans="1:18" ht="12.75">
      <c r="A38" s="51">
        <v>32</v>
      </c>
      <c r="B38" s="21" t="s">
        <v>42</v>
      </c>
      <c r="C38" s="23">
        <v>3720.41859</v>
      </c>
      <c r="D38" s="18">
        <v>13.51</v>
      </c>
      <c r="E38" s="23">
        <f t="shared" si="0"/>
        <v>3.63</v>
      </c>
      <c r="F38" s="18">
        <v>279.34</v>
      </c>
      <c r="G38" s="18">
        <f t="shared" si="1"/>
        <v>75.08</v>
      </c>
      <c r="H38" s="23">
        <v>22.72</v>
      </c>
      <c r="I38" s="18">
        <v>53.650000000000006</v>
      </c>
      <c r="J38" s="23">
        <f t="shared" si="2"/>
        <v>14.42</v>
      </c>
      <c r="K38" s="18">
        <v>17.48</v>
      </c>
      <c r="L38" s="18">
        <f t="shared" si="3"/>
        <v>4.7</v>
      </c>
      <c r="M38" s="23">
        <v>0</v>
      </c>
      <c r="N38" s="18">
        <v>6.22</v>
      </c>
      <c r="O38" s="18">
        <f t="shared" si="4"/>
        <v>1.67</v>
      </c>
      <c r="P38" s="23">
        <v>0.28</v>
      </c>
      <c r="Q38" s="36">
        <f t="shared" si="5"/>
        <v>370.2</v>
      </c>
      <c r="R38" s="52">
        <f t="shared" si="6"/>
        <v>99.5</v>
      </c>
    </row>
    <row r="39" spans="1:18" ht="12.75">
      <c r="A39" s="51">
        <v>33</v>
      </c>
      <c r="B39" s="21" t="s">
        <v>43</v>
      </c>
      <c r="C39" s="23">
        <v>7380.06615</v>
      </c>
      <c r="D39" s="18">
        <v>31</v>
      </c>
      <c r="E39" s="23">
        <f t="shared" si="0"/>
        <v>4.2</v>
      </c>
      <c r="F39" s="18">
        <v>560.4100000000001</v>
      </c>
      <c r="G39" s="18">
        <f t="shared" si="1"/>
        <v>75.94</v>
      </c>
      <c r="H39" s="23">
        <v>50.84</v>
      </c>
      <c r="I39" s="18">
        <v>124.32</v>
      </c>
      <c r="J39" s="23">
        <f t="shared" si="2"/>
        <v>16.85</v>
      </c>
      <c r="K39" s="18">
        <v>39</v>
      </c>
      <c r="L39" s="18">
        <f t="shared" si="3"/>
        <v>5.28</v>
      </c>
      <c r="M39" s="23">
        <v>0</v>
      </c>
      <c r="N39" s="18">
        <v>26.72</v>
      </c>
      <c r="O39" s="18">
        <f t="shared" si="4"/>
        <v>3.62</v>
      </c>
      <c r="P39" s="23">
        <v>0</v>
      </c>
      <c r="Q39" s="36">
        <f t="shared" si="5"/>
        <v>781.45</v>
      </c>
      <c r="R39" s="52">
        <f t="shared" si="6"/>
        <v>105.89</v>
      </c>
    </row>
    <row r="40" spans="1:18" ht="12.75">
      <c r="A40" s="51">
        <v>34</v>
      </c>
      <c r="B40" s="21" t="s">
        <v>44</v>
      </c>
      <c r="C40" s="23">
        <v>12974.11631</v>
      </c>
      <c r="D40" s="18">
        <v>49.17</v>
      </c>
      <c r="E40" s="23">
        <f t="shared" si="0"/>
        <v>3.79</v>
      </c>
      <c r="F40" s="18">
        <v>966.7099999999999</v>
      </c>
      <c r="G40" s="18">
        <f t="shared" si="1"/>
        <v>74.51</v>
      </c>
      <c r="H40" s="23">
        <v>80.04</v>
      </c>
      <c r="I40" s="18">
        <v>188.8</v>
      </c>
      <c r="J40" s="23">
        <f t="shared" si="2"/>
        <v>14.55</v>
      </c>
      <c r="K40" s="18">
        <v>70.19</v>
      </c>
      <c r="L40" s="18">
        <f t="shared" si="3"/>
        <v>5.41</v>
      </c>
      <c r="M40" s="23">
        <v>2.1999999999999997</v>
      </c>
      <c r="N40" s="18">
        <v>14.99</v>
      </c>
      <c r="O40" s="18">
        <f t="shared" si="4"/>
        <v>1.16</v>
      </c>
      <c r="P40" s="23">
        <v>0</v>
      </c>
      <c r="Q40" s="36">
        <f t="shared" si="5"/>
        <v>1289.8600000000001</v>
      </c>
      <c r="R40" s="52">
        <f t="shared" si="6"/>
        <v>99.42</v>
      </c>
    </row>
    <row r="41" spans="1:18" ht="12.75">
      <c r="A41" s="51">
        <v>35</v>
      </c>
      <c r="B41" s="21" t="s">
        <v>45</v>
      </c>
      <c r="C41" s="23">
        <v>2416.94438</v>
      </c>
      <c r="D41" s="18">
        <v>8.03</v>
      </c>
      <c r="E41" s="23">
        <f t="shared" si="0"/>
        <v>3.32</v>
      </c>
      <c r="F41" s="18">
        <v>211.79000000000002</v>
      </c>
      <c r="G41" s="18">
        <f t="shared" si="1"/>
        <v>87.63</v>
      </c>
      <c r="H41" s="23">
        <v>20.05</v>
      </c>
      <c r="I41" s="18">
        <v>51</v>
      </c>
      <c r="J41" s="23">
        <f t="shared" si="2"/>
        <v>21.1</v>
      </c>
      <c r="K41" s="18">
        <v>9</v>
      </c>
      <c r="L41" s="18">
        <f t="shared" si="3"/>
        <v>3.72</v>
      </c>
      <c r="M41" s="23">
        <v>0</v>
      </c>
      <c r="N41" s="18">
        <v>3.4</v>
      </c>
      <c r="O41" s="18">
        <f t="shared" si="4"/>
        <v>1.41</v>
      </c>
      <c r="P41" s="23">
        <v>0</v>
      </c>
      <c r="Q41" s="36">
        <f t="shared" si="5"/>
        <v>283.21999999999997</v>
      </c>
      <c r="R41" s="52">
        <f t="shared" si="6"/>
        <v>117.18</v>
      </c>
    </row>
    <row r="42" spans="1:18" ht="12.75">
      <c r="A42" s="51">
        <v>36</v>
      </c>
      <c r="B42" s="21" t="s">
        <v>46</v>
      </c>
      <c r="C42" s="23">
        <v>5660.6625</v>
      </c>
      <c r="D42" s="18">
        <v>20.5</v>
      </c>
      <c r="E42" s="23">
        <f t="shared" si="0"/>
        <v>3.62</v>
      </c>
      <c r="F42" s="18">
        <v>408.7</v>
      </c>
      <c r="G42" s="18">
        <f t="shared" si="1"/>
        <v>72.2</v>
      </c>
      <c r="H42" s="23">
        <v>26.5</v>
      </c>
      <c r="I42" s="18">
        <v>44.5</v>
      </c>
      <c r="J42" s="23">
        <f t="shared" si="2"/>
        <v>7.86</v>
      </c>
      <c r="K42" s="18">
        <v>22.31</v>
      </c>
      <c r="L42" s="18">
        <f t="shared" si="3"/>
        <v>3.94</v>
      </c>
      <c r="M42" s="23">
        <v>0</v>
      </c>
      <c r="N42" s="18">
        <v>2.26</v>
      </c>
      <c r="O42" s="18">
        <f t="shared" si="4"/>
        <v>0.4</v>
      </c>
      <c r="P42" s="23">
        <v>0.06</v>
      </c>
      <c r="Q42" s="36">
        <f t="shared" si="5"/>
        <v>498.27</v>
      </c>
      <c r="R42" s="52">
        <f t="shared" si="6"/>
        <v>88.02</v>
      </c>
    </row>
    <row r="43" spans="1:18" ht="12.75">
      <c r="A43" s="51">
        <v>37</v>
      </c>
      <c r="B43" s="21" t="s">
        <v>47</v>
      </c>
      <c r="C43" s="23">
        <v>2340.44317</v>
      </c>
      <c r="D43" s="18">
        <v>9</v>
      </c>
      <c r="E43" s="23">
        <f t="shared" si="0"/>
        <v>3.85</v>
      </c>
      <c r="F43" s="18">
        <v>196.88</v>
      </c>
      <c r="G43" s="18">
        <f t="shared" si="1"/>
        <v>84.12</v>
      </c>
      <c r="H43" s="23">
        <v>15</v>
      </c>
      <c r="I43" s="18">
        <v>40</v>
      </c>
      <c r="J43" s="23">
        <f t="shared" si="2"/>
        <v>17.09</v>
      </c>
      <c r="K43" s="18">
        <v>12</v>
      </c>
      <c r="L43" s="18">
        <f t="shared" si="3"/>
        <v>5.13</v>
      </c>
      <c r="M43" s="23">
        <v>0</v>
      </c>
      <c r="N43" s="18">
        <v>1.5</v>
      </c>
      <c r="O43" s="18">
        <f t="shared" si="4"/>
        <v>0.64</v>
      </c>
      <c r="P43" s="23">
        <v>0</v>
      </c>
      <c r="Q43" s="36">
        <f t="shared" si="5"/>
        <v>259.38</v>
      </c>
      <c r="R43" s="52">
        <f t="shared" si="6"/>
        <v>110.83</v>
      </c>
    </row>
    <row r="44" spans="1:18" ht="12.75">
      <c r="A44" s="51">
        <v>38</v>
      </c>
      <c r="B44" s="21" t="s">
        <v>48</v>
      </c>
      <c r="C44" s="23">
        <v>1857.75</v>
      </c>
      <c r="D44" s="18">
        <v>8.5</v>
      </c>
      <c r="E44" s="23">
        <f t="shared" si="0"/>
        <v>4.58</v>
      </c>
      <c r="F44" s="18">
        <v>195.94</v>
      </c>
      <c r="G44" s="18">
        <f t="shared" si="1"/>
        <v>105.47</v>
      </c>
      <c r="H44" s="23">
        <v>13.39</v>
      </c>
      <c r="I44" s="18">
        <v>33.79</v>
      </c>
      <c r="J44" s="23">
        <f t="shared" si="2"/>
        <v>18.19</v>
      </c>
      <c r="K44" s="18">
        <v>6.1</v>
      </c>
      <c r="L44" s="18">
        <f t="shared" si="3"/>
        <v>3.28</v>
      </c>
      <c r="M44" s="23">
        <v>0</v>
      </c>
      <c r="N44" s="18">
        <v>5.41</v>
      </c>
      <c r="O44" s="18">
        <f t="shared" si="4"/>
        <v>2.91</v>
      </c>
      <c r="P44" s="23">
        <v>0.01</v>
      </c>
      <c r="Q44" s="36">
        <f t="shared" si="5"/>
        <v>249.74</v>
      </c>
      <c r="R44" s="52">
        <f t="shared" si="6"/>
        <v>134.43</v>
      </c>
    </row>
    <row r="45" spans="1:18" ht="12.75">
      <c r="A45" s="51">
        <v>39</v>
      </c>
      <c r="B45" s="21" t="s">
        <v>49</v>
      </c>
      <c r="C45" s="23">
        <v>2977.38496</v>
      </c>
      <c r="D45" s="18">
        <v>12.34</v>
      </c>
      <c r="E45" s="23">
        <f t="shared" si="0"/>
        <v>4.14</v>
      </c>
      <c r="F45" s="18">
        <v>248.3</v>
      </c>
      <c r="G45" s="18">
        <f t="shared" si="1"/>
        <v>83.4</v>
      </c>
      <c r="H45" s="23">
        <v>20</v>
      </c>
      <c r="I45" s="18">
        <v>76.5</v>
      </c>
      <c r="J45" s="23">
        <f t="shared" si="2"/>
        <v>25.69</v>
      </c>
      <c r="K45" s="18">
        <v>13.23</v>
      </c>
      <c r="L45" s="18">
        <f t="shared" si="3"/>
        <v>4.44</v>
      </c>
      <c r="M45" s="23">
        <v>0</v>
      </c>
      <c r="N45" s="18">
        <v>6.1</v>
      </c>
      <c r="O45" s="18">
        <f t="shared" si="4"/>
        <v>2.05</v>
      </c>
      <c r="P45" s="23">
        <v>0</v>
      </c>
      <c r="Q45" s="36">
        <f t="shared" si="5"/>
        <v>356.46999999999997</v>
      </c>
      <c r="R45" s="52">
        <f t="shared" si="6"/>
        <v>119.73</v>
      </c>
    </row>
    <row r="46" spans="1:18" ht="15">
      <c r="A46" s="51">
        <v>40</v>
      </c>
      <c r="B46" s="21" t="s">
        <v>164</v>
      </c>
      <c r="C46" s="23">
        <v>2571.39425</v>
      </c>
      <c r="D46" s="18">
        <v>9.34</v>
      </c>
      <c r="E46" s="23">
        <f t="shared" si="0"/>
        <v>3.63</v>
      </c>
      <c r="F46" s="18">
        <v>204.35999999999999</v>
      </c>
      <c r="G46" s="18">
        <f t="shared" si="1"/>
        <v>79.47</v>
      </c>
      <c r="H46" s="23">
        <v>29</v>
      </c>
      <c r="I46" s="18">
        <v>44</v>
      </c>
      <c r="J46" s="23">
        <f t="shared" si="2"/>
        <v>17.11</v>
      </c>
      <c r="K46" s="18">
        <v>6</v>
      </c>
      <c r="L46" s="18">
        <f t="shared" si="3"/>
        <v>2.33</v>
      </c>
      <c r="M46" s="23">
        <v>0</v>
      </c>
      <c r="N46" s="18">
        <v>7</v>
      </c>
      <c r="O46" s="18">
        <f t="shared" si="4"/>
        <v>2.72</v>
      </c>
      <c r="P46" s="23">
        <v>0.42</v>
      </c>
      <c r="Q46" s="36">
        <f t="shared" si="5"/>
        <v>270.7</v>
      </c>
      <c r="R46" s="52">
        <f t="shared" si="6"/>
        <v>105.27</v>
      </c>
    </row>
    <row r="47" spans="1:18" ht="12.75">
      <c r="A47" s="51">
        <v>41</v>
      </c>
      <c r="B47" s="21" t="s">
        <v>51</v>
      </c>
      <c r="C47" s="23">
        <v>5763.38327</v>
      </c>
      <c r="D47" s="18">
        <v>19</v>
      </c>
      <c r="E47" s="23">
        <f t="shared" si="0"/>
        <v>3.3</v>
      </c>
      <c r="F47" s="18">
        <v>505.5</v>
      </c>
      <c r="G47" s="18">
        <f t="shared" si="1"/>
        <v>87.71</v>
      </c>
      <c r="H47" s="23">
        <v>55</v>
      </c>
      <c r="I47" s="18">
        <v>180</v>
      </c>
      <c r="J47" s="23">
        <f t="shared" si="2"/>
        <v>31.23</v>
      </c>
      <c r="K47" s="18">
        <v>17</v>
      </c>
      <c r="L47" s="18">
        <f t="shared" si="3"/>
        <v>2.95</v>
      </c>
      <c r="M47" s="23">
        <v>0</v>
      </c>
      <c r="N47" s="18">
        <v>14</v>
      </c>
      <c r="O47" s="18">
        <f t="shared" si="4"/>
        <v>2.43</v>
      </c>
      <c r="P47" s="23">
        <v>0</v>
      </c>
      <c r="Q47" s="36">
        <f t="shared" si="5"/>
        <v>735.5</v>
      </c>
      <c r="R47" s="52">
        <f t="shared" si="6"/>
        <v>127.62</v>
      </c>
    </row>
    <row r="48" spans="1:18" ht="12.75">
      <c r="A48" s="51">
        <v>42</v>
      </c>
      <c r="B48" s="21" t="s">
        <v>52</v>
      </c>
      <c r="C48" s="23">
        <v>18493.56639</v>
      </c>
      <c r="D48" s="18">
        <v>61</v>
      </c>
      <c r="E48" s="23">
        <f t="shared" si="0"/>
        <v>3.3</v>
      </c>
      <c r="F48" s="18">
        <v>1475.5200000000002</v>
      </c>
      <c r="G48" s="18">
        <f t="shared" si="1"/>
        <v>79.79</v>
      </c>
      <c r="H48" s="23">
        <v>139.79000000000002</v>
      </c>
      <c r="I48" s="18">
        <v>278.78000000000003</v>
      </c>
      <c r="J48" s="23">
        <f t="shared" si="2"/>
        <v>15.07</v>
      </c>
      <c r="K48" s="18">
        <v>76.6</v>
      </c>
      <c r="L48" s="18">
        <f t="shared" si="3"/>
        <v>4.14</v>
      </c>
      <c r="M48" s="23">
        <v>0.43</v>
      </c>
      <c r="N48" s="18">
        <v>24.48</v>
      </c>
      <c r="O48" s="18">
        <f t="shared" si="4"/>
        <v>1.32</v>
      </c>
      <c r="P48" s="23">
        <v>1.51</v>
      </c>
      <c r="Q48" s="36">
        <f t="shared" si="5"/>
        <v>1916.38</v>
      </c>
      <c r="R48" s="52">
        <f t="shared" si="6"/>
        <v>103.62</v>
      </c>
    </row>
    <row r="49" spans="1:18" ht="12.75">
      <c r="A49" s="51">
        <v>43</v>
      </c>
      <c r="B49" s="21" t="s">
        <v>53</v>
      </c>
      <c r="C49" s="23">
        <v>49593.25696</v>
      </c>
      <c r="D49" s="18">
        <v>152.92000000000002</v>
      </c>
      <c r="E49" s="23">
        <f t="shared" si="0"/>
        <v>3.08</v>
      </c>
      <c r="F49" s="18">
        <v>3322.3800000000006</v>
      </c>
      <c r="G49" s="18">
        <f t="shared" si="1"/>
        <v>66.99</v>
      </c>
      <c r="H49" s="23">
        <v>88</v>
      </c>
      <c r="I49" s="18">
        <v>631.52</v>
      </c>
      <c r="J49" s="23">
        <f t="shared" si="2"/>
        <v>12.73</v>
      </c>
      <c r="K49" s="18">
        <v>219.56</v>
      </c>
      <c r="L49" s="18">
        <f t="shared" si="3"/>
        <v>4.43</v>
      </c>
      <c r="M49" s="23">
        <v>0</v>
      </c>
      <c r="N49" s="18">
        <v>115</v>
      </c>
      <c r="O49" s="18">
        <f t="shared" si="4"/>
        <v>2.32</v>
      </c>
      <c r="P49" s="23">
        <v>0</v>
      </c>
      <c r="Q49" s="36">
        <f t="shared" si="5"/>
        <v>4441.380000000001</v>
      </c>
      <c r="R49" s="52">
        <f t="shared" si="6"/>
        <v>89.56</v>
      </c>
    </row>
    <row r="50" spans="1:18" ht="12.75">
      <c r="A50" s="51">
        <v>44</v>
      </c>
      <c r="B50" s="21" t="s">
        <v>54</v>
      </c>
      <c r="C50" s="23">
        <v>7346.50819</v>
      </c>
      <c r="D50" s="18">
        <v>27</v>
      </c>
      <c r="E50" s="23">
        <f t="shared" si="0"/>
        <v>3.68</v>
      </c>
      <c r="F50" s="18">
        <v>510.87</v>
      </c>
      <c r="G50" s="18">
        <f t="shared" si="1"/>
        <v>69.54</v>
      </c>
      <c r="H50" s="23">
        <v>24.5</v>
      </c>
      <c r="I50" s="18">
        <v>157</v>
      </c>
      <c r="J50" s="23">
        <f t="shared" si="2"/>
        <v>21.37</v>
      </c>
      <c r="K50" s="18">
        <v>37</v>
      </c>
      <c r="L50" s="18">
        <f t="shared" si="3"/>
        <v>5.04</v>
      </c>
      <c r="M50" s="23">
        <v>0</v>
      </c>
      <c r="N50" s="18">
        <v>29</v>
      </c>
      <c r="O50" s="18">
        <f t="shared" si="4"/>
        <v>3.95</v>
      </c>
      <c r="P50" s="23">
        <v>0</v>
      </c>
      <c r="Q50" s="36">
        <f t="shared" si="5"/>
        <v>760.87</v>
      </c>
      <c r="R50" s="52">
        <f t="shared" si="6"/>
        <v>103.57</v>
      </c>
    </row>
    <row r="51" spans="1:18" ht="12.75">
      <c r="A51" s="51">
        <v>45</v>
      </c>
      <c r="B51" s="21" t="s">
        <v>55</v>
      </c>
      <c r="C51" s="23">
        <v>216.18331</v>
      </c>
      <c r="D51" s="18">
        <v>2</v>
      </c>
      <c r="E51" s="23">
        <f t="shared" si="0"/>
        <v>9.25</v>
      </c>
      <c r="F51" s="18">
        <v>30.5</v>
      </c>
      <c r="G51" s="18">
        <f t="shared" si="1"/>
        <v>141.08</v>
      </c>
      <c r="H51" s="23">
        <v>10.25</v>
      </c>
      <c r="I51" s="18">
        <v>9.25</v>
      </c>
      <c r="J51" s="23">
        <f t="shared" si="2"/>
        <v>42.79</v>
      </c>
      <c r="K51" s="18">
        <v>2</v>
      </c>
      <c r="L51" s="18">
        <f t="shared" si="3"/>
        <v>9.25</v>
      </c>
      <c r="M51" s="23">
        <v>0</v>
      </c>
      <c r="N51" s="18">
        <v>0.1</v>
      </c>
      <c r="O51" s="18">
        <f t="shared" si="4"/>
        <v>0.46</v>
      </c>
      <c r="P51" s="23">
        <v>0</v>
      </c>
      <c r="Q51" s="36">
        <f t="shared" si="5"/>
        <v>43.85</v>
      </c>
      <c r="R51" s="52">
        <f t="shared" si="6"/>
        <v>202.84</v>
      </c>
    </row>
    <row r="52" spans="1:18" ht="12.75">
      <c r="A52" s="51">
        <v>46</v>
      </c>
      <c r="B52" s="21" t="s">
        <v>56</v>
      </c>
      <c r="C52" s="23">
        <v>5394.14438</v>
      </c>
      <c r="D52" s="18">
        <v>21</v>
      </c>
      <c r="E52" s="23">
        <f t="shared" si="0"/>
        <v>3.89</v>
      </c>
      <c r="F52" s="18">
        <v>398.6</v>
      </c>
      <c r="G52" s="18">
        <f t="shared" si="1"/>
        <v>73.89</v>
      </c>
      <c r="H52" s="23">
        <v>33.29</v>
      </c>
      <c r="I52" s="18">
        <v>65.5</v>
      </c>
      <c r="J52" s="23">
        <f t="shared" si="2"/>
        <v>12.14</v>
      </c>
      <c r="K52" s="18">
        <v>23.5</v>
      </c>
      <c r="L52" s="18">
        <f t="shared" si="3"/>
        <v>4.36</v>
      </c>
      <c r="M52" s="23">
        <v>0</v>
      </c>
      <c r="N52" s="18">
        <v>7.5</v>
      </c>
      <c r="O52" s="18">
        <f t="shared" si="4"/>
        <v>1.39</v>
      </c>
      <c r="P52" s="23">
        <v>0.06</v>
      </c>
      <c r="Q52" s="36">
        <f t="shared" si="5"/>
        <v>516.1</v>
      </c>
      <c r="R52" s="52">
        <f t="shared" si="6"/>
        <v>95.68</v>
      </c>
    </row>
    <row r="53" spans="1:18" ht="12.75">
      <c r="A53" s="51">
        <v>48</v>
      </c>
      <c r="B53" s="21" t="s">
        <v>57</v>
      </c>
      <c r="C53" s="23">
        <v>4123.7431</v>
      </c>
      <c r="D53" s="18">
        <v>11</v>
      </c>
      <c r="E53" s="23">
        <f t="shared" si="0"/>
        <v>2.67</v>
      </c>
      <c r="F53" s="18">
        <v>289.75</v>
      </c>
      <c r="G53" s="18">
        <f t="shared" si="1"/>
        <v>70.26</v>
      </c>
      <c r="H53" s="23">
        <v>27</v>
      </c>
      <c r="I53" s="18">
        <v>65</v>
      </c>
      <c r="J53" s="23">
        <f t="shared" si="2"/>
        <v>15.76</v>
      </c>
      <c r="K53" s="18">
        <v>15.5</v>
      </c>
      <c r="L53" s="18">
        <f t="shared" si="3"/>
        <v>3.76</v>
      </c>
      <c r="M53" s="23">
        <v>0</v>
      </c>
      <c r="N53" s="18">
        <v>1.5</v>
      </c>
      <c r="O53" s="18">
        <f t="shared" si="4"/>
        <v>0.36</v>
      </c>
      <c r="P53" s="23">
        <v>0</v>
      </c>
      <c r="Q53" s="36">
        <f t="shared" si="5"/>
        <v>382.75</v>
      </c>
      <c r="R53" s="52">
        <f t="shared" si="6"/>
        <v>92.82</v>
      </c>
    </row>
    <row r="54" spans="1:18" ht="12.75">
      <c r="A54" s="51">
        <v>49</v>
      </c>
      <c r="B54" s="21" t="s">
        <v>58</v>
      </c>
      <c r="C54" s="23">
        <v>759.34049</v>
      </c>
      <c r="D54" s="18">
        <v>4</v>
      </c>
      <c r="E54" s="23">
        <f t="shared" si="0"/>
        <v>5.27</v>
      </c>
      <c r="F54" s="18">
        <v>69.15</v>
      </c>
      <c r="G54" s="18">
        <f t="shared" si="1"/>
        <v>91.07</v>
      </c>
      <c r="H54" s="23">
        <v>6.8100000000000005</v>
      </c>
      <c r="I54" s="18">
        <v>12</v>
      </c>
      <c r="J54" s="23">
        <f t="shared" si="2"/>
        <v>15.8</v>
      </c>
      <c r="K54" s="18">
        <v>5</v>
      </c>
      <c r="L54" s="18">
        <f t="shared" si="3"/>
        <v>6.58</v>
      </c>
      <c r="M54" s="23">
        <v>0</v>
      </c>
      <c r="N54" s="18">
        <v>2</v>
      </c>
      <c r="O54" s="18">
        <f t="shared" si="4"/>
        <v>2.63</v>
      </c>
      <c r="P54" s="23">
        <v>0.27</v>
      </c>
      <c r="Q54" s="36">
        <f t="shared" si="5"/>
        <v>92.15</v>
      </c>
      <c r="R54" s="52">
        <f t="shared" si="6"/>
        <v>121.36</v>
      </c>
    </row>
    <row r="55" spans="1:18" ht="12.75">
      <c r="A55" s="51">
        <v>50</v>
      </c>
      <c r="B55" s="21" t="s">
        <v>59</v>
      </c>
      <c r="C55" s="23">
        <v>2187.38769</v>
      </c>
      <c r="D55" s="18">
        <v>9</v>
      </c>
      <c r="E55" s="23">
        <f t="shared" si="0"/>
        <v>4.11</v>
      </c>
      <c r="F55" s="18">
        <v>162.45</v>
      </c>
      <c r="G55" s="18">
        <f t="shared" si="1"/>
        <v>74.27</v>
      </c>
      <c r="H55" s="23">
        <v>1.05</v>
      </c>
      <c r="I55" s="18">
        <v>37.5</v>
      </c>
      <c r="J55" s="23">
        <f t="shared" si="2"/>
        <v>17.14</v>
      </c>
      <c r="K55" s="18">
        <v>9.5</v>
      </c>
      <c r="L55" s="18">
        <f t="shared" si="3"/>
        <v>4.34</v>
      </c>
      <c r="M55" s="23">
        <v>0</v>
      </c>
      <c r="N55" s="18">
        <v>4.5</v>
      </c>
      <c r="O55" s="18">
        <f t="shared" si="4"/>
        <v>2.06</v>
      </c>
      <c r="P55" s="23">
        <v>0</v>
      </c>
      <c r="Q55" s="36">
        <f t="shared" si="5"/>
        <v>222.95</v>
      </c>
      <c r="R55" s="52">
        <f t="shared" si="6"/>
        <v>101.93</v>
      </c>
    </row>
    <row r="56" spans="1:18" ht="12.75">
      <c r="A56" s="51">
        <v>51</v>
      </c>
      <c r="B56" s="21" t="s">
        <v>60</v>
      </c>
      <c r="C56" s="23">
        <v>1188.33942</v>
      </c>
      <c r="D56" s="18">
        <v>7</v>
      </c>
      <c r="E56" s="23">
        <f t="shared" si="0"/>
        <v>5.89</v>
      </c>
      <c r="F56" s="18">
        <v>113.23</v>
      </c>
      <c r="G56" s="18">
        <f t="shared" si="1"/>
        <v>95.28</v>
      </c>
      <c r="H56" s="23">
        <v>13.35</v>
      </c>
      <c r="I56" s="18">
        <v>17.92</v>
      </c>
      <c r="J56" s="23">
        <f t="shared" si="2"/>
        <v>15.08</v>
      </c>
      <c r="K56" s="18">
        <v>8</v>
      </c>
      <c r="L56" s="18">
        <f t="shared" si="3"/>
        <v>6.73</v>
      </c>
      <c r="M56" s="23">
        <v>0</v>
      </c>
      <c r="N56" s="18">
        <v>3.37</v>
      </c>
      <c r="O56" s="18">
        <f t="shared" si="4"/>
        <v>2.84</v>
      </c>
      <c r="P56" s="23">
        <v>0</v>
      </c>
      <c r="Q56" s="36">
        <f t="shared" si="5"/>
        <v>149.52</v>
      </c>
      <c r="R56" s="52">
        <f t="shared" si="6"/>
        <v>125.82</v>
      </c>
    </row>
    <row r="57" spans="1:18" ht="12.75">
      <c r="A57" s="51">
        <v>52</v>
      </c>
      <c r="B57" s="21" t="s">
        <v>61</v>
      </c>
      <c r="C57" s="23">
        <v>3567.26038</v>
      </c>
      <c r="D57" s="18">
        <v>15.5</v>
      </c>
      <c r="E57" s="23">
        <f t="shared" si="0"/>
        <v>4.35</v>
      </c>
      <c r="F57" s="18">
        <v>311.75</v>
      </c>
      <c r="G57" s="18">
        <f t="shared" si="1"/>
        <v>87.39</v>
      </c>
      <c r="H57" s="23">
        <v>47.11</v>
      </c>
      <c r="I57" s="18">
        <v>45.58</v>
      </c>
      <c r="J57" s="23">
        <f t="shared" si="2"/>
        <v>12.78</v>
      </c>
      <c r="K57" s="18">
        <v>22.5</v>
      </c>
      <c r="L57" s="18">
        <f t="shared" si="3"/>
        <v>6.31</v>
      </c>
      <c r="M57" s="23">
        <v>0</v>
      </c>
      <c r="N57" s="18">
        <v>14.16</v>
      </c>
      <c r="O57" s="18">
        <f t="shared" si="4"/>
        <v>3.97</v>
      </c>
      <c r="P57" s="23">
        <v>4.61</v>
      </c>
      <c r="Q57" s="36">
        <f t="shared" si="5"/>
        <v>409.49</v>
      </c>
      <c r="R57" s="52">
        <f t="shared" si="6"/>
        <v>114.79</v>
      </c>
    </row>
    <row r="58" spans="1:18" ht="12.75">
      <c r="A58" s="51">
        <v>53</v>
      </c>
      <c r="B58" s="21" t="s">
        <v>62</v>
      </c>
      <c r="C58" s="23">
        <v>65738.88933</v>
      </c>
      <c r="D58" s="18">
        <v>232.99999999999997</v>
      </c>
      <c r="E58" s="23">
        <f t="shared" si="0"/>
        <v>3.54</v>
      </c>
      <c r="F58" s="18">
        <v>4767.08</v>
      </c>
      <c r="G58" s="18">
        <f t="shared" si="1"/>
        <v>72.52</v>
      </c>
      <c r="H58" s="23">
        <v>486.53999999999996</v>
      </c>
      <c r="I58" s="18">
        <v>1233.94</v>
      </c>
      <c r="J58" s="23">
        <f t="shared" si="2"/>
        <v>18.77</v>
      </c>
      <c r="K58" s="18">
        <v>275.21</v>
      </c>
      <c r="L58" s="18">
        <f t="shared" si="3"/>
        <v>4.19</v>
      </c>
      <c r="M58" s="23">
        <v>0</v>
      </c>
      <c r="N58" s="18">
        <v>62.7</v>
      </c>
      <c r="O58" s="18">
        <f t="shared" si="4"/>
        <v>0.95</v>
      </c>
      <c r="P58" s="23">
        <v>0.28</v>
      </c>
      <c r="Q58" s="36">
        <f t="shared" si="5"/>
        <v>6571.93</v>
      </c>
      <c r="R58" s="52">
        <f t="shared" si="6"/>
        <v>99.97</v>
      </c>
    </row>
    <row r="59" spans="1:18" ht="12.75">
      <c r="A59" s="51">
        <v>54</v>
      </c>
      <c r="B59" s="21" t="s">
        <v>63</v>
      </c>
      <c r="C59" s="23">
        <v>4592.3166</v>
      </c>
      <c r="D59" s="18">
        <v>18.1</v>
      </c>
      <c r="E59" s="23">
        <f t="shared" si="0"/>
        <v>3.94</v>
      </c>
      <c r="F59" s="18">
        <v>372.09999999999997</v>
      </c>
      <c r="G59" s="18">
        <f t="shared" si="1"/>
        <v>81.03</v>
      </c>
      <c r="H59" s="23">
        <v>33</v>
      </c>
      <c r="I59" s="18">
        <v>90.6</v>
      </c>
      <c r="J59" s="23">
        <f t="shared" si="2"/>
        <v>19.73</v>
      </c>
      <c r="K59" s="18">
        <v>20</v>
      </c>
      <c r="L59" s="18">
        <f t="shared" si="3"/>
        <v>4.36</v>
      </c>
      <c r="M59" s="23">
        <v>0</v>
      </c>
      <c r="N59" s="18">
        <v>7</v>
      </c>
      <c r="O59" s="18">
        <f t="shared" si="4"/>
        <v>1.52</v>
      </c>
      <c r="P59" s="23">
        <v>0</v>
      </c>
      <c r="Q59" s="36">
        <f t="shared" si="5"/>
        <v>507.79999999999995</v>
      </c>
      <c r="R59" s="52">
        <f t="shared" si="6"/>
        <v>110.58</v>
      </c>
    </row>
    <row r="60" spans="1:18" ht="12.75">
      <c r="A60" s="51">
        <v>55</v>
      </c>
      <c r="B60" s="21" t="s">
        <v>64</v>
      </c>
      <c r="C60" s="23">
        <v>1578.0821</v>
      </c>
      <c r="D60" s="18">
        <v>5.77</v>
      </c>
      <c r="E60" s="23">
        <f t="shared" si="0"/>
        <v>3.66</v>
      </c>
      <c r="F60" s="18">
        <v>125.39999999999999</v>
      </c>
      <c r="G60" s="18">
        <f t="shared" si="1"/>
        <v>79.46</v>
      </c>
      <c r="H60" s="23">
        <v>17.1</v>
      </c>
      <c r="I60" s="18">
        <v>31</v>
      </c>
      <c r="J60" s="23">
        <f t="shared" si="2"/>
        <v>19.64</v>
      </c>
      <c r="K60" s="18">
        <v>9</v>
      </c>
      <c r="L60" s="18">
        <f t="shared" si="3"/>
        <v>5.7</v>
      </c>
      <c r="M60" s="23">
        <v>0</v>
      </c>
      <c r="N60" s="18">
        <v>8.5</v>
      </c>
      <c r="O60" s="18">
        <f t="shared" si="4"/>
        <v>5.39</v>
      </c>
      <c r="P60" s="23">
        <v>0</v>
      </c>
      <c r="Q60" s="36">
        <f t="shared" si="5"/>
        <v>179.67</v>
      </c>
      <c r="R60" s="52">
        <f t="shared" si="6"/>
        <v>113.85</v>
      </c>
    </row>
    <row r="61" spans="1:18" ht="12.75">
      <c r="A61" s="51">
        <v>56</v>
      </c>
      <c r="B61" s="21" t="s">
        <v>65</v>
      </c>
      <c r="C61" s="23">
        <v>1814.15472</v>
      </c>
      <c r="D61" s="18">
        <v>5.75</v>
      </c>
      <c r="E61" s="23">
        <f t="shared" si="0"/>
        <v>3.17</v>
      </c>
      <c r="F61" s="18">
        <v>156.35</v>
      </c>
      <c r="G61" s="18">
        <f t="shared" si="1"/>
        <v>86.18</v>
      </c>
      <c r="H61" s="23">
        <v>15</v>
      </c>
      <c r="I61" s="18">
        <v>38</v>
      </c>
      <c r="J61" s="23">
        <f t="shared" si="2"/>
        <v>20.95</v>
      </c>
      <c r="K61" s="18">
        <v>11</v>
      </c>
      <c r="L61" s="18">
        <f t="shared" si="3"/>
        <v>6.06</v>
      </c>
      <c r="M61" s="23">
        <v>0</v>
      </c>
      <c r="N61" s="18">
        <v>3.5</v>
      </c>
      <c r="O61" s="18">
        <f t="shared" si="4"/>
        <v>1.93</v>
      </c>
      <c r="P61" s="23">
        <v>0</v>
      </c>
      <c r="Q61" s="36">
        <f t="shared" si="5"/>
        <v>214.6</v>
      </c>
      <c r="R61" s="52">
        <f t="shared" si="6"/>
        <v>118.29</v>
      </c>
    </row>
    <row r="62" spans="1:18" ht="12.75">
      <c r="A62" s="51">
        <v>57</v>
      </c>
      <c r="B62" s="21" t="s">
        <v>66</v>
      </c>
      <c r="C62" s="23">
        <v>1148.41337</v>
      </c>
      <c r="D62" s="18">
        <v>6.5</v>
      </c>
      <c r="E62" s="23">
        <f t="shared" si="0"/>
        <v>5.66</v>
      </c>
      <c r="F62" s="18">
        <v>101.68</v>
      </c>
      <c r="G62" s="18">
        <f t="shared" si="1"/>
        <v>88.54</v>
      </c>
      <c r="H62" s="23">
        <v>6</v>
      </c>
      <c r="I62" s="18">
        <v>44.75</v>
      </c>
      <c r="J62" s="23">
        <f t="shared" si="2"/>
        <v>38.97</v>
      </c>
      <c r="K62" s="18">
        <v>5.25</v>
      </c>
      <c r="L62" s="18">
        <f t="shared" si="3"/>
        <v>4.57</v>
      </c>
      <c r="M62" s="23">
        <v>0</v>
      </c>
      <c r="N62" s="18">
        <v>0.25</v>
      </c>
      <c r="O62" s="18">
        <f t="shared" si="4"/>
        <v>0.22</v>
      </c>
      <c r="P62" s="23">
        <v>0</v>
      </c>
      <c r="Q62" s="36">
        <f t="shared" si="5"/>
        <v>158.43</v>
      </c>
      <c r="R62" s="52">
        <f t="shared" si="6"/>
        <v>137.96</v>
      </c>
    </row>
    <row r="63" spans="1:18" ht="12.75">
      <c r="A63" s="51">
        <v>58</v>
      </c>
      <c r="B63" s="21" t="s">
        <v>67</v>
      </c>
      <c r="C63" s="23">
        <v>4690.92162</v>
      </c>
      <c r="D63" s="18">
        <v>19</v>
      </c>
      <c r="E63" s="23">
        <f t="shared" si="0"/>
        <v>4.05</v>
      </c>
      <c r="F63" s="18">
        <v>312</v>
      </c>
      <c r="G63" s="18">
        <f t="shared" si="1"/>
        <v>66.51</v>
      </c>
      <c r="H63" s="23">
        <v>22.96</v>
      </c>
      <c r="I63" s="18">
        <v>87</v>
      </c>
      <c r="J63" s="23">
        <f t="shared" si="2"/>
        <v>18.55</v>
      </c>
      <c r="K63" s="18">
        <v>21</v>
      </c>
      <c r="L63" s="18">
        <f t="shared" si="3"/>
        <v>4.48</v>
      </c>
      <c r="M63" s="23">
        <v>0</v>
      </c>
      <c r="N63" s="18">
        <v>19</v>
      </c>
      <c r="O63" s="18">
        <f t="shared" si="4"/>
        <v>4.05</v>
      </c>
      <c r="P63" s="23">
        <v>0.1</v>
      </c>
      <c r="Q63" s="36">
        <f t="shared" si="5"/>
        <v>458</v>
      </c>
      <c r="R63" s="52">
        <f t="shared" si="6"/>
        <v>97.64</v>
      </c>
    </row>
    <row r="64" spans="1:18" ht="12.75">
      <c r="A64" s="51">
        <v>59</v>
      </c>
      <c r="B64" s="21" t="s">
        <v>68</v>
      </c>
      <c r="C64" s="23">
        <v>1176.82768</v>
      </c>
      <c r="D64" s="18">
        <v>4</v>
      </c>
      <c r="E64" s="23">
        <f t="shared" si="0"/>
        <v>3.4</v>
      </c>
      <c r="F64" s="18">
        <v>101.25</v>
      </c>
      <c r="G64" s="18">
        <f t="shared" si="1"/>
        <v>86.04</v>
      </c>
      <c r="H64" s="23">
        <v>10</v>
      </c>
      <c r="I64" s="18">
        <v>20.6</v>
      </c>
      <c r="J64" s="23">
        <f t="shared" si="2"/>
        <v>17.5</v>
      </c>
      <c r="K64" s="18">
        <v>7</v>
      </c>
      <c r="L64" s="18">
        <f t="shared" si="3"/>
        <v>5.95</v>
      </c>
      <c r="M64" s="23">
        <v>0</v>
      </c>
      <c r="N64" s="18">
        <v>6</v>
      </c>
      <c r="O64" s="18">
        <f t="shared" si="4"/>
        <v>5.1</v>
      </c>
      <c r="P64" s="23">
        <v>0</v>
      </c>
      <c r="Q64" s="36">
        <f t="shared" si="5"/>
        <v>138.85</v>
      </c>
      <c r="R64" s="52">
        <f t="shared" si="6"/>
        <v>117.99</v>
      </c>
    </row>
    <row r="65" spans="1:18" ht="12.75">
      <c r="A65" s="51">
        <v>60</v>
      </c>
      <c r="B65" s="21" t="s">
        <v>69</v>
      </c>
      <c r="C65" s="23">
        <v>9577.84016</v>
      </c>
      <c r="D65" s="18">
        <v>35</v>
      </c>
      <c r="E65" s="23">
        <f t="shared" si="0"/>
        <v>3.65</v>
      </c>
      <c r="F65" s="18">
        <v>777.89</v>
      </c>
      <c r="G65" s="18">
        <f t="shared" si="1"/>
        <v>81.22</v>
      </c>
      <c r="H65" s="23">
        <v>27.810000000000002</v>
      </c>
      <c r="I65" s="18">
        <v>200</v>
      </c>
      <c r="J65" s="23">
        <f t="shared" si="2"/>
        <v>20.88</v>
      </c>
      <c r="K65" s="18">
        <v>51.75</v>
      </c>
      <c r="L65" s="18">
        <f t="shared" si="3"/>
        <v>5.4</v>
      </c>
      <c r="M65" s="23">
        <v>0.68</v>
      </c>
      <c r="N65" s="18">
        <v>27.67</v>
      </c>
      <c r="O65" s="18">
        <f t="shared" si="4"/>
        <v>2.89</v>
      </c>
      <c r="P65" s="23">
        <v>0.3</v>
      </c>
      <c r="Q65" s="36">
        <f t="shared" si="5"/>
        <v>1092.31</v>
      </c>
      <c r="R65" s="52">
        <f t="shared" si="6"/>
        <v>114.05</v>
      </c>
    </row>
    <row r="66" spans="1:18" ht="12.75">
      <c r="A66" s="51">
        <v>62</v>
      </c>
      <c r="B66" s="21" t="s">
        <v>70</v>
      </c>
      <c r="C66" s="23">
        <v>1968.44439</v>
      </c>
      <c r="D66" s="18">
        <v>8.5</v>
      </c>
      <c r="E66" s="23">
        <f t="shared" si="0"/>
        <v>4.32</v>
      </c>
      <c r="F66" s="18">
        <v>155.75</v>
      </c>
      <c r="G66" s="18">
        <f t="shared" si="1"/>
        <v>79.12</v>
      </c>
      <c r="H66" s="23">
        <v>8.7</v>
      </c>
      <c r="I66" s="18">
        <v>31</v>
      </c>
      <c r="J66" s="23">
        <f t="shared" si="2"/>
        <v>15.75</v>
      </c>
      <c r="K66" s="18">
        <v>6</v>
      </c>
      <c r="L66" s="18">
        <f t="shared" si="3"/>
        <v>3.05</v>
      </c>
      <c r="M66" s="23">
        <v>0</v>
      </c>
      <c r="N66" s="18">
        <v>5</v>
      </c>
      <c r="O66" s="18">
        <f t="shared" si="4"/>
        <v>2.54</v>
      </c>
      <c r="P66" s="23">
        <v>0.65</v>
      </c>
      <c r="Q66" s="36">
        <f t="shared" si="5"/>
        <v>206.25</v>
      </c>
      <c r="R66" s="52">
        <f t="shared" si="6"/>
        <v>104.78</v>
      </c>
    </row>
    <row r="67" spans="1:18" ht="12.75">
      <c r="A67" s="51">
        <v>63</v>
      </c>
      <c r="B67" s="21" t="s">
        <v>71</v>
      </c>
      <c r="C67" s="23">
        <v>2915.54509</v>
      </c>
      <c r="D67" s="18">
        <v>9</v>
      </c>
      <c r="E67" s="23">
        <f t="shared" si="0"/>
        <v>3.09</v>
      </c>
      <c r="F67" s="18">
        <v>208.32999999999998</v>
      </c>
      <c r="G67" s="18">
        <f t="shared" si="1"/>
        <v>71.45</v>
      </c>
      <c r="H67" s="23">
        <v>16.5</v>
      </c>
      <c r="I67" s="18">
        <v>55.75</v>
      </c>
      <c r="J67" s="23">
        <f t="shared" si="2"/>
        <v>19.12</v>
      </c>
      <c r="K67" s="18">
        <v>10.5</v>
      </c>
      <c r="L67" s="18">
        <f t="shared" si="3"/>
        <v>3.6</v>
      </c>
      <c r="M67" s="23">
        <v>0.33</v>
      </c>
      <c r="N67" s="18">
        <v>0.75</v>
      </c>
      <c r="O67" s="18">
        <f t="shared" si="4"/>
        <v>0.26</v>
      </c>
      <c r="P67" s="23">
        <v>0</v>
      </c>
      <c r="Q67" s="36">
        <f t="shared" si="5"/>
        <v>284.33</v>
      </c>
      <c r="R67" s="52">
        <f t="shared" si="6"/>
        <v>97.52</v>
      </c>
    </row>
    <row r="68" spans="1:18" ht="12.75">
      <c r="A68" s="51">
        <v>65</v>
      </c>
      <c r="B68" s="21" t="s">
        <v>72</v>
      </c>
      <c r="C68" s="23">
        <v>1771.31034</v>
      </c>
      <c r="D68" s="18">
        <v>7</v>
      </c>
      <c r="E68" s="23">
        <f t="shared" si="0"/>
        <v>3.95</v>
      </c>
      <c r="F68" s="18">
        <v>184.53</v>
      </c>
      <c r="G68" s="18">
        <f t="shared" si="1"/>
        <v>104.18</v>
      </c>
      <c r="H68" s="23">
        <v>17.52</v>
      </c>
      <c r="I68" s="18">
        <v>32.3</v>
      </c>
      <c r="J68" s="23">
        <f t="shared" si="2"/>
        <v>18.24</v>
      </c>
      <c r="K68" s="18">
        <v>10.5</v>
      </c>
      <c r="L68" s="18">
        <f t="shared" si="3"/>
        <v>5.93</v>
      </c>
      <c r="M68" s="23">
        <v>0</v>
      </c>
      <c r="N68" s="18">
        <v>9</v>
      </c>
      <c r="O68" s="18">
        <f t="shared" si="4"/>
        <v>5.08</v>
      </c>
      <c r="P68" s="23">
        <v>0</v>
      </c>
      <c r="Q68" s="36">
        <f t="shared" si="5"/>
        <v>243.32999999999998</v>
      </c>
      <c r="R68" s="52">
        <f t="shared" si="6"/>
        <v>137.37</v>
      </c>
    </row>
    <row r="69" spans="1:18" ht="12.75">
      <c r="A69" s="51">
        <v>66</v>
      </c>
      <c r="B69" s="21" t="s">
        <v>73</v>
      </c>
      <c r="C69" s="23">
        <v>1443.70485</v>
      </c>
      <c r="D69" s="18">
        <v>6</v>
      </c>
      <c r="E69" s="23">
        <f t="shared" si="0"/>
        <v>4.16</v>
      </c>
      <c r="F69" s="18">
        <v>97</v>
      </c>
      <c r="G69" s="18">
        <f t="shared" si="1"/>
        <v>67.19</v>
      </c>
      <c r="H69" s="23">
        <v>0</v>
      </c>
      <c r="I69" s="18">
        <v>38</v>
      </c>
      <c r="J69" s="23">
        <f t="shared" si="2"/>
        <v>26.32</v>
      </c>
      <c r="K69" s="18">
        <v>6</v>
      </c>
      <c r="L69" s="18">
        <f t="shared" si="3"/>
        <v>4.16</v>
      </c>
      <c r="M69" s="23">
        <v>0</v>
      </c>
      <c r="N69" s="18">
        <v>4</v>
      </c>
      <c r="O69" s="18">
        <f t="shared" si="4"/>
        <v>2.77</v>
      </c>
      <c r="P69" s="23">
        <v>26</v>
      </c>
      <c r="Q69" s="36">
        <f t="shared" si="5"/>
        <v>151</v>
      </c>
      <c r="R69" s="52">
        <f t="shared" si="6"/>
        <v>104.59</v>
      </c>
    </row>
    <row r="70" spans="1:18" ht="12.75">
      <c r="A70" s="51">
        <v>67</v>
      </c>
      <c r="B70" s="21" t="s">
        <v>74</v>
      </c>
      <c r="C70" s="23">
        <v>2300.02766</v>
      </c>
      <c r="D70" s="18">
        <v>8</v>
      </c>
      <c r="E70" s="23">
        <f t="shared" si="0"/>
        <v>3.48</v>
      </c>
      <c r="F70" s="18">
        <v>158.2</v>
      </c>
      <c r="G70" s="18">
        <f t="shared" si="1"/>
        <v>68.78</v>
      </c>
      <c r="H70" s="23">
        <v>13.71</v>
      </c>
      <c r="I70" s="18">
        <v>23.5</v>
      </c>
      <c r="J70" s="23">
        <f t="shared" si="2"/>
        <v>10.22</v>
      </c>
      <c r="K70" s="18">
        <v>11</v>
      </c>
      <c r="L70" s="18">
        <f t="shared" si="3"/>
        <v>4.78</v>
      </c>
      <c r="M70" s="23">
        <v>0</v>
      </c>
      <c r="N70" s="18">
        <v>13.3</v>
      </c>
      <c r="O70" s="18">
        <f t="shared" si="4"/>
        <v>5.78</v>
      </c>
      <c r="P70" s="23">
        <v>0</v>
      </c>
      <c r="Q70" s="36">
        <f t="shared" si="5"/>
        <v>214</v>
      </c>
      <c r="R70" s="52">
        <f t="shared" si="6"/>
        <v>93.04</v>
      </c>
    </row>
    <row r="71" spans="1:18" ht="12.75">
      <c r="A71" s="51">
        <v>68</v>
      </c>
      <c r="B71" s="21" t="s">
        <v>75</v>
      </c>
      <c r="C71" s="23">
        <v>5128.46633</v>
      </c>
      <c r="D71" s="18">
        <v>17</v>
      </c>
      <c r="E71" s="23">
        <f t="shared" si="0"/>
        <v>3.31</v>
      </c>
      <c r="F71" s="18">
        <v>354.44000000000005</v>
      </c>
      <c r="G71" s="18">
        <f t="shared" si="1"/>
        <v>69.11</v>
      </c>
      <c r="H71" s="23">
        <v>26.349999999999998</v>
      </c>
      <c r="I71" s="18">
        <v>48.47</v>
      </c>
      <c r="J71" s="23">
        <f t="shared" si="2"/>
        <v>9.45</v>
      </c>
      <c r="K71" s="18">
        <v>24.6</v>
      </c>
      <c r="L71" s="18">
        <f t="shared" si="3"/>
        <v>4.8</v>
      </c>
      <c r="M71" s="23">
        <v>0</v>
      </c>
      <c r="N71" s="18">
        <v>20</v>
      </c>
      <c r="O71" s="18">
        <f t="shared" si="4"/>
        <v>3.9</v>
      </c>
      <c r="P71" s="23">
        <v>4.52</v>
      </c>
      <c r="Q71" s="36">
        <f t="shared" si="5"/>
        <v>464.51000000000005</v>
      </c>
      <c r="R71" s="52">
        <f t="shared" si="6"/>
        <v>90.57</v>
      </c>
    </row>
    <row r="72" spans="1:18" ht="12.75">
      <c r="A72" s="51">
        <v>69</v>
      </c>
      <c r="B72" s="21" t="s">
        <v>76</v>
      </c>
      <c r="C72" s="23">
        <v>3616.2859</v>
      </c>
      <c r="D72" s="18">
        <v>16</v>
      </c>
      <c r="E72" s="23">
        <f aca="true" t="shared" si="7" ref="E72:E100">IF(C72&lt;&gt;0,ROUND(SUM(D72/$C72)*1000,2),0)</f>
        <v>4.42</v>
      </c>
      <c r="F72" s="18">
        <v>309</v>
      </c>
      <c r="G72" s="18">
        <f aca="true" t="shared" si="8" ref="G72:G100">IF(AND(F72&lt;&gt;0,C72&lt;&gt;0),ROUND(SUM(F72/$C72)*1000,2),0)</f>
        <v>85.45</v>
      </c>
      <c r="H72" s="23">
        <v>24</v>
      </c>
      <c r="I72" s="18">
        <v>82</v>
      </c>
      <c r="J72" s="23">
        <f aca="true" t="shared" si="9" ref="J72:J100">IF(AND(I72&lt;&gt;0,C72&lt;&gt;0),ROUND(SUM(I72/$C72)*1000,2),0)</f>
        <v>22.68</v>
      </c>
      <c r="K72" s="18">
        <v>17.55</v>
      </c>
      <c r="L72" s="18">
        <f aca="true" t="shared" si="10" ref="L72:L100">IF(AND(K72&lt;&gt;0,C72&lt;&gt;0),ROUND(SUM(K72/$C72)*1000,2),0)</f>
        <v>4.85</v>
      </c>
      <c r="M72" s="23">
        <v>0</v>
      </c>
      <c r="N72" s="18">
        <v>7</v>
      </c>
      <c r="O72" s="18">
        <f aca="true" t="shared" si="11" ref="O72:O100">IF(AND(N72&lt;&gt;0,C72&lt;&gt;0),ROUND(SUM(N72/$C72)*1000,2),0)</f>
        <v>1.94</v>
      </c>
      <c r="P72" s="23">
        <v>0.75</v>
      </c>
      <c r="Q72" s="36">
        <f aca="true" t="shared" si="12" ref="Q72:Q100">N72+K72+I72+F72+D72</f>
        <v>431.55</v>
      </c>
      <c r="R72" s="52">
        <f aca="true" t="shared" si="13" ref="R72:R100">IF(AND(Q72&lt;&gt;0,C72&lt;&gt;0),ROUND(Q72/C72*1000,2),0)</f>
        <v>119.34</v>
      </c>
    </row>
    <row r="73" spans="1:18" ht="12.75">
      <c r="A73" s="51">
        <v>70</v>
      </c>
      <c r="B73" s="21" t="s">
        <v>77</v>
      </c>
      <c r="C73" s="23">
        <v>2554.60546</v>
      </c>
      <c r="D73" s="18">
        <v>10.97</v>
      </c>
      <c r="E73" s="23">
        <f t="shared" si="7"/>
        <v>4.29</v>
      </c>
      <c r="F73" s="18">
        <v>207.51000000000002</v>
      </c>
      <c r="G73" s="18">
        <f t="shared" si="8"/>
        <v>81.23</v>
      </c>
      <c r="H73" s="23">
        <v>10.32</v>
      </c>
      <c r="I73" s="18">
        <v>63.84</v>
      </c>
      <c r="J73" s="23">
        <f t="shared" si="9"/>
        <v>24.99</v>
      </c>
      <c r="K73" s="18">
        <v>11.1</v>
      </c>
      <c r="L73" s="18">
        <f t="shared" si="10"/>
        <v>4.35</v>
      </c>
      <c r="M73" s="23">
        <v>0</v>
      </c>
      <c r="N73" s="18">
        <v>7.52</v>
      </c>
      <c r="O73" s="18">
        <f t="shared" si="11"/>
        <v>2.94</v>
      </c>
      <c r="P73" s="23">
        <v>0</v>
      </c>
      <c r="Q73" s="36">
        <f t="shared" si="12"/>
        <v>300.94000000000005</v>
      </c>
      <c r="R73" s="52">
        <f t="shared" si="13"/>
        <v>117.8</v>
      </c>
    </row>
    <row r="74" spans="1:18" ht="12.75">
      <c r="A74" s="51">
        <v>71</v>
      </c>
      <c r="B74" s="21" t="s">
        <v>78</v>
      </c>
      <c r="C74" s="23">
        <v>9100.22628</v>
      </c>
      <c r="D74" s="18">
        <v>39.4</v>
      </c>
      <c r="E74" s="23">
        <f t="shared" si="7"/>
        <v>4.33</v>
      </c>
      <c r="F74" s="18">
        <v>722.48</v>
      </c>
      <c r="G74" s="18">
        <f t="shared" si="8"/>
        <v>79.39</v>
      </c>
      <c r="H74" s="23">
        <v>45.480000000000004</v>
      </c>
      <c r="I74" s="18">
        <v>148.25</v>
      </c>
      <c r="J74" s="23">
        <f t="shared" si="9"/>
        <v>16.29</v>
      </c>
      <c r="K74" s="18">
        <v>49.519999999999996</v>
      </c>
      <c r="L74" s="18">
        <f t="shared" si="10"/>
        <v>5.44</v>
      </c>
      <c r="M74" s="23">
        <v>0.05</v>
      </c>
      <c r="N74" s="18">
        <v>19.3</v>
      </c>
      <c r="O74" s="18">
        <f t="shared" si="11"/>
        <v>2.12</v>
      </c>
      <c r="P74" s="23">
        <v>1.4</v>
      </c>
      <c r="Q74" s="36">
        <f t="shared" si="12"/>
        <v>978.9499999999999</v>
      </c>
      <c r="R74" s="52">
        <f t="shared" si="13"/>
        <v>107.57</v>
      </c>
    </row>
    <row r="75" spans="1:18" ht="12.75">
      <c r="A75" s="51">
        <v>72</v>
      </c>
      <c r="B75" s="21" t="s">
        <v>79</v>
      </c>
      <c r="C75" s="23">
        <v>4354.17964</v>
      </c>
      <c r="D75" s="18">
        <v>12.3</v>
      </c>
      <c r="E75" s="23">
        <f t="shared" si="7"/>
        <v>2.82</v>
      </c>
      <c r="F75" s="18">
        <v>323.99999999999994</v>
      </c>
      <c r="G75" s="18">
        <f t="shared" si="8"/>
        <v>74.41</v>
      </c>
      <c r="H75" s="23">
        <v>27.34</v>
      </c>
      <c r="I75" s="18">
        <v>76</v>
      </c>
      <c r="J75" s="23">
        <f t="shared" si="9"/>
        <v>17.45</v>
      </c>
      <c r="K75" s="18">
        <v>18.25</v>
      </c>
      <c r="L75" s="18">
        <f t="shared" si="10"/>
        <v>4.19</v>
      </c>
      <c r="M75" s="23">
        <v>0.1</v>
      </c>
      <c r="N75" s="18">
        <v>5</v>
      </c>
      <c r="O75" s="18">
        <f t="shared" si="11"/>
        <v>1.15</v>
      </c>
      <c r="P75" s="23">
        <v>0</v>
      </c>
      <c r="Q75" s="36">
        <f t="shared" si="12"/>
        <v>435.54999999999995</v>
      </c>
      <c r="R75" s="52">
        <f t="shared" si="13"/>
        <v>100.03</v>
      </c>
    </row>
    <row r="76" spans="1:18" ht="12.75">
      <c r="A76" s="51">
        <v>73</v>
      </c>
      <c r="B76" s="21" t="s">
        <v>80</v>
      </c>
      <c r="C76" s="23">
        <v>2378.42217</v>
      </c>
      <c r="D76" s="18">
        <v>9</v>
      </c>
      <c r="E76" s="23">
        <f t="shared" si="7"/>
        <v>3.78</v>
      </c>
      <c r="F76" s="18">
        <v>213.75</v>
      </c>
      <c r="G76" s="18">
        <f t="shared" si="8"/>
        <v>89.87</v>
      </c>
      <c r="H76" s="23">
        <v>23.5</v>
      </c>
      <c r="I76" s="18">
        <v>46</v>
      </c>
      <c r="J76" s="23">
        <f t="shared" si="9"/>
        <v>19.34</v>
      </c>
      <c r="K76" s="18">
        <v>9</v>
      </c>
      <c r="L76" s="18">
        <f t="shared" si="10"/>
        <v>3.78</v>
      </c>
      <c r="M76" s="23">
        <v>0</v>
      </c>
      <c r="N76" s="18">
        <v>7</v>
      </c>
      <c r="O76" s="18">
        <f t="shared" si="11"/>
        <v>2.94</v>
      </c>
      <c r="P76" s="23">
        <v>0</v>
      </c>
      <c r="Q76" s="36">
        <f t="shared" si="12"/>
        <v>284.75</v>
      </c>
      <c r="R76" s="52">
        <f t="shared" si="13"/>
        <v>119.72</v>
      </c>
    </row>
    <row r="77" spans="1:18" ht="12.75">
      <c r="A77" s="51">
        <v>74</v>
      </c>
      <c r="B77" s="21" t="s">
        <v>81</v>
      </c>
      <c r="C77" s="23">
        <v>6362.76004</v>
      </c>
      <c r="D77" s="18">
        <v>21</v>
      </c>
      <c r="E77" s="23">
        <f t="shared" si="7"/>
        <v>3.3</v>
      </c>
      <c r="F77" s="18">
        <v>459.08</v>
      </c>
      <c r="G77" s="18">
        <f t="shared" si="8"/>
        <v>72.15</v>
      </c>
      <c r="H77" s="23">
        <v>38.379999999999995</v>
      </c>
      <c r="I77" s="18">
        <v>61</v>
      </c>
      <c r="J77" s="23">
        <f t="shared" si="9"/>
        <v>9.59</v>
      </c>
      <c r="K77" s="18">
        <v>27.5</v>
      </c>
      <c r="L77" s="18">
        <f t="shared" si="10"/>
        <v>4.32</v>
      </c>
      <c r="M77" s="23">
        <v>0</v>
      </c>
      <c r="N77" s="18">
        <v>8</v>
      </c>
      <c r="O77" s="18">
        <f t="shared" si="11"/>
        <v>1.26</v>
      </c>
      <c r="P77" s="23">
        <v>0</v>
      </c>
      <c r="Q77" s="36">
        <f t="shared" si="12"/>
        <v>576.5799999999999</v>
      </c>
      <c r="R77" s="52">
        <f t="shared" si="13"/>
        <v>90.62</v>
      </c>
    </row>
    <row r="78" spans="1:18" ht="12.75">
      <c r="A78" s="51">
        <v>75</v>
      </c>
      <c r="B78" s="21" t="s">
        <v>82</v>
      </c>
      <c r="C78" s="23">
        <v>80174.96075</v>
      </c>
      <c r="D78" s="18">
        <v>222.09000000000003</v>
      </c>
      <c r="E78" s="23">
        <f t="shared" si="7"/>
        <v>2.77</v>
      </c>
      <c r="F78" s="18">
        <v>4892.929999999999</v>
      </c>
      <c r="G78" s="18">
        <f t="shared" si="8"/>
        <v>61.03</v>
      </c>
      <c r="H78" s="23">
        <v>259.43</v>
      </c>
      <c r="I78" s="18">
        <v>575.76</v>
      </c>
      <c r="J78" s="23">
        <f t="shared" si="9"/>
        <v>7.18</v>
      </c>
      <c r="K78" s="18">
        <v>297.1</v>
      </c>
      <c r="L78" s="18">
        <f t="shared" si="10"/>
        <v>3.71</v>
      </c>
      <c r="M78" s="23">
        <v>0</v>
      </c>
      <c r="N78" s="18">
        <v>44.95</v>
      </c>
      <c r="O78" s="18">
        <f t="shared" si="11"/>
        <v>0.56</v>
      </c>
      <c r="P78" s="23">
        <v>3.48</v>
      </c>
      <c r="Q78" s="36">
        <f t="shared" si="12"/>
        <v>6032.83</v>
      </c>
      <c r="R78" s="52">
        <f t="shared" si="13"/>
        <v>75.25</v>
      </c>
    </row>
    <row r="79" spans="1:18" ht="12.75">
      <c r="A79" s="51">
        <v>77</v>
      </c>
      <c r="B79" s="21" t="s">
        <v>83</v>
      </c>
      <c r="C79" s="23">
        <v>4564.94407</v>
      </c>
      <c r="D79" s="18">
        <v>18.1</v>
      </c>
      <c r="E79" s="23">
        <f t="shared" si="7"/>
        <v>3.96</v>
      </c>
      <c r="F79" s="18">
        <v>379</v>
      </c>
      <c r="G79" s="18">
        <f t="shared" si="8"/>
        <v>83.02</v>
      </c>
      <c r="H79" s="23">
        <v>52.75</v>
      </c>
      <c r="I79" s="18">
        <v>114</v>
      </c>
      <c r="J79" s="23">
        <f t="shared" si="9"/>
        <v>24.97</v>
      </c>
      <c r="K79" s="18">
        <v>23.98</v>
      </c>
      <c r="L79" s="18">
        <f t="shared" si="10"/>
        <v>5.25</v>
      </c>
      <c r="M79" s="23">
        <v>0</v>
      </c>
      <c r="N79" s="18">
        <v>6.5</v>
      </c>
      <c r="O79" s="18">
        <f t="shared" si="11"/>
        <v>1.42</v>
      </c>
      <c r="P79" s="23">
        <v>0</v>
      </c>
      <c r="Q79" s="36">
        <f t="shared" si="12"/>
        <v>541.58</v>
      </c>
      <c r="R79" s="52">
        <f t="shared" si="13"/>
        <v>118.64</v>
      </c>
    </row>
    <row r="80" spans="1:18" ht="12.75">
      <c r="A80" s="51">
        <v>78</v>
      </c>
      <c r="B80" s="21" t="s">
        <v>84</v>
      </c>
      <c r="C80" s="23">
        <v>893.43262</v>
      </c>
      <c r="D80" s="18">
        <v>4</v>
      </c>
      <c r="E80" s="23">
        <f t="shared" si="7"/>
        <v>4.48</v>
      </c>
      <c r="F80" s="18">
        <v>79.66</v>
      </c>
      <c r="G80" s="18">
        <f t="shared" si="8"/>
        <v>89.16</v>
      </c>
      <c r="H80" s="23">
        <v>11.1</v>
      </c>
      <c r="I80" s="18">
        <v>24.5</v>
      </c>
      <c r="J80" s="23">
        <f t="shared" si="9"/>
        <v>27.42</v>
      </c>
      <c r="K80" s="18">
        <v>5</v>
      </c>
      <c r="L80" s="18">
        <f t="shared" si="10"/>
        <v>5.6</v>
      </c>
      <c r="M80" s="23">
        <v>0</v>
      </c>
      <c r="N80" s="18">
        <v>0.1</v>
      </c>
      <c r="O80" s="18">
        <f t="shared" si="11"/>
        <v>0.11</v>
      </c>
      <c r="P80" s="23">
        <v>0</v>
      </c>
      <c r="Q80" s="36">
        <f t="shared" si="12"/>
        <v>113.25999999999999</v>
      </c>
      <c r="R80" s="52">
        <f t="shared" si="13"/>
        <v>126.77</v>
      </c>
    </row>
    <row r="81" spans="1:18" ht="12.75">
      <c r="A81" s="51">
        <v>79</v>
      </c>
      <c r="B81" s="21" t="s">
        <v>85</v>
      </c>
      <c r="C81" s="23">
        <v>1094.8833</v>
      </c>
      <c r="D81" s="18">
        <v>6</v>
      </c>
      <c r="E81" s="23">
        <f t="shared" si="7"/>
        <v>5.48</v>
      </c>
      <c r="F81" s="18">
        <v>88.88</v>
      </c>
      <c r="G81" s="18">
        <f t="shared" si="8"/>
        <v>81.18</v>
      </c>
      <c r="H81" s="23">
        <v>3.37</v>
      </c>
      <c r="I81" s="18">
        <v>14.5</v>
      </c>
      <c r="J81" s="23">
        <f t="shared" si="9"/>
        <v>13.24</v>
      </c>
      <c r="K81" s="18">
        <v>6</v>
      </c>
      <c r="L81" s="18">
        <f t="shared" si="10"/>
        <v>5.48</v>
      </c>
      <c r="M81" s="23">
        <v>0</v>
      </c>
      <c r="N81" s="18">
        <v>1.04</v>
      </c>
      <c r="O81" s="18">
        <f t="shared" si="11"/>
        <v>0.95</v>
      </c>
      <c r="P81" s="23">
        <v>0</v>
      </c>
      <c r="Q81" s="36">
        <f t="shared" si="12"/>
        <v>116.41999999999999</v>
      </c>
      <c r="R81" s="52">
        <f t="shared" si="13"/>
        <v>106.33</v>
      </c>
    </row>
    <row r="82" spans="1:18" ht="12.75">
      <c r="A82" s="51">
        <v>80</v>
      </c>
      <c r="B82" s="21" t="s">
        <v>86</v>
      </c>
      <c r="C82" s="23">
        <v>14350.52253</v>
      </c>
      <c r="D82" s="18">
        <v>53</v>
      </c>
      <c r="E82" s="23">
        <f t="shared" si="7"/>
        <v>3.69</v>
      </c>
      <c r="F82" s="18">
        <v>1104.8700000000001</v>
      </c>
      <c r="G82" s="18">
        <f t="shared" si="8"/>
        <v>76.99</v>
      </c>
      <c r="H82" s="23">
        <v>56.459999999999994</v>
      </c>
      <c r="I82" s="18">
        <v>286.5</v>
      </c>
      <c r="J82" s="23">
        <f t="shared" si="9"/>
        <v>19.96</v>
      </c>
      <c r="K82" s="18">
        <v>73</v>
      </c>
      <c r="L82" s="18">
        <f t="shared" si="10"/>
        <v>5.09</v>
      </c>
      <c r="M82" s="23">
        <v>0</v>
      </c>
      <c r="N82" s="18">
        <v>12.41</v>
      </c>
      <c r="O82" s="18">
        <f t="shared" si="11"/>
        <v>0.86</v>
      </c>
      <c r="P82" s="23">
        <v>0</v>
      </c>
      <c r="Q82" s="36">
        <f t="shared" si="12"/>
        <v>1529.7800000000002</v>
      </c>
      <c r="R82" s="52">
        <f t="shared" si="13"/>
        <v>106.6</v>
      </c>
    </row>
    <row r="83" spans="1:18" ht="12.75">
      <c r="A83" s="51">
        <v>81</v>
      </c>
      <c r="B83" s="21" t="s">
        <v>87</v>
      </c>
      <c r="C83" s="23">
        <v>2682.78809</v>
      </c>
      <c r="D83" s="18">
        <v>11.07</v>
      </c>
      <c r="E83" s="23">
        <f t="shared" si="7"/>
        <v>4.13</v>
      </c>
      <c r="F83" s="18">
        <v>236.15</v>
      </c>
      <c r="G83" s="18">
        <f t="shared" si="8"/>
        <v>88.02</v>
      </c>
      <c r="H83" s="23">
        <v>14</v>
      </c>
      <c r="I83" s="18">
        <v>34.6</v>
      </c>
      <c r="J83" s="23">
        <f t="shared" si="9"/>
        <v>12.9</v>
      </c>
      <c r="K83" s="18">
        <v>18.27</v>
      </c>
      <c r="L83" s="18">
        <f t="shared" si="10"/>
        <v>6.81</v>
      </c>
      <c r="M83" s="23">
        <v>0</v>
      </c>
      <c r="N83" s="18">
        <v>8</v>
      </c>
      <c r="O83" s="18">
        <f t="shared" si="11"/>
        <v>2.98</v>
      </c>
      <c r="P83" s="23">
        <v>0</v>
      </c>
      <c r="Q83" s="36">
        <f t="shared" si="12"/>
        <v>308.09</v>
      </c>
      <c r="R83" s="52">
        <f t="shared" si="13"/>
        <v>114.84</v>
      </c>
    </row>
    <row r="84" spans="1:18" ht="12.75">
      <c r="A84" s="51">
        <v>82</v>
      </c>
      <c r="B84" s="21" t="s">
        <v>88</v>
      </c>
      <c r="C84" s="23">
        <v>11000.18907</v>
      </c>
      <c r="D84" s="18">
        <v>46</v>
      </c>
      <c r="E84" s="23">
        <f t="shared" si="7"/>
        <v>4.18</v>
      </c>
      <c r="F84" s="18">
        <v>874.5600000000001</v>
      </c>
      <c r="G84" s="18">
        <f t="shared" si="8"/>
        <v>79.5</v>
      </c>
      <c r="H84" s="23">
        <v>73</v>
      </c>
      <c r="I84" s="18">
        <v>159</v>
      </c>
      <c r="J84" s="23">
        <f t="shared" si="9"/>
        <v>14.45</v>
      </c>
      <c r="K84" s="18">
        <v>58.2</v>
      </c>
      <c r="L84" s="18">
        <f t="shared" si="10"/>
        <v>5.29</v>
      </c>
      <c r="M84" s="23">
        <v>0.15000000000000002</v>
      </c>
      <c r="N84" s="18">
        <v>26.03</v>
      </c>
      <c r="O84" s="18">
        <f t="shared" si="11"/>
        <v>2.37</v>
      </c>
      <c r="P84" s="23">
        <v>0</v>
      </c>
      <c r="Q84" s="36">
        <f t="shared" si="12"/>
        <v>1163.79</v>
      </c>
      <c r="R84" s="52">
        <f t="shared" si="13"/>
        <v>105.8</v>
      </c>
    </row>
    <row r="85" spans="1:18" ht="12.75">
      <c r="A85" s="51">
        <v>83</v>
      </c>
      <c r="B85" s="21" t="s">
        <v>89</v>
      </c>
      <c r="C85" s="23">
        <v>4378.77411</v>
      </c>
      <c r="D85" s="18">
        <v>23.5</v>
      </c>
      <c r="E85" s="23">
        <f t="shared" si="7"/>
        <v>5.37</v>
      </c>
      <c r="F85" s="18">
        <v>367.37</v>
      </c>
      <c r="G85" s="18">
        <f t="shared" si="8"/>
        <v>83.9</v>
      </c>
      <c r="H85" s="23">
        <v>24.939999999999998</v>
      </c>
      <c r="I85" s="18">
        <v>72.62</v>
      </c>
      <c r="J85" s="23">
        <f t="shared" si="9"/>
        <v>16.58</v>
      </c>
      <c r="K85" s="18">
        <v>20</v>
      </c>
      <c r="L85" s="18">
        <f t="shared" si="10"/>
        <v>4.57</v>
      </c>
      <c r="M85" s="23">
        <v>0</v>
      </c>
      <c r="N85" s="18">
        <v>29.87</v>
      </c>
      <c r="O85" s="18">
        <f t="shared" si="11"/>
        <v>6.82</v>
      </c>
      <c r="P85" s="23">
        <v>0</v>
      </c>
      <c r="Q85" s="36">
        <f t="shared" si="12"/>
        <v>513.36</v>
      </c>
      <c r="R85" s="52">
        <f t="shared" si="13"/>
        <v>117.24</v>
      </c>
    </row>
    <row r="86" spans="1:18" ht="12.75">
      <c r="A86" s="51">
        <v>84</v>
      </c>
      <c r="B86" s="21" t="s">
        <v>90</v>
      </c>
      <c r="C86" s="23">
        <v>3930.64406</v>
      </c>
      <c r="D86" s="18">
        <v>16</v>
      </c>
      <c r="E86" s="23">
        <f t="shared" si="7"/>
        <v>4.07</v>
      </c>
      <c r="F86" s="18">
        <v>305.1</v>
      </c>
      <c r="G86" s="18">
        <f t="shared" si="8"/>
        <v>77.62</v>
      </c>
      <c r="H86" s="23">
        <v>11</v>
      </c>
      <c r="I86" s="18">
        <v>32</v>
      </c>
      <c r="J86" s="23">
        <f t="shared" si="9"/>
        <v>8.14</v>
      </c>
      <c r="K86" s="18">
        <v>20</v>
      </c>
      <c r="L86" s="18">
        <f t="shared" si="10"/>
        <v>5.09</v>
      </c>
      <c r="M86" s="23">
        <v>0</v>
      </c>
      <c r="N86" s="18">
        <v>1.25</v>
      </c>
      <c r="O86" s="18">
        <f t="shared" si="11"/>
        <v>0.32</v>
      </c>
      <c r="P86" s="23">
        <v>0</v>
      </c>
      <c r="Q86" s="36">
        <f t="shared" si="12"/>
        <v>374.35</v>
      </c>
      <c r="R86" s="52">
        <f t="shared" si="13"/>
        <v>95.24</v>
      </c>
    </row>
    <row r="87" spans="1:18" ht="12.75">
      <c r="A87" s="51">
        <v>85</v>
      </c>
      <c r="B87" s="21" t="s">
        <v>91</v>
      </c>
      <c r="C87" s="23">
        <v>6070.15712</v>
      </c>
      <c r="D87" s="18">
        <v>22.5</v>
      </c>
      <c r="E87" s="23">
        <f t="shared" si="7"/>
        <v>3.71</v>
      </c>
      <c r="F87" s="18">
        <v>488.85</v>
      </c>
      <c r="G87" s="18">
        <f t="shared" si="8"/>
        <v>80.53</v>
      </c>
      <c r="H87" s="23">
        <v>36</v>
      </c>
      <c r="I87" s="18">
        <v>119</v>
      </c>
      <c r="J87" s="23">
        <f t="shared" si="9"/>
        <v>19.6</v>
      </c>
      <c r="K87" s="18">
        <v>25</v>
      </c>
      <c r="L87" s="18">
        <f t="shared" si="10"/>
        <v>4.12</v>
      </c>
      <c r="M87" s="23">
        <v>0</v>
      </c>
      <c r="N87" s="18">
        <v>4.5</v>
      </c>
      <c r="O87" s="18">
        <f t="shared" si="11"/>
        <v>0.74</v>
      </c>
      <c r="P87" s="23">
        <v>0.06</v>
      </c>
      <c r="Q87" s="36">
        <f t="shared" si="12"/>
        <v>659.85</v>
      </c>
      <c r="R87" s="52">
        <f t="shared" si="13"/>
        <v>108.7</v>
      </c>
    </row>
    <row r="88" spans="1:18" ht="12.75">
      <c r="A88" s="51">
        <v>86</v>
      </c>
      <c r="B88" s="21" t="s">
        <v>92</v>
      </c>
      <c r="C88" s="23">
        <v>4788.89438</v>
      </c>
      <c r="D88" s="18">
        <v>22.5</v>
      </c>
      <c r="E88" s="23">
        <f t="shared" si="7"/>
        <v>4.7</v>
      </c>
      <c r="F88" s="18">
        <v>425.59000000000003</v>
      </c>
      <c r="G88" s="18">
        <f t="shared" si="8"/>
        <v>88.87</v>
      </c>
      <c r="H88" s="23">
        <v>36.769999999999996</v>
      </c>
      <c r="I88" s="18">
        <v>59</v>
      </c>
      <c r="J88" s="23">
        <f t="shared" si="9"/>
        <v>12.32</v>
      </c>
      <c r="K88" s="18">
        <v>25.25</v>
      </c>
      <c r="L88" s="18">
        <f t="shared" si="10"/>
        <v>5.27</v>
      </c>
      <c r="M88" s="23">
        <v>0</v>
      </c>
      <c r="N88" s="18">
        <v>12</v>
      </c>
      <c r="O88" s="18">
        <f t="shared" si="11"/>
        <v>2.51</v>
      </c>
      <c r="P88" s="23">
        <v>2</v>
      </c>
      <c r="Q88" s="36">
        <f t="shared" si="12"/>
        <v>544.34</v>
      </c>
      <c r="R88" s="52">
        <f t="shared" si="13"/>
        <v>113.67</v>
      </c>
    </row>
    <row r="89" spans="1:18" ht="12.75">
      <c r="A89" s="51">
        <v>87</v>
      </c>
      <c r="B89" s="21" t="s">
        <v>93</v>
      </c>
      <c r="C89" s="23">
        <v>2823.13864</v>
      </c>
      <c r="D89" s="18">
        <v>11</v>
      </c>
      <c r="E89" s="23">
        <f t="shared" si="7"/>
        <v>3.9</v>
      </c>
      <c r="F89" s="18">
        <v>205.56000000000003</v>
      </c>
      <c r="G89" s="18">
        <f t="shared" si="8"/>
        <v>72.81</v>
      </c>
      <c r="H89" s="23">
        <v>17.900000000000002</v>
      </c>
      <c r="I89" s="18">
        <v>46</v>
      </c>
      <c r="J89" s="23">
        <f t="shared" si="9"/>
        <v>16.29</v>
      </c>
      <c r="K89" s="18">
        <v>14.5</v>
      </c>
      <c r="L89" s="18">
        <f t="shared" si="10"/>
        <v>5.14</v>
      </c>
      <c r="M89" s="23">
        <v>0</v>
      </c>
      <c r="N89" s="18">
        <v>7.33</v>
      </c>
      <c r="O89" s="18">
        <f t="shared" si="11"/>
        <v>2.6</v>
      </c>
      <c r="P89" s="23">
        <v>0</v>
      </c>
      <c r="Q89" s="36">
        <f t="shared" si="12"/>
        <v>284.39000000000004</v>
      </c>
      <c r="R89" s="52">
        <f t="shared" si="13"/>
        <v>100.74</v>
      </c>
    </row>
    <row r="90" spans="1:18" ht="12.75">
      <c r="A90" s="51">
        <v>88</v>
      </c>
      <c r="B90" s="21" t="s">
        <v>94</v>
      </c>
      <c r="C90" s="23">
        <v>23441.26577</v>
      </c>
      <c r="D90" s="18">
        <v>68.95</v>
      </c>
      <c r="E90" s="23">
        <f t="shared" si="7"/>
        <v>2.94</v>
      </c>
      <c r="F90" s="18">
        <v>1558.35</v>
      </c>
      <c r="G90" s="18">
        <f t="shared" si="8"/>
        <v>66.48</v>
      </c>
      <c r="H90" s="23">
        <v>125.03999999999999</v>
      </c>
      <c r="I90" s="18">
        <v>280.12</v>
      </c>
      <c r="J90" s="23">
        <f t="shared" si="9"/>
        <v>11.95</v>
      </c>
      <c r="K90" s="18">
        <v>93.64999999999999</v>
      </c>
      <c r="L90" s="18">
        <f t="shared" si="10"/>
        <v>4</v>
      </c>
      <c r="M90" s="23">
        <v>1.76</v>
      </c>
      <c r="N90" s="18">
        <v>18</v>
      </c>
      <c r="O90" s="18">
        <f t="shared" si="11"/>
        <v>0.77</v>
      </c>
      <c r="P90" s="23">
        <v>1.57</v>
      </c>
      <c r="Q90" s="36">
        <f t="shared" si="12"/>
        <v>2019.07</v>
      </c>
      <c r="R90" s="52">
        <f t="shared" si="13"/>
        <v>86.13</v>
      </c>
    </row>
    <row r="91" spans="1:18" ht="12.75">
      <c r="A91" s="51">
        <v>89</v>
      </c>
      <c r="B91" s="21" t="s">
        <v>95</v>
      </c>
      <c r="C91" s="23">
        <v>27294.11989</v>
      </c>
      <c r="D91" s="18">
        <v>87.25</v>
      </c>
      <c r="E91" s="23">
        <f t="shared" si="7"/>
        <v>3.2</v>
      </c>
      <c r="F91" s="18">
        <v>1884.22</v>
      </c>
      <c r="G91" s="18">
        <f t="shared" si="8"/>
        <v>69.03</v>
      </c>
      <c r="H91" s="23">
        <v>123.25999999999999</v>
      </c>
      <c r="I91" s="18">
        <v>449.25</v>
      </c>
      <c r="J91" s="23">
        <f t="shared" si="9"/>
        <v>16.46</v>
      </c>
      <c r="K91" s="18">
        <v>105.08</v>
      </c>
      <c r="L91" s="18">
        <f t="shared" si="10"/>
        <v>3.85</v>
      </c>
      <c r="M91" s="23">
        <v>0.89</v>
      </c>
      <c r="N91" s="18">
        <v>41.67</v>
      </c>
      <c r="O91" s="18">
        <f t="shared" si="11"/>
        <v>1.53</v>
      </c>
      <c r="P91" s="23">
        <v>2.58</v>
      </c>
      <c r="Q91" s="36">
        <f t="shared" si="12"/>
        <v>2567.4700000000003</v>
      </c>
      <c r="R91" s="52">
        <f t="shared" si="13"/>
        <v>94.07</v>
      </c>
    </row>
    <row r="92" spans="1:18" ht="12.75">
      <c r="A92" s="51">
        <v>90</v>
      </c>
      <c r="B92" s="21" t="s">
        <v>96</v>
      </c>
      <c r="C92" s="23">
        <v>914.03337</v>
      </c>
      <c r="D92" s="18">
        <v>6</v>
      </c>
      <c r="E92" s="23">
        <f t="shared" si="7"/>
        <v>6.56</v>
      </c>
      <c r="F92" s="18">
        <v>99.1</v>
      </c>
      <c r="G92" s="18">
        <f t="shared" si="8"/>
        <v>108.42</v>
      </c>
      <c r="H92" s="23">
        <v>6</v>
      </c>
      <c r="I92" s="18">
        <v>20</v>
      </c>
      <c r="J92" s="23">
        <f t="shared" si="9"/>
        <v>21.88</v>
      </c>
      <c r="K92" s="18">
        <v>6</v>
      </c>
      <c r="L92" s="18">
        <f t="shared" si="10"/>
        <v>6.56</v>
      </c>
      <c r="M92" s="23">
        <v>0</v>
      </c>
      <c r="N92" s="18">
        <v>6</v>
      </c>
      <c r="O92" s="18">
        <f t="shared" si="11"/>
        <v>6.56</v>
      </c>
      <c r="P92" s="23">
        <v>0</v>
      </c>
      <c r="Q92" s="36">
        <f t="shared" si="12"/>
        <v>137.1</v>
      </c>
      <c r="R92" s="52">
        <f t="shared" si="13"/>
        <v>149.99</v>
      </c>
    </row>
    <row r="93" spans="1:18" ht="12.75">
      <c r="A93" s="51">
        <v>91</v>
      </c>
      <c r="B93" s="21" t="s">
        <v>97</v>
      </c>
      <c r="C93" s="23">
        <v>1124.65546</v>
      </c>
      <c r="D93" s="18">
        <v>5.67</v>
      </c>
      <c r="E93" s="23">
        <f t="shared" si="7"/>
        <v>5.04</v>
      </c>
      <c r="F93" s="18">
        <v>100.9</v>
      </c>
      <c r="G93" s="18">
        <f t="shared" si="8"/>
        <v>89.72</v>
      </c>
      <c r="H93" s="23">
        <v>3.55</v>
      </c>
      <c r="I93" s="18">
        <v>30.09</v>
      </c>
      <c r="J93" s="23">
        <f t="shared" si="9"/>
        <v>26.75</v>
      </c>
      <c r="K93" s="18">
        <v>9</v>
      </c>
      <c r="L93" s="18">
        <f t="shared" si="10"/>
        <v>8</v>
      </c>
      <c r="M93" s="23">
        <v>0</v>
      </c>
      <c r="N93" s="18">
        <v>2.5</v>
      </c>
      <c r="O93" s="18">
        <f t="shared" si="11"/>
        <v>2.22</v>
      </c>
      <c r="P93" s="23">
        <v>0</v>
      </c>
      <c r="Q93" s="36">
        <f t="shared" si="12"/>
        <v>148.16</v>
      </c>
      <c r="R93" s="52">
        <f t="shared" si="13"/>
        <v>131.74</v>
      </c>
    </row>
    <row r="94" spans="1:18" ht="12.75">
      <c r="A94" s="51">
        <v>92</v>
      </c>
      <c r="B94" s="21" t="s">
        <v>98</v>
      </c>
      <c r="C94" s="23">
        <v>6503.46406</v>
      </c>
      <c r="D94" s="18">
        <v>24.5</v>
      </c>
      <c r="E94" s="23">
        <f t="shared" si="7"/>
        <v>3.77</v>
      </c>
      <c r="F94" s="18">
        <v>501.25</v>
      </c>
      <c r="G94" s="18">
        <f t="shared" si="8"/>
        <v>77.07</v>
      </c>
      <c r="H94" s="23">
        <v>48</v>
      </c>
      <c r="I94" s="18">
        <v>85</v>
      </c>
      <c r="J94" s="23">
        <f t="shared" si="9"/>
        <v>13.07</v>
      </c>
      <c r="K94" s="18">
        <v>29.5</v>
      </c>
      <c r="L94" s="18">
        <f t="shared" si="10"/>
        <v>4.54</v>
      </c>
      <c r="M94" s="23">
        <v>0</v>
      </c>
      <c r="N94" s="18">
        <v>10</v>
      </c>
      <c r="O94" s="18">
        <f t="shared" si="11"/>
        <v>1.54</v>
      </c>
      <c r="P94" s="23">
        <v>0</v>
      </c>
      <c r="Q94" s="36">
        <f t="shared" si="12"/>
        <v>650.25</v>
      </c>
      <c r="R94" s="52">
        <f t="shared" si="13"/>
        <v>99.99</v>
      </c>
    </row>
    <row r="95" spans="1:18" ht="12.75">
      <c r="A95" s="51">
        <v>93</v>
      </c>
      <c r="B95" s="21" t="s">
        <v>99</v>
      </c>
      <c r="C95" s="23">
        <v>5391.97163</v>
      </c>
      <c r="D95" s="18">
        <v>20.4</v>
      </c>
      <c r="E95" s="23">
        <f t="shared" si="7"/>
        <v>3.78</v>
      </c>
      <c r="F95" s="18">
        <v>394.55999999999995</v>
      </c>
      <c r="G95" s="18">
        <f t="shared" si="8"/>
        <v>73.18</v>
      </c>
      <c r="H95" s="23">
        <v>32.45</v>
      </c>
      <c r="I95" s="18">
        <v>97</v>
      </c>
      <c r="J95" s="23">
        <f t="shared" si="9"/>
        <v>17.99</v>
      </c>
      <c r="K95" s="18">
        <v>23</v>
      </c>
      <c r="L95" s="18">
        <f t="shared" si="10"/>
        <v>4.27</v>
      </c>
      <c r="M95" s="23">
        <v>0.06</v>
      </c>
      <c r="N95" s="18">
        <v>4.2</v>
      </c>
      <c r="O95" s="18">
        <f t="shared" si="11"/>
        <v>0.78</v>
      </c>
      <c r="P95" s="23">
        <v>0.06</v>
      </c>
      <c r="Q95" s="36">
        <f t="shared" si="12"/>
        <v>539.16</v>
      </c>
      <c r="R95" s="52">
        <f t="shared" si="13"/>
        <v>99.99</v>
      </c>
    </row>
    <row r="96" spans="1:18" ht="12.75">
      <c r="A96" s="51">
        <v>94</v>
      </c>
      <c r="B96" s="21" t="s">
        <v>100</v>
      </c>
      <c r="C96" s="23">
        <v>7300.1548</v>
      </c>
      <c r="D96" s="18">
        <v>25</v>
      </c>
      <c r="E96" s="23">
        <f t="shared" si="7"/>
        <v>3.42</v>
      </c>
      <c r="F96" s="18">
        <v>562.33</v>
      </c>
      <c r="G96" s="18">
        <f t="shared" si="8"/>
        <v>77.03</v>
      </c>
      <c r="H96" s="23">
        <v>60.06999999999999</v>
      </c>
      <c r="I96" s="18">
        <v>52.9</v>
      </c>
      <c r="J96" s="23">
        <f t="shared" si="9"/>
        <v>7.25</v>
      </c>
      <c r="K96" s="18">
        <v>33.05</v>
      </c>
      <c r="L96" s="18">
        <f t="shared" si="10"/>
        <v>4.53</v>
      </c>
      <c r="M96" s="23">
        <v>2.39</v>
      </c>
      <c r="N96" s="18">
        <v>30</v>
      </c>
      <c r="O96" s="18">
        <f t="shared" si="11"/>
        <v>4.11</v>
      </c>
      <c r="P96" s="23">
        <v>1</v>
      </c>
      <c r="Q96" s="36">
        <f t="shared" si="12"/>
        <v>703.28</v>
      </c>
      <c r="R96" s="52">
        <f t="shared" si="13"/>
        <v>96.34</v>
      </c>
    </row>
    <row r="97" spans="1:18" ht="12.75">
      <c r="A97" s="51">
        <v>95</v>
      </c>
      <c r="B97" s="21" t="s">
        <v>101</v>
      </c>
      <c r="C97" s="23">
        <v>1620.12904</v>
      </c>
      <c r="D97" s="18">
        <v>6</v>
      </c>
      <c r="E97" s="23">
        <f t="shared" si="7"/>
        <v>3.7</v>
      </c>
      <c r="F97" s="18">
        <v>136.3</v>
      </c>
      <c r="G97" s="18">
        <f t="shared" si="8"/>
        <v>84.13</v>
      </c>
      <c r="H97" s="23">
        <v>23</v>
      </c>
      <c r="I97" s="18">
        <v>25</v>
      </c>
      <c r="J97" s="23">
        <f t="shared" si="9"/>
        <v>15.43</v>
      </c>
      <c r="K97" s="18">
        <v>9</v>
      </c>
      <c r="L97" s="18">
        <f t="shared" si="10"/>
        <v>5.56</v>
      </c>
      <c r="M97" s="23">
        <v>0</v>
      </c>
      <c r="N97" s="18">
        <v>14</v>
      </c>
      <c r="O97" s="18">
        <f t="shared" si="11"/>
        <v>8.64</v>
      </c>
      <c r="P97" s="23">
        <v>0</v>
      </c>
      <c r="Q97" s="36">
        <f t="shared" si="12"/>
        <v>190.3</v>
      </c>
      <c r="R97" s="52">
        <f t="shared" si="13"/>
        <v>117.46</v>
      </c>
    </row>
    <row r="98" spans="1:18" ht="12.75">
      <c r="A98" s="51">
        <v>96</v>
      </c>
      <c r="B98" s="21" t="s">
        <v>102</v>
      </c>
      <c r="C98" s="23">
        <v>6185.58346</v>
      </c>
      <c r="D98" s="18">
        <v>28.5</v>
      </c>
      <c r="E98" s="23">
        <f t="shared" si="7"/>
        <v>4.61</v>
      </c>
      <c r="F98" s="18">
        <v>491.87</v>
      </c>
      <c r="G98" s="18">
        <f t="shared" si="8"/>
        <v>79.52</v>
      </c>
      <c r="H98" s="23">
        <v>32.15</v>
      </c>
      <c r="I98" s="18">
        <v>162.5</v>
      </c>
      <c r="J98" s="23">
        <f t="shared" si="9"/>
        <v>26.27</v>
      </c>
      <c r="K98" s="18">
        <v>28.1</v>
      </c>
      <c r="L98" s="18">
        <f t="shared" si="10"/>
        <v>4.54</v>
      </c>
      <c r="M98" s="23">
        <v>0.09</v>
      </c>
      <c r="N98" s="18">
        <v>35</v>
      </c>
      <c r="O98" s="18">
        <f t="shared" si="11"/>
        <v>5.66</v>
      </c>
      <c r="P98" s="23">
        <v>0</v>
      </c>
      <c r="Q98" s="36">
        <f t="shared" si="12"/>
        <v>745.97</v>
      </c>
      <c r="R98" s="52">
        <f t="shared" si="13"/>
        <v>120.6</v>
      </c>
    </row>
    <row r="99" spans="1:18" ht="12.75">
      <c r="A99" s="51">
        <v>97</v>
      </c>
      <c r="B99" s="21" t="s">
        <v>103</v>
      </c>
      <c r="C99" s="23">
        <v>4311.86085</v>
      </c>
      <c r="D99" s="18">
        <v>17</v>
      </c>
      <c r="E99" s="23">
        <f t="shared" si="7"/>
        <v>3.94</v>
      </c>
      <c r="F99" s="18">
        <v>316.79</v>
      </c>
      <c r="G99" s="18">
        <f t="shared" si="8"/>
        <v>73.47</v>
      </c>
      <c r="H99" s="23">
        <v>30.659999999999997</v>
      </c>
      <c r="I99" s="18">
        <v>65.08</v>
      </c>
      <c r="J99" s="23">
        <f t="shared" si="9"/>
        <v>15.09</v>
      </c>
      <c r="K99" s="18">
        <v>24</v>
      </c>
      <c r="L99" s="18">
        <f t="shared" si="10"/>
        <v>5.57</v>
      </c>
      <c r="M99" s="23">
        <v>0.33999999999999997</v>
      </c>
      <c r="N99" s="18">
        <v>9.76</v>
      </c>
      <c r="O99" s="18">
        <f t="shared" si="11"/>
        <v>2.26</v>
      </c>
      <c r="P99" s="23">
        <v>0.54</v>
      </c>
      <c r="Q99" s="36">
        <f t="shared" si="12"/>
        <v>432.63</v>
      </c>
      <c r="R99" s="52">
        <f t="shared" si="13"/>
        <v>100.33</v>
      </c>
    </row>
    <row r="100" spans="1:18" ht="12.75">
      <c r="A100" s="51">
        <v>98</v>
      </c>
      <c r="B100" s="21" t="s">
        <v>104</v>
      </c>
      <c r="C100" s="23">
        <v>12320.53869</v>
      </c>
      <c r="D100" s="18">
        <v>46.32000000000001</v>
      </c>
      <c r="E100" s="23">
        <f t="shared" si="7"/>
        <v>3.76</v>
      </c>
      <c r="F100" s="18">
        <v>878.95</v>
      </c>
      <c r="G100" s="18">
        <f t="shared" si="8"/>
        <v>71.34</v>
      </c>
      <c r="H100" s="23">
        <v>94.35</v>
      </c>
      <c r="I100" s="18">
        <v>266.9</v>
      </c>
      <c r="J100" s="23">
        <f t="shared" si="9"/>
        <v>21.66</v>
      </c>
      <c r="K100" s="18">
        <v>52.019999999999996</v>
      </c>
      <c r="L100" s="18">
        <f t="shared" si="10"/>
        <v>4.22</v>
      </c>
      <c r="M100" s="23">
        <v>0</v>
      </c>
      <c r="N100" s="18">
        <v>3.42</v>
      </c>
      <c r="O100" s="18">
        <f t="shared" si="11"/>
        <v>0.28</v>
      </c>
      <c r="P100" s="23">
        <v>0</v>
      </c>
      <c r="Q100" s="36">
        <f t="shared" si="12"/>
        <v>1247.61</v>
      </c>
      <c r="R100" s="52">
        <f t="shared" si="13"/>
        <v>101.26</v>
      </c>
    </row>
    <row r="101" spans="1:18" ht="12.75">
      <c r="A101" s="53"/>
      <c r="B101" s="9" t="s">
        <v>105</v>
      </c>
      <c r="C101" s="25" t="s">
        <v>144</v>
      </c>
      <c r="D101" s="25"/>
      <c r="E101" s="25"/>
      <c r="F101" s="25"/>
      <c r="G101" s="25"/>
      <c r="H101" s="25"/>
      <c r="I101" s="25"/>
      <c r="J101" s="25"/>
      <c r="K101" s="25"/>
      <c r="L101" s="25"/>
      <c r="M101" s="25"/>
      <c r="N101" s="25"/>
      <c r="O101" s="25"/>
      <c r="P101" s="25"/>
      <c r="Q101" s="54"/>
      <c r="R101" s="55"/>
    </row>
    <row r="102" spans="1:18" ht="12.75">
      <c r="A102" s="51">
        <v>101</v>
      </c>
      <c r="B102" s="21" t="s">
        <v>106</v>
      </c>
      <c r="C102" s="23">
        <v>12305.31705</v>
      </c>
      <c r="D102" s="18">
        <v>51.07</v>
      </c>
      <c r="E102" s="23">
        <f aca="true" t="shared" si="14" ref="E102:E137">IF(C102&lt;&gt;0,ROUND(SUM(D102/$C102)*1000,2),0)</f>
        <v>4.15</v>
      </c>
      <c r="F102" s="18">
        <v>1184.8600000000001</v>
      </c>
      <c r="G102" s="18">
        <f aca="true" t="shared" si="15" ref="G102:G137">IF(AND(F102&lt;&gt;0,C102&lt;&gt;0),ROUND(SUM(F102/$C102)*1000,2),0)</f>
        <v>96.29</v>
      </c>
      <c r="H102" s="23">
        <v>132.65</v>
      </c>
      <c r="I102" s="18">
        <v>190.89</v>
      </c>
      <c r="J102" s="23">
        <f aca="true" t="shared" si="16" ref="J102:J137">IF(AND(I102&lt;&gt;0,C102&lt;&gt;0),ROUND(SUM(I102/$C102)*1000,2),0)</f>
        <v>15.51</v>
      </c>
      <c r="K102" s="18">
        <v>72.49000000000001</v>
      </c>
      <c r="L102" s="18">
        <f aca="true" t="shared" si="17" ref="L102:L137">IF(AND(K102&lt;&gt;0,C102&lt;&gt;0),ROUND(SUM(K102/$C102)*1000,2),0)</f>
        <v>5.89</v>
      </c>
      <c r="M102" s="23">
        <v>0</v>
      </c>
      <c r="N102" s="18">
        <v>32.08</v>
      </c>
      <c r="O102" s="18">
        <f aca="true" t="shared" si="18" ref="O102:O137">IF(AND(N102&lt;&gt;0,C102&lt;&gt;0),ROUND(SUM(N102/$C102)*1000,2),0)</f>
        <v>2.61</v>
      </c>
      <c r="P102" s="23">
        <v>1.55</v>
      </c>
      <c r="Q102" s="36">
        <f aca="true" t="shared" si="19" ref="Q102:Q137">N102+K102+I102+F102+D102</f>
        <v>1531.39</v>
      </c>
      <c r="R102" s="52">
        <f aca="true" t="shared" si="20" ref="R102:R137">IF(AND(Q102&lt;&gt;0,C102&lt;&gt;0),ROUND(Q102/C102*1000,2),0)</f>
        <v>124.45</v>
      </c>
    </row>
    <row r="103" spans="1:18" ht="12.75">
      <c r="A103" s="51">
        <v>102</v>
      </c>
      <c r="B103" s="21" t="s">
        <v>107</v>
      </c>
      <c r="C103" s="23">
        <v>2353.18012</v>
      </c>
      <c r="D103" s="18">
        <v>9.08</v>
      </c>
      <c r="E103" s="23">
        <f t="shared" si="14"/>
        <v>3.86</v>
      </c>
      <c r="F103" s="18">
        <v>192.79000000000002</v>
      </c>
      <c r="G103" s="18">
        <f t="shared" si="15"/>
        <v>81.93</v>
      </c>
      <c r="H103" s="23">
        <v>15.459999999999999</v>
      </c>
      <c r="I103" s="18">
        <v>57.68</v>
      </c>
      <c r="J103" s="23">
        <f t="shared" si="16"/>
        <v>24.51</v>
      </c>
      <c r="K103" s="18">
        <v>12.76</v>
      </c>
      <c r="L103" s="18">
        <f t="shared" si="17"/>
        <v>5.42</v>
      </c>
      <c r="M103" s="23">
        <v>0</v>
      </c>
      <c r="N103" s="18">
        <v>15</v>
      </c>
      <c r="O103" s="18">
        <f t="shared" si="18"/>
        <v>6.37</v>
      </c>
      <c r="P103" s="23">
        <v>0.1</v>
      </c>
      <c r="Q103" s="36">
        <f t="shared" si="19"/>
        <v>287.31</v>
      </c>
      <c r="R103" s="52">
        <f t="shared" si="20"/>
        <v>122.09</v>
      </c>
    </row>
    <row r="104" spans="1:18" ht="12.75">
      <c r="A104" s="51">
        <v>103</v>
      </c>
      <c r="B104" s="21" t="s">
        <v>108</v>
      </c>
      <c r="C104" s="23">
        <v>1194.30065</v>
      </c>
      <c r="D104" s="18">
        <v>5.97</v>
      </c>
      <c r="E104" s="23">
        <f t="shared" si="14"/>
        <v>5</v>
      </c>
      <c r="F104" s="18">
        <v>87.09</v>
      </c>
      <c r="G104" s="18">
        <f t="shared" si="15"/>
        <v>72.92</v>
      </c>
      <c r="H104" s="23">
        <v>15.75</v>
      </c>
      <c r="I104" s="18">
        <v>14.65</v>
      </c>
      <c r="J104" s="23">
        <f t="shared" si="16"/>
        <v>12.27</v>
      </c>
      <c r="K104" s="18">
        <v>4.36</v>
      </c>
      <c r="L104" s="18">
        <f t="shared" si="17"/>
        <v>3.65</v>
      </c>
      <c r="M104" s="23">
        <v>1</v>
      </c>
      <c r="N104" s="18">
        <v>0.67</v>
      </c>
      <c r="O104" s="18">
        <f t="shared" si="18"/>
        <v>0.56</v>
      </c>
      <c r="P104" s="23">
        <v>0</v>
      </c>
      <c r="Q104" s="36">
        <f t="shared" si="19"/>
        <v>112.74000000000001</v>
      </c>
      <c r="R104" s="52">
        <f t="shared" si="20"/>
        <v>94.4</v>
      </c>
    </row>
    <row r="105" spans="1:18" ht="12.75">
      <c r="A105" s="51">
        <v>104</v>
      </c>
      <c r="B105" s="21" t="s">
        <v>109</v>
      </c>
      <c r="C105" s="23">
        <v>4018.53067</v>
      </c>
      <c r="D105" s="18">
        <v>23.34</v>
      </c>
      <c r="E105" s="23">
        <f t="shared" si="14"/>
        <v>5.81</v>
      </c>
      <c r="F105" s="18">
        <v>385.6</v>
      </c>
      <c r="G105" s="18">
        <f t="shared" si="15"/>
        <v>95.96</v>
      </c>
      <c r="H105" s="23">
        <v>39.18</v>
      </c>
      <c r="I105" s="18">
        <v>83.7</v>
      </c>
      <c r="J105" s="23">
        <f t="shared" si="16"/>
        <v>20.83</v>
      </c>
      <c r="K105" s="18">
        <v>28</v>
      </c>
      <c r="L105" s="18">
        <f t="shared" si="17"/>
        <v>6.97</v>
      </c>
      <c r="M105" s="23">
        <v>0</v>
      </c>
      <c r="N105" s="18">
        <v>39.52</v>
      </c>
      <c r="O105" s="18">
        <f t="shared" si="18"/>
        <v>9.83</v>
      </c>
      <c r="P105" s="23">
        <v>1.25</v>
      </c>
      <c r="Q105" s="36">
        <f t="shared" si="19"/>
        <v>560.1600000000001</v>
      </c>
      <c r="R105" s="52">
        <f t="shared" si="20"/>
        <v>139.39</v>
      </c>
    </row>
    <row r="106" spans="1:18" ht="12.75">
      <c r="A106" s="51">
        <v>106</v>
      </c>
      <c r="B106" s="21" t="s">
        <v>110</v>
      </c>
      <c r="C106" s="23">
        <v>2862.6438</v>
      </c>
      <c r="D106" s="18">
        <v>9</v>
      </c>
      <c r="E106" s="23">
        <f t="shared" si="14"/>
        <v>3.14</v>
      </c>
      <c r="F106" s="18">
        <v>256.5</v>
      </c>
      <c r="G106" s="18">
        <f t="shared" si="15"/>
        <v>89.6</v>
      </c>
      <c r="H106" s="23">
        <v>37</v>
      </c>
      <c r="I106" s="18">
        <v>74</v>
      </c>
      <c r="J106" s="23">
        <f t="shared" si="16"/>
        <v>25.85</v>
      </c>
      <c r="K106" s="18">
        <v>14</v>
      </c>
      <c r="L106" s="18">
        <f t="shared" si="17"/>
        <v>4.89</v>
      </c>
      <c r="M106" s="23">
        <v>0</v>
      </c>
      <c r="N106" s="18">
        <v>7</v>
      </c>
      <c r="O106" s="18">
        <f t="shared" si="18"/>
        <v>2.45</v>
      </c>
      <c r="P106" s="23">
        <v>0</v>
      </c>
      <c r="Q106" s="36">
        <f t="shared" si="19"/>
        <v>360.5</v>
      </c>
      <c r="R106" s="52">
        <f t="shared" si="20"/>
        <v>125.93</v>
      </c>
    </row>
    <row r="107" spans="1:18" ht="12.75">
      <c r="A107" s="51">
        <v>107</v>
      </c>
      <c r="B107" s="21" t="s">
        <v>111</v>
      </c>
      <c r="C107" s="23">
        <v>873.3943</v>
      </c>
      <c r="D107" s="18">
        <v>4</v>
      </c>
      <c r="E107" s="23">
        <f t="shared" si="14"/>
        <v>4.58</v>
      </c>
      <c r="F107" s="18">
        <v>77.1</v>
      </c>
      <c r="G107" s="18">
        <f t="shared" si="15"/>
        <v>88.28</v>
      </c>
      <c r="H107" s="23">
        <v>8</v>
      </c>
      <c r="I107" s="18">
        <v>18</v>
      </c>
      <c r="J107" s="23">
        <f t="shared" si="16"/>
        <v>20.61</v>
      </c>
      <c r="K107" s="18">
        <v>4</v>
      </c>
      <c r="L107" s="18">
        <f t="shared" si="17"/>
        <v>4.58</v>
      </c>
      <c r="M107" s="23">
        <v>0</v>
      </c>
      <c r="N107" s="18">
        <v>4.5</v>
      </c>
      <c r="O107" s="18">
        <f t="shared" si="18"/>
        <v>5.15</v>
      </c>
      <c r="P107" s="23">
        <v>0.5</v>
      </c>
      <c r="Q107" s="36">
        <f t="shared" si="19"/>
        <v>107.6</v>
      </c>
      <c r="R107" s="52">
        <f t="shared" si="20"/>
        <v>123.2</v>
      </c>
    </row>
    <row r="108" spans="1:18" ht="12.75">
      <c r="A108" s="51">
        <v>108</v>
      </c>
      <c r="B108" s="21" t="s">
        <v>112</v>
      </c>
      <c r="C108" s="23">
        <v>6242.42054</v>
      </c>
      <c r="D108" s="18">
        <v>24.660000000000004</v>
      </c>
      <c r="E108" s="23">
        <f t="shared" si="14"/>
        <v>3.95</v>
      </c>
      <c r="F108" s="18">
        <v>532.37</v>
      </c>
      <c r="G108" s="18">
        <f t="shared" si="15"/>
        <v>85.28</v>
      </c>
      <c r="H108" s="23">
        <v>35.230000000000004</v>
      </c>
      <c r="I108" s="18">
        <v>125.53</v>
      </c>
      <c r="J108" s="23">
        <f t="shared" si="16"/>
        <v>20.11</v>
      </c>
      <c r="K108" s="18">
        <v>31.020000000000003</v>
      </c>
      <c r="L108" s="18">
        <f t="shared" si="17"/>
        <v>4.97</v>
      </c>
      <c r="M108" s="23">
        <v>0</v>
      </c>
      <c r="N108" s="18">
        <v>38.46</v>
      </c>
      <c r="O108" s="18">
        <f t="shared" si="18"/>
        <v>6.16</v>
      </c>
      <c r="P108" s="23">
        <v>1.18</v>
      </c>
      <c r="Q108" s="36">
        <f t="shared" si="19"/>
        <v>752.04</v>
      </c>
      <c r="R108" s="52">
        <f t="shared" si="20"/>
        <v>120.47</v>
      </c>
    </row>
    <row r="109" spans="1:18" ht="12.75">
      <c r="A109" s="51">
        <v>109</v>
      </c>
      <c r="B109" s="21" t="s">
        <v>113</v>
      </c>
      <c r="C109" s="23">
        <v>2171.02228</v>
      </c>
      <c r="D109" s="18">
        <v>8.5</v>
      </c>
      <c r="E109" s="23">
        <f t="shared" si="14"/>
        <v>3.92</v>
      </c>
      <c r="F109" s="18">
        <v>195.53</v>
      </c>
      <c r="G109" s="18">
        <f t="shared" si="15"/>
        <v>90.06</v>
      </c>
      <c r="H109" s="23">
        <v>14.1</v>
      </c>
      <c r="I109" s="18">
        <v>53.3</v>
      </c>
      <c r="J109" s="23">
        <f t="shared" si="16"/>
        <v>24.55</v>
      </c>
      <c r="K109" s="18">
        <v>14</v>
      </c>
      <c r="L109" s="18">
        <f t="shared" si="17"/>
        <v>6.45</v>
      </c>
      <c r="M109" s="23">
        <v>0</v>
      </c>
      <c r="N109" s="18">
        <v>2.5</v>
      </c>
      <c r="O109" s="18">
        <f t="shared" si="18"/>
        <v>1.15</v>
      </c>
      <c r="P109" s="23">
        <v>0.09</v>
      </c>
      <c r="Q109" s="36">
        <f t="shared" si="19"/>
        <v>273.83</v>
      </c>
      <c r="R109" s="52">
        <f t="shared" si="20"/>
        <v>126.13</v>
      </c>
    </row>
    <row r="110" spans="1:18" ht="12.75">
      <c r="A110" s="51">
        <v>110</v>
      </c>
      <c r="B110" s="21" t="s">
        <v>114</v>
      </c>
      <c r="C110" s="23">
        <v>3235.59716</v>
      </c>
      <c r="D110" s="18">
        <v>12</v>
      </c>
      <c r="E110" s="23">
        <f t="shared" si="14"/>
        <v>3.71</v>
      </c>
      <c r="F110" s="18">
        <v>239</v>
      </c>
      <c r="G110" s="18">
        <f t="shared" si="15"/>
        <v>73.87</v>
      </c>
      <c r="H110" s="23">
        <v>32</v>
      </c>
      <c r="I110" s="18">
        <v>63.75</v>
      </c>
      <c r="J110" s="23">
        <f t="shared" si="16"/>
        <v>19.7</v>
      </c>
      <c r="K110" s="18">
        <v>13.75</v>
      </c>
      <c r="L110" s="18">
        <f t="shared" si="17"/>
        <v>4.25</v>
      </c>
      <c r="M110" s="23">
        <v>0</v>
      </c>
      <c r="N110" s="18">
        <v>10.25</v>
      </c>
      <c r="O110" s="18">
        <f t="shared" si="18"/>
        <v>3.17</v>
      </c>
      <c r="P110" s="23">
        <v>0</v>
      </c>
      <c r="Q110" s="36">
        <f t="shared" si="19"/>
        <v>338.75</v>
      </c>
      <c r="R110" s="52">
        <f t="shared" si="20"/>
        <v>104.69</v>
      </c>
    </row>
    <row r="111" spans="1:18" ht="12.75">
      <c r="A111" s="51">
        <v>111</v>
      </c>
      <c r="B111" s="21" t="s">
        <v>115</v>
      </c>
      <c r="C111" s="23">
        <v>1289.50558</v>
      </c>
      <c r="D111" s="18">
        <v>6</v>
      </c>
      <c r="E111" s="23">
        <f t="shared" si="14"/>
        <v>4.65</v>
      </c>
      <c r="F111" s="18">
        <v>97.06</v>
      </c>
      <c r="G111" s="18">
        <f t="shared" si="15"/>
        <v>75.27</v>
      </c>
      <c r="H111" s="23">
        <v>7.07</v>
      </c>
      <c r="I111" s="18">
        <v>18</v>
      </c>
      <c r="J111" s="23">
        <f t="shared" si="16"/>
        <v>13.96</v>
      </c>
      <c r="K111" s="18">
        <v>6</v>
      </c>
      <c r="L111" s="18">
        <f t="shared" si="17"/>
        <v>4.65</v>
      </c>
      <c r="M111" s="23">
        <v>0</v>
      </c>
      <c r="N111" s="18">
        <v>5.03</v>
      </c>
      <c r="O111" s="18">
        <f t="shared" si="18"/>
        <v>3.9</v>
      </c>
      <c r="P111" s="23">
        <v>0.03</v>
      </c>
      <c r="Q111" s="36">
        <f t="shared" si="19"/>
        <v>132.09</v>
      </c>
      <c r="R111" s="52">
        <f t="shared" si="20"/>
        <v>102.43</v>
      </c>
    </row>
    <row r="112" spans="1:18" ht="12.75">
      <c r="A112" s="51">
        <v>112</v>
      </c>
      <c r="B112" s="21" t="s">
        <v>116</v>
      </c>
      <c r="C112" s="23">
        <v>21236.7763</v>
      </c>
      <c r="D112" s="18">
        <v>87.83</v>
      </c>
      <c r="E112" s="23">
        <f t="shared" si="14"/>
        <v>4.14</v>
      </c>
      <c r="F112" s="18">
        <v>1610.5800000000002</v>
      </c>
      <c r="G112" s="18">
        <f t="shared" si="15"/>
        <v>75.84</v>
      </c>
      <c r="H112" s="23">
        <v>131.62</v>
      </c>
      <c r="I112" s="18">
        <v>280.21</v>
      </c>
      <c r="J112" s="23">
        <f t="shared" si="16"/>
        <v>13.19</v>
      </c>
      <c r="K112" s="18">
        <v>105.57999999999998</v>
      </c>
      <c r="L112" s="18">
        <f t="shared" si="17"/>
        <v>4.97</v>
      </c>
      <c r="M112" s="23">
        <v>0</v>
      </c>
      <c r="N112" s="18">
        <v>116.22</v>
      </c>
      <c r="O112" s="18">
        <f t="shared" si="18"/>
        <v>5.47</v>
      </c>
      <c r="P112" s="23">
        <v>1.04</v>
      </c>
      <c r="Q112" s="36">
        <f t="shared" si="19"/>
        <v>2200.42</v>
      </c>
      <c r="R112" s="52">
        <f t="shared" si="20"/>
        <v>103.61</v>
      </c>
    </row>
    <row r="113" spans="1:18" ht="12.75">
      <c r="A113" s="51">
        <v>113</v>
      </c>
      <c r="B113" s="21" t="s">
        <v>117</v>
      </c>
      <c r="C113" s="23">
        <v>4816.08903</v>
      </c>
      <c r="D113" s="18">
        <v>19.5</v>
      </c>
      <c r="E113" s="23">
        <f t="shared" si="14"/>
        <v>4.05</v>
      </c>
      <c r="F113" s="18">
        <v>457.75</v>
      </c>
      <c r="G113" s="18">
        <f t="shared" si="15"/>
        <v>95.05</v>
      </c>
      <c r="H113" s="23">
        <v>24.630000000000003</v>
      </c>
      <c r="I113" s="18">
        <v>98.75</v>
      </c>
      <c r="J113" s="23">
        <f t="shared" si="16"/>
        <v>20.5</v>
      </c>
      <c r="K113" s="18">
        <v>24</v>
      </c>
      <c r="L113" s="18">
        <f t="shared" si="17"/>
        <v>4.98</v>
      </c>
      <c r="M113" s="23">
        <v>0.49</v>
      </c>
      <c r="N113" s="18">
        <v>13</v>
      </c>
      <c r="O113" s="18">
        <f t="shared" si="18"/>
        <v>2.7</v>
      </c>
      <c r="P113" s="23">
        <v>0.81</v>
      </c>
      <c r="Q113" s="36">
        <f t="shared" si="19"/>
        <v>613</v>
      </c>
      <c r="R113" s="52">
        <f t="shared" si="20"/>
        <v>127.28</v>
      </c>
    </row>
    <row r="114" spans="1:18" ht="12.75">
      <c r="A114" s="51">
        <v>114</v>
      </c>
      <c r="B114" s="21" t="s">
        <v>118</v>
      </c>
      <c r="C114" s="23">
        <v>4169.33138</v>
      </c>
      <c r="D114" s="18">
        <v>15.5</v>
      </c>
      <c r="E114" s="23">
        <f t="shared" si="14"/>
        <v>3.72</v>
      </c>
      <c r="F114" s="18">
        <v>326.3</v>
      </c>
      <c r="G114" s="18">
        <f t="shared" si="15"/>
        <v>78.26</v>
      </c>
      <c r="H114" s="23">
        <v>27.95</v>
      </c>
      <c r="I114" s="18">
        <v>70</v>
      </c>
      <c r="J114" s="23">
        <f t="shared" si="16"/>
        <v>16.79</v>
      </c>
      <c r="K114" s="18">
        <v>19.01</v>
      </c>
      <c r="L114" s="18">
        <f t="shared" si="17"/>
        <v>4.56</v>
      </c>
      <c r="M114" s="23">
        <v>0</v>
      </c>
      <c r="N114" s="18">
        <v>21</v>
      </c>
      <c r="O114" s="18">
        <f t="shared" si="18"/>
        <v>5.04</v>
      </c>
      <c r="P114" s="23">
        <v>2.6</v>
      </c>
      <c r="Q114" s="36">
        <f t="shared" si="19"/>
        <v>451.81</v>
      </c>
      <c r="R114" s="52">
        <f t="shared" si="20"/>
        <v>108.37</v>
      </c>
    </row>
    <row r="115" spans="1:18" ht="12.75">
      <c r="A115" s="51">
        <v>115</v>
      </c>
      <c r="B115" s="21" t="s">
        <v>119</v>
      </c>
      <c r="C115" s="23">
        <v>8635.32909</v>
      </c>
      <c r="D115" s="18">
        <v>31.98</v>
      </c>
      <c r="E115" s="23">
        <f t="shared" si="14"/>
        <v>3.7</v>
      </c>
      <c r="F115" s="18">
        <v>762</v>
      </c>
      <c r="G115" s="18">
        <f t="shared" si="15"/>
        <v>88.24</v>
      </c>
      <c r="H115" s="23">
        <v>75</v>
      </c>
      <c r="I115" s="18">
        <v>183</v>
      </c>
      <c r="J115" s="23">
        <f t="shared" si="16"/>
        <v>21.19</v>
      </c>
      <c r="K115" s="18">
        <v>54</v>
      </c>
      <c r="L115" s="18">
        <f t="shared" si="17"/>
        <v>6.25</v>
      </c>
      <c r="M115" s="23">
        <v>2.5</v>
      </c>
      <c r="N115" s="18">
        <v>62</v>
      </c>
      <c r="O115" s="18">
        <f t="shared" si="18"/>
        <v>7.18</v>
      </c>
      <c r="P115" s="23">
        <v>0.2</v>
      </c>
      <c r="Q115" s="36">
        <f t="shared" si="19"/>
        <v>1092.98</v>
      </c>
      <c r="R115" s="52">
        <f t="shared" si="20"/>
        <v>126.57</v>
      </c>
    </row>
    <row r="116" spans="1:18" ht="12.75">
      <c r="A116" s="51">
        <v>116</v>
      </c>
      <c r="B116" s="21" t="s">
        <v>120</v>
      </c>
      <c r="C116" s="23">
        <v>2246.34993</v>
      </c>
      <c r="D116" s="18">
        <v>9.5</v>
      </c>
      <c r="E116" s="23">
        <f t="shared" si="14"/>
        <v>4.23</v>
      </c>
      <c r="F116" s="18">
        <v>176.74</v>
      </c>
      <c r="G116" s="18">
        <f t="shared" si="15"/>
        <v>78.68</v>
      </c>
      <c r="H116" s="23">
        <v>12.26</v>
      </c>
      <c r="I116" s="18">
        <v>45</v>
      </c>
      <c r="J116" s="23">
        <f t="shared" si="16"/>
        <v>20.03</v>
      </c>
      <c r="K116" s="18">
        <v>12</v>
      </c>
      <c r="L116" s="18">
        <f t="shared" si="17"/>
        <v>5.34</v>
      </c>
      <c r="M116" s="23">
        <v>0</v>
      </c>
      <c r="N116" s="18">
        <v>13.1</v>
      </c>
      <c r="O116" s="18">
        <f t="shared" si="18"/>
        <v>5.83</v>
      </c>
      <c r="P116" s="23">
        <v>1.36</v>
      </c>
      <c r="Q116" s="36">
        <f t="shared" si="19"/>
        <v>256.34000000000003</v>
      </c>
      <c r="R116" s="52">
        <f t="shared" si="20"/>
        <v>114.11</v>
      </c>
    </row>
    <row r="117" spans="1:18" ht="12.75">
      <c r="A117" s="51">
        <v>117</v>
      </c>
      <c r="B117" s="21" t="s">
        <v>121</v>
      </c>
      <c r="C117" s="23">
        <v>29261.97003</v>
      </c>
      <c r="D117" s="18">
        <v>115.69999999999999</v>
      </c>
      <c r="E117" s="23">
        <f t="shared" si="14"/>
        <v>3.95</v>
      </c>
      <c r="F117" s="18">
        <v>2035.1999999999998</v>
      </c>
      <c r="G117" s="18">
        <f t="shared" si="15"/>
        <v>69.55</v>
      </c>
      <c r="H117" s="23">
        <v>135</v>
      </c>
      <c r="I117" s="18">
        <v>407.5</v>
      </c>
      <c r="J117" s="23">
        <f t="shared" si="16"/>
        <v>13.93</v>
      </c>
      <c r="K117" s="18">
        <v>133.5</v>
      </c>
      <c r="L117" s="18">
        <f t="shared" si="17"/>
        <v>4.56</v>
      </c>
      <c r="M117" s="23">
        <v>0.15</v>
      </c>
      <c r="N117" s="18">
        <v>98</v>
      </c>
      <c r="O117" s="18">
        <f t="shared" si="18"/>
        <v>3.35</v>
      </c>
      <c r="P117" s="23">
        <v>14.5</v>
      </c>
      <c r="Q117" s="36">
        <f t="shared" si="19"/>
        <v>2789.8999999999996</v>
      </c>
      <c r="R117" s="52">
        <f t="shared" si="20"/>
        <v>95.34</v>
      </c>
    </row>
    <row r="118" spans="1:18" ht="12.75">
      <c r="A118" s="51">
        <v>118</v>
      </c>
      <c r="B118" s="21" t="s">
        <v>122</v>
      </c>
      <c r="C118" s="23">
        <v>32696.80228</v>
      </c>
      <c r="D118" s="18">
        <v>103.54</v>
      </c>
      <c r="E118" s="23">
        <f t="shared" si="14"/>
        <v>3.17</v>
      </c>
      <c r="F118" s="18">
        <v>2393.71</v>
      </c>
      <c r="G118" s="18">
        <f t="shared" si="15"/>
        <v>73.21</v>
      </c>
      <c r="H118" s="23">
        <v>186.14</v>
      </c>
      <c r="I118" s="18">
        <v>541.69</v>
      </c>
      <c r="J118" s="23">
        <f t="shared" si="16"/>
        <v>16.57</v>
      </c>
      <c r="K118" s="18">
        <v>129.03</v>
      </c>
      <c r="L118" s="18">
        <f t="shared" si="17"/>
        <v>3.95</v>
      </c>
      <c r="M118" s="23">
        <v>2.3</v>
      </c>
      <c r="N118" s="18">
        <v>244.48</v>
      </c>
      <c r="O118" s="18">
        <f t="shared" si="18"/>
        <v>7.48</v>
      </c>
      <c r="P118" s="23">
        <v>12.67</v>
      </c>
      <c r="Q118" s="36">
        <f t="shared" si="19"/>
        <v>3412.45</v>
      </c>
      <c r="R118" s="52">
        <f t="shared" si="20"/>
        <v>104.37</v>
      </c>
    </row>
    <row r="119" spans="1:18" ht="12.75">
      <c r="A119" s="51">
        <v>119</v>
      </c>
      <c r="B119" s="21" t="s">
        <v>123</v>
      </c>
      <c r="C119" s="23">
        <v>907.51958</v>
      </c>
      <c r="D119" s="18">
        <v>4</v>
      </c>
      <c r="E119" s="23">
        <f t="shared" si="14"/>
        <v>4.41</v>
      </c>
      <c r="F119" s="18">
        <v>71.25</v>
      </c>
      <c r="G119" s="18">
        <f t="shared" si="15"/>
        <v>78.51</v>
      </c>
      <c r="H119" s="23">
        <v>5.4399999999999995</v>
      </c>
      <c r="I119" s="18">
        <v>15.75</v>
      </c>
      <c r="J119" s="23">
        <f t="shared" si="16"/>
        <v>17.35</v>
      </c>
      <c r="K119" s="18">
        <v>1.8</v>
      </c>
      <c r="L119" s="18">
        <f t="shared" si="17"/>
        <v>1.98</v>
      </c>
      <c r="M119" s="23">
        <v>0</v>
      </c>
      <c r="N119" s="18">
        <v>1</v>
      </c>
      <c r="O119" s="18">
        <f t="shared" si="18"/>
        <v>1.1</v>
      </c>
      <c r="P119" s="23">
        <v>0</v>
      </c>
      <c r="Q119" s="36">
        <f t="shared" si="19"/>
        <v>93.8</v>
      </c>
      <c r="R119" s="52">
        <f t="shared" si="20"/>
        <v>103.36</v>
      </c>
    </row>
    <row r="120" spans="1:18" ht="12.75">
      <c r="A120" s="51">
        <v>120</v>
      </c>
      <c r="B120" s="21" t="s">
        <v>124</v>
      </c>
      <c r="C120" s="23">
        <v>4419.08475</v>
      </c>
      <c r="D120" s="18">
        <v>19.25</v>
      </c>
      <c r="E120" s="23">
        <f t="shared" si="14"/>
        <v>4.36</v>
      </c>
      <c r="F120" s="18">
        <v>360</v>
      </c>
      <c r="G120" s="18">
        <f t="shared" si="15"/>
        <v>81.46</v>
      </c>
      <c r="H120" s="23">
        <v>24</v>
      </c>
      <c r="I120" s="18">
        <v>58</v>
      </c>
      <c r="J120" s="23">
        <f t="shared" si="16"/>
        <v>13.12</v>
      </c>
      <c r="K120" s="18">
        <v>19.64</v>
      </c>
      <c r="L120" s="18">
        <f t="shared" si="17"/>
        <v>4.44</v>
      </c>
      <c r="M120" s="23">
        <v>0</v>
      </c>
      <c r="N120" s="18">
        <v>24.16</v>
      </c>
      <c r="O120" s="18">
        <f t="shared" si="18"/>
        <v>5.47</v>
      </c>
      <c r="P120" s="23">
        <v>3</v>
      </c>
      <c r="Q120" s="36">
        <f t="shared" si="19"/>
        <v>481.05</v>
      </c>
      <c r="R120" s="52">
        <f t="shared" si="20"/>
        <v>108.86</v>
      </c>
    </row>
    <row r="121" spans="1:18" ht="12.75">
      <c r="A121" s="51">
        <v>121</v>
      </c>
      <c r="B121" s="21" t="s">
        <v>125</v>
      </c>
      <c r="C121" s="23">
        <v>15064.3773</v>
      </c>
      <c r="D121" s="18">
        <v>56</v>
      </c>
      <c r="E121" s="23">
        <f t="shared" si="14"/>
        <v>3.72</v>
      </c>
      <c r="F121" s="18">
        <v>1360.31</v>
      </c>
      <c r="G121" s="18">
        <f t="shared" si="15"/>
        <v>90.3</v>
      </c>
      <c r="H121" s="23">
        <v>79.66</v>
      </c>
      <c r="I121" s="18">
        <v>253.78</v>
      </c>
      <c r="J121" s="23">
        <f t="shared" si="16"/>
        <v>16.85</v>
      </c>
      <c r="K121" s="18">
        <v>73</v>
      </c>
      <c r="L121" s="18">
        <f t="shared" si="17"/>
        <v>4.85</v>
      </c>
      <c r="M121" s="23">
        <v>0</v>
      </c>
      <c r="N121" s="18">
        <v>61.45</v>
      </c>
      <c r="O121" s="18">
        <f t="shared" si="18"/>
        <v>4.08</v>
      </c>
      <c r="P121" s="23">
        <v>4.97</v>
      </c>
      <c r="Q121" s="36">
        <f t="shared" si="19"/>
        <v>1804.54</v>
      </c>
      <c r="R121" s="52">
        <f t="shared" si="20"/>
        <v>119.79</v>
      </c>
    </row>
    <row r="122" spans="1:18" ht="12.75">
      <c r="A122" s="51">
        <v>122</v>
      </c>
      <c r="B122" s="21" t="s">
        <v>126</v>
      </c>
      <c r="C122" s="23">
        <v>1569.11108</v>
      </c>
      <c r="D122" s="18">
        <v>5</v>
      </c>
      <c r="E122" s="23">
        <f t="shared" si="14"/>
        <v>3.19</v>
      </c>
      <c r="F122" s="18">
        <v>121.66</v>
      </c>
      <c r="G122" s="18">
        <f t="shared" si="15"/>
        <v>77.53</v>
      </c>
      <c r="H122" s="23">
        <v>6.49</v>
      </c>
      <c r="I122" s="18">
        <v>16.12</v>
      </c>
      <c r="J122" s="23">
        <f t="shared" si="16"/>
        <v>10.27</v>
      </c>
      <c r="K122" s="18">
        <v>8.5</v>
      </c>
      <c r="L122" s="18">
        <f t="shared" si="17"/>
        <v>5.42</v>
      </c>
      <c r="M122" s="23">
        <v>0.4</v>
      </c>
      <c r="N122" s="18">
        <v>2.18</v>
      </c>
      <c r="O122" s="18">
        <f t="shared" si="18"/>
        <v>1.39</v>
      </c>
      <c r="P122" s="23">
        <v>0.03</v>
      </c>
      <c r="Q122" s="36">
        <f t="shared" si="19"/>
        <v>153.46</v>
      </c>
      <c r="R122" s="52">
        <f t="shared" si="20"/>
        <v>97.8</v>
      </c>
    </row>
    <row r="123" spans="1:18" ht="12.75">
      <c r="A123" s="51">
        <v>123</v>
      </c>
      <c r="B123" s="21" t="s">
        <v>127</v>
      </c>
      <c r="C123" s="23">
        <v>22885.58748</v>
      </c>
      <c r="D123" s="18">
        <v>106.5</v>
      </c>
      <c r="E123" s="23">
        <f t="shared" si="14"/>
        <v>4.65</v>
      </c>
      <c r="F123" s="18">
        <v>1979</v>
      </c>
      <c r="G123" s="18">
        <f t="shared" si="15"/>
        <v>86.47</v>
      </c>
      <c r="H123" s="23">
        <v>133.45</v>
      </c>
      <c r="I123" s="18">
        <v>265</v>
      </c>
      <c r="J123" s="23">
        <f t="shared" si="16"/>
        <v>11.58</v>
      </c>
      <c r="K123" s="18">
        <v>122.5</v>
      </c>
      <c r="L123" s="18">
        <f t="shared" si="17"/>
        <v>5.35</v>
      </c>
      <c r="M123" s="23">
        <v>0</v>
      </c>
      <c r="N123" s="18">
        <v>174</v>
      </c>
      <c r="O123" s="18">
        <f t="shared" si="18"/>
        <v>7.6</v>
      </c>
      <c r="P123" s="23">
        <v>9</v>
      </c>
      <c r="Q123" s="36">
        <f t="shared" si="19"/>
        <v>2647</v>
      </c>
      <c r="R123" s="52">
        <f t="shared" si="20"/>
        <v>115.66</v>
      </c>
    </row>
    <row r="124" spans="1:18" ht="12.75">
      <c r="A124" s="51">
        <v>124</v>
      </c>
      <c r="B124" s="21" t="s">
        <v>128</v>
      </c>
      <c r="C124" s="23">
        <v>12786.584</v>
      </c>
      <c r="D124" s="18">
        <v>50</v>
      </c>
      <c r="E124" s="23">
        <f t="shared" si="14"/>
        <v>3.91</v>
      </c>
      <c r="F124" s="18">
        <v>990.5200000000001</v>
      </c>
      <c r="G124" s="18">
        <f t="shared" si="15"/>
        <v>77.47</v>
      </c>
      <c r="H124" s="23">
        <v>75</v>
      </c>
      <c r="I124" s="18">
        <v>223</v>
      </c>
      <c r="J124" s="23">
        <f t="shared" si="16"/>
        <v>17.44</v>
      </c>
      <c r="K124" s="18">
        <v>68.6</v>
      </c>
      <c r="L124" s="18">
        <f t="shared" si="17"/>
        <v>5.36</v>
      </c>
      <c r="M124" s="23">
        <v>0</v>
      </c>
      <c r="N124" s="18">
        <v>65</v>
      </c>
      <c r="O124" s="18">
        <f t="shared" si="18"/>
        <v>5.08</v>
      </c>
      <c r="P124" s="23">
        <v>1.5</v>
      </c>
      <c r="Q124" s="36">
        <f t="shared" si="19"/>
        <v>1397.1200000000001</v>
      </c>
      <c r="R124" s="52">
        <f t="shared" si="20"/>
        <v>109.26</v>
      </c>
    </row>
    <row r="125" spans="1:18" ht="12.75">
      <c r="A125" s="51">
        <v>126</v>
      </c>
      <c r="B125" s="21" t="s">
        <v>129</v>
      </c>
      <c r="C125" s="23">
        <v>2457.24785</v>
      </c>
      <c r="D125" s="18">
        <v>8</v>
      </c>
      <c r="E125" s="23">
        <f t="shared" si="14"/>
        <v>3.26</v>
      </c>
      <c r="F125" s="18">
        <v>242.20000000000002</v>
      </c>
      <c r="G125" s="18">
        <f t="shared" si="15"/>
        <v>98.57</v>
      </c>
      <c r="H125" s="23">
        <v>23.18</v>
      </c>
      <c r="I125" s="18">
        <v>60.29</v>
      </c>
      <c r="J125" s="23">
        <f t="shared" si="16"/>
        <v>24.54</v>
      </c>
      <c r="K125" s="18">
        <v>14.01</v>
      </c>
      <c r="L125" s="18">
        <f t="shared" si="17"/>
        <v>5.7</v>
      </c>
      <c r="M125" s="23">
        <v>0</v>
      </c>
      <c r="N125" s="18">
        <v>30.75</v>
      </c>
      <c r="O125" s="18">
        <f t="shared" si="18"/>
        <v>12.51</v>
      </c>
      <c r="P125" s="23">
        <v>4.88</v>
      </c>
      <c r="Q125" s="36">
        <f t="shared" si="19"/>
        <v>355.25</v>
      </c>
      <c r="R125" s="52">
        <f t="shared" si="20"/>
        <v>144.57</v>
      </c>
    </row>
    <row r="126" spans="1:18" ht="12.75">
      <c r="A126" s="51">
        <v>127</v>
      </c>
      <c r="B126" s="21" t="s">
        <v>130</v>
      </c>
      <c r="C126" s="23">
        <v>14073.29888</v>
      </c>
      <c r="D126" s="18">
        <v>47</v>
      </c>
      <c r="E126" s="23">
        <f t="shared" si="14"/>
        <v>3.34</v>
      </c>
      <c r="F126" s="18">
        <v>1034.56</v>
      </c>
      <c r="G126" s="18">
        <f t="shared" si="15"/>
        <v>73.51</v>
      </c>
      <c r="H126" s="23">
        <v>66.34</v>
      </c>
      <c r="I126" s="18">
        <v>282.5</v>
      </c>
      <c r="J126" s="23">
        <f t="shared" si="16"/>
        <v>20.07</v>
      </c>
      <c r="K126" s="18">
        <v>65.5</v>
      </c>
      <c r="L126" s="18">
        <f t="shared" si="17"/>
        <v>4.65</v>
      </c>
      <c r="M126" s="23">
        <v>0</v>
      </c>
      <c r="N126" s="18">
        <v>41.07</v>
      </c>
      <c r="O126" s="18">
        <f t="shared" si="18"/>
        <v>2.92</v>
      </c>
      <c r="P126" s="23">
        <v>1.94</v>
      </c>
      <c r="Q126" s="36">
        <f t="shared" si="19"/>
        <v>1470.6299999999999</v>
      </c>
      <c r="R126" s="52">
        <f t="shared" si="20"/>
        <v>104.5</v>
      </c>
    </row>
    <row r="127" spans="1:18" ht="12.75">
      <c r="A127" s="51">
        <v>128</v>
      </c>
      <c r="B127" s="21" t="s">
        <v>131</v>
      </c>
      <c r="C127" s="23">
        <v>69202.67584</v>
      </c>
      <c r="D127" s="18">
        <v>224</v>
      </c>
      <c r="E127" s="23">
        <f t="shared" si="14"/>
        <v>3.24</v>
      </c>
      <c r="F127" s="18">
        <v>4991.589999999999</v>
      </c>
      <c r="G127" s="18">
        <f t="shared" si="15"/>
        <v>72.13</v>
      </c>
      <c r="H127" s="23">
        <v>366.17</v>
      </c>
      <c r="I127" s="18">
        <v>1326.54</v>
      </c>
      <c r="J127" s="23">
        <f t="shared" si="16"/>
        <v>19.17</v>
      </c>
      <c r="K127" s="18">
        <v>278.16</v>
      </c>
      <c r="L127" s="18">
        <f t="shared" si="17"/>
        <v>4.02</v>
      </c>
      <c r="M127" s="23">
        <v>2.46</v>
      </c>
      <c r="N127" s="18">
        <v>88.28</v>
      </c>
      <c r="O127" s="18">
        <f t="shared" si="18"/>
        <v>1.28</v>
      </c>
      <c r="P127" s="23">
        <v>0</v>
      </c>
      <c r="Q127" s="36">
        <f t="shared" si="19"/>
        <v>6908.57</v>
      </c>
      <c r="R127" s="52">
        <f t="shared" si="20"/>
        <v>99.83</v>
      </c>
    </row>
    <row r="128" spans="1:18" ht="12.75">
      <c r="A128" s="51">
        <v>130</v>
      </c>
      <c r="B128" s="21" t="s">
        <v>132</v>
      </c>
      <c r="C128" s="23">
        <v>3123.30163</v>
      </c>
      <c r="D128" s="18">
        <v>13.7</v>
      </c>
      <c r="E128" s="23">
        <f t="shared" si="14"/>
        <v>4.39</v>
      </c>
      <c r="F128" s="18">
        <v>255.09</v>
      </c>
      <c r="G128" s="18">
        <f t="shared" si="15"/>
        <v>81.67</v>
      </c>
      <c r="H128" s="23">
        <v>23.49</v>
      </c>
      <c r="I128" s="18">
        <v>77</v>
      </c>
      <c r="J128" s="23">
        <f t="shared" si="16"/>
        <v>24.65</v>
      </c>
      <c r="K128" s="18">
        <v>14.2</v>
      </c>
      <c r="L128" s="18">
        <f t="shared" si="17"/>
        <v>4.55</v>
      </c>
      <c r="M128" s="23">
        <v>0</v>
      </c>
      <c r="N128" s="18">
        <v>12</v>
      </c>
      <c r="O128" s="18">
        <f t="shared" si="18"/>
        <v>3.84</v>
      </c>
      <c r="P128" s="23">
        <v>0.2</v>
      </c>
      <c r="Q128" s="36">
        <f t="shared" si="19"/>
        <v>371.99</v>
      </c>
      <c r="R128" s="52">
        <f t="shared" si="20"/>
        <v>119.1</v>
      </c>
    </row>
    <row r="129" spans="1:18" ht="15">
      <c r="A129" s="51">
        <v>131</v>
      </c>
      <c r="B129" s="21" t="s">
        <v>165</v>
      </c>
      <c r="C129" s="23">
        <v>10819.73846</v>
      </c>
      <c r="D129" s="18">
        <v>33</v>
      </c>
      <c r="E129" s="23">
        <f t="shared" si="14"/>
        <v>3.05</v>
      </c>
      <c r="F129" s="18">
        <v>836.74</v>
      </c>
      <c r="G129" s="18">
        <f t="shared" si="15"/>
        <v>77.33</v>
      </c>
      <c r="H129" s="23">
        <v>65.74</v>
      </c>
      <c r="I129" s="18">
        <v>203.04</v>
      </c>
      <c r="J129" s="23">
        <f t="shared" si="16"/>
        <v>18.77</v>
      </c>
      <c r="K129" s="18">
        <v>45</v>
      </c>
      <c r="L129" s="18">
        <f t="shared" si="17"/>
        <v>4.16</v>
      </c>
      <c r="M129" s="23">
        <v>0.95</v>
      </c>
      <c r="N129" s="18">
        <v>49.86</v>
      </c>
      <c r="O129" s="18">
        <f t="shared" si="18"/>
        <v>4.61</v>
      </c>
      <c r="P129" s="23">
        <v>4.47</v>
      </c>
      <c r="Q129" s="36">
        <f t="shared" si="19"/>
        <v>1167.6399999999999</v>
      </c>
      <c r="R129" s="52">
        <f t="shared" si="20"/>
        <v>107.92</v>
      </c>
    </row>
    <row r="130" spans="1:18" ht="12.75">
      <c r="A130" s="51">
        <v>132</v>
      </c>
      <c r="B130" s="21" t="s">
        <v>134</v>
      </c>
      <c r="C130" s="23">
        <v>4006.3775</v>
      </c>
      <c r="D130" s="18">
        <v>13</v>
      </c>
      <c r="E130" s="23">
        <f t="shared" si="14"/>
        <v>3.24</v>
      </c>
      <c r="F130" s="18">
        <v>335.40999999999997</v>
      </c>
      <c r="G130" s="18">
        <f t="shared" si="15"/>
        <v>83.72</v>
      </c>
      <c r="H130" s="23">
        <v>28.36</v>
      </c>
      <c r="I130" s="18">
        <v>86.60000000000001</v>
      </c>
      <c r="J130" s="23">
        <f t="shared" si="16"/>
        <v>21.62</v>
      </c>
      <c r="K130" s="18">
        <v>19.02</v>
      </c>
      <c r="L130" s="18">
        <f t="shared" si="17"/>
        <v>4.75</v>
      </c>
      <c r="M130" s="23">
        <v>0</v>
      </c>
      <c r="N130" s="18">
        <v>4.47</v>
      </c>
      <c r="O130" s="18">
        <f t="shared" si="18"/>
        <v>1.12</v>
      </c>
      <c r="P130" s="23">
        <v>0.27</v>
      </c>
      <c r="Q130" s="36">
        <f t="shared" si="19"/>
        <v>458.5</v>
      </c>
      <c r="R130" s="52">
        <f t="shared" si="20"/>
        <v>114.44</v>
      </c>
    </row>
    <row r="131" spans="1:18" ht="12.75">
      <c r="A131" s="51">
        <v>135</v>
      </c>
      <c r="B131" s="21" t="s">
        <v>43</v>
      </c>
      <c r="C131" s="23">
        <v>1240.02222</v>
      </c>
      <c r="D131" s="18">
        <v>6</v>
      </c>
      <c r="E131" s="23">
        <f t="shared" si="14"/>
        <v>4.84</v>
      </c>
      <c r="F131" s="18">
        <v>116.15</v>
      </c>
      <c r="G131" s="18">
        <f t="shared" si="15"/>
        <v>93.67</v>
      </c>
      <c r="H131" s="23">
        <v>14</v>
      </c>
      <c r="I131" s="18">
        <v>18.5</v>
      </c>
      <c r="J131" s="23">
        <f t="shared" si="16"/>
        <v>14.92</v>
      </c>
      <c r="K131" s="18">
        <v>6.5</v>
      </c>
      <c r="L131" s="18">
        <f t="shared" si="17"/>
        <v>5.24</v>
      </c>
      <c r="M131" s="23">
        <v>0</v>
      </c>
      <c r="N131" s="18">
        <v>9</v>
      </c>
      <c r="O131" s="18">
        <f t="shared" si="18"/>
        <v>7.26</v>
      </c>
      <c r="P131" s="23">
        <v>0.5</v>
      </c>
      <c r="Q131" s="36">
        <f t="shared" si="19"/>
        <v>156.15</v>
      </c>
      <c r="R131" s="52">
        <f t="shared" si="20"/>
        <v>125.93</v>
      </c>
    </row>
    <row r="132" spans="1:18" ht="12.75">
      <c r="A132" s="51">
        <v>136</v>
      </c>
      <c r="B132" s="21" t="s">
        <v>135</v>
      </c>
      <c r="C132" s="23">
        <v>39179.49762</v>
      </c>
      <c r="D132" s="18">
        <v>143</v>
      </c>
      <c r="E132" s="23">
        <f t="shared" si="14"/>
        <v>3.65</v>
      </c>
      <c r="F132" s="18">
        <v>2839.25</v>
      </c>
      <c r="G132" s="18">
        <f t="shared" si="15"/>
        <v>72.47</v>
      </c>
      <c r="H132" s="23">
        <v>295.82</v>
      </c>
      <c r="I132" s="18">
        <v>656</v>
      </c>
      <c r="J132" s="23">
        <f t="shared" si="16"/>
        <v>16.74</v>
      </c>
      <c r="K132" s="18">
        <v>175</v>
      </c>
      <c r="L132" s="18">
        <f t="shared" si="17"/>
        <v>4.47</v>
      </c>
      <c r="M132" s="23">
        <v>1.12</v>
      </c>
      <c r="N132" s="18">
        <v>24.33</v>
      </c>
      <c r="O132" s="18">
        <f t="shared" si="18"/>
        <v>0.62</v>
      </c>
      <c r="P132" s="23">
        <v>0</v>
      </c>
      <c r="Q132" s="36">
        <f t="shared" si="19"/>
        <v>3837.58</v>
      </c>
      <c r="R132" s="52">
        <f t="shared" si="20"/>
        <v>97.95</v>
      </c>
    </row>
    <row r="133" spans="1:18" ht="12.75">
      <c r="A133" s="51">
        <v>137</v>
      </c>
      <c r="B133" s="21" t="s">
        <v>136</v>
      </c>
      <c r="C133" s="23">
        <v>527.10558</v>
      </c>
      <c r="D133" s="18">
        <v>2</v>
      </c>
      <c r="E133" s="23">
        <f t="shared" si="14"/>
        <v>3.79</v>
      </c>
      <c r="F133" s="18">
        <v>41</v>
      </c>
      <c r="G133" s="18">
        <f t="shared" si="15"/>
        <v>77.78</v>
      </c>
      <c r="H133" s="23">
        <v>4.5</v>
      </c>
      <c r="I133" s="18">
        <v>5</v>
      </c>
      <c r="J133" s="23">
        <f t="shared" si="16"/>
        <v>9.49</v>
      </c>
      <c r="K133" s="18">
        <v>3</v>
      </c>
      <c r="L133" s="18">
        <f t="shared" si="17"/>
        <v>5.69</v>
      </c>
      <c r="M133" s="23">
        <v>0</v>
      </c>
      <c r="N133" s="18">
        <v>0.6</v>
      </c>
      <c r="O133" s="18">
        <f t="shared" si="18"/>
        <v>1.14</v>
      </c>
      <c r="P133" s="23">
        <v>0</v>
      </c>
      <c r="Q133" s="36">
        <f t="shared" si="19"/>
        <v>51.6</v>
      </c>
      <c r="R133" s="52">
        <f t="shared" si="20"/>
        <v>97.89</v>
      </c>
    </row>
    <row r="134" spans="1:18" ht="12.75">
      <c r="A134" s="51">
        <v>139</v>
      </c>
      <c r="B134" s="21" t="s">
        <v>137</v>
      </c>
      <c r="C134" s="23">
        <v>3881.32396</v>
      </c>
      <c r="D134" s="18">
        <v>15</v>
      </c>
      <c r="E134" s="23">
        <f t="shared" si="14"/>
        <v>3.86</v>
      </c>
      <c r="F134" s="18">
        <v>289.5799999999999</v>
      </c>
      <c r="G134" s="18">
        <f t="shared" si="15"/>
        <v>74.61</v>
      </c>
      <c r="H134" s="23">
        <v>17.7</v>
      </c>
      <c r="I134" s="18">
        <v>75</v>
      </c>
      <c r="J134" s="23">
        <f t="shared" si="16"/>
        <v>19.32</v>
      </c>
      <c r="K134" s="18">
        <v>18.400000000000002</v>
      </c>
      <c r="L134" s="18">
        <f t="shared" si="17"/>
        <v>4.74</v>
      </c>
      <c r="M134" s="23">
        <v>0</v>
      </c>
      <c r="N134" s="18">
        <v>3</v>
      </c>
      <c r="O134" s="18">
        <f t="shared" si="18"/>
        <v>0.77</v>
      </c>
      <c r="P134" s="23">
        <v>0</v>
      </c>
      <c r="Q134" s="36">
        <f t="shared" si="19"/>
        <v>400.9799999999999</v>
      </c>
      <c r="R134" s="52">
        <f t="shared" si="20"/>
        <v>103.31</v>
      </c>
    </row>
    <row r="135" spans="1:18" ht="12.75">
      <c r="A135" s="51">
        <v>142</v>
      </c>
      <c r="B135" s="21" t="s">
        <v>138</v>
      </c>
      <c r="C135" s="23">
        <v>2164.90001</v>
      </c>
      <c r="D135" s="18">
        <v>9</v>
      </c>
      <c r="E135" s="23">
        <f t="shared" si="14"/>
        <v>4.16</v>
      </c>
      <c r="F135" s="18">
        <v>167.53</v>
      </c>
      <c r="G135" s="18">
        <f t="shared" si="15"/>
        <v>77.38</v>
      </c>
      <c r="H135" s="23">
        <v>10.35</v>
      </c>
      <c r="I135" s="18">
        <v>41.5</v>
      </c>
      <c r="J135" s="23">
        <f t="shared" si="16"/>
        <v>19.17</v>
      </c>
      <c r="K135" s="18">
        <v>11</v>
      </c>
      <c r="L135" s="18">
        <f t="shared" si="17"/>
        <v>5.08</v>
      </c>
      <c r="M135" s="23">
        <v>0.55</v>
      </c>
      <c r="N135" s="18">
        <v>1.3</v>
      </c>
      <c r="O135" s="18">
        <f t="shared" si="18"/>
        <v>0.6</v>
      </c>
      <c r="P135" s="23">
        <v>0</v>
      </c>
      <c r="Q135" s="36">
        <f t="shared" si="19"/>
        <v>230.32999999999998</v>
      </c>
      <c r="R135" s="52">
        <f t="shared" si="20"/>
        <v>106.39</v>
      </c>
    </row>
    <row r="136" spans="1:18" ht="12.75">
      <c r="A136" s="51">
        <v>143</v>
      </c>
      <c r="B136" s="21" t="s">
        <v>139</v>
      </c>
      <c r="C136" s="23">
        <v>6974.6345</v>
      </c>
      <c r="D136" s="18">
        <v>20.92</v>
      </c>
      <c r="E136" s="23">
        <f t="shared" si="14"/>
        <v>3</v>
      </c>
      <c r="F136" s="18">
        <v>524</v>
      </c>
      <c r="G136" s="18">
        <f t="shared" si="15"/>
        <v>75.13</v>
      </c>
      <c r="H136" s="23">
        <v>76.78999999999999</v>
      </c>
      <c r="I136" s="18">
        <v>75.52</v>
      </c>
      <c r="J136" s="23">
        <f t="shared" si="16"/>
        <v>10.83</v>
      </c>
      <c r="K136" s="18">
        <v>27.84</v>
      </c>
      <c r="L136" s="18">
        <f t="shared" si="17"/>
        <v>3.99</v>
      </c>
      <c r="M136" s="23">
        <v>0</v>
      </c>
      <c r="N136" s="18">
        <v>9.63</v>
      </c>
      <c r="O136" s="18">
        <f t="shared" si="18"/>
        <v>1.38</v>
      </c>
      <c r="P136" s="23">
        <v>0.63</v>
      </c>
      <c r="Q136" s="36">
        <f t="shared" si="19"/>
        <v>657.91</v>
      </c>
      <c r="R136" s="52">
        <f t="shared" si="20"/>
        <v>94.33</v>
      </c>
    </row>
    <row r="137" spans="1:18" ht="12.75">
      <c r="A137" s="51">
        <v>144</v>
      </c>
      <c r="B137" s="21" t="s">
        <v>140</v>
      </c>
      <c r="C137" s="23">
        <v>2924.27762</v>
      </c>
      <c r="D137" s="18">
        <v>7.59</v>
      </c>
      <c r="E137" s="23">
        <f t="shared" si="14"/>
        <v>2.6</v>
      </c>
      <c r="F137" s="18">
        <v>195.49999999999997</v>
      </c>
      <c r="G137" s="18">
        <f t="shared" si="15"/>
        <v>66.85</v>
      </c>
      <c r="H137" s="23">
        <v>16.19</v>
      </c>
      <c r="I137" s="18">
        <v>10.64</v>
      </c>
      <c r="J137" s="23">
        <f t="shared" si="16"/>
        <v>3.64</v>
      </c>
      <c r="K137" s="18">
        <v>9.91</v>
      </c>
      <c r="L137" s="18">
        <f t="shared" si="17"/>
        <v>3.39</v>
      </c>
      <c r="M137" s="23">
        <v>0.21</v>
      </c>
      <c r="N137" s="18">
        <v>4.62</v>
      </c>
      <c r="O137" s="18">
        <f t="shared" si="18"/>
        <v>1.58</v>
      </c>
      <c r="P137" s="23">
        <v>0.54</v>
      </c>
      <c r="Q137" s="36">
        <f t="shared" si="19"/>
        <v>228.25999999999996</v>
      </c>
      <c r="R137" s="52">
        <f t="shared" si="20"/>
        <v>78.06</v>
      </c>
    </row>
    <row r="138" spans="1:18" ht="12.75">
      <c r="A138" s="53"/>
      <c r="B138" s="9" t="s">
        <v>141</v>
      </c>
      <c r="C138" s="25"/>
      <c r="D138" s="25"/>
      <c r="E138" s="25"/>
      <c r="F138" s="25"/>
      <c r="G138" s="25"/>
      <c r="H138" s="25"/>
      <c r="I138" s="25"/>
      <c r="J138" s="25"/>
      <c r="K138" s="25"/>
      <c r="L138" s="25"/>
      <c r="M138" s="25"/>
      <c r="N138" s="25"/>
      <c r="O138" s="25"/>
      <c r="P138" s="25"/>
      <c r="Q138" s="54"/>
      <c r="R138" s="55"/>
    </row>
    <row r="139" spans="1:18" ht="12.75">
      <c r="A139" s="51">
        <v>202</v>
      </c>
      <c r="B139" s="21" t="s">
        <v>142</v>
      </c>
      <c r="C139" s="23">
        <v>572.61932</v>
      </c>
      <c r="D139" s="18">
        <v>2</v>
      </c>
      <c r="E139" s="23">
        <f>IF(C139&lt;&gt;0,ROUND(SUM(D139/$C139)*1000,2),0)</f>
        <v>3.49</v>
      </c>
      <c r="F139" s="18">
        <v>46.769999999999996</v>
      </c>
      <c r="G139" s="18">
        <f>IF(AND(F139&lt;&gt;0,C139&lt;&gt;0),ROUND(SUM(F139/$C139)*1000,2),0)</f>
        <v>81.68</v>
      </c>
      <c r="H139" s="23">
        <v>3.37</v>
      </c>
      <c r="I139" s="18">
        <v>8.02</v>
      </c>
      <c r="J139" s="23">
        <f>IF(AND(I139&lt;&gt;0,C139&lt;&gt;0),ROUND(SUM(I139/$C139)*1000,2),0)</f>
        <v>14.01</v>
      </c>
      <c r="K139" s="18">
        <v>3.25</v>
      </c>
      <c r="L139" s="18">
        <f>IF(AND(K139&lt;&gt;0,C139&lt;&gt;0),ROUND(SUM(K139/$C139)*1000,2),0)</f>
        <v>5.68</v>
      </c>
      <c r="M139" s="23">
        <v>0</v>
      </c>
      <c r="N139" s="18">
        <v>0.5</v>
      </c>
      <c r="O139" s="18">
        <f>IF(AND(N139&lt;&gt;0,C139&lt;&gt;0),ROUND(SUM(N139/$C139)*1000,2),0)</f>
        <v>0.87</v>
      </c>
      <c r="P139" s="23">
        <v>0</v>
      </c>
      <c r="Q139" s="36">
        <f>N139+K139+I139+F139+D139</f>
        <v>60.53999999999999</v>
      </c>
      <c r="R139" s="52">
        <f>IF(AND(Q139&lt;&gt;0,C139&lt;&gt;0),ROUND(Q139/C139*1000,2),0)</f>
        <v>105.72</v>
      </c>
    </row>
    <row r="140" spans="1:18" ht="12.75">
      <c r="A140" s="51">
        <v>207</v>
      </c>
      <c r="B140" s="21" t="s">
        <v>143</v>
      </c>
      <c r="C140" s="23">
        <v>750.43333</v>
      </c>
      <c r="D140" s="18">
        <v>4</v>
      </c>
      <c r="E140" s="23">
        <f>IF(C140&lt;&gt;0,ROUND(SUM(D140/$C140)*1000,2),0)</f>
        <v>5.33</v>
      </c>
      <c r="F140" s="18">
        <v>84</v>
      </c>
      <c r="G140" s="18">
        <f>IF(AND(F140&lt;&gt;0,C140&lt;&gt;0),ROUND(SUM(F140/$C140)*1000,2),0)</f>
        <v>111.94</v>
      </c>
      <c r="H140" s="23">
        <v>4.58</v>
      </c>
      <c r="I140" s="18">
        <v>0</v>
      </c>
      <c r="J140" s="23">
        <f>IF(AND(I140&lt;&gt;0,C140&lt;&gt;0),ROUND(SUM(I140/$C140)*1000,2),0)</f>
        <v>0</v>
      </c>
      <c r="K140" s="18">
        <v>3.98</v>
      </c>
      <c r="L140" s="18">
        <f>IF(AND(K140&lt;&gt;0,C140&lt;&gt;0),ROUND(SUM(K140/$C140)*1000,2),0)</f>
        <v>5.3</v>
      </c>
      <c r="M140" s="23">
        <v>0</v>
      </c>
      <c r="N140" s="18">
        <v>1.33</v>
      </c>
      <c r="O140" s="18">
        <f>IF(AND(N140&lt;&gt;0,C140&lt;&gt;0),ROUND(SUM(N140/$C140)*1000,2),0)</f>
        <v>1.77</v>
      </c>
      <c r="P140" s="23">
        <v>0</v>
      </c>
      <c r="Q140" s="36">
        <f>N140+K140+I140+F140+D140</f>
        <v>93.31</v>
      </c>
      <c r="R140" s="52">
        <f>IF(AND(Q140&lt;&gt;0,C140&lt;&gt;0),ROUND(Q140/C140*1000,2),0)</f>
        <v>124.34</v>
      </c>
    </row>
    <row r="141" spans="1:18" ht="12.75">
      <c r="A141" s="56"/>
      <c r="B141" s="57"/>
      <c r="C141" s="23" t="s">
        <v>144</v>
      </c>
      <c r="D141" s="18"/>
      <c r="E141" s="23"/>
      <c r="F141" s="18"/>
      <c r="G141" s="18"/>
      <c r="H141" s="23"/>
      <c r="I141" s="18"/>
      <c r="J141" s="23"/>
      <c r="K141" s="18"/>
      <c r="L141" s="18"/>
      <c r="M141" s="23"/>
      <c r="N141" s="18"/>
      <c r="O141" s="18"/>
      <c r="P141" s="23"/>
      <c r="Q141" s="18"/>
      <c r="R141" s="23"/>
    </row>
    <row r="142" spans="1:18" ht="12.75">
      <c r="A142" s="56"/>
      <c r="B142" s="58" t="s">
        <v>145</v>
      </c>
      <c r="C142" s="52">
        <f>SUM(C7:C141)</f>
        <v>1241029.680009999</v>
      </c>
      <c r="D142" s="36">
        <f>SUM(D139:D140,D102:D137,D7:D100)</f>
        <v>4392.710000000001</v>
      </c>
      <c r="E142" s="52">
        <f>IF(C142&lt;&gt;0,ROUND(SUM(D142/$C142)*1000,2),0)</f>
        <v>3.54</v>
      </c>
      <c r="F142" s="36">
        <f>SUM(F139:F140,F102:F137,F7:F100)</f>
        <v>94151.14999999997</v>
      </c>
      <c r="G142" s="36">
        <f>IF(AND(F142&lt;&gt;0,C142&lt;&gt;0),ROUND(SUM(F142/$C142)*1000,2),0)</f>
        <v>75.87</v>
      </c>
      <c r="H142" s="52">
        <f>SUM(H139:H140,H102:H137,H7:H100)</f>
        <v>7358.330000000002</v>
      </c>
      <c r="I142" s="36">
        <f>SUM(I139:I140,I102:I137,I7:I100)</f>
        <v>19193.690000000002</v>
      </c>
      <c r="J142" s="52">
        <f>IF(AND(I142&lt;&gt;0,C142&lt;&gt;0),ROUND(SUM(I142/$C142)*1000,2),0)</f>
        <v>15.47</v>
      </c>
      <c r="K142" s="36">
        <f>SUM(K139:K140,K102:K137,K7:K100)</f>
        <v>5683.010000000002</v>
      </c>
      <c r="L142" s="36">
        <f>IF(AND(K142&lt;&gt;0,C142&lt;&gt;0),ROUND(SUM(K142/$C142)*1000,2),0)</f>
        <v>4.58</v>
      </c>
      <c r="M142" s="52">
        <f>SUM(M139:M140,M102:M137,M7:M100)</f>
        <v>21.860000000000003</v>
      </c>
      <c r="N142" s="36">
        <f>SUM(N139:N140,N102:N137,N7:N100)</f>
        <v>2990.1999999999985</v>
      </c>
      <c r="O142" s="36">
        <f>IF(AND(N142&lt;&gt;0,C142&lt;&gt;0),ROUND(SUM(N142/$C142)*1000,2),0)</f>
        <v>2.41</v>
      </c>
      <c r="P142" s="52">
        <f>SUM(P139:P140,P102:P137,P7:P100)</f>
        <v>152.17999999999998</v>
      </c>
      <c r="Q142" s="36">
        <f>N142+K142+I142+F142+D142</f>
        <v>126410.75999999997</v>
      </c>
      <c r="R142" s="52">
        <f>IF(AND(Q142&lt;&gt;0,C142&lt;&gt;0),ROUND(Q142/C142*1000,2),0)</f>
        <v>101.86</v>
      </c>
    </row>
    <row r="143" spans="1:18" ht="12.75">
      <c r="A143" s="56"/>
      <c r="B143" s="57"/>
      <c r="C143" s="59"/>
      <c r="D143" s="59"/>
      <c r="E143" s="59"/>
      <c r="F143" s="59"/>
      <c r="G143" s="59"/>
      <c r="H143" s="59"/>
      <c r="I143" s="59"/>
      <c r="J143" s="59"/>
      <c r="K143" s="59"/>
      <c r="L143" s="59"/>
      <c r="M143" s="59"/>
      <c r="N143" s="59"/>
      <c r="O143" s="59"/>
      <c r="P143" s="59"/>
      <c r="Q143" s="59"/>
      <c r="R143" s="60"/>
    </row>
    <row r="144" spans="1:18" ht="12.75">
      <c r="A144" s="53"/>
      <c r="B144" s="9" t="s">
        <v>166</v>
      </c>
      <c r="C144" s="25" t="s">
        <v>144</v>
      </c>
      <c r="D144" s="25"/>
      <c r="E144" s="25"/>
      <c r="F144" s="25"/>
      <c r="G144" s="25"/>
      <c r="H144" s="25"/>
      <c r="I144" s="25"/>
      <c r="J144" s="25"/>
      <c r="K144" s="25"/>
      <c r="L144" s="25"/>
      <c r="M144" s="25"/>
      <c r="N144" s="25"/>
      <c r="O144" s="25"/>
      <c r="P144" s="25"/>
      <c r="Q144" s="25"/>
      <c r="R144" s="61"/>
    </row>
    <row r="145" spans="1:18" ht="12.75">
      <c r="A145" s="56">
        <v>260</v>
      </c>
      <c r="B145" s="57" t="s">
        <v>167</v>
      </c>
      <c r="C145" s="62" t="s">
        <v>168</v>
      </c>
      <c r="D145" s="18">
        <v>0.5</v>
      </c>
      <c r="E145" s="62" t="s">
        <v>168</v>
      </c>
      <c r="F145" s="18">
        <v>5.5</v>
      </c>
      <c r="G145" s="62" t="s">
        <v>168</v>
      </c>
      <c r="H145" s="23">
        <v>0.26</v>
      </c>
      <c r="I145" s="18">
        <v>0</v>
      </c>
      <c r="J145" s="62" t="s">
        <v>168</v>
      </c>
      <c r="K145" s="18">
        <v>0</v>
      </c>
      <c r="L145" s="62" t="s">
        <v>168</v>
      </c>
      <c r="M145" s="23">
        <v>0</v>
      </c>
      <c r="N145" s="18">
        <v>0</v>
      </c>
      <c r="O145" s="62" t="s">
        <v>168</v>
      </c>
      <c r="P145" s="23">
        <v>0</v>
      </c>
      <c r="Q145" s="36">
        <f aca="true" t="shared" si="21" ref="Q145:Q163">N145+K145+I145+F145+D145</f>
        <v>6</v>
      </c>
      <c r="R145" s="63" t="s">
        <v>168</v>
      </c>
    </row>
    <row r="146" spans="1:18" ht="12.75">
      <c r="A146" s="56">
        <v>261</v>
      </c>
      <c r="B146" s="57" t="s">
        <v>169</v>
      </c>
      <c r="C146" s="62" t="s">
        <v>168</v>
      </c>
      <c r="D146" s="18">
        <v>1</v>
      </c>
      <c r="E146" s="62" t="s">
        <v>168</v>
      </c>
      <c r="F146" s="18">
        <v>8</v>
      </c>
      <c r="G146" s="62" t="s">
        <v>168</v>
      </c>
      <c r="H146" s="23">
        <v>1.25</v>
      </c>
      <c r="I146" s="18">
        <v>0</v>
      </c>
      <c r="J146" s="62" t="s">
        <v>168</v>
      </c>
      <c r="K146" s="18">
        <v>0</v>
      </c>
      <c r="L146" s="62" t="s">
        <v>168</v>
      </c>
      <c r="M146" s="23">
        <v>0</v>
      </c>
      <c r="N146" s="18">
        <v>0</v>
      </c>
      <c r="O146" s="62" t="s">
        <v>168</v>
      </c>
      <c r="P146" s="23">
        <v>0</v>
      </c>
      <c r="Q146" s="36">
        <f t="shared" si="21"/>
        <v>9</v>
      </c>
      <c r="R146" s="63" t="s">
        <v>168</v>
      </c>
    </row>
    <row r="147" spans="1:18" ht="12.75">
      <c r="A147" s="56">
        <v>262</v>
      </c>
      <c r="B147" s="57" t="s">
        <v>170</v>
      </c>
      <c r="C147" s="62" t="s">
        <v>168</v>
      </c>
      <c r="D147" s="18">
        <v>2</v>
      </c>
      <c r="E147" s="62" t="s">
        <v>168</v>
      </c>
      <c r="F147" s="18">
        <v>25</v>
      </c>
      <c r="G147" s="62" t="s">
        <v>168</v>
      </c>
      <c r="H147" s="23">
        <v>0</v>
      </c>
      <c r="I147" s="18">
        <v>0</v>
      </c>
      <c r="J147" s="62" t="s">
        <v>168</v>
      </c>
      <c r="K147" s="18">
        <v>0</v>
      </c>
      <c r="L147" s="62" t="s">
        <v>168</v>
      </c>
      <c r="M147" s="23">
        <v>0</v>
      </c>
      <c r="N147" s="18">
        <v>0</v>
      </c>
      <c r="O147" s="62" t="s">
        <v>168</v>
      </c>
      <c r="P147" s="23">
        <v>0</v>
      </c>
      <c r="Q147" s="36">
        <f t="shared" si="21"/>
        <v>27</v>
      </c>
      <c r="R147" s="63" t="s">
        <v>168</v>
      </c>
    </row>
    <row r="148" spans="1:18" ht="12.75">
      <c r="A148" s="56">
        <v>263</v>
      </c>
      <c r="B148" s="57" t="s">
        <v>171</v>
      </c>
      <c r="C148" s="62" t="s">
        <v>168</v>
      </c>
      <c r="D148" s="18">
        <v>1</v>
      </c>
      <c r="E148" s="62" t="s">
        <v>168</v>
      </c>
      <c r="F148" s="18">
        <v>11</v>
      </c>
      <c r="G148" s="62" t="s">
        <v>168</v>
      </c>
      <c r="H148" s="23">
        <v>0</v>
      </c>
      <c r="I148" s="18">
        <v>0</v>
      </c>
      <c r="J148" s="62" t="s">
        <v>168</v>
      </c>
      <c r="K148" s="18">
        <v>1</v>
      </c>
      <c r="L148" s="62" t="s">
        <v>168</v>
      </c>
      <c r="M148" s="23">
        <v>0</v>
      </c>
      <c r="N148" s="18">
        <v>0</v>
      </c>
      <c r="O148" s="62" t="s">
        <v>168</v>
      </c>
      <c r="P148" s="23">
        <v>0</v>
      </c>
      <c r="Q148" s="36">
        <f t="shared" si="21"/>
        <v>13</v>
      </c>
      <c r="R148" s="63" t="s">
        <v>168</v>
      </c>
    </row>
    <row r="149" spans="1:18" ht="12.75">
      <c r="A149" s="56">
        <v>264</v>
      </c>
      <c r="B149" s="57" t="s">
        <v>172</v>
      </c>
      <c r="C149" s="62" t="s">
        <v>168</v>
      </c>
      <c r="D149" s="18">
        <v>0</v>
      </c>
      <c r="E149" s="62" t="s">
        <v>168</v>
      </c>
      <c r="F149" s="18">
        <v>10.5</v>
      </c>
      <c r="G149" s="62" t="s">
        <v>168</v>
      </c>
      <c r="H149" s="23">
        <v>1.8</v>
      </c>
      <c r="I149" s="18">
        <v>0</v>
      </c>
      <c r="J149" s="62" t="s">
        <v>168</v>
      </c>
      <c r="K149" s="18">
        <v>0</v>
      </c>
      <c r="L149" s="62" t="s">
        <v>168</v>
      </c>
      <c r="M149" s="23">
        <v>0</v>
      </c>
      <c r="N149" s="18">
        <v>0</v>
      </c>
      <c r="O149" s="62" t="s">
        <v>168</v>
      </c>
      <c r="P149" s="23">
        <v>0</v>
      </c>
      <c r="Q149" s="36">
        <f t="shared" si="21"/>
        <v>10.5</v>
      </c>
      <c r="R149" s="63" t="s">
        <v>168</v>
      </c>
    </row>
    <row r="150" spans="1:18" ht="12.75">
      <c r="A150" s="56">
        <v>265</v>
      </c>
      <c r="B150" s="57" t="s">
        <v>173</v>
      </c>
      <c r="C150" s="62" t="s">
        <v>168</v>
      </c>
      <c r="D150" s="18">
        <v>1</v>
      </c>
      <c r="E150" s="62" t="s">
        <v>168</v>
      </c>
      <c r="F150" s="18">
        <v>12.19</v>
      </c>
      <c r="G150" s="62" t="s">
        <v>168</v>
      </c>
      <c r="H150" s="23">
        <v>0.54</v>
      </c>
      <c r="I150" s="18">
        <v>0</v>
      </c>
      <c r="J150" s="62" t="s">
        <v>168</v>
      </c>
      <c r="K150" s="18">
        <v>0</v>
      </c>
      <c r="L150" s="62" t="s">
        <v>168</v>
      </c>
      <c r="M150" s="23">
        <v>0</v>
      </c>
      <c r="N150" s="18">
        <v>0</v>
      </c>
      <c r="O150" s="62" t="s">
        <v>168</v>
      </c>
      <c r="P150" s="23">
        <v>0</v>
      </c>
      <c r="Q150" s="36">
        <f t="shared" si="21"/>
        <v>13.19</v>
      </c>
      <c r="R150" s="63" t="s">
        <v>168</v>
      </c>
    </row>
    <row r="151" spans="1:18" ht="12.75">
      <c r="A151" s="56">
        <v>266</v>
      </c>
      <c r="B151" s="57" t="s">
        <v>174</v>
      </c>
      <c r="C151" s="62" t="s">
        <v>168</v>
      </c>
      <c r="D151" s="18">
        <v>0</v>
      </c>
      <c r="E151" s="62" t="s">
        <v>168</v>
      </c>
      <c r="F151" s="18">
        <v>8</v>
      </c>
      <c r="G151" s="62" t="s">
        <v>168</v>
      </c>
      <c r="H151" s="23">
        <v>0</v>
      </c>
      <c r="I151" s="18">
        <v>1</v>
      </c>
      <c r="J151" s="62" t="s">
        <v>168</v>
      </c>
      <c r="K151" s="18">
        <v>0</v>
      </c>
      <c r="L151" s="62" t="s">
        <v>168</v>
      </c>
      <c r="M151" s="23">
        <v>0</v>
      </c>
      <c r="N151" s="18">
        <v>0</v>
      </c>
      <c r="O151" s="62" t="s">
        <v>168</v>
      </c>
      <c r="P151" s="23">
        <v>0</v>
      </c>
      <c r="Q151" s="36">
        <f t="shared" si="21"/>
        <v>9</v>
      </c>
      <c r="R151" s="63" t="s">
        <v>168</v>
      </c>
    </row>
    <row r="152" spans="1:18" ht="12.75">
      <c r="A152" s="56">
        <v>267</v>
      </c>
      <c r="B152" s="57" t="s">
        <v>175</v>
      </c>
      <c r="C152" s="62" t="s">
        <v>168</v>
      </c>
      <c r="D152" s="18">
        <v>0</v>
      </c>
      <c r="E152" s="62" t="s">
        <v>168</v>
      </c>
      <c r="F152" s="18">
        <v>30.75</v>
      </c>
      <c r="G152" s="62" t="s">
        <v>168</v>
      </c>
      <c r="H152" s="23">
        <v>3.2</v>
      </c>
      <c r="I152" s="18">
        <v>1.5</v>
      </c>
      <c r="J152" s="62" t="s">
        <v>168</v>
      </c>
      <c r="K152" s="18">
        <v>2.1</v>
      </c>
      <c r="L152" s="62" t="s">
        <v>168</v>
      </c>
      <c r="M152" s="23">
        <v>0</v>
      </c>
      <c r="N152" s="18">
        <v>0</v>
      </c>
      <c r="O152" s="62" t="s">
        <v>168</v>
      </c>
      <c r="P152" s="23">
        <v>0</v>
      </c>
      <c r="Q152" s="36">
        <f t="shared" si="21"/>
        <v>34.35</v>
      </c>
      <c r="R152" s="63" t="s">
        <v>168</v>
      </c>
    </row>
    <row r="153" spans="1:18" ht="12.75">
      <c r="A153" s="56">
        <v>268</v>
      </c>
      <c r="B153" s="57" t="s">
        <v>176</v>
      </c>
      <c r="C153" s="62" t="s">
        <v>168</v>
      </c>
      <c r="D153" s="18">
        <v>0</v>
      </c>
      <c r="E153" s="62" t="s">
        <v>168</v>
      </c>
      <c r="F153" s="18">
        <v>5</v>
      </c>
      <c r="G153" s="62" t="s">
        <v>168</v>
      </c>
      <c r="H153" s="23">
        <v>0</v>
      </c>
      <c r="I153" s="18">
        <v>0</v>
      </c>
      <c r="J153" s="62" t="s">
        <v>168</v>
      </c>
      <c r="K153" s="18">
        <v>0</v>
      </c>
      <c r="L153" s="62" t="s">
        <v>168</v>
      </c>
      <c r="M153" s="23">
        <v>0</v>
      </c>
      <c r="N153" s="18">
        <v>0</v>
      </c>
      <c r="O153" s="62" t="s">
        <v>168</v>
      </c>
      <c r="P153" s="23">
        <v>0</v>
      </c>
      <c r="Q153" s="36">
        <f t="shared" si="21"/>
        <v>5</v>
      </c>
      <c r="R153" s="63" t="s">
        <v>168</v>
      </c>
    </row>
    <row r="154" spans="1:18" ht="12.75">
      <c r="A154" s="56">
        <v>269</v>
      </c>
      <c r="B154" s="57" t="s">
        <v>177</v>
      </c>
      <c r="C154" s="62" t="s">
        <v>168</v>
      </c>
      <c r="D154" s="18">
        <v>0</v>
      </c>
      <c r="E154" s="62" t="s">
        <v>168</v>
      </c>
      <c r="F154" s="18">
        <v>17</v>
      </c>
      <c r="G154" s="62" t="s">
        <v>168</v>
      </c>
      <c r="H154" s="23">
        <v>0</v>
      </c>
      <c r="I154" s="18">
        <v>0</v>
      </c>
      <c r="J154" s="62" t="s">
        <v>168</v>
      </c>
      <c r="K154" s="18">
        <v>0</v>
      </c>
      <c r="L154" s="62" t="s">
        <v>168</v>
      </c>
      <c r="M154" s="23">
        <v>0</v>
      </c>
      <c r="N154" s="18">
        <v>0</v>
      </c>
      <c r="O154" s="62" t="s">
        <v>168</v>
      </c>
      <c r="P154" s="23">
        <v>0</v>
      </c>
      <c r="Q154" s="36">
        <f t="shared" si="21"/>
        <v>17</v>
      </c>
      <c r="R154" s="63" t="s">
        <v>168</v>
      </c>
    </row>
    <row r="155" spans="1:18" ht="12.75">
      <c r="A155" s="56">
        <v>270</v>
      </c>
      <c r="B155" s="57" t="s">
        <v>178</v>
      </c>
      <c r="C155" s="62" t="s">
        <v>168</v>
      </c>
      <c r="D155" s="18">
        <v>0</v>
      </c>
      <c r="E155" s="62" t="s">
        <v>168</v>
      </c>
      <c r="F155" s="18">
        <v>24.57</v>
      </c>
      <c r="G155" s="62" t="s">
        <v>168</v>
      </c>
      <c r="H155" s="23">
        <v>0.11</v>
      </c>
      <c r="I155" s="18">
        <v>0</v>
      </c>
      <c r="J155" s="62" t="s">
        <v>168</v>
      </c>
      <c r="K155" s="18">
        <v>0</v>
      </c>
      <c r="L155" s="62" t="s">
        <v>168</v>
      </c>
      <c r="M155" s="23">
        <v>0</v>
      </c>
      <c r="N155" s="18">
        <v>0</v>
      </c>
      <c r="O155" s="62" t="s">
        <v>168</v>
      </c>
      <c r="P155" s="23">
        <v>0</v>
      </c>
      <c r="Q155" s="36">
        <f t="shared" si="21"/>
        <v>24.57</v>
      </c>
      <c r="R155" s="63" t="s">
        <v>168</v>
      </c>
    </row>
    <row r="156" spans="1:18" ht="12.75">
      <c r="A156" s="56">
        <v>271</v>
      </c>
      <c r="B156" s="57" t="s">
        <v>179</v>
      </c>
      <c r="C156" s="62" t="s">
        <v>168</v>
      </c>
      <c r="D156" s="18">
        <v>3</v>
      </c>
      <c r="E156" s="62" t="s">
        <v>168</v>
      </c>
      <c r="F156" s="18">
        <v>55</v>
      </c>
      <c r="G156" s="62" t="s">
        <v>168</v>
      </c>
      <c r="H156" s="23">
        <v>3.66</v>
      </c>
      <c r="I156" s="18">
        <v>0</v>
      </c>
      <c r="J156" s="62" t="s">
        <v>168</v>
      </c>
      <c r="K156" s="18">
        <v>4</v>
      </c>
      <c r="L156" s="62" t="s">
        <v>168</v>
      </c>
      <c r="M156" s="23">
        <v>0</v>
      </c>
      <c r="N156" s="18">
        <v>0</v>
      </c>
      <c r="O156" s="62" t="s">
        <v>168</v>
      </c>
      <c r="P156" s="23">
        <v>0</v>
      </c>
      <c r="Q156" s="36">
        <f t="shared" si="21"/>
        <v>62</v>
      </c>
      <c r="R156" s="63" t="s">
        <v>168</v>
      </c>
    </row>
    <row r="157" spans="1:18" ht="12.75">
      <c r="A157" s="56">
        <v>272</v>
      </c>
      <c r="B157" s="57" t="s">
        <v>180</v>
      </c>
      <c r="C157" s="62" t="s">
        <v>168</v>
      </c>
      <c r="D157" s="18">
        <v>4</v>
      </c>
      <c r="E157" s="62" t="s">
        <v>168</v>
      </c>
      <c r="F157" s="18">
        <v>117.05</v>
      </c>
      <c r="G157" s="62" t="s">
        <v>168</v>
      </c>
      <c r="H157" s="23">
        <v>6.7</v>
      </c>
      <c r="I157" s="18">
        <v>4.17</v>
      </c>
      <c r="J157" s="62" t="s">
        <v>168</v>
      </c>
      <c r="K157" s="18">
        <v>11</v>
      </c>
      <c r="L157" s="62" t="s">
        <v>168</v>
      </c>
      <c r="M157" s="23">
        <v>0.05</v>
      </c>
      <c r="N157" s="18">
        <v>0</v>
      </c>
      <c r="O157" s="62" t="s">
        <v>168</v>
      </c>
      <c r="P157" s="23">
        <v>0</v>
      </c>
      <c r="Q157" s="36">
        <f t="shared" si="21"/>
        <v>136.22</v>
      </c>
      <c r="R157" s="63" t="s">
        <v>168</v>
      </c>
    </row>
    <row r="158" spans="1:18" ht="12.75">
      <c r="A158" s="56">
        <v>273</v>
      </c>
      <c r="B158" s="57" t="s">
        <v>181</v>
      </c>
      <c r="C158" s="62" t="s">
        <v>168</v>
      </c>
      <c r="D158" s="18">
        <v>0</v>
      </c>
      <c r="E158" s="62" t="s">
        <v>168</v>
      </c>
      <c r="F158" s="18">
        <v>3.48</v>
      </c>
      <c r="G158" s="62" t="s">
        <v>168</v>
      </c>
      <c r="H158" s="23">
        <v>0</v>
      </c>
      <c r="I158" s="18">
        <v>0</v>
      </c>
      <c r="J158" s="62" t="s">
        <v>168</v>
      </c>
      <c r="K158" s="18">
        <v>0</v>
      </c>
      <c r="L158" s="62" t="s">
        <v>168</v>
      </c>
      <c r="M158" s="23">
        <v>0</v>
      </c>
      <c r="N158" s="18">
        <v>0</v>
      </c>
      <c r="O158" s="62" t="s">
        <v>168</v>
      </c>
      <c r="P158" s="23">
        <v>0</v>
      </c>
      <c r="Q158" s="36">
        <f t="shared" si="21"/>
        <v>3.48</v>
      </c>
      <c r="R158" s="63" t="s">
        <v>168</v>
      </c>
    </row>
    <row r="159" spans="1:18" ht="12.75">
      <c r="A159" s="56">
        <v>274</v>
      </c>
      <c r="B159" s="57" t="s">
        <v>182</v>
      </c>
      <c r="C159" s="62" t="s">
        <v>168</v>
      </c>
      <c r="D159" s="18">
        <v>0</v>
      </c>
      <c r="E159" s="62" t="s">
        <v>168</v>
      </c>
      <c r="F159" s="18">
        <v>0</v>
      </c>
      <c r="G159" s="62" t="s">
        <v>168</v>
      </c>
      <c r="H159" s="23">
        <v>0</v>
      </c>
      <c r="I159" s="18">
        <v>0</v>
      </c>
      <c r="J159" s="62" t="s">
        <v>168</v>
      </c>
      <c r="K159" s="18">
        <v>0</v>
      </c>
      <c r="L159" s="62" t="s">
        <v>168</v>
      </c>
      <c r="M159" s="23">
        <v>0</v>
      </c>
      <c r="N159" s="18">
        <v>0</v>
      </c>
      <c r="O159" s="62" t="s">
        <v>168</v>
      </c>
      <c r="P159" s="23">
        <v>0</v>
      </c>
      <c r="Q159" s="36">
        <f t="shared" si="21"/>
        <v>0</v>
      </c>
      <c r="R159" s="63" t="s">
        <v>168</v>
      </c>
    </row>
    <row r="160" spans="1:18" ht="12.75">
      <c r="A160" s="56">
        <v>275</v>
      </c>
      <c r="B160" s="57" t="s">
        <v>183</v>
      </c>
      <c r="C160" s="62" t="s">
        <v>168</v>
      </c>
      <c r="D160" s="18">
        <v>0</v>
      </c>
      <c r="E160" s="62" t="s">
        <v>168</v>
      </c>
      <c r="F160" s="18">
        <v>5</v>
      </c>
      <c r="G160" s="62" t="s">
        <v>168</v>
      </c>
      <c r="H160" s="23">
        <v>0</v>
      </c>
      <c r="I160" s="18">
        <v>1</v>
      </c>
      <c r="J160" s="62" t="s">
        <v>168</v>
      </c>
      <c r="K160" s="18">
        <v>0</v>
      </c>
      <c r="L160" s="62" t="s">
        <v>168</v>
      </c>
      <c r="M160" s="23">
        <v>0</v>
      </c>
      <c r="N160" s="18">
        <v>0</v>
      </c>
      <c r="O160" s="62" t="s">
        <v>168</v>
      </c>
      <c r="P160" s="23">
        <v>0</v>
      </c>
      <c r="Q160" s="36">
        <f t="shared" si="21"/>
        <v>6</v>
      </c>
      <c r="R160" s="63" t="s">
        <v>168</v>
      </c>
    </row>
    <row r="161" spans="1:18" ht="12.75">
      <c r="A161" s="56">
        <v>276</v>
      </c>
      <c r="B161" s="57" t="s">
        <v>184</v>
      </c>
      <c r="C161" s="62" t="s">
        <v>168</v>
      </c>
      <c r="D161" s="18">
        <v>0</v>
      </c>
      <c r="E161" s="62" t="s">
        <v>168</v>
      </c>
      <c r="F161" s="18">
        <v>8.75</v>
      </c>
      <c r="G161" s="62" t="s">
        <v>168</v>
      </c>
      <c r="H161" s="23">
        <v>0</v>
      </c>
      <c r="I161" s="18">
        <v>0</v>
      </c>
      <c r="J161" s="62" t="s">
        <v>168</v>
      </c>
      <c r="K161" s="18">
        <v>0</v>
      </c>
      <c r="L161" s="62" t="s">
        <v>168</v>
      </c>
      <c r="M161" s="23">
        <v>0</v>
      </c>
      <c r="N161" s="18">
        <v>0</v>
      </c>
      <c r="O161" s="62" t="s">
        <v>168</v>
      </c>
      <c r="P161" s="23">
        <v>0</v>
      </c>
      <c r="Q161" s="36">
        <f t="shared" si="21"/>
        <v>8.75</v>
      </c>
      <c r="R161" s="63" t="s">
        <v>168</v>
      </c>
    </row>
    <row r="162" spans="1:18" ht="12.75">
      <c r="A162" s="56">
        <v>277</v>
      </c>
      <c r="B162" s="57" t="s">
        <v>185</v>
      </c>
      <c r="C162" s="62" t="s">
        <v>168</v>
      </c>
      <c r="D162" s="18">
        <v>1</v>
      </c>
      <c r="E162" s="62" t="s">
        <v>168</v>
      </c>
      <c r="F162" s="18">
        <v>8</v>
      </c>
      <c r="G162" s="62" t="s">
        <v>168</v>
      </c>
      <c r="H162" s="23">
        <v>0.11</v>
      </c>
      <c r="I162" s="18">
        <v>0</v>
      </c>
      <c r="J162" s="62" t="s">
        <v>168</v>
      </c>
      <c r="K162" s="18">
        <v>0</v>
      </c>
      <c r="L162" s="62" t="s">
        <v>168</v>
      </c>
      <c r="M162" s="23">
        <v>0</v>
      </c>
      <c r="N162" s="18">
        <v>0</v>
      </c>
      <c r="O162" s="62" t="s">
        <v>168</v>
      </c>
      <c r="P162" s="23">
        <v>0</v>
      </c>
      <c r="Q162" s="36">
        <f t="shared" si="21"/>
        <v>9</v>
      </c>
      <c r="R162" s="63" t="s">
        <v>168</v>
      </c>
    </row>
    <row r="163" spans="1:18" ht="12.75">
      <c r="A163" s="56">
        <v>278</v>
      </c>
      <c r="B163" s="57" t="s">
        <v>186</v>
      </c>
      <c r="C163" s="62" t="s">
        <v>168</v>
      </c>
      <c r="D163" s="18">
        <v>1</v>
      </c>
      <c r="E163" s="62" t="s">
        <v>168</v>
      </c>
      <c r="F163" s="18">
        <v>5.43</v>
      </c>
      <c r="G163" s="62" t="s">
        <v>168</v>
      </c>
      <c r="H163" s="23">
        <v>0</v>
      </c>
      <c r="I163" s="18">
        <v>0</v>
      </c>
      <c r="J163" s="62" t="s">
        <v>168</v>
      </c>
      <c r="K163" s="18">
        <v>0</v>
      </c>
      <c r="L163" s="62" t="s">
        <v>168</v>
      </c>
      <c r="M163" s="23">
        <v>0</v>
      </c>
      <c r="N163" s="18">
        <v>0</v>
      </c>
      <c r="O163" s="62" t="s">
        <v>168</v>
      </c>
      <c r="P163" s="23">
        <v>0</v>
      </c>
      <c r="Q163" s="36">
        <f t="shared" si="21"/>
        <v>6.43</v>
      </c>
      <c r="R163" s="63" t="s">
        <v>168</v>
      </c>
    </row>
    <row r="164" spans="1:18" ht="15" customHeight="1">
      <c r="A164" s="53"/>
      <c r="B164" s="9" t="s">
        <v>187</v>
      </c>
      <c r="C164" s="64"/>
      <c r="D164" s="25"/>
      <c r="E164" s="64"/>
      <c r="F164" s="25"/>
      <c r="G164" s="64"/>
      <c r="H164" s="25"/>
      <c r="I164" s="25"/>
      <c r="J164" s="64"/>
      <c r="K164" s="25"/>
      <c r="L164" s="64"/>
      <c r="M164" s="25"/>
      <c r="N164" s="25"/>
      <c r="O164" s="64"/>
      <c r="P164" s="25"/>
      <c r="Q164" s="54"/>
      <c r="R164" s="65"/>
    </row>
    <row r="165" spans="1:18" ht="12.75">
      <c r="A165" s="56">
        <v>280</v>
      </c>
      <c r="B165" s="57" t="s">
        <v>188</v>
      </c>
      <c r="C165" s="62" t="s">
        <v>168</v>
      </c>
      <c r="D165" s="18">
        <v>0</v>
      </c>
      <c r="E165" s="62" t="s">
        <v>168</v>
      </c>
      <c r="F165" s="18">
        <v>15</v>
      </c>
      <c r="G165" s="62" t="s">
        <v>168</v>
      </c>
      <c r="H165" s="23">
        <v>0</v>
      </c>
      <c r="I165" s="18">
        <v>13.8</v>
      </c>
      <c r="J165" s="62" t="s">
        <v>168</v>
      </c>
      <c r="K165" s="18">
        <v>0</v>
      </c>
      <c r="L165" s="62" t="s">
        <v>168</v>
      </c>
      <c r="M165" s="23">
        <v>0</v>
      </c>
      <c r="N165" s="18">
        <v>0</v>
      </c>
      <c r="O165" s="62" t="s">
        <v>168</v>
      </c>
      <c r="P165" s="23">
        <v>0</v>
      </c>
      <c r="Q165" s="36">
        <f aca="true" t="shared" si="22" ref="Q165:Q215">N165+K165+I165+F165+D165</f>
        <v>28.8</v>
      </c>
      <c r="R165" s="63" t="s">
        <v>168</v>
      </c>
    </row>
    <row r="166" spans="1:18" ht="12.75">
      <c r="A166" s="56">
        <v>281</v>
      </c>
      <c r="B166" s="57" t="s">
        <v>189</v>
      </c>
      <c r="C166" s="62" t="s">
        <v>168</v>
      </c>
      <c r="D166" s="18">
        <v>0</v>
      </c>
      <c r="E166" s="62" t="s">
        <v>168</v>
      </c>
      <c r="F166" s="18">
        <v>7</v>
      </c>
      <c r="G166" s="62" t="s">
        <v>168</v>
      </c>
      <c r="H166" s="23">
        <v>1.02</v>
      </c>
      <c r="I166" s="18">
        <v>7.49</v>
      </c>
      <c r="J166" s="62" t="s">
        <v>168</v>
      </c>
      <c r="K166" s="18">
        <v>0</v>
      </c>
      <c r="L166" s="62" t="s">
        <v>168</v>
      </c>
      <c r="M166" s="23">
        <v>0</v>
      </c>
      <c r="N166" s="18">
        <v>0</v>
      </c>
      <c r="O166" s="62" t="s">
        <v>168</v>
      </c>
      <c r="P166" s="23">
        <v>0</v>
      </c>
      <c r="Q166" s="36">
        <f t="shared" si="22"/>
        <v>14.49</v>
      </c>
      <c r="R166" s="63" t="s">
        <v>168</v>
      </c>
    </row>
    <row r="167" spans="1:18" ht="12.75">
      <c r="A167" s="56">
        <v>282</v>
      </c>
      <c r="B167" s="57" t="s">
        <v>190</v>
      </c>
      <c r="C167" s="62" t="s">
        <v>168</v>
      </c>
      <c r="D167" s="18">
        <v>1</v>
      </c>
      <c r="E167" s="62" t="s">
        <v>168</v>
      </c>
      <c r="F167" s="18">
        <v>48.06</v>
      </c>
      <c r="G167" s="62" t="s">
        <v>168</v>
      </c>
      <c r="H167" s="23">
        <v>3.0700000000000003</v>
      </c>
      <c r="I167" s="18">
        <v>52.36</v>
      </c>
      <c r="J167" s="62" t="s">
        <v>168</v>
      </c>
      <c r="K167" s="18">
        <v>0</v>
      </c>
      <c r="L167" s="62" t="s">
        <v>168</v>
      </c>
      <c r="M167" s="23">
        <v>0</v>
      </c>
      <c r="N167" s="18">
        <v>0</v>
      </c>
      <c r="O167" s="62" t="s">
        <v>168</v>
      </c>
      <c r="P167" s="23">
        <v>0</v>
      </c>
      <c r="Q167" s="36">
        <f t="shared" si="22"/>
        <v>101.42</v>
      </c>
      <c r="R167" s="63" t="s">
        <v>168</v>
      </c>
    </row>
    <row r="168" spans="1:18" ht="12.75">
      <c r="A168" s="56">
        <v>283</v>
      </c>
      <c r="B168" s="57" t="s">
        <v>191</v>
      </c>
      <c r="C168" s="62" t="s">
        <v>168</v>
      </c>
      <c r="D168" s="18">
        <v>0</v>
      </c>
      <c r="E168" s="62" t="s">
        <v>168</v>
      </c>
      <c r="F168" s="18">
        <v>11</v>
      </c>
      <c r="G168" s="62" t="s">
        <v>168</v>
      </c>
      <c r="H168" s="23">
        <v>2.4299999999999997</v>
      </c>
      <c r="I168" s="18">
        <v>14</v>
      </c>
      <c r="J168" s="62" t="s">
        <v>168</v>
      </c>
      <c r="K168" s="18">
        <v>0</v>
      </c>
      <c r="L168" s="62" t="s">
        <v>168</v>
      </c>
      <c r="M168" s="23">
        <v>0</v>
      </c>
      <c r="N168" s="18">
        <v>0</v>
      </c>
      <c r="O168" s="62" t="s">
        <v>168</v>
      </c>
      <c r="P168" s="23">
        <v>0</v>
      </c>
      <c r="Q168" s="36">
        <f t="shared" si="22"/>
        <v>25</v>
      </c>
      <c r="R168" s="63" t="s">
        <v>168</v>
      </c>
    </row>
    <row r="169" spans="1:18" ht="12.75">
      <c r="A169" s="56">
        <v>284</v>
      </c>
      <c r="B169" s="57" t="s">
        <v>192</v>
      </c>
      <c r="C169" s="62" t="s">
        <v>168</v>
      </c>
      <c r="D169" s="18">
        <v>2</v>
      </c>
      <c r="E169" s="62" t="s">
        <v>168</v>
      </c>
      <c r="F169" s="18">
        <v>25.13</v>
      </c>
      <c r="G169" s="62" t="s">
        <v>168</v>
      </c>
      <c r="H169" s="23">
        <v>2.2</v>
      </c>
      <c r="I169" s="18">
        <v>22.67</v>
      </c>
      <c r="J169" s="62" t="s">
        <v>168</v>
      </c>
      <c r="K169" s="18">
        <v>1.94</v>
      </c>
      <c r="L169" s="62" t="s">
        <v>168</v>
      </c>
      <c r="M169" s="23">
        <v>0</v>
      </c>
      <c r="N169" s="18">
        <v>0</v>
      </c>
      <c r="O169" s="62" t="s">
        <v>168</v>
      </c>
      <c r="P169" s="23">
        <v>0</v>
      </c>
      <c r="Q169" s="36">
        <f t="shared" si="22"/>
        <v>51.74</v>
      </c>
      <c r="R169" s="63" t="s">
        <v>168</v>
      </c>
    </row>
    <row r="170" spans="1:18" ht="12.75">
      <c r="A170" s="56">
        <v>285</v>
      </c>
      <c r="B170" s="57" t="s">
        <v>193</v>
      </c>
      <c r="C170" s="62" t="s">
        <v>168</v>
      </c>
      <c r="D170" s="18">
        <v>0</v>
      </c>
      <c r="E170" s="62" t="s">
        <v>168</v>
      </c>
      <c r="F170" s="18">
        <v>42</v>
      </c>
      <c r="G170" s="62" t="s">
        <v>168</v>
      </c>
      <c r="H170" s="23">
        <v>14</v>
      </c>
      <c r="I170" s="18">
        <v>72</v>
      </c>
      <c r="J170" s="62" t="s">
        <v>168</v>
      </c>
      <c r="K170" s="18">
        <v>0</v>
      </c>
      <c r="L170" s="62" t="s">
        <v>168</v>
      </c>
      <c r="M170" s="23">
        <v>0</v>
      </c>
      <c r="N170" s="18">
        <v>0</v>
      </c>
      <c r="O170" s="62" t="s">
        <v>168</v>
      </c>
      <c r="P170" s="23">
        <v>0</v>
      </c>
      <c r="Q170" s="36">
        <f t="shared" si="22"/>
        <v>114</v>
      </c>
      <c r="R170" s="63" t="s">
        <v>168</v>
      </c>
    </row>
    <row r="171" spans="1:18" ht="12.75">
      <c r="A171" s="56">
        <v>286</v>
      </c>
      <c r="B171" s="57" t="s">
        <v>194</v>
      </c>
      <c r="C171" s="62" t="s">
        <v>168</v>
      </c>
      <c r="D171" s="18">
        <v>5</v>
      </c>
      <c r="E171" s="62" t="s">
        <v>168</v>
      </c>
      <c r="F171" s="18">
        <v>108</v>
      </c>
      <c r="G171" s="62" t="s">
        <v>168</v>
      </c>
      <c r="H171" s="23">
        <v>0.8</v>
      </c>
      <c r="I171" s="18">
        <v>49</v>
      </c>
      <c r="J171" s="62" t="s">
        <v>168</v>
      </c>
      <c r="K171" s="18">
        <v>0</v>
      </c>
      <c r="L171" s="62" t="s">
        <v>168</v>
      </c>
      <c r="M171" s="23">
        <v>0</v>
      </c>
      <c r="N171" s="18">
        <v>1.25</v>
      </c>
      <c r="O171" s="62" t="s">
        <v>168</v>
      </c>
      <c r="P171" s="23">
        <v>0</v>
      </c>
      <c r="Q171" s="36">
        <f t="shared" si="22"/>
        <v>163.25</v>
      </c>
      <c r="R171" s="63" t="s">
        <v>168</v>
      </c>
    </row>
    <row r="172" spans="1:18" ht="12.75">
      <c r="A172" s="56">
        <v>287</v>
      </c>
      <c r="B172" s="57" t="s">
        <v>195</v>
      </c>
      <c r="C172" s="62" t="s">
        <v>168</v>
      </c>
      <c r="D172" s="18">
        <v>0</v>
      </c>
      <c r="E172" s="62" t="s">
        <v>168</v>
      </c>
      <c r="F172" s="18">
        <v>65.6</v>
      </c>
      <c r="G172" s="62" t="s">
        <v>168</v>
      </c>
      <c r="H172" s="23">
        <v>5.51</v>
      </c>
      <c r="I172" s="18">
        <v>125</v>
      </c>
      <c r="J172" s="62" t="s">
        <v>168</v>
      </c>
      <c r="K172" s="18">
        <v>0</v>
      </c>
      <c r="L172" s="62" t="s">
        <v>168</v>
      </c>
      <c r="M172" s="23">
        <v>0</v>
      </c>
      <c r="N172" s="18">
        <v>0</v>
      </c>
      <c r="O172" s="62" t="s">
        <v>168</v>
      </c>
      <c r="P172" s="23">
        <v>0</v>
      </c>
      <c r="Q172" s="36">
        <f t="shared" si="22"/>
        <v>190.6</v>
      </c>
      <c r="R172" s="63" t="s">
        <v>168</v>
      </c>
    </row>
    <row r="173" spans="1:18" ht="12.75">
      <c r="A173" s="56">
        <v>288</v>
      </c>
      <c r="B173" s="57" t="s">
        <v>196</v>
      </c>
      <c r="C173" s="62" t="s">
        <v>168</v>
      </c>
      <c r="D173" s="18">
        <v>24</v>
      </c>
      <c r="E173" s="62" t="s">
        <v>168</v>
      </c>
      <c r="F173" s="18">
        <v>258</v>
      </c>
      <c r="G173" s="62" t="s">
        <v>168</v>
      </c>
      <c r="H173" s="23">
        <v>18</v>
      </c>
      <c r="I173" s="18">
        <v>360</v>
      </c>
      <c r="J173" s="62" t="s">
        <v>168</v>
      </c>
      <c r="K173" s="18">
        <v>0</v>
      </c>
      <c r="L173" s="62" t="s">
        <v>168</v>
      </c>
      <c r="M173" s="23">
        <v>0</v>
      </c>
      <c r="N173" s="18">
        <v>24.5</v>
      </c>
      <c r="O173" s="62" t="s">
        <v>168</v>
      </c>
      <c r="P173" s="23">
        <v>0</v>
      </c>
      <c r="Q173" s="36">
        <f t="shared" si="22"/>
        <v>666.5</v>
      </c>
      <c r="R173" s="63" t="s">
        <v>168</v>
      </c>
    </row>
    <row r="174" spans="1:18" ht="12.75">
      <c r="A174" s="56">
        <v>290</v>
      </c>
      <c r="B174" s="57" t="s">
        <v>197</v>
      </c>
      <c r="C174" s="62" t="s">
        <v>168</v>
      </c>
      <c r="D174" s="18">
        <v>6.2</v>
      </c>
      <c r="E174" s="62" t="s">
        <v>168</v>
      </c>
      <c r="F174" s="18">
        <v>198.47</v>
      </c>
      <c r="G174" s="62" t="s">
        <v>168</v>
      </c>
      <c r="H174" s="23">
        <v>14.35</v>
      </c>
      <c r="I174" s="18">
        <v>270.61</v>
      </c>
      <c r="J174" s="62" t="s">
        <v>168</v>
      </c>
      <c r="K174" s="18">
        <v>5.65</v>
      </c>
      <c r="L174" s="62" t="s">
        <v>168</v>
      </c>
      <c r="M174" s="23">
        <v>0</v>
      </c>
      <c r="N174" s="18">
        <v>0</v>
      </c>
      <c r="O174" s="62" t="s">
        <v>168</v>
      </c>
      <c r="P174" s="23">
        <v>0</v>
      </c>
      <c r="Q174" s="36">
        <f t="shared" si="22"/>
        <v>480.93</v>
      </c>
      <c r="R174" s="63" t="s">
        <v>168</v>
      </c>
    </row>
    <row r="175" spans="1:18" ht="12.75">
      <c r="A175" s="56">
        <v>292</v>
      </c>
      <c r="B175" s="57" t="s">
        <v>198</v>
      </c>
      <c r="C175" s="62" t="s">
        <v>168</v>
      </c>
      <c r="D175" s="18">
        <v>0</v>
      </c>
      <c r="E175" s="62" t="s">
        <v>168</v>
      </c>
      <c r="F175" s="18">
        <v>8.45</v>
      </c>
      <c r="G175" s="62" t="s">
        <v>168</v>
      </c>
      <c r="H175" s="23">
        <v>0</v>
      </c>
      <c r="I175" s="18">
        <v>19</v>
      </c>
      <c r="J175" s="62" t="s">
        <v>168</v>
      </c>
      <c r="K175" s="18">
        <v>0</v>
      </c>
      <c r="L175" s="62" t="s">
        <v>168</v>
      </c>
      <c r="M175" s="23">
        <v>0</v>
      </c>
      <c r="N175" s="18">
        <v>0</v>
      </c>
      <c r="O175" s="62" t="s">
        <v>168</v>
      </c>
      <c r="P175" s="23">
        <v>0</v>
      </c>
      <c r="Q175" s="36">
        <f t="shared" si="22"/>
        <v>27.45</v>
      </c>
      <c r="R175" s="63" t="s">
        <v>168</v>
      </c>
    </row>
    <row r="176" spans="1:18" ht="12.75">
      <c r="A176" s="56">
        <v>299</v>
      </c>
      <c r="B176" s="57" t="s">
        <v>199</v>
      </c>
      <c r="C176" s="62" t="s">
        <v>168</v>
      </c>
      <c r="D176" s="18">
        <v>0</v>
      </c>
      <c r="E176" s="62" t="s">
        <v>168</v>
      </c>
      <c r="F176" s="18">
        <v>32</v>
      </c>
      <c r="G176" s="62" t="s">
        <v>168</v>
      </c>
      <c r="H176" s="23">
        <v>0.29</v>
      </c>
      <c r="I176" s="18">
        <v>84</v>
      </c>
      <c r="J176" s="62" t="s">
        <v>168</v>
      </c>
      <c r="K176" s="18">
        <v>0</v>
      </c>
      <c r="L176" s="62" t="s">
        <v>168</v>
      </c>
      <c r="M176" s="23">
        <v>0</v>
      </c>
      <c r="N176" s="18">
        <v>2.6</v>
      </c>
      <c r="O176" s="62" t="s">
        <v>168</v>
      </c>
      <c r="P176" s="23">
        <v>0</v>
      </c>
      <c r="Q176" s="36">
        <f t="shared" si="22"/>
        <v>118.6</v>
      </c>
      <c r="R176" s="63" t="s">
        <v>168</v>
      </c>
    </row>
    <row r="177" spans="1:18" ht="15.75" customHeight="1">
      <c r="A177" s="53"/>
      <c r="B177" s="9" t="s">
        <v>200</v>
      </c>
      <c r="C177" s="64"/>
      <c r="D177" s="25"/>
      <c r="E177" s="64"/>
      <c r="F177" s="25"/>
      <c r="G177" s="64"/>
      <c r="H177" s="25"/>
      <c r="I177" s="25"/>
      <c r="J177" s="64"/>
      <c r="K177" s="25"/>
      <c r="L177" s="64"/>
      <c r="M177" s="25"/>
      <c r="N177" s="25"/>
      <c r="O177" s="64"/>
      <c r="P177" s="25"/>
      <c r="Q177" s="54"/>
      <c r="R177" s="65"/>
    </row>
    <row r="178" spans="1:18" ht="12.75">
      <c r="A178" s="56">
        <v>301</v>
      </c>
      <c r="B178" s="57" t="s">
        <v>201</v>
      </c>
      <c r="C178" s="62" t="s">
        <v>168</v>
      </c>
      <c r="D178" s="18">
        <v>2</v>
      </c>
      <c r="E178" s="62" t="s">
        <v>168</v>
      </c>
      <c r="F178" s="18">
        <v>12.1</v>
      </c>
      <c r="G178" s="62" t="s">
        <v>168</v>
      </c>
      <c r="H178" s="23">
        <v>0.75</v>
      </c>
      <c r="I178" s="18">
        <v>3</v>
      </c>
      <c r="J178" s="62" t="s">
        <v>168</v>
      </c>
      <c r="K178" s="18">
        <v>0</v>
      </c>
      <c r="L178" s="62" t="s">
        <v>168</v>
      </c>
      <c r="M178" s="23">
        <v>0</v>
      </c>
      <c r="N178" s="18">
        <v>0</v>
      </c>
      <c r="O178" s="62" t="s">
        <v>168</v>
      </c>
      <c r="P178" s="23">
        <v>0</v>
      </c>
      <c r="Q178" s="36">
        <f t="shared" si="22"/>
        <v>17.1</v>
      </c>
      <c r="R178" s="63" t="s">
        <v>168</v>
      </c>
    </row>
    <row r="179" spans="1:18" ht="12.75">
      <c r="A179" s="56">
        <v>302</v>
      </c>
      <c r="B179" s="57" t="s">
        <v>202</v>
      </c>
      <c r="C179" s="62" t="s">
        <v>168</v>
      </c>
      <c r="D179" s="18">
        <v>1.1</v>
      </c>
      <c r="E179" s="62" t="s">
        <v>168</v>
      </c>
      <c r="F179" s="18">
        <v>11</v>
      </c>
      <c r="G179" s="62" t="s">
        <v>168</v>
      </c>
      <c r="H179" s="23">
        <v>0.62</v>
      </c>
      <c r="I179" s="18">
        <v>2.13</v>
      </c>
      <c r="J179" s="62" t="s">
        <v>168</v>
      </c>
      <c r="K179" s="18">
        <v>0</v>
      </c>
      <c r="L179" s="62" t="s">
        <v>168</v>
      </c>
      <c r="M179" s="23">
        <v>0</v>
      </c>
      <c r="N179" s="18">
        <v>0.6</v>
      </c>
      <c r="O179" s="62" t="s">
        <v>168</v>
      </c>
      <c r="P179" s="23">
        <v>0</v>
      </c>
      <c r="Q179" s="36">
        <f t="shared" si="22"/>
        <v>14.83</v>
      </c>
      <c r="R179" s="63" t="s">
        <v>168</v>
      </c>
    </row>
    <row r="180" spans="1:18" ht="12.75">
      <c r="A180" s="56">
        <v>304</v>
      </c>
      <c r="B180" s="57" t="s">
        <v>203</v>
      </c>
      <c r="C180" s="62" t="s">
        <v>168</v>
      </c>
      <c r="D180" s="18">
        <v>3</v>
      </c>
      <c r="E180" s="62" t="s">
        <v>168</v>
      </c>
      <c r="F180" s="18">
        <v>26</v>
      </c>
      <c r="G180" s="62" t="s">
        <v>168</v>
      </c>
      <c r="H180" s="23">
        <v>1.55</v>
      </c>
      <c r="I180" s="18">
        <v>0</v>
      </c>
      <c r="J180" s="62" t="s">
        <v>168</v>
      </c>
      <c r="K180" s="18">
        <v>1</v>
      </c>
      <c r="L180" s="62" t="s">
        <v>168</v>
      </c>
      <c r="M180" s="23">
        <v>0</v>
      </c>
      <c r="N180" s="18">
        <v>18</v>
      </c>
      <c r="O180" s="62" t="s">
        <v>168</v>
      </c>
      <c r="P180" s="23">
        <v>0.33</v>
      </c>
      <c r="Q180" s="36">
        <f t="shared" si="22"/>
        <v>48</v>
      </c>
      <c r="R180" s="63" t="s">
        <v>168</v>
      </c>
    </row>
    <row r="181" spans="1:18" ht="12.75">
      <c r="A181" s="56">
        <v>306</v>
      </c>
      <c r="B181" s="57" t="s">
        <v>204</v>
      </c>
      <c r="C181" s="62" t="s">
        <v>168</v>
      </c>
      <c r="D181" s="18">
        <v>3</v>
      </c>
      <c r="E181" s="62" t="s">
        <v>168</v>
      </c>
      <c r="F181" s="18">
        <v>28.5</v>
      </c>
      <c r="G181" s="62" t="s">
        <v>168</v>
      </c>
      <c r="H181" s="23">
        <v>1</v>
      </c>
      <c r="I181" s="18">
        <v>3</v>
      </c>
      <c r="J181" s="62" t="s">
        <v>168</v>
      </c>
      <c r="K181" s="18">
        <v>1</v>
      </c>
      <c r="L181" s="62" t="s">
        <v>168</v>
      </c>
      <c r="M181" s="23">
        <v>0</v>
      </c>
      <c r="N181" s="18">
        <v>16.48</v>
      </c>
      <c r="O181" s="62" t="s">
        <v>168</v>
      </c>
      <c r="P181" s="23">
        <v>0</v>
      </c>
      <c r="Q181" s="36">
        <f t="shared" si="22"/>
        <v>51.980000000000004</v>
      </c>
      <c r="R181" s="63" t="s">
        <v>168</v>
      </c>
    </row>
    <row r="182" spans="1:18" ht="12.75">
      <c r="A182" s="56">
        <v>307</v>
      </c>
      <c r="B182" s="57" t="s">
        <v>205</v>
      </c>
      <c r="C182" s="62" t="s">
        <v>168</v>
      </c>
      <c r="D182" s="18">
        <v>3</v>
      </c>
      <c r="E182" s="62" t="s">
        <v>168</v>
      </c>
      <c r="F182" s="18">
        <v>25.5</v>
      </c>
      <c r="G182" s="62" t="s">
        <v>168</v>
      </c>
      <c r="H182" s="23">
        <v>4.5</v>
      </c>
      <c r="I182" s="18">
        <v>5.5</v>
      </c>
      <c r="J182" s="62" t="s">
        <v>168</v>
      </c>
      <c r="K182" s="18">
        <v>0</v>
      </c>
      <c r="L182" s="62" t="s">
        <v>168</v>
      </c>
      <c r="M182" s="23">
        <v>0</v>
      </c>
      <c r="N182" s="18">
        <v>7.5</v>
      </c>
      <c r="O182" s="62" t="s">
        <v>168</v>
      </c>
      <c r="P182" s="23">
        <v>0</v>
      </c>
      <c r="Q182" s="36">
        <f t="shared" si="22"/>
        <v>41.5</v>
      </c>
      <c r="R182" s="63" t="s">
        <v>168</v>
      </c>
    </row>
    <row r="183" spans="1:18" ht="12.75">
      <c r="A183" s="56">
        <v>308</v>
      </c>
      <c r="B183" s="57" t="s">
        <v>206</v>
      </c>
      <c r="C183" s="62" t="s">
        <v>168</v>
      </c>
      <c r="D183" s="18">
        <v>2</v>
      </c>
      <c r="E183" s="62" t="s">
        <v>168</v>
      </c>
      <c r="F183" s="18">
        <v>18</v>
      </c>
      <c r="G183" s="62" t="s">
        <v>168</v>
      </c>
      <c r="H183" s="23">
        <v>0.75</v>
      </c>
      <c r="I183" s="18">
        <v>0</v>
      </c>
      <c r="J183" s="62" t="s">
        <v>168</v>
      </c>
      <c r="K183" s="18">
        <v>0</v>
      </c>
      <c r="L183" s="62" t="s">
        <v>168</v>
      </c>
      <c r="M183" s="23">
        <v>0</v>
      </c>
      <c r="N183" s="18">
        <v>19</v>
      </c>
      <c r="O183" s="62" t="s">
        <v>168</v>
      </c>
      <c r="P183" s="23">
        <v>0</v>
      </c>
      <c r="Q183" s="36">
        <f t="shared" si="22"/>
        <v>39</v>
      </c>
      <c r="R183" s="63" t="s">
        <v>168</v>
      </c>
    </row>
    <row r="184" spans="1:18" ht="12.75">
      <c r="A184" s="56">
        <v>309</v>
      </c>
      <c r="B184" s="57" t="s">
        <v>207</v>
      </c>
      <c r="C184" s="62" t="s">
        <v>168</v>
      </c>
      <c r="D184" s="18">
        <v>1</v>
      </c>
      <c r="E184" s="62" t="s">
        <v>168</v>
      </c>
      <c r="F184" s="18">
        <v>12</v>
      </c>
      <c r="G184" s="62" t="s">
        <v>168</v>
      </c>
      <c r="H184" s="23">
        <v>0.56</v>
      </c>
      <c r="I184" s="18">
        <v>1</v>
      </c>
      <c r="J184" s="62" t="s">
        <v>168</v>
      </c>
      <c r="K184" s="18">
        <v>0</v>
      </c>
      <c r="L184" s="62" t="s">
        <v>168</v>
      </c>
      <c r="M184" s="23">
        <v>0</v>
      </c>
      <c r="N184" s="18">
        <v>0</v>
      </c>
      <c r="O184" s="62" t="s">
        <v>168</v>
      </c>
      <c r="P184" s="23">
        <v>0</v>
      </c>
      <c r="Q184" s="36">
        <f t="shared" si="22"/>
        <v>14</v>
      </c>
      <c r="R184" s="63" t="s">
        <v>168</v>
      </c>
    </row>
    <row r="185" spans="1:18" ht="12.75">
      <c r="A185" s="56">
        <v>310</v>
      </c>
      <c r="B185" s="57" t="s">
        <v>208</v>
      </c>
      <c r="C185" s="62" t="s">
        <v>168</v>
      </c>
      <c r="D185" s="18">
        <v>1.18</v>
      </c>
      <c r="E185" s="62" t="s">
        <v>168</v>
      </c>
      <c r="F185" s="18">
        <v>13.5</v>
      </c>
      <c r="G185" s="62" t="s">
        <v>168</v>
      </c>
      <c r="H185" s="23">
        <v>0.52</v>
      </c>
      <c r="I185" s="18">
        <v>0</v>
      </c>
      <c r="J185" s="62" t="s">
        <v>168</v>
      </c>
      <c r="K185" s="18">
        <v>0.5</v>
      </c>
      <c r="L185" s="62" t="s">
        <v>168</v>
      </c>
      <c r="M185" s="23">
        <v>0</v>
      </c>
      <c r="N185" s="18">
        <v>0</v>
      </c>
      <c r="O185" s="62" t="s">
        <v>168</v>
      </c>
      <c r="P185" s="23">
        <v>0</v>
      </c>
      <c r="Q185" s="36">
        <f t="shared" si="22"/>
        <v>15.18</v>
      </c>
      <c r="R185" s="63" t="s">
        <v>168</v>
      </c>
    </row>
    <row r="186" spans="1:18" ht="12.75">
      <c r="A186" s="56">
        <v>311</v>
      </c>
      <c r="B186" s="57" t="s">
        <v>209</v>
      </c>
      <c r="C186" s="62" t="s">
        <v>168</v>
      </c>
      <c r="D186" s="18">
        <v>0.5</v>
      </c>
      <c r="E186" s="62" t="s">
        <v>168</v>
      </c>
      <c r="F186" s="18">
        <v>2</v>
      </c>
      <c r="G186" s="62" t="s">
        <v>168</v>
      </c>
      <c r="H186" s="23">
        <v>0.2</v>
      </c>
      <c r="I186" s="18">
        <v>0</v>
      </c>
      <c r="J186" s="62" t="s">
        <v>168</v>
      </c>
      <c r="K186" s="18">
        <v>0</v>
      </c>
      <c r="L186" s="62" t="s">
        <v>168</v>
      </c>
      <c r="M186" s="23">
        <v>0</v>
      </c>
      <c r="N186" s="18">
        <v>0</v>
      </c>
      <c r="O186" s="62" t="s">
        <v>168</v>
      </c>
      <c r="P186" s="23">
        <v>0</v>
      </c>
      <c r="Q186" s="36">
        <f t="shared" si="22"/>
        <v>2.5</v>
      </c>
      <c r="R186" s="63" t="s">
        <v>168</v>
      </c>
    </row>
    <row r="187" spans="1:18" ht="15.75" customHeight="1">
      <c r="A187" s="53"/>
      <c r="B187" s="9" t="s">
        <v>210</v>
      </c>
      <c r="C187" s="64"/>
      <c r="D187" s="25"/>
      <c r="E187" s="64"/>
      <c r="F187" s="25"/>
      <c r="G187" s="64"/>
      <c r="H187" s="25"/>
      <c r="I187" s="25"/>
      <c r="J187" s="64"/>
      <c r="K187" s="25"/>
      <c r="L187" s="64"/>
      <c r="M187" s="25"/>
      <c r="N187" s="25"/>
      <c r="O187" s="64"/>
      <c r="P187" s="25"/>
      <c r="Q187" s="54"/>
      <c r="R187" s="65"/>
    </row>
    <row r="188" spans="1:18" ht="12.75">
      <c r="A188" s="56">
        <v>401</v>
      </c>
      <c r="B188" s="57" t="s">
        <v>211</v>
      </c>
      <c r="C188" s="62" t="s">
        <v>168</v>
      </c>
      <c r="D188" s="18">
        <v>0</v>
      </c>
      <c r="E188" s="62" t="s">
        <v>168</v>
      </c>
      <c r="F188" s="18">
        <v>2.74</v>
      </c>
      <c r="G188" s="62" t="s">
        <v>168</v>
      </c>
      <c r="H188" s="23">
        <v>0</v>
      </c>
      <c r="I188" s="18">
        <v>2</v>
      </c>
      <c r="J188" s="62" t="s">
        <v>168</v>
      </c>
      <c r="K188" s="18">
        <v>0</v>
      </c>
      <c r="L188" s="62" t="s">
        <v>168</v>
      </c>
      <c r="M188" s="23">
        <v>0</v>
      </c>
      <c r="N188" s="18">
        <v>0</v>
      </c>
      <c r="O188" s="62" t="s">
        <v>168</v>
      </c>
      <c r="P188" s="23">
        <v>0</v>
      </c>
      <c r="Q188" s="36">
        <f t="shared" si="22"/>
        <v>4.74</v>
      </c>
      <c r="R188" s="63" t="s">
        <v>168</v>
      </c>
    </row>
    <row r="189" spans="1:18" ht="12.75">
      <c r="A189" s="56">
        <v>402</v>
      </c>
      <c r="B189" s="57" t="s">
        <v>212</v>
      </c>
      <c r="C189" s="62" t="s">
        <v>168</v>
      </c>
      <c r="D189" s="18">
        <v>2</v>
      </c>
      <c r="E189" s="62" t="s">
        <v>168</v>
      </c>
      <c r="F189" s="18">
        <v>21.5</v>
      </c>
      <c r="G189" s="62" t="s">
        <v>168</v>
      </c>
      <c r="H189" s="23">
        <v>1.25</v>
      </c>
      <c r="I189" s="18">
        <v>1</v>
      </c>
      <c r="J189" s="62" t="s">
        <v>168</v>
      </c>
      <c r="K189" s="18">
        <v>0.9</v>
      </c>
      <c r="L189" s="62" t="s">
        <v>168</v>
      </c>
      <c r="M189" s="23">
        <v>0</v>
      </c>
      <c r="N189" s="18">
        <v>0</v>
      </c>
      <c r="O189" s="62" t="s">
        <v>168</v>
      </c>
      <c r="P189" s="23">
        <v>0</v>
      </c>
      <c r="Q189" s="36">
        <f t="shared" si="22"/>
        <v>25.4</v>
      </c>
      <c r="R189" s="63" t="s">
        <v>168</v>
      </c>
    </row>
    <row r="190" spans="1:18" ht="12.75">
      <c r="A190" s="56">
        <v>403</v>
      </c>
      <c r="B190" s="57" t="s">
        <v>213</v>
      </c>
      <c r="C190" s="62" t="s">
        <v>168</v>
      </c>
      <c r="D190" s="18">
        <v>2.25</v>
      </c>
      <c r="E190" s="62" t="s">
        <v>168</v>
      </c>
      <c r="F190" s="18">
        <v>17</v>
      </c>
      <c r="G190" s="62" t="s">
        <v>168</v>
      </c>
      <c r="H190" s="23">
        <v>0</v>
      </c>
      <c r="I190" s="18">
        <v>12.5</v>
      </c>
      <c r="J190" s="62" t="s">
        <v>168</v>
      </c>
      <c r="K190" s="18">
        <v>0</v>
      </c>
      <c r="L190" s="62" t="s">
        <v>168</v>
      </c>
      <c r="M190" s="23">
        <v>0</v>
      </c>
      <c r="N190" s="18">
        <v>0</v>
      </c>
      <c r="O190" s="62" t="s">
        <v>168</v>
      </c>
      <c r="P190" s="23">
        <v>0</v>
      </c>
      <c r="Q190" s="36">
        <f t="shared" si="22"/>
        <v>31.75</v>
      </c>
      <c r="R190" s="63" t="s">
        <v>168</v>
      </c>
    </row>
    <row r="191" spans="1:18" ht="12.75">
      <c r="A191" s="56">
        <v>404</v>
      </c>
      <c r="B191" s="57" t="s">
        <v>214</v>
      </c>
      <c r="C191" s="62" t="s">
        <v>168</v>
      </c>
      <c r="D191" s="18">
        <v>0</v>
      </c>
      <c r="E191" s="62" t="s">
        <v>168</v>
      </c>
      <c r="F191" s="18">
        <v>2.4</v>
      </c>
      <c r="G191" s="62" t="s">
        <v>168</v>
      </c>
      <c r="H191" s="23">
        <v>0</v>
      </c>
      <c r="I191" s="18">
        <v>0</v>
      </c>
      <c r="J191" s="62" t="s">
        <v>168</v>
      </c>
      <c r="K191" s="18">
        <v>0</v>
      </c>
      <c r="L191" s="62" t="s">
        <v>168</v>
      </c>
      <c r="M191" s="23">
        <v>0</v>
      </c>
      <c r="N191" s="18">
        <v>0</v>
      </c>
      <c r="O191" s="62" t="s">
        <v>168</v>
      </c>
      <c r="P191" s="23">
        <v>0</v>
      </c>
      <c r="Q191" s="36">
        <f t="shared" si="22"/>
        <v>2.4</v>
      </c>
      <c r="R191" s="63" t="s">
        <v>168</v>
      </c>
    </row>
    <row r="192" spans="1:18" ht="12.75">
      <c r="A192" s="56">
        <v>405</v>
      </c>
      <c r="B192" s="57" t="s">
        <v>215</v>
      </c>
      <c r="C192" s="62" t="s">
        <v>168</v>
      </c>
      <c r="D192" s="18">
        <v>0</v>
      </c>
      <c r="E192" s="62" t="s">
        <v>168</v>
      </c>
      <c r="F192" s="18">
        <v>3.75</v>
      </c>
      <c r="G192" s="62" t="s">
        <v>168</v>
      </c>
      <c r="H192" s="23">
        <v>0</v>
      </c>
      <c r="I192" s="18">
        <v>0</v>
      </c>
      <c r="J192" s="62" t="s">
        <v>168</v>
      </c>
      <c r="K192" s="18">
        <v>0</v>
      </c>
      <c r="L192" s="62" t="s">
        <v>168</v>
      </c>
      <c r="M192" s="23">
        <v>0</v>
      </c>
      <c r="N192" s="18">
        <v>0</v>
      </c>
      <c r="O192" s="62" t="s">
        <v>168</v>
      </c>
      <c r="P192" s="23">
        <v>0</v>
      </c>
      <c r="Q192" s="36">
        <f t="shared" si="22"/>
        <v>3.75</v>
      </c>
      <c r="R192" s="63" t="s">
        <v>168</v>
      </c>
    </row>
    <row r="193" spans="1:18" ht="12.75">
      <c r="A193" s="56">
        <v>406</v>
      </c>
      <c r="B193" s="57" t="s">
        <v>216</v>
      </c>
      <c r="C193" s="62" t="s">
        <v>168</v>
      </c>
      <c r="D193" s="18">
        <v>0</v>
      </c>
      <c r="E193" s="62" t="s">
        <v>168</v>
      </c>
      <c r="F193" s="18">
        <v>4.4</v>
      </c>
      <c r="G193" s="62" t="s">
        <v>168</v>
      </c>
      <c r="H193" s="23">
        <v>0</v>
      </c>
      <c r="I193" s="18">
        <v>0</v>
      </c>
      <c r="J193" s="62" t="s">
        <v>168</v>
      </c>
      <c r="K193" s="18">
        <v>0</v>
      </c>
      <c r="L193" s="62" t="s">
        <v>168</v>
      </c>
      <c r="M193" s="23">
        <v>0</v>
      </c>
      <c r="N193" s="18">
        <v>0</v>
      </c>
      <c r="O193" s="62" t="s">
        <v>168</v>
      </c>
      <c r="P193" s="23">
        <v>0</v>
      </c>
      <c r="Q193" s="36">
        <f t="shared" si="22"/>
        <v>4.4</v>
      </c>
      <c r="R193" s="63" t="s">
        <v>168</v>
      </c>
    </row>
    <row r="194" spans="1:18" ht="12.75">
      <c r="A194" s="56">
        <v>407</v>
      </c>
      <c r="B194" s="57" t="s">
        <v>217</v>
      </c>
      <c r="C194" s="62" t="s">
        <v>168</v>
      </c>
      <c r="D194" s="18">
        <v>0</v>
      </c>
      <c r="E194" s="62" t="s">
        <v>168</v>
      </c>
      <c r="F194" s="18">
        <v>6</v>
      </c>
      <c r="G194" s="62" t="s">
        <v>168</v>
      </c>
      <c r="H194" s="23">
        <v>0</v>
      </c>
      <c r="I194" s="18">
        <v>1.5</v>
      </c>
      <c r="J194" s="62" t="s">
        <v>168</v>
      </c>
      <c r="K194" s="18">
        <v>0</v>
      </c>
      <c r="L194" s="62" t="s">
        <v>168</v>
      </c>
      <c r="M194" s="23">
        <v>0</v>
      </c>
      <c r="N194" s="18">
        <v>0</v>
      </c>
      <c r="O194" s="62" t="s">
        <v>168</v>
      </c>
      <c r="P194" s="23">
        <v>0</v>
      </c>
      <c r="Q194" s="36">
        <f t="shared" si="22"/>
        <v>7.5</v>
      </c>
      <c r="R194" s="63" t="s">
        <v>168</v>
      </c>
    </row>
    <row r="195" spans="1:18" ht="12.75">
      <c r="A195" s="56">
        <v>408</v>
      </c>
      <c r="B195" s="57" t="s">
        <v>218</v>
      </c>
      <c r="C195" s="62" t="s">
        <v>168</v>
      </c>
      <c r="D195" s="18">
        <v>0.6</v>
      </c>
      <c r="E195" s="62" t="s">
        <v>168</v>
      </c>
      <c r="F195" s="18">
        <v>1</v>
      </c>
      <c r="G195" s="62" t="s">
        <v>168</v>
      </c>
      <c r="H195" s="23">
        <v>0</v>
      </c>
      <c r="I195" s="18">
        <v>1</v>
      </c>
      <c r="J195" s="62" t="s">
        <v>168</v>
      </c>
      <c r="K195" s="18">
        <v>0</v>
      </c>
      <c r="L195" s="62" t="s">
        <v>168</v>
      </c>
      <c r="M195" s="23">
        <v>0</v>
      </c>
      <c r="N195" s="18">
        <v>0</v>
      </c>
      <c r="O195" s="62" t="s">
        <v>168</v>
      </c>
      <c r="P195" s="23">
        <v>0</v>
      </c>
      <c r="Q195" s="36">
        <f t="shared" si="22"/>
        <v>2.6</v>
      </c>
      <c r="R195" s="63" t="s">
        <v>168</v>
      </c>
    </row>
    <row r="196" spans="1:18" ht="12.75">
      <c r="A196" s="56">
        <v>409</v>
      </c>
      <c r="B196" s="57" t="s">
        <v>219</v>
      </c>
      <c r="C196" s="62" t="s">
        <v>168</v>
      </c>
      <c r="D196" s="18">
        <v>1</v>
      </c>
      <c r="E196" s="62" t="s">
        <v>168</v>
      </c>
      <c r="F196" s="18">
        <v>4</v>
      </c>
      <c r="G196" s="62" t="s">
        <v>168</v>
      </c>
      <c r="H196" s="23">
        <v>0</v>
      </c>
      <c r="I196" s="18">
        <v>0.75</v>
      </c>
      <c r="J196" s="62" t="s">
        <v>168</v>
      </c>
      <c r="K196" s="18">
        <v>0</v>
      </c>
      <c r="L196" s="62" t="s">
        <v>168</v>
      </c>
      <c r="M196" s="23">
        <v>0</v>
      </c>
      <c r="N196" s="18">
        <v>0</v>
      </c>
      <c r="O196" s="62" t="s">
        <v>168</v>
      </c>
      <c r="P196" s="23">
        <v>0</v>
      </c>
      <c r="Q196" s="36">
        <f t="shared" si="22"/>
        <v>5.75</v>
      </c>
      <c r="R196" s="63" t="s">
        <v>168</v>
      </c>
    </row>
    <row r="197" spans="1:18" ht="12.75">
      <c r="A197" s="56">
        <v>410</v>
      </c>
      <c r="B197" s="57" t="s">
        <v>216</v>
      </c>
      <c r="C197" s="62" t="s">
        <v>168</v>
      </c>
      <c r="D197" s="18">
        <v>0</v>
      </c>
      <c r="E197" s="62" t="s">
        <v>168</v>
      </c>
      <c r="F197" s="18">
        <v>1.3</v>
      </c>
      <c r="G197" s="62" t="s">
        <v>168</v>
      </c>
      <c r="H197" s="23">
        <v>0</v>
      </c>
      <c r="I197" s="18">
        <v>0</v>
      </c>
      <c r="J197" s="62" t="s">
        <v>168</v>
      </c>
      <c r="K197" s="18">
        <v>0</v>
      </c>
      <c r="L197" s="62" t="s">
        <v>168</v>
      </c>
      <c r="M197" s="23">
        <v>0</v>
      </c>
      <c r="N197" s="18">
        <v>0</v>
      </c>
      <c r="O197" s="62" t="s">
        <v>168</v>
      </c>
      <c r="P197" s="23">
        <v>0</v>
      </c>
      <c r="Q197" s="36">
        <f t="shared" si="22"/>
        <v>1.3</v>
      </c>
      <c r="R197" s="63" t="s">
        <v>168</v>
      </c>
    </row>
    <row r="198" spans="1:18" ht="12.75">
      <c r="A198" s="56">
        <v>411</v>
      </c>
      <c r="B198" s="57" t="s">
        <v>220</v>
      </c>
      <c r="C198" s="62" t="s">
        <v>168</v>
      </c>
      <c r="D198" s="18">
        <v>0</v>
      </c>
      <c r="E198" s="62" t="s">
        <v>168</v>
      </c>
      <c r="F198" s="18">
        <v>3</v>
      </c>
      <c r="G198" s="62" t="s">
        <v>168</v>
      </c>
      <c r="H198" s="23">
        <v>0.08</v>
      </c>
      <c r="I198" s="18">
        <v>2</v>
      </c>
      <c r="J198" s="62" t="s">
        <v>168</v>
      </c>
      <c r="K198" s="18">
        <v>0</v>
      </c>
      <c r="L198" s="62" t="s">
        <v>168</v>
      </c>
      <c r="M198" s="23">
        <v>0</v>
      </c>
      <c r="N198" s="18">
        <v>0</v>
      </c>
      <c r="O198" s="62" t="s">
        <v>168</v>
      </c>
      <c r="P198" s="23">
        <v>0</v>
      </c>
      <c r="Q198" s="36">
        <f t="shared" si="22"/>
        <v>5</v>
      </c>
      <c r="R198" s="63" t="s">
        <v>168</v>
      </c>
    </row>
    <row r="199" spans="1:18" ht="12.75">
      <c r="A199" s="56">
        <v>412</v>
      </c>
      <c r="B199" s="57" t="s">
        <v>221</v>
      </c>
      <c r="C199" s="62" t="s">
        <v>168</v>
      </c>
      <c r="D199" s="18">
        <v>0</v>
      </c>
      <c r="E199" s="62" t="s">
        <v>168</v>
      </c>
      <c r="F199" s="18">
        <v>5.66</v>
      </c>
      <c r="G199" s="62" t="s">
        <v>168</v>
      </c>
      <c r="H199" s="23">
        <v>0</v>
      </c>
      <c r="I199" s="18">
        <v>0</v>
      </c>
      <c r="J199" s="62" t="s">
        <v>168</v>
      </c>
      <c r="K199" s="18">
        <v>0</v>
      </c>
      <c r="L199" s="62" t="s">
        <v>168</v>
      </c>
      <c r="M199" s="23">
        <v>0</v>
      </c>
      <c r="N199" s="18">
        <v>0</v>
      </c>
      <c r="O199" s="62" t="s">
        <v>168</v>
      </c>
      <c r="P199" s="23">
        <v>0</v>
      </c>
      <c r="Q199" s="36">
        <f t="shared" si="22"/>
        <v>5.66</v>
      </c>
      <c r="R199" s="63" t="s">
        <v>168</v>
      </c>
    </row>
    <row r="200" spans="1:18" ht="12.75">
      <c r="A200" s="56">
        <v>413</v>
      </c>
      <c r="B200" s="57" t="s">
        <v>222</v>
      </c>
      <c r="C200" s="62" t="s">
        <v>168</v>
      </c>
      <c r="D200" s="18">
        <v>0</v>
      </c>
      <c r="E200" s="62" t="s">
        <v>168</v>
      </c>
      <c r="F200" s="18">
        <v>6.2</v>
      </c>
      <c r="G200" s="62" t="s">
        <v>168</v>
      </c>
      <c r="H200" s="23">
        <v>0.39</v>
      </c>
      <c r="I200" s="18">
        <v>2.85</v>
      </c>
      <c r="J200" s="62" t="s">
        <v>168</v>
      </c>
      <c r="K200" s="18">
        <v>0</v>
      </c>
      <c r="L200" s="62" t="s">
        <v>168</v>
      </c>
      <c r="M200" s="23">
        <v>0</v>
      </c>
      <c r="N200" s="18">
        <v>0</v>
      </c>
      <c r="O200" s="62" t="s">
        <v>168</v>
      </c>
      <c r="P200" s="23">
        <v>0</v>
      </c>
      <c r="Q200" s="36">
        <f t="shared" si="22"/>
        <v>9.05</v>
      </c>
      <c r="R200" s="63" t="s">
        <v>168</v>
      </c>
    </row>
    <row r="201" spans="1:18" ht="12.75">
      <c r="A201" s="56">
        <v>414</v>
      </c>
      <c r="B201" s="57" t="s">
        <v>223</v>
      </c>
      <c r="C201" s="62" t="s">
        <v>168</v>
      </c>
      <c r="D201" s="18">
        <v>0</v>
      </c>
      <c r="E201" s="62" t="s">
        <v>168</v>
      </c>
      <c r="F201" s="18">
        <v>5.5</v>
      </c>
      <c r="G201" s="62" t="s">
        <v>168</v>
      </c>
      <c r="H201" s="23">
        <v>0</v>
      </c>
      <c r="I201" s="18">
        <v>0</v>
      </c>
      <c r="J201" s="62" t="s">
        <v>168</v>
      </c>
      <c r="K201" s="18">
        <v>0</v>
      </c>
      <c r="L201" s="62" t="s">
        <v>168</v>
      </c>
      <c r="M201" s="23">
        <v>0</v>
      </c>
      <c r="N201" s="18">
        <v>0</v>
      </c>
      <c r="O201" s="62" t="s">
        <v>168</v>
      </c>
      <c r="P201" s="23">
        <v>0</v>
      </c>
      <c r="Q201" s="36">
        <f t="shared" si="22"/>
        <v>5.5</v>
      </c>
      <c r="R201" s="63" t="s">
        <v>168</v>
      </c>
    </row>
    <row r="202" spans="1:18" ht="12.75">
      <c r="A202" s="56">
        <v>415</v>
      </c>
      <c r="B202" s="57" t="s">
        <v>224</v>
      </c>
      <c r="C202" s="62" t="s">
        <v>168</v>
      </c>
      <c r="D202" s="18">
        <v>1</v>
      </c>
      <c r="E202" s="62" t="s">
        <v>168</v>
      </c>
      <c r="F202" s="18">
        <v>4.05</v>
      </c>
      <c r="G202" s="62" t="s">
        <v>168</v>
      </c>
      <c r="H202" s="23">
        <v>0</v>
      </c>
      <c r="I202" s="18">
        <v>0.77</v>
      </c>
      <c r="J202" s="62" t="s">
        <v>168</v>
      </c>
      <c r="K202" s="18">
        <v>0</v>
      </c>
      <c r="L202" s="62" t="s">
        <v>168</v>
      </c>
      <c r="M202" s="23">
        <v>0</v>
      </c>
      <c r="N202" s="18">
        <v>0</v>
      </c>
      <c r="O202" s="62" t="s">
        <v>168</v>
      </c>
      <c r="P202" s="23">
        <v>0</v>
      </c>
      <c r="Q202" s="36">
        <f t="shared" si="22"/>
        <v>5.82</v>
      </c>
      <c r="R202" s="63" t="s">
        <v>168</v>
      </c>
    </row>
    <row r="203" spans="1:18" ht="12.75">
      <c r="A203" s="56">
        <v>416</v>
      </c>
      <c r="B203" s="57" t="s">
        <v>225</v>
      </c>
      <c r="C203" s="62" t="s">
        <v>168</v>
      </c>
      <c r="D203" s="18">
        <v>2.66</v>
      </c>
      <c r="E203" s="62" t="s">
        <v>168</v>
      </c>
      <c r="F203" s="18">
        <v>12.39</v>
      </c>
      <c r="G203" s="62" t="s">
        <v>168</v>
      </c>
      <c r="H203" s="23">
        <v>0</v>
      </c>
      <c r="I203" s="18">
        <v>12.84</v>
      </c>
      <c r="J203" s="62" t="s">
        <v>168</v>
      </c>
      <c r="K203" s="18">
        <v>0.9299999999999999</v>
      </c>
      <c r="L203" s="62" t="s">
        <v>168</v>
      </c>
      <c r="M203" s="23">
        <v>0</v>
      </c>
      <c r="N203" s="18">
        <v>0</v>
      </c>
      <c r="O203" s="62" t="s">
        <v>168</v>
      </c>
      <c r="P203" s="23">
        <v>0</v>
      </c>
      <c r="Q203" s="36">
        <f t="shared" si="22"/>
        <v>28.82</v>
      </c>
      <c r="R203" s="63" t="s">
        <v>168</v>
      </c>
    </row>
    <row r="204" spans="1:18" ht="12.75">
      <c r="A204" s="56">
        <v>417</v>
      </c>
      <c r="B204" s="57" t="s">
        <v>226</v>
      </c>
      <c r="C204" s="62" t="s">
        <v>168</v>
      </c>
      <c r="D204" s="18">
        <v>0</v>
      </c>
      <c r="E204" s="62" t="s">
        <v>168</v>
      </c>
      <c r="F204" s="18">
        <v>9.3</v>
      </c>
      <c r="G204" s="62" t="s">
        <v>168</v>
      </c>
      <c r="H204" s="23">
        <v>0</v>
      </c>
      <c r="I204" s="18">
        <v>2.68</v>
      </c>
      <c r="J204" s="62" t="s">
        <v>168</v>
      </c>
      <c r="K204" s="18">
        <v>0</v>
      </c>
      <c r="L204" s="62" t="s">
        <v>168</v>
      </c>
      <c r="M204" s="23">
        <v>0</v>
      </c>
      <c r="N204" s="18">
        <v>0</v>
      </c>
      <c r="O204" s="62" t="s">
        <v>168</v>
      </c>
      <c r="P204" s="23">
        <v>0</v>
      </c>
      <c r="Q204" s="36">
        <f t="shared" si="22"/>
        <v>11.98</v>
      </c>
      <c r="R204" s="63" t="s">
        <v>168</v>
      </c>
    </row>
    <row r="205" spans="1:18" ht="12.75">
      <c r="A205" s="56">
        <v>418</v>
      </c>
      <c r="B205" s="57" t="s">
        <v>227</v>
      </c>
      <c r="C205" s="62" t="s">
        <v>168</v>
      </c>
      <c r="D205" s="18">
        <v>0</v>
      </c>
      <c r="E205" s="62" t="s">
        <v>168</v>
      </c>
      <c r="F205" s="18">
        <v>1.5</v>
      </c>
      <c r="G205" s="62" t="s">
        <v>168</v>
      </c>
      <c r="H205" s="23">
        <v>0.15</v>
      </c>
      <c r="I205" s="18">
        <v>1</v>
      </c>
      <c r="J205" s="62" t="s">
        <v>168</v>
      </c>
      <c r="K205" s="18">
        <v>0</v>
      </c>
      <c r="L205" s="62" t="s">
        <v>168</v>
      </c>
      <c r="M205" s="23">
        <v>0</v>
      </c>
      <c r="N205" s="18">
        <v>0</v>
      </c>
      <c r="O205" s="62" t="s">
        <v>168</v>
      </c>
      <c r="P205" s="23">
        <v>0</v>
      </c>
      <c r="Q205" s="36">
        <f t="shared" si="22"/>
        <v>2.5</v>
      </c>
      <c r="R205" s="63" t="s">
        <v>168</v>
      </c>
    </row>
    <row r="206" spans="1:18" ht="12.75">
      <c r="A206" s="56">
        <v>420</v>
      </c>
      <c r="B206" s="57" t="s">
        <v>228</v>
      </c>
      <c r="C206" s="62" t="s">
        <v>168</v>
      </c>
      <c r="D206" s="18">
        <v>0.5</v>
      </c>
      <c r="E206" s="62" t="s">
        <v>168</v>
      </c>
      <c r="F206" s="18">
        <v>2</v>
      </c>
      <c r="G206" s="62" t="s">
        <v>168</v>
      </c>
      <c r="H206" s="23">
        <v>0.05</v>
      </c>
      <c r="I206" s="18">
        <v>0</v>
      </c>
      <c r="J206" s="62" t="s">
        <v>168</v>
      </c>
      <c r="K206" s="18">
        <v>0</v>
      </c>
      <c r="L206" s="62" t="s">
        <v>168</v>
      </c>
      <c r="M206" s="23">
        <v>0</v>
      </c>
      <c r="N206" s="18">
        <v>0</v>
      </c>
      <c r="O206" s="62" t="s">
        <v>168</v>
      </c>
      <c r="P206" s="23">
        <v>0</v>
      </c>
      <c r="Q206" s="36">
        <f t="shared" si="22"/>
        <v>2.5</v>
      </c>
      <c r="R206" s="63" t="s">
        <v>168</v>
      </c>
    </row>
    <row r="207" spans="1:18" ht="12.75">
      <c r="A207" s="56">
        <v>421</v>
      </c>
      <c r="B207" s="57" t="s">
        <v>229</v>
      </c>
      <c r="C207" s="62" t="s">
        <v>168</v>
      </c>
      <c r="D207" s="18">
        <v>0.75</v>
      </c>
      <c r="E207" s="62" t="s">
        <v>168</v>
      </c>
      <c r="F207" s="18">
        <v>2.5</v>
      </c>
      <c r="G207" s="62" t="s">
        <v>168</v>
      </c>
      <c r="H207" s="23">
        <v>0.15</v>
      </c>
      <c r="I207" s="18">
        <v>1</v>
      </c>
      <c r="J207" s="62" t="s">
        <v>168</v>
      </c>
      <c r="K207" s="18">
        <v>0.5</v>
      </c>
      <c r="L207" s="62" t="s">
        <v>168</v>
      </c>
      <c r="M207" s="23">
        <v>0</v>
      </c>
      <c r="N207" s="18">
        <v>0</v>
      </c>
      <c r="O207" s="62" t="s">
        <v>168</v>
      </c>
      <c r="P207" s="23">
        <v>0</v>
      </c>
      <c r="Q207" s="36">
        <f t="shared" si="22"/>
        <v>4.75</v>
      </c>
      <c r="R207" s="63" t="s">
        <v>168</v>
      </c>
    </row>
    <row r="208" spans="1:18" ht="12.75">
      <c r="A208" s="56">
        <v>422</v>
      </c>
      <c r="B208" s="57" t="s">
        <v>230</v>
      </c>
      <c r="C208" s="62" t="s">
        <v>168</v>
      </c>
      <c r="D208" s="18">
        <v>0</v>
      </c>
      <c r="E208" s="62" t="s">
        <v>168</v>
      </c>
      <c r="F208" s="18">
        <v>8.5</v>
      </c>
      <c r="G208" s="62" t="s">
        <v>168</v>
      </c>
      <c r="H208" s="23">
        <v>0.41</v>
      </c>
      <c r="I208" s="18">
        <v>3.9</v>
      </c>
      <c r="J208" s="62" t="s">
        <v>168</v>
      </c>
      <c r="K208" s="18">
        <v>0.94</v>
      </c>
      <c r="L208" s="62" t="s">
        <v>168</v>
      </c>
      <c r="M208" s="23">
        <v>0</v>
      </c>
      <c r="N208" s="18">
        <v>0</v>
      </c>
      <c r="O208" s="62" t="s">
        <v>168</v>
      </c>
      <c r="P208" s="23">
        <v>0</v>
      </c>
      <c r="Q208" s="36">
        <f t="shared" si="22"/>
        <v>13.34</v>
      </c>
      <c r="R208" s="63" t="s">
        <v>168</v>
      </c>
    </row>
    <row r="209" spans="1:18" ht="12.75">
      <c r="A209" s="56">
        <v>423</v>
      </c>
      <c r="B209" s="57" t="s">
        <v>231</v>
      </c>
      <c r="C209" s="62" t="s">
        <v>168</v>
      </c>
      <c r="D209" s="18">
        <v>0.64</v>
      </c>
      <c r="E209" s="62" t="s">
        <v>168</v>
      </c>
      <c r="F209" s="18">
        <v>1</v>
      </c>
      <c r="G209" s="62" t="s">
        <v>168</v>
      </c>
      <c r="H209" s="23">
        <v>0</v>
      </c>
      <c r="I209" s="18">
        <v>0</v>
      </c>
      <c r="J209" s="62" t="s">
        <v>168</v>
      </c>
      <c r="K209" s="18">
        <v>0</v>
      </c>
      <c r="L209" s="62" t="s">
        <v>168</v>
      </c>
      <c r="M209" s="23">
        <v>0</v>
      </c>
      <c r="N209" s="18">
        <v>0</v>
      </c>
      <c r="O209" s="62" t="s">
        <v>168</v>
      </c>
      <c r="P209" s="23">
        <v>0</v>
      </c>
      <c r="Q209" s="36">
        <f t="shared" si="22"/>
        <v>1.6400000000000001</v>
      </c>
      <c r="R209" s="63" t="s">
        <v>168</v>
      </c>
    </row>
    <row r="210" spans="1:18" ht="12.75">
      <c r="A210" s="56">
        <v>424</v>
      </c>
      <c r="B210" s="57" t="s">
        <v>232</v>
      </c>
      <c r="C210" s="62" t="s">
        <v>168</v>
      </c>
      <c r="D210" s="18">
        <v>0</v>
      </c>
      <c r="E210" s="62" t="s">
        <v>168</v>
      </c>
      <c r="F210" s="18">
        <v>4.5</v>
      </c>
      <c r="G210" s="62" t="s">
        <v>168</v>
      </c>
      <c r="H210" s="23">
        <v>0</v>
      </c>
      <c r="I210" s="18">
        <v>1</v>
      </c>
      <c r="J210" s="62" t="s">
        <v>168</v>
      </c>
      <c r="K210" s="18">
        <v>0</v>
      </c>
      <c r="L210" s="62" t="s">
        <v>168</v>
      </c>
      <c r="M210" s="23">
        <v>0</v>
      </c>
      <c r="N210" s="18">
        <v>0</v>
      </c>
      <c r="O210" s="62" t="s">
        <v>168</v>
      </c>
      <c r="P210" s="23">
        <v>0</v>
      </c>
      <c r="Q210" s="36">
        <f t="shared" si="22"/>
        <v>5.5</v>
      </c>
      <c r="R210" s="63" t="s">
        <v>168</v>
      </c>
    </row>
    <row r="211" spans="1:18" ht="12.75">
      <c r="A211" s="56">
        <v>426</v>
      </c>
      <c r="B211" s="57" t="s">
        <v>233</v>
      </c>
      <c r="C211" s="62" t="s">
        <v>168</v>
      </c>
      <c r="D211" s="18">
        <v>0</v>
      </c>
      <c r="E211" s="62" t="s">
        <v>168</v>
      </c>
      <c r="F211" s="18">
        <v>3</v>
      </c>
      <c r="G211" s="62" t="s">
        <v>168</v>
      </c>
      <c r="H211" s="23">
        <v>0.13</v>
      </c>
      <c r="I211" s="18">
        <v>3</v>
      </c>
      <c r="J211" s="62" t="s">
        <v>168</v>
      </c>
      <c r="K211" s="18">
        <v>0</v>
      </c>
      <c r="L211" s="62" t="s">
        <v>168</v>
      </c>
      <c r="M211" s="23">
        <v>0</v>
      </c>
      <c r="N211" s="18">
        <v>0</v>
      </c>
      <c r="O211" s="62" t="s">
        <v>168</v>
      </c>
      <c r="P211" s="23">
        <v>0</v>
      </c>
      <c r="Q211" s="36">
        <f t="shared" si="22"/>
        <v>6</v>
      </c>
      <c r="R211" s="63" t="s">
        <v>168</v>
      </c>
    </row>
    <row r="212" spans="1:18" ht="12.75">
      <c r="A212" s="56">
        <v>427</v>
      </c>
      <c r="B212" s="57" t="s">
        <v>234</v>
      </c>
      <c r="C212" s="62" t="s">
        <v>168</v>
      </c>
      <c r="D212" s="18">
        <v>2.25</v>
      </c>
      <c r="E212" s="62" t="s">
        <v>168</v>
      </c>
      <c r="F212" s="18">
        <v>8</v>
      </c>
      <c r="G212" s="62" t="s">
        <v>168</v>
      </c>
      <c r="H212" s="23">
        <v>0</v>
      </c>
      <c r="I212" s="18">
        <v>3.5</v>
      </c>
      <c r="J212" s="62" t="s">
        <v>168</v>
      </c>
      <c r="K212" s="18">
        <v>1</v>
      </c>
      <c r="L212" s="62" t="s">
        <v>168</v>
      </c>
      <c r="M212" s="23">
        <v>0</v>
      </c>
      <c r="N212" s="18">
        <v>0</v>
      </c>
      <c r="O212" s="62" t="s">
        <v>168</v>
      </c>
      <c r="P212" s="23">
        <v>0</v>
      </c>
      <c r="Q212" s="36">
        <f t="shared" si="22"/>
        <v>14.75</v>
      </c>
      <c r="R212" s="63" t="s">
        <v>168</v>
      </c>
    </row>
    <row r="213" spans="1:18" ht="12.75">
      <c r="A213" s="56">
        <v>428</v>
      </c>
      <c r="B213" s="57" t="s">
        <v>235</v>
      </c>
      <c r="C213" s="62" t="s">
        <v>168</v>
      </c>
      <c r="D213" s="18">
        <v>0</v>
      </c>
      <c r="E213" s="62" t="s">
        <v>168</v>
      </c>
      <c r="F213" s="18">
        <v>2</v>
      </c>
      <c r="G213" s="62" t="s">
        <v>168</v>
      </c>
      <c r="H213" s="23">
        <v>0</v>
      </c>
      <c r="I213" s="18">
        <v>0</v>
      </c>
      <c r="J213" s="62" t="s">
        <v>168</v>
      </c>
      <c r="K213" s="18">
        <v>0</v>
      </c>
      <c r="L213" s="62" t="s">
        <v>168</v>
      </c>
      <c r="M213" s="23">
        <v>0</v>
      </c>
      <c r="N213" s="18">
        <v>0</v>
      </c>
      <c r="O213" s="62" t="s">
        <v>168</v>
      </c>
      <c r="P213" s="23">
        <v>0</v>
      </c>
      <c r="Q213" s="36">
        <f t="shared" si="22"/>
        <v>2</v>
      </c>
      <c r="R213" s="63" t="s">
        <v>168</v>
      </c>
    </row>
    <row r="214" spans="1:18" ht="12.75">
      <c r="A214" s="56">
        <v>429</v>
      </c>
      <c r="B214" s="57" t="s">
        <v>236</v>
      </c>
      <c r="C214" s="62" t="s">
        <v>168</v>
      </c>
      <c r="D214" s="18">
        <v>0</v>
      </c>
      <c r="E214" s="62" t="s">
        <v>168</v>
      </c>
      <c r="F214" s="18">
        <v>6.45</v>
      </c>
      <c r="G214" s="62" t="s">
        <v>168</v>
      </c>
      <c r="H214" s="23">
        <v>0</v>
      </c>
      <c r="I214" s="18">
        <v>0</v>
      </c>
      <c r="J214" s="62" t="s">
        <v>168</v>
      </c>
      <c r="K214" s="18">
        <v>0</v>
      </c>
      <c r="L214" s="62" t="s">
        <v>168</v>
      </c>
      <c r="M214" s="23">
        <v>0</v>
      </c>
      <c r="N214" s="18">
        <v>0</v>
      </c>
      <c r="O214" s="62" t="s">
        <v>168</v>
      </c>
      <c r="P214" s="23">
        <v>0</v>
      </c>
      <c r="Q214" s="36">
        <f t="shared" si="22"/>
        <v>6.45</v>
      </c>
      <c r="R214" s="63" t="s">
        <v>168</v>
      </c>
    </row>
    <row r="215" spans="1:18" ht="12.75">
      <c r="A215" s="66">
        <v>431</v>
      </c>
      <c r="B215" s="67" t="s">
        <v>237</v>
      </c>
      <c r="C215" s="68" t="s">
        <v>168</v>
      </c>
      <c r="D215" s="31">
        <v>0</v>
      </c>
      <c r="E215" s="68" t="s">
        <v>168</v>
      </c>
      <c r="F215" s="31">
        <v>2.1</v>
      </c>
      <c r="G215" s="68" t="s">
        <v>168</v>
      </c>
      <c r="H215" s="32">
        <v>0</v>
      </c>
      <c r="I215" s="31">
        <v>0</v>
      </c>
      <c r="J215" s="68" t="s">
        <v>168</v>
      </c>
      <c r="K215" s="31">
        <v>0</v>
      </c>
      <c r="L215" s="68" t="s">
        <v>168</v>
      </c>
      <c r="M215" s="32">
        <v>0</v>
      </c>
      <c r="N215" s="31">
        <v>0</v>
      </c>
      <c r="O215" s="68" t="s">
        <v>168</v>
      </c>
      <c r="P215" s="32">
        <v>0</v>
      </c>
      <c r="Q215" s="69">
        <f t="shared" si="22"/>
        <v>2.1</v>
      </c>
      <c r="R215" s="70" t="s">
        <v>168</v>
      </c>
    </row>
    <row r="216" spans="1:18" ht="12.75">
      <c r="A216" s="71"/>
      <c r="B216" s="57"/>
      <c r="C216" s="72"/>
      <c r="D216" s="35"/>
      <c r="E216" s="57"/>
      <c r="F216" s="35"/>
      <c r="G216" s="35"/>
      <c r="H216" s="57"/>
      <c r="I216" s="35"/>
      <c r="J216" s="57"/>
      <c r="K216" s="35"/>
      <c r="L216" s="35"/>
      <c r="M216" s="57"/>
      <c r="N216" s="35"/>
      <c r="O216" s="35"/>
      <c r="P216" s="57"/>
      <c r="Q216" s="35"/>
      <c r="R216" s="57"/>
    </row>
    <row r="217" spans="1:18" ht="12.75">
      <c r="A217" s="73"/>
      <c r="B217" s="74" t="s">
        <v>238</v>
      </c>
      <c r="C217" s="75">
        <f>SUM(C145:C215)+SUM(C7:C140)</f>
        <v>1241029.680009999</v>
      </c>
      <c r="D217" s="69">
        <f>SUM(D188:D215,D178:D186,D165:D176,D145:D163,D142)</f>
        <v>4475.840000000001</v>
      </c>
      <c r="E217" s="74"/>
      <c r="F217" s="69">
        <f>SUM(F188:F215,F178:F186,F165:F176,F145:F163,F142)</f>
        <v>95630.41999999997</v>
      </c>
      <c r="G217" s="76"/>
      <c r="H217" s="77">
        <f>SUM(H188:H215,H178:H186,H165:H176,H145:H163,H142)</f>
        <v>7450.690000000001</v>
      </c>
      <c r="I217" s="69">
        <f>SUM(I188:I215,I178:I186,I165:I176,I145:I163,I142)</f>
        <v>20359.210000000003</v>
      </c>
      <c r="J217" s="74"/>
      <c r="K217" s="69">
        <f>SUM(K188:K215,K178:K186,K165:K176,K145:K163,K142)</f>
        <v>5715.470000000002</v>
      </c>
      <c r="L217" s="76"/>
      <c r="M217" s="77">
        <f>SUM(M188:M215,M178:M186,M165:M176,M145:M163,M142)</f>
        <v>21.910000000000004</v>
      </c>
      <c r="N217" s="69">
        <f>SUM(N188:N215,N178:N186,N165:N176,N145:N163,N142)</f>
        <v>3080.1299999999983</v>
      </c>
      <c r="O217" s="76"/>
      <c r="P217" s="77">
        <f>SUM(P188:P215,P178:P186,P165:P176,P145:P163,P142)</f>
        <v>152.51</v>
      </c>
      <c r="Q217" s="69">
        <f>SUM(Q188:Q215,Q178:Q186,Q165:Q176,Q145:Q163,Q142)</f>
        <v>129261.06999999996</v>
      </c>
      <c r="R217" s="74"/>
    </row>
    <row r="218" spans="3:17" ht="9" customHeight="1">
      <c r="C218" s="59"/>
      <c r="D218" s="59"/>
      <c r="E218" s="78"/>
      <c r="F218" s="59"/>
      <c r="G218" s="78"/>
      <c r="H218" s="59"/>
      <c r="I218" s="59"/>
      <c r="J218" s="78"/>
      <c r="K218" s="59"/>
      <c r="L218" s="78"/>
      <c r="M218" s="59"/>
      <c r="N218" s="59"/>
      <c r="O218" s="78"/>
      <c r="P218" s="59"/>
      <c r="Q218" s="59"/>
    </row>
    <row r="219" spans="1:18" ht="17.25" customHeight="1">
      <c r="A219" s="86" t="s">
        <v>239</v>
      </c>
      <c r="B219" s="86"/>
      <c r="C219" s="86"/>
      <c r="D219" s="86"/>
      <c r="E219" s="86"/>
      <c r="F219" s="86"/>
      <c r="G219" s="86"/>
      <c r="H219" s="86"/>
      <c r="I219" s="86"/>
      <c r="J219" s="86"/>
      <c r="K219" s="86"/>
      <c r="L219" s="86"/>
      <c r="M219" s="86"/>
      <c r="N219" s="86"/>
      <c r="O219" s="86"/>
      <c r="P219" s="86"/>
      <c r="Q219" s="86"/>
      <c r="R219" s="86"/>
    </row>
    <row r="220" spans="1:18" ht="31.5" customHeight="1">
      <c r="A220" s="86" t="s">
        <v>250</v>
      </c>
      <c r="B220" s="86"/>
      <c r="C220" s="86"/>
      <c r="D220" s="86"/>
      <c r="E220" s="86"/>
      <c r="F220" s="86"/>
      <c r="G220" s="86"/>
      <c r="H220" s="86"/>
      <c r="I220" s="86"/>
      <c r="J220" s="86"/>
      <c r="K220" s="86"/>
      <c r="L220" s="86"/>
      <c r="M220" s="86"/>
      <c r="N220" s="86"/>
      <c r="O220" s="86"/>
      <c r="P220" s="86"/>
      <c r="Q220" s="86"/>
      <c r="R220" s="86"/>
    </row>
    <row r="221" spans="1:18" ht="17.25" customHeight="1">
      <c r="A221" s="86" t="s">
        <v>243</v>
      </c>
      <c r="B221" s="86"/>
      <c r="C221" s="86"/>
      <c r="D221" s="86"/>
      <c r="E221" s="86"/>
      <c r="F221" s="86"/>
      <c r="G221" s="86"/>
      <c r="H221" s="86"/>
      <c r="I221" s="86"/>
      <c r="J221" s="86"/>
      <c r="K221" s="86"/>
      <c r="L221" s="86"/>
      <c r="M221" s="86"/>
      <c r="N221" s="86"/>
      <c r="O221" s="86"/>
      <c r="P221" s="86"/>
      <c r="Q221" s="86"/>
      <c r="R221" s="86"/>
    </row>
    <row r="222" spans="1:18" ht="17.25" customHeight="1">
      <c r="A222" s="86" t="s">
        <v>240</v>
      </c>
      <c r="B222" s="86"/>
      <c r="C222" s="86"/>
      <c r="D222" s="86"/>
      <c r="E222" s="86"/>
      <c r="F222" s="86"/>
      <c r="G222" s="86"/>
      <c r="H222" s="86"/>
      <c r="I222" s="86"/>
      <c r="J222" s="86"/>
      <c r="K222" s="86"/>
      <c r="L222" s="86"/>
      <c r="M222" s="86"/>
      <c r="N222" s="86"/>
      <c r="O222" s="86"/>
      <c r="P222" s="86"/>
      <c r="Q222" s="86"/>
      <c r="R222" s="86"/>
    </row>
    <row r="223" spans="1:18" ht="35.25" customHeight="1">
      <c r="A223" s="86" t="s">
        <v>241</v>
      </c>
      <c r="B223" s="86"/>
      <c r="C223" s="86"/>
      <c r="D223" s="86"/>
      <c r="E223" s="86"/>
      <c r="F223" s="86"/>
      <c r="G223" s="86"/>
      <c r="H223" s="86"/>
      <c r="I223" s="86"/>
      <c r="J223" s="86"/>
      <c r="K223" s="86"/>
      <c r="L223" s="86"/>
      <c r="M223" s="86"/>
      <c r="N223" s="86"/>
      <c r="O223" s="86"/>
      <c r="P223" s="86"/>
      <c r="Q223" s="86"/>
      <c r="R223" s="86"/>
    </row>
    <row r="224" spans="1:18" ht="53.25" customHeight="1">
      <c r="A224" s="86" t="s">
        <v>251</v>
      </c>
      <c r="B224" s="86"/>
      <c r="C224" s="86"/>
      <c r="D224" s="86"/>
      <c r="E224" s="86"/>
      <c r="F224" s="86"/>
      <c r="G224" s="86"/>
      <c r="H224" s="86"/>
      <c r="I224" s="86"/>
      <c r="J224" s="86"/>
      <c r="K224" s="86"/>
      <c r="L224" s="86"/>
      <c r="M224" s="86"/>
      <c r="N224" s="86"/>
      <c r="O224" s="86"/>
      <c r="P224" s="86"/>
      <c r="Q224" s="86"/>
      <c r="R224" s="86"/>
    </row>
    <row r="225" spans="1:13" ht="12.75">
      <c r="A225" s="79"/>
      <c r="B225" s="79"/>
      <c r="C225" s="79"/>
      <c r="D225" s="79"/>
      <c r="E225" s="79"/>
      <c r="F225" s="79"/>
      <c r="G225" s="79"/>
      <c r="H225" s="79"/>
      <c r="I225" s="79"/>
      <c r="J225" s="79"/>
      <c r="K225" s="79"/>
      <c r="L225" s="79"/>
      <c r="M225" s="79"/>
    </row>
  </sheetData>
  <sheetProtection password="A87D" sheet="1" objects="1" scenarios="1"/>
  <mergeCells count="6">
    <mergeCell ref="A223:R223"/>
    <mergeCell ref="A224:R224"/>
    <mergeCell ref="A219:R219"/>
    <mergeCell ref="A220:R220"/>
    <mergeCell ref="A221:R221"/>
    <mergeCell ref="A222:R222"/>
  </mergeCells>
  <printOptions/>
  <pageMargins left="0.4" right="0.4" top="0.7" bottom="0.66" header="0.5" footer="0.5"/>
  <pageSetup fitToHeight="10" horizontalDpi="600" verticalDpi="600" orientation="landscape" scale="65" r:id="rId1"/>
  <rowBreaks count="1" manualBreakCount="1">
    <brk id="14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Virginia IT Infrastructure Partnership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Friese</dc:creator>
  <cp:keywords/>
  <dc:description/>
  <cp:lastModifiedBy>Laura Friese</cp:lastModifiedBy>
  <cp:lastPrinted>2013-04-16T16:41:07Z</cp:lastPrinted>
  <dcterms:created xsi:type="dcterms:W3CDTF">2013-04-16T13:28:18Z</dcterms:created>
  <dcterms:modified xsi:type="dcterms:W3CDTF">2013-04-22T20:01:42Z</dcterms:modified>
  <cp:category/>
  <cp:version/>
  <cp:contentType/>
  <cp:contentStatus/>
</cp:coreProperties>
</file>