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85" activeTab="0"/>
  </bookViews>
  <sheets>
    <sheet name="Sheet1" sheetId="1" r:id="rId1"/>
    <sheet name="Sheet2" sheetId="2" r:id="rId2"/>
    <sheet name="Sheet3" sheetId="3" r:id="rId3"/>
  </sheets>
  <definedNames>
    <definedName name="_xlnm.Print_Area" localSheetId="0">'Sheet1'!$A$1:$O$155</definedName>
    <definedName name="_xlnm.Print_Titles" localSheetId="0">'Sheet1'!$5:$6</definedName>
  </definedNames>
  <calcPr fullCalcOnLoad="1"/>
</workbook>
</file>

<file path=xl/sharedStrings.xml><?xml version="1.0" encoding="utf-8"?>
<sst xmlns="http://schemas.openxmlformats.org/spreadsheetml/2006/main" count="581" uniqueCount="166">
  <si>
    <r>
      <t>Instructional Positions Per 1,000 Students in ADM</t>
    </r>
    <r>
      <rPr>
        <b/>
        <vertAlign val="superscript"/>
        <sz val="14"/>
        <rFont val="Arial Narrow"/>
        <family val="2"/>
      </rPr>
      <t>1, 2, 3</t>
    </r>
  </si>
  <si>
    <t>2001-2002</t>
  </si>
  <si>
    <t>School Division</t>
  </si>
  <si>
    <t>Student ADM (End-of-Year)</t>
  </si>
  <si>
    <t xml:space="preserve">Principals and Assistant Principals </t>
  </si>
  <si>
    <t>Per 1,000 Students</t>
  </si>
  <si>
    <t xml:space="preserve">Teachers </t>
  </si>
  <si>
    <t xml:space="preserve">Teacher Aides </t>
  </si>
  <si>
    <t xml:space="preserve">Guidance Counselors and Librarians </t>
  </si>
  <si>
    <t xml:space="preserve">District-Wide Instructors </t>
  </si>
  <si>
    <t>Total Instructional Positions</t>
  </si>
  <si>
    <t>Total Instructional Positions Per 1,000 Students</t>
  </si>
  <si>
    <t>COUNTIES</t>
  </si>
  <si>
    <t xml:space="preserve">Accomack  </t>
  </si>
  <si>
    <t xml:space="preserve">Albemarle  </t>
  </si>
  <si>
    <t xml:space="preserve">Alleghany </t>
  </si>
  <si>
    <t xml:space="preserve">Amelia  </t>
  </si>
  <si>
    <t xml:space="preserve">Amherst  </t>
  </si>
  <si>
    <t xml:space="preserve">Appomattox  </t>
  </si>
  <si>
    <t xml:space="preserve">Arlington  </t>
  </si>
  <si>
    <t xml:space="preserve">Augusta  </t>
  </si>
  <si>
    <t xml:space="preserve">Bath  </t>
  </si>
  <si>
    <t xml:space="preserve">Bedford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</si>
  <si>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</si>
  <si>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</si>
  <si>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</si>
  <si>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</si>
  <si>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</si>
  <si>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</si>
  <si>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</si>
  <si>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</si>
  <si>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</si>
  <si>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</si>
  <si>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</si>
  <si>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</si>
  <si>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</si>
  <si>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</si>
  <si>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</si>
  <si>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</si>
  <si>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</si>
  <si>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</si>
  <si>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Fairfax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</si>
  <si>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</si>
  <si>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</si>
  <si>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</si>
  <si>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</si>
  <si>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</si>
  <si>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</si>
  <si>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</si>
  <si>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</si>
  <si>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</si>
  <si>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</si>
  <si>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Greensville </t>
  </si>
  <si>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</si>
  <si>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</si>
  <si>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</si>
  <si>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</si>
  <si>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</si>
  <si>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</si>
  <si>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</si>
  <si>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</si>
  <si>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</si>
  <si>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</si>
  <si>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</si>
  <si>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</si>
  <si>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</si>
  <si>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</si>
  <si>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</si>
  <si>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</si>
  <si>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</si>
  <si>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</si>
  <si>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</si>
  <si>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</si>
  <si>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</si>
  <si>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</si>
  <si>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</si>
  <si>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</si>
  <si>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</si>
  <si>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</si>
  <si>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</si>
  <si>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</si>
  <si>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</si>
  <si>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</si>
  <si>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</si>
  <si>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</si>
  <si>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</si>
  <si>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</si>
  <si>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</si>
  <si>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</si>
  <si>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</si>
  <si>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</si>
  <si>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</si>
  <si>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</si>
  <si>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</si>
  <si>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</si>
  <si>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</si>
  <si>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</si>
  <si>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</si>
  <si>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</si>
  <si>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</si>
  <si>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</si>
  <si>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</si>
  <si>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</si>
  <si>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</si>
  <si>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</si>
  <si>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</si>
  <si>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</si>
  <si>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CITIES</t>
  </si>
  <si>
    <t xml:space="preserve">Alexandria  </t>
  </si>
  <si>
    <t xml:space="preserve">Bristol  </t>
  </si>
  <si>
    <t xml:space="preserve">Buena Vista  </t>
  </si>
  <si>
    <t>Charlottesville</t>
  </si>
  <si>
    <t>Colonial Heights</t>
  </si>
  <si>
    <t xml:space="preserve">Covington  </t>
  </si>
  <si>
    <t xml:space="preserve">Danville  </t>
  </si>
  <si>
    <t xml:space="preserve">Falls Church  </t>
  </si>
  <si>
    <t xml:space="preserve">Fredericksbrg  </t>
  </si>
  <si>
    <t xml:space="preserve">Galax  </t>
  </si>
  <si>
    <t xml:space="preserve">Hampton  </t>
  </si>
  <si>
    <t xml:space="preserve">Harrisonburg  </t>
  </si>
  <si>
    <t xml:space="preserve">Hopewell  </t>
  </si>
  <si>
    <t xml:space="preserve">Lynchburg  </t>
  </si>
  <si>
    <t xml:space="preserve">Martinsville  </t>
  </si>
  <si>
    <t xml:space="preserve">Newport News  </t>
  </si>
  <si>
    <t xml:space="preserve">Norfolk  </t>
  </si>
  <si>
    <t xml:space="preserve">Norton  </t>
  </si>
  <si>
    <t xml:space="preserve">Petersburg  </t>
  </si>
  <si>
    <t xml:space="preserve">Portsmouth  </t>
  </si>
  <si>
    <t xml:space="preserve">Radford  </t>
  </si>
  <si>
    <t>Richmond City</t>
  </si>
  <si>
    <t>Roanoke City</t>
  </si>
  <si>
    <t xml:space="preserve">Staunton  </t>
  </si>
  <si>
    <t xml:space="preserve">Suffolk  </t>
  </si>
  <si>
    <t xml:space="preserve">Virginia Beach  </t>
  </si>
  <si>
    <t xml:space="preserve">Waynesboro  </t>
  </si>
  <si>
    <t>Williamsburg</t>
  </si>
  <si>
    <t xml:space="preserve">Winchester  </t>
  </si>
  <si>
    <t xml:space="preserve">Chesapeake  </t>
  </si>
  <si>
    <t xml:space="preserve">Lexington  </t>
  </si>
  <si>
    <t xml:space="preserve">Salem  </t>
  </si>
  <si>
    <t xml:space="preserve">Poquoson  </t>
  </si>
  <si>
    <t xml:space="preserve">Manassas  </t>
  </si>
  <si>
    <t xml:space="preserve">Manassas Park  </t>
  </si>
  <si>
    <t>TOWNS</t>
  </si>
  <si>
    <t>Colonial Beach</t>
  </si>
  <si>
    <t>West Point</t>
  </si>
  <si>
    <t>Statewide</t>
  </si>
  <si>
    <r>
      <t xml:space="preserve">2  </t>
    </r>
    <r>
      <rPr>
        <b/>
        <sz val="8"/>
        <rFont val="Arial Narrow"/>
        <family val="2"/>
      </rPr>
      <t>Positions paid from state, local and federal funds.</t>
    </r>
  </si>
  <si>
    <r>
      <t>3</t>
    </r>
    <r>
      <rPr>
        <b/>
        <sz val="8"/>
        <rFont val="Arial Narrow"/>
        <family val="2"/>
      </rPr>
      <t xml:space="preserve"> Combined divisions:  Alleghany County includes Clifton Forge, Bedford County includes Bedford City, Fairfax County includes Fairfax City, Greensville County includes Emporia City, and Williamsburg includes James City County.</t>
    </r>
  </si>
  <si>
    <r>
      <t xml:space="preserve">NOTE: </t>
    </r>
    <r>
      <rPr>
        <b/>
        <sz val="8"/>
        <rFont val="Arial Narrow"/>
        <family val="2"/>
      </rPr>
      <t xml:space="preserve"> Table 17 represents the number of instructional positions per 1,000 students in end-of-year average daily membership.  The table contains data for principals and assistant principals, teachers, teacher aides, guidance counselors, librarians, and district-wide instructors based upon positions reported in school divisions' Annual School Reports.  District-wide positions include Summer School, Adult Education, Preschool, and other non-regular day and non-LEA instructional positions.  The statewide figures represent the sum of all school division positions while the statewide positions per 1,000 students represent the number of positions for every 1,000 students using statewide ADM and positions.</t>
    </r>
  </si>
  <si>
    <t>Table 17</t>
  </si>
  <si>
    <r>
      <t xml:space="preserve">1  </t>
    </r>
    <r>
      <rPr>
        <b/>
        <sz val="8"/>
        <rFont val="Arial Narrow"/>
        <family val="2"/>
      </rPr>
      <t>The Average Daily Membership (ADM) calculated at the end of the school year of pupils in attendance in the local school division.</t>
    </r>
  </si>
  <si>
    <r>
      <t xml:space="preserve">Alleghany Highlands </t>
    </r>
    <r>
      <rPr>
        <vertAlign val="superscript"/>
        <sz val="10"/>
        <rFont val="Arial"/>
        <family val="2"/>
      </rPr>
      <t>4</t>
    </r>
  </si>
  <si>
    <r>
      <t xml:space="preserve">Bedford </t>
    </r>
    <r>
      <rPr>
        <vertAlign val="superscript"/>
        <sz val="10"/>
        <rFont val="Arial"/>
        <family val="2"/>
      </rPr>
      <t>5</t>
    </r>
  </si>
  <si>
    <r>
      <t>Fairfax</t>
    </r>
    <r>
      <rPr>
        <vertAlign val="superscript"/>
        <sz val="10"/>
        <rFont val="Arial"/>
        <family val="2"/>
      </rPr>
      <t xml:space="preserve"> 6</t>
    </r>
  </si>
  <si>
    <r>
      <t xml:space="preserve">Greensville </t>
    </r>
    <r>
      <rPr>
        <vertAlign val="superscript"/>
        <sz val="10"/>
        <rFont val="Arial"/>
        <family val="2"/>
      </rPr>
      <t>7</t>
    </r>
  </si>
  <si>
    <t xml:space="preserve">Va Beach  </t>
  </si>
  <si>
    <t>Williamsburg-James City</t>
  </si>
  <si>
    <t>check div align</t>
  </si>
  <si>
    <t>Total teaching positions from table 19</t>
  </si>
  <si>
    <t xml:space="preserve">Teachers-Original Table 17 </t>
  </si>
  <si>
    <t>Per 1,000 Students-Original</t>
  </si>
  <si>
    <t xml:space="preserve">Teachers-Revised Table 17 </t>
  </si>
  <si>
    <t>Per 1,000 Students-Revised</t>
  </si>
  <si>
    <t>District-Wide Instructors-Original</t>
  </si>
  <si>
    <t>District-Wide Instructors-Revised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</si>
</sst>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quot;Yes&quot;;&quot;Yes&quot;;&quot;No&quot;"/>
    <numFmt numFmtId="167" formatCode="&quot;True&quot;;&quot;True&quot;;&quot;False&quot;"/>
    <numFmt numFmtId="168" formatCode="&quot;On&quot;;&quot;On&quot;;&quot;Off&quot;"/>
  </numFmts>
  <fonts count="43">
    <font>
      <sz val="11"/>
      <name val="Arial Narrow"/>
      <family val="0"/>
    </font>
    <font>
      <b/>
      <sz val="14"/>
      <name val="Arial Narrow"/>
      <family val="2"/>
    </font>
    <font>
      <b/>
      <vertAlign val="superscript"/>
      <sz val="14"/>
      <name val="Arial Narrow"/>
      <family val="2"/>
    </font>
    <font>
      <b/>
      <sz val="8"/>
      <name val="Arial Narrow"/>
      <family val="2"/>
    </font>
    <font>
      <sz val="8"/>
      <name val="Arial Narrow"/>
      <family val="2"/>
    </font>
    <font>
      <b/>
      <vertAlign val="superscript"/>
      <sz val="8"/>
      <name val="Arial Narrow"/>
      <family val="2"/>
    </font>
    <font>
      <b/>
      <u val="single"/>
      <sz val="8"/>
      <name val="Arial Narrow"/>
      <family val="2"/>
    </font>
    <font>
      <b/>
      <i/>
      <sz val="8"/>
      <name val="Arial Narrow"/>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0">
    <xf numFmtId="0" fontId="0" fillId="0" borderId="0" xfId="0" applyAlignment="1">
      <alignment/>
    </xf>
    <xf numFmtId="0" fontId="1"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1" fillId="0" borderId="0" xfId="0" applyFont="1" applyBorder="1" applyAlignment="1" quotePrefix="1">
      <alignment horizontal="left"/>
    </xf>
    <xf numFmtId="164" fontId="0" fillId="0" borderId="0" xfId="0" applyNumberFormat="1" applyBorder="1" applyAlignment="1">
      <alignment/>
    </xf>
    <xf numFmtId="0" fontId="3" fillId="0" borderId="0" xfId="0" applyFont="1" applyBorder="1" applyAlignment="1">
      <alignment horizontal="center"/>
    </xf>
    <xf numFmtId="0" fontId="3" fillId="0" borderId="0" xfId="0" applyFont="1" applyBorder="1" applyAlignment="1">
      <alignment horizontal="center" wrapText="1"/>
    </xf>
    <xf numFmtId="0" fontId="4" fillId="0" borderId="0" xfId="0" applyFont="1" applyBorder="1" applyAlignment="1">
      <alignment/>
    </xf>
    <xf numFmtId="164" fontId="4" fillId="0" borderId="0" xfId="0" applyNumberFormat="1" applyFont="1" applyBorder="1" applyAlignment="1">
      <alignment/>
    </xf>
    <xf numFmtId="3" fontId="4" fillId="0" borderId="0" xfId="0" applyNumberFormat="1" applyFont="1" applyBorder="1" applyAlignment="1">
      <alignment/>
    </xf>
    <xf numFmtId="165" fontId="4" fillId="0" borderId="0" xfId="42" applyNumberFormat="1" applyFont="1" applyBorder="1" applyAlignment="1">
      <alignment/>
    </xf>
    <xf numFmtId="43" fontId="4" fillId="0" borderId="0" xfId="42" applyFont="1" applyBorder="1" applyAlignment="1">
      <alignment/>
    </xf>
    <xf numFmtId="3" fontId="3" fillId="0" borderId="0" xfId="0" applyNumberFormat="1" applyFont="1" applyBorder="1" applyAlignment="1">
      <alignment/>
    </xf>
    <xf numFmtId="165" fontId="3" fillId="0" borderId="0" xfId="42" applyNumberFormat="1" applyFont="1" applyBorder="1" applyAlignment="1">
      <alignment/>
    </xf>
    <xf numFmtId="43" fontId="3" fillId="0" borderId="0" xfId="42" applyFont="1" applyBorder="1" applyAlignment="1">
      <alignment/>
    </xf>
    <xf numFmtId="0" fontId="3" fillId="0" borderId="0" xfId="0" applyFont="1" applyBorder="1" applyAlignment="1">
      <alignment/>
    </xf>
    <xf numFmtId="0" fontId="7" fillId="0" borderId="0" xfId="0" applyFont="1" applyBorder="1" applyAlignment="1">
      <alignment horizontal="center"/>
    </xf>
    <xf numFmtId="3" fontId="7" fillId="0" borderId="0" xfId="0" applyNumberFormat="1" applyFont="1" applyBorder="1" applyAlignment="1">
      <alignment horizontal="center"/>
    </xf>
    <xf numFmtId="164" fontId="4" fillId="0" borderId="0" xfId="0" applyNumberFormat="1" applyFont="1" applyBorder="1" applyAlignment="1">
      <alignment horizontal="center"/>
    </xf>
    <xf numFmtId="0" fontId="0" fillId="33" borderId="0" xfId="0" applyFill="1" applyBorder="1" applyAlignment="1">
      <alignment/>
    </xf>
    <xf numFmtId="0" fontId="3" fillId="33" borderId="0" xfId="0" applyFont="1" applyFill="1" applyBorder="1" applyAlignment="1">
      <alignment horizontal="center" wrapText="1"/>
    </xf>
    <xf numFmtId="0" fontId="4" fillId="33" borderId="0" xfId="0" applyFont="1" applyFill="1" applyBorder="1" applyAlignment="1">
      <alignment/>
    </xf>
    <xf numFmtId="43" fontId="4" fillId="33" borderId="0" xfId="42" applyFont="1" applyFill="1" applyBorder="1" applyAlignment="1">
      <alignment/>
    </xf>
    <xf numFmtId="43" fontId="3" fillId="33" borderId="0" xfId="42" applyFont="1" applyFill="1" applyBorder="1" applyAlignment="1">
      <alignment/>
    </xf>
    <xf numFmtId="164" fontId="0" fillId="0" borderId="0" xfId="0" applyNumberFormat="1" applyAlignment="1">
      <alignment horizontal="center"/>
    </xf>
    <xf numFmtId="0" fontId="0" fillId="34" borderId="0" xfId="0" applyFill="1" applyBorder="1" applyAlignment="1">
      <alignment/>
    </xf>
    <xf numFmtId="0" fontId="3" fillId="34" borderId="0" xfId="0" applyFont="1" applyFill="1" applyBorder="1" applyAlignment="1">
      <alignment horizontal="center" wrapText="1"/>
    </xf>
    <xf numFmtId="0" fontId="4" fillId="34" borderId="0" xfId="0" applyFont="1" applyFill="1" applyBorder="1" applyAlignment="1">
      <alignment/>
    </xf>
    <xf numFmtId="43" fontId="4" fillId="34" borderId="0" xfId="42" applyFont="1" applyFill="1" applyBorder="1" applyAlignment="1">
      <alignment/>
    </xf>
    <xf numFmtId="43" fontId="3" fillId="34" borderId="0" xfId="42" applyFont="1" applyFill="1" applyBorder="1" applyAlignment="1">
      <alignment/>
    </xf>
    <xf numFmtId="0" fontId="3" fillId="33" borderId="0" xfId="0" applyFont="1" applyFill="1" applyBorder="1" applyAlignment="1">
      <alignment/>
    </xf>
    <xf numFmtId="0" fontId="7" fillId="33" borderId="0" xfId="0" applyFont="1" applyFill="1" applyBorder="1" applyAlignment="1">
      <alignment horizontal="center"/>
    </xf>
    <xf numFmtId="0" fontId="3" fillId="33" borderId="0" xfId="0" applyFont="1" applyFill="1" applyBorder="1" applyAlignment="1">
      <alignment horizontal="center"/>
    </xf>
    <xf numFmtId="4" fontId="0" fillId="33" borderId="0" xfId="42" applyNumberFormat="1" applyFont="1" applyFill="1" applyAlignment="1">
      <alignment/>
    </xf>
    <xf numFmtId="3" fontId="4" fillId="33" borderId="0" xfId="0" applyNumberFormat="1" applyFont="1" applyFill="1" applyBorder="1" applyAlignment="1">
      <alignment/>
    </xf>
    <xf numFmtId="3" fontId="3" fillId="33" borderId="0" xfId="0" applyNumberFormat="1" applyFont="1" applyFill="1" applyBorder="1" applyAlignment="1">
      <alignment/>
    </xf>
    <xf numFmtId="0" fontId="0" fillId="35" borderId="0" xfId="0" applyFill="1" applyBorder="1" applyAlignment="1">
      <alignment/>
    </xf>
    <xf numFmtId="0" fontId="3" fillId="35" borderId="0" xfId="0" applyFont="1" applyFill="1" applyBorder="1" applyAlignment="1">
      <alignment horizontal="center" wrapText="1"/>
    </xf>
    <xf numFmtId="0" fontId="4" fillId="35" borderId="0" xfId="0" applyFont="1" applyFill="1" applyBorder="1" applyAlignment="1">
      <alignment/>
    </xf>
    <xf numFmtId="43" fontId="4" fillId="35" borderId="0" xfId="42" applyFont="1" applyFill="1" applyBorder="1" applyAlignment="1">
      <alignment/>
    </xf>
    <xf numFmtId="43" fontId="3" fillId="35" borderId="0" xfId="42" applyFont="1" applyFill="1" applyBorder="1" applyAlignment="1">
      <alignment/>
    </xf>
    <xf numFmtId="0" fontId="3" fillId="0" borderId="10" xfId="0" applyFont="1" applyBorder="1" applyAlignment="1">
      <alignment horizontal="center" wrapText="1"/>
    </xf>
    <xf numFmtId="0" fontId="3" fillId="0" borderId="11" xfId="0" applyFont="1" applyBorder="1" applyAlignment="1">
      <alignment horizontal="center" wrapText="1"/>
    </xf>
    <xf numFmtId="0" fontId="4" fillId="0" borderId="12" xfId="0" applyFont="1" applyBorder="1" applyAlignment="1">
      <alignment/>
    </xf>
    <xf numFmtId="0" fontId="3" fillId="0" borderId="12" xfId="0" applyFont="1" applyBorder="1" applyAlignment="1">
      <alignment horizontal="center"/>
    </xf>
    <xf numFmtId="164" fontId="4" fillId="0" borderId="12" xfId="0" applyNumberFormat="1" applyFont="1" applyBorder="1" applyAlignment="1">
      <alignment/>
    </xf>
    <xf numFmtId="3" fontId="4" fillId="0" borderId="12" xfId="0" applyNumberFormat="1" applyFont="1" applyBorder="1" applyAlignment="1">
      <alignment/>
    </xf>
    <xf numFmtId="165" fontId="4" fillId="0" borderId="12" xfId="42" applyNumberFormat="1" applyFont="1" applyBorder="1" applyAlignment="1">
      <alignment/>
    </xf>
    <xf numFmtId="43" fontId="4" fillId="0" borderId="12" xfId="42" applyFont="1" applyBorder="1" applyAlignment="1">
      <alignment/>
    </xf>
    <xf numFmtId="3" fontId="3" fillId="0" borderId="12" xfId="0" applyNumberFormat="1" applyFont="1" applyBorder="1" applyAlignment="1">
      <alignment/>
    </xf>
    <xf numFmtId="165" fontId="3" fillId="0" borderId="12" xfId="42" applyNumberFormat="1" applyFont="1" applyBorder="1" applyAlignment="1">
      <alignment/>
    </xf>
    <xf numFmtId="43" fontId="3" fillId="0" borderId="12" xfId="42" applyFont="1" applyBorder="1" applyAlignment="1">
      <alignment/>
    </xf>
    <xf numFmtId="0" fontId="6" fillId="0" borderId="0" xfId="0" applyFont="1" applyFill="1" applyBorder="1" applyAlignment="1">
      <alignment wrapText="1"/>
    </xf>
    <xf numFmtId="0" fontId="0" fillId="0" borderId="0" xfId="0" applyFill="1" applyBorder="1" applyAlignment="1">
      <alignment wrapText="1"/>
    </xf>
    <xf numFmtId="0" fontId="6" fillId="0" borderId="0" xfId="0" applyFont="1" applyBorder="1" applyAlignment="1">
      <alignment wrapText="1"/>
    </xf>
    <xf numFmtId="0" fontId="0" fillId="0" borderId="0" xfId="0" applyBorder="1" applyAlignment="1">
      <alignment wrapText="1"/>
    </xf>
    <xf numFmtId="0" fontId="3" fillId="0" borderId="11"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7" fillId="0" borderId="12" xfId="0" applyFont="1" applyBorder="1" applyAlignment="1">
      <alignment horizontal="center"/>
    </xf>
    <xf numFmtId="3" fontId="7" fillId="0" borderId="12" xfId="0" applyNumberFormat="1" applyFont="1" applyBorder="1" applyAlignment="1">
      <alignment horizontal="center"/>
    </xf>
    <xf numFmtId="0" fontId="5" fillId="0" borderId="0" xfId="0" applyFont="1" applyBorder="1" applyAlignment="1">
      <alignment wrapText="1"/>
    </xf>
    <xf numFmtId="0" fontId="5" fillId="0" borderId="0" xfId="0" applyFont="1" applyBorder="1" applyAlignment="1">
      <alignment/>
    </xf>
    <xf numFmtId="164" fontId="4" fillId="0" borderId="12" xfId="0" applyNumberFormat="1" applyFont="1" applyBorder="1" applyAlignment="1">
      <alignment horizontal="center"/>
    </xf>
    <xf numFmtId="164" fontId="4" fillId="0" borderId="0" xfId="0" applyNumberFormat="1" applyFont="1" applyBorder="1" applyAlignment="1">
      <alignment horizontal="center"/>
    </xf>
    <xf numFmtId="3" fontId="7"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7"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9"/>
  <sheetViews>
    <sheetView tabSelected="1" zoomScalePageLayoutView="0" workbookViewId="0" topLeftCell="A1">
      <selection activeCell="G12" sqref="G12"/>
    </sheetView>
  </sheetViews>
  <sheetFormatPr defaultColWidth="9.140625" defaultRowHeight="16.5"/>
  <cols>
    <col min="1" max="1" width="3.7109375" style="3" customWidth="1"/>
    <col min="2" max="2" width="10.57421875" style="3" customWidth="1"/>
    <col min="3" max="16384" width="9.140625" style="3" customWidth="1"/>
  </cols>
  <sheetData>
    <row r="1" spans="1:15" ht="18.75">
      <c r="A1" s="1" t="s">
        <v>150</v>
      </c>
      <c r="B1" s="2"/>
      <c r="C1" s="2"/>
      <c r="D1" s="2"/>
      <c r="E1" s="2"/>
      <c r="F1" s="2"/>
      <c r="G1" s="2"/>
      <c r="H1" s="2"/>
      <c r="I1" s="2"/>
      <c r="J1" s="2"/>
      <c r="K1" s="2"/>
      <c r="L1" s="2"/>
      <c r="M1" s="2"/>
      <c r="N1" s="2"/>
      <c r="O1" s="2"/>
    </row>
    <row r="2" spans="1:15" ht="21">
      <c r="A2" s="4" t="s">
        <v>0</v>
      </c>
      <c r="B2" s="2"/>
      <c r="C2" s="2"/>
      <c r="D2" s="2"/>
      <c r="E2" s="2"/>
      <c r="F2" s="2"/>
      <c r="G2" s="2"/>
      <c r="H2" s="2"/>
      <c r="I2" s="2"/>
      <c r="J2" s="2"/>
      <c r="K2" s="2"/>
      <c r="L2" s="2"/>
      <c r="M2" s="2"/>
      <c r="N2" s="2"/>
      <c r="O2" s="2"/>
    </row>
    <row r="3" spans="1:15" ht="18.75">
      <c r="A3" s="1" t="s">
        <v>1</v>
      </c>
      <c r="B3" s="2"/>
      <c r="C3" s="2"/>
      <c r="D3" s="2"/>
      <c r="E3" s="2"/>
      <c r="F3" s="2"/>
      <c r="G3" s="2"/>
      <c r="H3" s="2"/>
      <c r="I3" s="2"/>
      <c r="J3" s="2"/>
      <c r="K3" s="2"/>
      <c r="L3" s="2"/>
      <c r="M3" s="2"/>
      <c r="N3" s="2"/>
      <c r="O3" s="2"/>
    </row>
    <row r="4" spans="1:15" ht="17.25" thickBot="1">
      <c r="A4" s="5"/>
      <c r="B4" s="2"/>
      <c r="C4" s="2"/>
      <c r="D4" s="2"/>
      <c r="E4" s="2"/>
      <c r="F4" s="2"/>
      <c r="G4" s="2"/>
      <c r="H4" s="2"/>
      <c r="I4" s="2"/>
      <c r="J4" s="2"/>
      <c r="K4" s="2"/>
      <c r="L4" s="2"/>
      <c r="M4" s="2"/>
      <c r="N4" s="2"/>
      <c r="O4" s="2"/>
    </row>
    <row r="5" spans="1:15" ht="65.25" thickBot="1">
      <c r="A5" s="58" t="s">
        <v>2</v>
      </c>
      <c r="B5" s="59"/>
      <c r="C5" s="42" t="s">
        <v>3</v>
      </c>
      <c r="D5" s="42" t="s">
        <v>4</v>
      </c>
      <c r="E5" s="42" t="s">
        <v>5</v>
      </c>
      <c r="F5" s="42" t="s">
        <v>6</v>
      </c>
      <c r="G5" s="42" t="s">
        <v>5</v>
      </c>
      <c r="H5" s="42" t="s">
        <v>7</v>
      </c>
      <c r="I5" s="42" t="s">
        <v>5</v>
      </c>
      <c r="J5" s="42" t="s">
        <v>8</v>
      </c>
      <c r="K5" s="42" t="s">
        <v>5</v>
      </c>
      <c r="L5" s="42" t="s">
        <v>9</v>
      </c>
      <c r="M5" s="42" t="s">
        <v>5</v>
      </c>
      <c r="N5" s="42" t="s">
        <v>10</v>
      </c>
      <c r="O5" s="42" t="s">
        <v>11</v>
      </c>
    </row>
    <row r="6" spans="1:15" ht="16.5">
      <c r="A6" s="57"/>
      <c r="B6" s="57"/>
      <c r="C6" s="43"/>
      <c r="D6" s="43"/>
      <c r="E6" s="43"/>
      <c r="F6" s="43"/>
      <c r="G6" s="43"/>
      <c r="H6" s="43"/>
      <c r="I6" s="43"/>
      <c r="J6" s="43"/>
      <c r="K6" s="43"/>
      <c r="L6" s="43"/>
      <c r="M6" s="43"/>
      <c r="N6" s="43"/>
      <c r="O6" s="43"/>
    </row>
    <row r="7" spans="1:15" ht="16.5">
      <c r="A7" s="60" t="s">
        <v>12</v>
      </c>
      <c r="B7" s="60"/>
      <c r="C7" s="44"/>
      <c r="D7" s="44"/>
      <c r="E7" s="44"/>
      <c r="F7" s="44"/>
      <c r="G7" s="44"/>
      <c r="H7" s="44"/>
      <c r="I7" s="44"/>
      <c r="J7" s="44"/>
      <c r="K7" s="44"/>
      <c r="L7" s="44"/>
      <c r="M7" s="44"/>
      <c r="N7" s="44"/>
      <c r="O7" s="44"/>
    </row>
    <row r="8" spans="1:15" ht="16.5">
      <c r="A8" s="45"/>
      <c r="B8" s="45"/>
      <c r="C8" s="44"/>
      <c r="D8" s="44"/>
      <c r="E8" s="44"/>
      <c r="F8" s="44"/>
      <c r="G8" s="44"/>
      <c r="H8" s="44"/>
      <c r="I8" s="44"/>
      <c r="J8" s="44"/>
      <c r="K8" s="44"/>
      <c r="L8" s="44"/>
      <c r="M8" s="44"/>
      <c r="N8" s="44"/>
      <c r="O8" s="44"/>
    </row>
    <row r="9" spans="1:15" ht="16.5">
      <c r="A9" s="46">
        <v>1</v>
      </c>
      <c r="B9" s="47" t="s">
        <v>13</v>
      </c>
      <c r="C9" s="48">
        <v>5156</v>
      </c>
      <c r="D9" s="49">
        <v>25</v>
      </c>
      <c r="E9" s="49">
        <v>4.85</v>
      </c>
      <c r="F9" s="49">
        <v>430.68</v>
      </c>
      <c r="G9" s="49">
        <v>83.52986811481769</v>
      </c>
      <c r="H9" s="49">
        <v>89.46</v>
      </c>
      <c r="I9" s="49">
        <v>17.35</v>
      </c>
      <c r="J9" s="49">
        <v>27</v>
      </c>
      <c r="K9" s="49">
        <v>5.24</v>
      </c>
      <c r="L9" s="49">
        <v>12.77</v>
      </c>
      <c r="M9" s="49">
        <v>2.476726144297905</v>
      </c>
      <c r="N9" s="49">
        <f>D9+F9+H9+J9+L9</f>
        <v>584.91</v>
      </c>
      <c r="O9" s="49">
        <f>ROUND(SUM(N9/C9)*1000,2)</f>
        <v>113.44</v>
      </c>
    </row>
    <row r="10" spans="1:15" ht="16.5">
      <c r="A10" s="46">
        <v>2</v>
      </c>
      <c r="B10" s="47" t="s">
        <v>14</v>
      </c>
      <c r="C10" s="48">
        <v>12066</v>
      </c>
      <c r="D10" s="49">
        <v>46.15</v>
      </c>
      <c r="E10" s="49">
        <v>3.82</v>
      </c>
      <c r="F10" s="49">
        <v>1009.2</v>
      </c>
      <c r="G10" s="49">
        <v>83.63998010939831</v>
      </c>
      <c r="H10" s="49">
        <v>142</v>
      </c>
      <c r="I10" s="49">
        <v>11.77</v>
      </c>
      <c r="J10" s="49">
        <v>67.75</v>
      </c>
      <c r="K10" s="49">
        <v>5.61</v>
      </c>
      <c r="L10" s="49">
        <v>33</v>
      </c>
      <c r="M10" s="49">
        <v>2.7349577324714076</v>
      </c>
      <c r="N10" s="49">
        <f aca="true" t="shared" si="0" ref="N10:N73">D10+F10+H10+J10+L10</f>
        <v>1298.1000000000001</v>
      </c>
      <c r="O10" s="49">
        <f aca="true" t="shared" si="1" ref="O10:O73">ROUND(SUM(N10/C10)*1000,2)</f>
        <v>107.58</v>
      </c>
    </row>
    <row r="11" spans="1:15" ht="16.5">
      <c r="A11" s="46">
        <v>3</v>
      </c>
      <c r="B11" s="47" t="s">
        <v>15</v>
      </c>
      <c r="C11" s="48">
        <v>2945</v>
      </c>
      <c r="D11" s="49">
        <v>12</v>
      </c>
      <c r="E11" s="49">
        <v>4.07</v>
      </c>
      <c r="F11" s="49">
        <v>222.2</v>
      </c>
      <c r="G11" s="49">
        <v>75.44991511035654</v>
      </c>
      <c r="H11" s="49">
        <v>63.5</v>
      </c>
      <c r="I11" s="49">
        <v>21.56</v>
      </c>
      <c r="J11" s="49">
        <v>15.25</v>
      </c>
      <c r="K11" s="49">
        <v>5.18</v>
      </c>
      <c r="L11" s="49">
        <v>35</v>
      </c>
      <c r="M11" s="49">
        <v>11.884550084889643</v>
      </c>
      <c r="N11" s="49">
        <f t="shared" si="0"/>
        <v>347.95</v>
      </c>
      <c r="O11" s="49">
        <f t="shared" si="1"/>
        <v>118.15</v>
      </c>
    </row>
    <row r="12" spans="1:15" ht="16.5">
      <c r="A12" s="46">
        <v>4</v>
      </c>
      <c r="B12" s="47" t="s">
        <v>16</v>
      </c>
      <c r="C12" s="48">
        <v>1278</v>
      </c>
      <c r="D12" s="49">
        <v>8</v>
      </c>
      <c r="E12" s="49">
        <v>6.26</v>
      </c>
      <c r="F12" s="49">
        <v>142.13</v>
      </c>
      <c r="G12" s="49">
        <v>111.21283255086071</v>
      </c>
      <c r="H12" s="49">
        <v>39</v>
      </c>
      <c r="I12" s="49">
        <v>30.52</v>
      </c>
      <c r="J12" s="49">
        <v>9</v>
      </c>
      <c r="K12" s="49">
        <v>7.04</v>
      </c>
      <c r="L12" s="49">
        <v>6</v>
      </c>
      <c r="M12" s="49">
        <v>4.694835680751174</v>
      </c>
      <c r="N12" s="49">
        <f t="shared" si="0"/>
        <v>204.13</v>
      </c>
      <c r="O12" s="49">
        <f t="shared" si="1"/>
        <v>159.73</v>
      </c>
    </row>
    <row r="13" spans="1:15" ht="16.5">
      <c r="A13" s="46">
        <v>5</v>
      </c>
      <c r="B13" s="47" t="s">
        <v>17</v>
      </c>
      <c r="C13" s="48">
        <v>4552</v>
      </c>
      <c r="D13" s="49">
        <v>15.45</v>
      </c>
      <c r="E13" s="49">
        <v>3.39</v>
      </c>
      <c r="F13" s="49">
        <v>344.67</v>
      </c>
      <c r="G13" s="49">
        <v>75.71836555360281</v>
      </c>
      <c r="H13" s="49">
        <v>57.5</v>
      </c>
      <c r="I13" s="49">
        <v>12.63</v>
      </c>
      <c r="J13" s="49">
        <v>24</v>
      </c>
      <c r="K13" s="49">
        <v>5.27</v>
      </c>
      <c r="L13" s="49">
        <v>8.5</v>
      </c>
      <c r="M13" s="49">
        <v>1.867311072056239</v>
      </c>
      <c r="N13" s="49">
        <f t="shared" si="0"/>
        <v>450.12</v>
      </c>
      <c r="O13" s="49">
        <f t="shared" si="1"/>
        <v>98.88</v>
      </c>
    </row>
    <row r="14" spans="1:15" ht="16.5">
      <c r="A14" s="46">
        <v>6</v>
      </c>
      <c r="B14" s="47" t="s">
        <v>18</v>
      </c>
      <c r="C14" s="48">
        <v>2327</v>
      </c>
      <c r="D14" s="49">
        <v>8</v>
      </c>
      <c r="E14" s="49">
        <v>3.44</v>
      </c>
      <c r="F14" s="49">
        <v>182.82</v>
      </c>
      <c r="G14" s="49">
        <v>78.56467554791577</v>
      </c>
      <c r="H14" s="49">
        <v>27</v>
      </c>
      <c r="I14" s="49">
        <v>11.6</v>
      </c>
      <c r="J14" s="49">
        <v>10</v>
      </c>
      <c r="K14" s="49">
        <v>4.3</v>
      </c>
      <c r="L14" s="49">
        <v>14.1</v>
      </c>
      <c r="M14" s="49">
        <v>6.059303824666953</v>
      </c>
      <c r="N14" s="49">
        <f t="shared" si="0"/>
        <v>241.92</v>
      </c>
      <c r="O14" s="49">
        <f t="shared" si="1"/>
        <v>103.96</v>
      </c>
    </row>
    <row r="15" spans="1:15" ht="16.5">
      <c r="A15" s="46">
        <v>7</v>
      </c>
      <c r="B15" s="47" t="s">
        <v>19</v>
      </c>
      <c r="C15" s="48">
        <v>18340</v>
      </c>
      <c r="D15" s="49">
        <v>61</v>
      </c>
      <c r="E15" s="49">
        <v>3.33</v>
      </c>
      <c r="F15" s="49">
        <v>1708.52</v>
      </c>
      <c r="G15" s="49">
        <v>93.15812431842967</v>
      </c>
      <c r="H15" s="49">
        <v>181.75</v>
      </c>
      <c r="I15" s="49">
        <v>9.91</v>
      </c>
      <c r="J15" s="49">
        <v>97</v>
      </c>
      <c r="K15" s="49">
        <v>5.29</v>
      </c>
      <c r="L15" s="49">
        <v>139.16</v>
      </c>
      <c r="M15" s="49">
        <v>7.587786259541984</v>
      </c>
      <c r="N15" s="49">
        <f t="shared" si="0"/>
        <v>2187.43</v>
      </c>
      <c r="O15" s="49">
        <f t="shared" si="1"/>
        <v>119.27</v>
      </c>
    </row>
    <row r="16" spans="1:15" ht="16.5">
      <c r="A16" s="46">
        <v>8</v>
      </c>
      <c r="B16" s="47" t="s">
        <v>20</v>
      </c>
      <c r="C16" s="48">
        <v>10696</v>
      </c>
      <c r="D16" s="49">
        <v>38</v>
      </c>
      <c r="E16" s="49">
        <v>3.55</v>
      </c>
      <c r="F16" s="49">
        <v>785.45</v>
      </c>
      <c r="G16" s="49">
        <v>73.43399401645476</v>
      </c>
      <c r="H16" s="49">
        <v>130</v>
      </c>
      <c r="I16" s="49">
        <v>12.15</v>
      </c>
      <c r="J16" s="49">
        <v>49</v>
      </c>
      <c r="K16" s="49">
        <v>4.58</v>
      </c>
      <c r="L16" s="49">
        <v>51.53</v>
      </c>
      <c r="M16" s="49">
        <v>4.8176888556469715</v>
      </c>
      <c r="N16" s="49">
        <f t="shared" si="0"/>
        <v>1053.98</v>
      </c>
      <c r="O16" s="49">
        <f t="shared" si="1"/>
        <v>98.54</v>
      </c>
    </row>
    <row r="17" spans="1:15" ht="16.5">
      <c r="A17" s="46">
        <v>9</v>
      </c>
      <c r="B17" s="47" t="s">
        <v>21</v>
      </c>
      <c r="C17" s="48">
        <v>799</v>
      </c>
      <c r="D17" s="49">
        <v>4</v>
      </c>
      <c r="E17" s="49">
        <v>5.01</v>
      </c>
      <c r="F17" s="49">
        <v>75.1</v>
      </c>
      <c r="G17" s="49">
        <v>93.99249061326657</v>
      </c>
      <c r="H17" s="49">
        <v>18</v>
      </c>
      <c r="I17" s="49">
        <v>22.53</v>
      </c>
      <c r="J17" s="49">
        <v>6</v>
      </c>
      <c r="K17" s="49">
        <v>7.51</v>
      </c>
      <c r="L17" s="49">
        <v>0</v>
      </c>
      <c r="M17" s="49">
        <v>0</v>
      </c>
      <c r="N17" s="49">
        <f t="shared" si="0"/>
        <v>103.1</v>
      </c>
      <c r="O17" s="49">
        <f t="shared" si="1"/>
        <v>129.04</v>
      </c>
    </row>
    <row r="18" spans="1:15" ht="16.5">
      <c r="A18" s="46">
        <v>10</v>
      </c>
      <c r="B18" s="47" t="s">
        <v>22</v>
      </c>
      <c r="C18" s="48">
        <v>10581</v>
      </c>
      <c r="D18" s="49">
        <v>38</v>
      </c>
      <c r="E18" s="49">
        <v>3.59</v>
      </c>
      <c r="F18" s="49">
        <v>752.79</v>
      </c>
      <c r="G18" s="49">
        <v>71.14544939041679</v>
      </c>
      <c r="H18" s="49">
        <v>134</v>
      </c>
      <c r="I18" s="49">
        <v>12.66</v>
      </c>
      <c r="J18" s="49">
        <v>48</v>
      </c>
      <c r="K18" s="49">
        <v>4.54</v>
      </c>
      <c r="L18" s="49">
        <v>1.33</v>
      </c>
      <c r="M18" s="49">
        <v>0.12569700406388812</v>
      </c>
      <c r="N18" s="49">
        <f t="shared" si="0"/>
        <v>974.12</v>
      </c>
      <c r="O18" s="49">
        <f t="shared" si="1"/>
        <v>92.06</v>
      </c>
    </row>
    <row r="19" spans="1:15" ht="16.5">
      <c r="A19" s="46">
        <v>11</v>
      </c>
      <c r="B19" s="47" t="s">
        <v>23</v>
      </c>
      <c r="C19" s="48">
        <v>887</v>
      </c>
      <c r="D19" s="49">
        <v>4</v>
      </c>
      <c r="E19" s="49">
        <v>4.51</v>
      </c>
      <c r="F19" s="49">
        <v>80</v>
      </c>
      <c r="G19" s="49">
        <v>90.19165727170237</v>
      </c>
      <c r="H19" s="49">
        <v>15</v>
      </c>
      <c r="I19" s="49">
        <v>16.91</v>
      </c>
      <c r="J19" s="49">
        <v>4</v>
      </c>
      <c r="K19" s="49">
        <v>4.51</v>
      </c>
      <c r="L19" s="49">
        <v>0</v>
      </c>
      <c r="M19" s="49">
        <v>0</v>
      </c>
      <c r="N19" s="49">
        <f t="shared" si="0"/>
        <v>103</v>
      </c>
      <c r="O19" s="49">
        <f t="shared" si="1"/>
        <v>116.12</v>
      </c>
    </row>
    <row r="20" spans="1:15" ht="16.5">
      <c r="A20" s="46">
        <v>12</v>
      </c>
      <c r="B20" s="47" t="s">
        <v>24</v>
      </c>
      <c r="C20" s="48">
        <v>4685</v>
      </c>
      <c r="D20" s="49">
        <v>18</v>
      </c>
      <c r="E20" s="49">
        <v>3.84</v>
      </c>
      <c r="F20" s="49">
        <v>341.04</v>
      </c>
      <c r="G20" s="49">
        <v>72.7940234791889</v>
      </c>
      <c r="H20" s="49">
        <v>68</v>
      </c>
      <c r="I20" s="49">
        <v>14.51</v>
      </c>
      <c r="J20" s="49">
        <v>26.6</v>
      </c>
      <c r="K20" s="49">
        <v>5.68</v>
      </c>
      <c r="L20" s="49">
        <v>5</v>
      </c>
      <c r="M20" s="49">
        <v>1.0672358591248667</v>
      </c>
      <c r="N20" s="49">
        <f t="shared" si="0"/>
        <v>458.64000000000004</v>
      </c>
      <c r="O20" s="49">
        <f t="shared" si="1"/>
        <v>97.9</v>
      </c>
    </row>
    <row r="21" spans="1:15" ht="16.5">
      <c r="A21" s="46">
        <v>13</v>
      </c>
      <c r="B21" s="47" t="s">
        <v>25</v>
      </c>
      <c r="C21" s="48">
        <v>2357</v>
      </c>
      <c r="D21" s="49">
        <v>9.5</v>
      </c>
      <c r="E21" s="49">
        <v>4.03</v>
      </c>
      <c r="F21" s="49">
        <v>187.17</v>
      </c>
      <c r="G21" s="49">
        <v>79.4102672889266</v>
      </c>
      <c r="H21" s="49">
        <v>40</v>
      </c>
      <c r="I21" s="49">
        <v>16.97</v>
      </c>
      <c r="J21" s="49">
        <v>12</v>
      </c>
      <c r="K21" s="49">
        <v>5.09</v>
      </c>
      <c r="L21" s="49">
        <v>17.3</v>
      </c>
      <c r="M21" s="49">
        <v>7.339838778107764</v>
      </c>
      <c r="N21" s="49">
        <f t="shared" si="0"/>
        <v>265.96999999999997</v>
      </c>
      <c r="O21" s="49">
        <f t="shared" si="1"/>
        <v>112.84</v>
      </c>
    </row>
    <row r="22" spans="1:15" ht="16.5">
      <c r="A22" s="46">
        <v>14</v>
      </c>
      <c r="B22" s="47" t="s">
        <v>26</v>
      </c>
      <c r="C22" s="48">
        <v>3817</v>
      </c>
      <c r="D22" s="49">
        <v>16</v>
      </c>
      <c r="E22" s="49">
        <v>4.19</v>
      </c>
      <c r="F22" s="49">
        <v>322.5</v>
      </c>
      <c r="G22" s="49">
        <v>84.49043751637412</v>
      </c>
      <c r="H22" s="49">
        <v>28</v>
      </c>
      <c r="I22" s="49">
        <v>7.34</v>
      </c>
      <c r="J22" s="49">
        <v>21</v>
      </c>
      <c r="K22" s="49">
        <v>5.5</v>
      </c>
      <c r="L22" s="49">
        <v>12</v>
      </c>
      <c r="M22" s="49">
        <v>3.143830233167409</v>
      </c>
      <c r="N22" s="49">
        <f t="shared" si="0"/>
        <v>399.5</v>
      </c>
      <c r="O22" s="49">
        <f t="shared" si="1"/>
        <v>104.66</v>
      </c>
    </row>
    <row r="23" spans="1:15" ht="16.5">
      <c r="A23" s="46">
        <v>15</v>
      </c>
      <c r="B23" s="47" t="s">
        <v>27</v>
      </c>
      <c r="C23" s="48">
        <v>2229</v>
      </c>
      <c r="D23" s="49">
        <v>9.87</v>
      </c>
      <c r="E23" s="49">
        <v>4.43</v>
      </c>
      <c r="F23" s="49">
        <v>163.6</v>
      </c>
      <c r="G23" s="49">
        <v>73.3961417676088</v>
      </c>
      <c r="H23" s="49">
        <v>39</v>
      </c>
      <c r="I23" s="49">
        <v>17.5</v>
      </c>
      <c r="J23" s="49">
        <v>10</v>
      </c>
      <c r="K23" s="49">
        <v>4.49</v>
      </c>
      <c r="L23" s="49">
        <v>8</v>
      </c>
      <c r="M23" s="49">
        <v>3.589053387169134</v>
      </c>
      <c r="N23" s="49">
        <f t="shared" si="0"/>
        <v>230.47</v>
      </c>
      <c r="O23" s="49">
        <f t="shared" si="1"/>
        <v>103.4</v>
      </c>
    </row>
    <row r="24" spans="1:15" ht="16.5">
      <c r="A24" s="46">
        <v>16</v>
      </c>
      <c r="B24" s="47" t="s">
        <v>28</v>
      </c>
      <c r="C24" s="48">
        <v>8614</v>
      </c>
      <c r="D24" s="49">
        <v>26.5</v>
      </c>
      <c r="E24" s="49">
        <v>3.08</v>
      </c>
      <c r="F24" s="49">
        <v>660.99</v>
      </c>
      <c r="G24" s="49">
        <v>76.73438588344555</v>
      </c>
      <c r="H24" s="49">
        <v>101.8</v>
      </c>
      <c r="I24" s="49">
        <v>11.82</v>
      </c>
      <c r="J24" s="49">
        <v>30.5</v>
      </c>
      <c r="K24" s="49">
        <v>3.54</v>
      </c>
      <c r="L24" s="49">
        <v>19</v>
      </c>
      <c r="M24" s="49">
        <v>2.205711632226608</v>
      </c>
      <c r="N24" s="49">
        <f t="shared" si="0"/>
        <v>838.79</v>
      </c>
      <c r="O24" s="49">
        <f t="shared" si="1"/>
        <v>97.38</v>
      </c>
    </row>
    <row r="25" spans="1:15" ht="16.5">
      <c r="A25" s="46">
        <v>17</v>
      </c>
      <c r="B25" s="47" t="s">
        <v>29</v>
      </c>
      <c r="C25" s="48">
        <v>3685</v>
      </c>
      <c r="D25" s="49">
        <v>11</v>
      </c>
      <c r="E25" s="49">
        <v>2.99</v>
      </c>
      <c r="F25" s="49">
        <v>264.35</v>
      </c>
      <c r="G25" s="49">
        <v>71.73677069199458</v>
      </c>
      <c r="H25" s="49">
        <v>65</v>
      </c>
      <c r="I25" s="49">
        <v>17.64</v>
      </c>
      <c r="J25" s="49">
        <v>18.5</v>
      </c>
      <c r="K25" s="49">
        <v>5.02</v>
      </c>
      <c r="L25" s="49">
        <v>12.06</v>
      </c>
      <c r="M25" s="49">
        <v>3.272727272727273</v>
      </c>
      <c r="N25" s="49">
        <f t="shared" si="0"/>
        <v>370.91</v>
      </c>
      <c r="O25" s="49">
        <f t="shared" si="1"/>
        <v>100.65</v>
      </c>
    </row>
    <row r="26" spans="1:15" ht="16.5">
      <c r="A26" s="46">
        <v>18</v>
      </c>
      <c r="B26" s="47" t="s">
        <v>30</v>
      </c>
      <c r="C26" s="48">
        <v>3939</v>
      </c>
      <c r="D26" s="49">
        <v>15</v>
      </c>
      <c r="E26" s="49">
        <v>3.81</v>
      </c>
      <c r="F26" s="49">
        <v>335.45</v>
      </c>
      <c r="G26" s="49">
        <v>85.16120842853515</v>
      </c>
      <c r="H26" s="49">
        <v>42.84</v>
      </c>
      <c r="I26" s="49">
        <v>10.88</v>
      </c>
      <c r="J26" s="49">
        <v>21</v>
      </c>
      <c r="K26" s="49">
        <v>5.33</v>
      </c>
      <c r="L26" s="49">
        <v>12.07</v>
      </c>
      <c r="M26" s="49">
        <v>3.0642294998730644</v>
      </c>
      <c r="N26" s="49">
        <f t="shared" si="0"/>
        <v>426.35999999999996</v>
      </c>
      <c r="O26" s="49">
        <f t="shared" si="1"/>
        <v>108.24</v>
      </c>
    </row>
    <row r="27" spans="1:15" ht="16.5">
      <c r="A27" s="46">
        <v>19</v>
      </c>
      <c r="B27" s="47" t="s">
        <v>31</v>
      </c>
      <c r="C27" s="48">
        <v>930</v>
      </c>
      <c r="D27" s="49">
        <v>5</v>
      </c>
      <c r="E27" s="49">
        <v>5.38</v>
      </c>
      <c r="F27" s="49">
        <v>85</v>
      </c>
      <c r="G27" s="49">
        <v>91.3978494623656</v>
      </c>
      <c r="H27" s="49">
        <v>21</v>
      </c>
      <c r="I27" s="49">
        <v>22.58</v>
      </c>
      <c r="J27" s="49">
        <v>5</v>
      </c>
      <c r="K27" s="49">
        <v>5.38</v>
      </c>
      <c r="L27" s="49">
        <v>0</v>
      </c>
      <c r="M27" s="49">
        <v>0</v>
      </c>
      <c r="N27" s="49">
        <f t="shared" si="0"/>
        <v>116</v>
      </c>
      <c r="O27" s="49">
        <f t="shared" si="1"/>
        <v>124.73</v>
      </c>
    </row>
    <row r="28" spans="1:15" ht="16.5">
      <c r="A28" s="46">
        <v>20</v>
      </c>
      <c r="B28" s="47" t="s">
        <v>32</v>
      </c>
      <c r="C28" s="48">
        <v>2200</v>
      </c>
      <c r="D28" s="49">
        <v>6</v>
      </c>
      <c r="E28" s="49">
        <v>2.73</v>
      </c>
      <c r="F28" s="49">
        <v>149.48</v>
      </c>
      <c r="G28" s="49">
        <v>67.94545454545454</v>
      </c>
      <c r="H28" s="49">
        <v>29.1</v>
      </c>
      <c r="I28" s="49">
        <v>13.23</v>
      </c>
      <c r="J28" s="49">
        <v>9</v>
      </c>
      <c r="K28" s="49">
        <v>4.09</v>
      </c>
      <c r="L28" s="49">
        <v>11.74</v>
      </c>
      <c r="M28" s="49">
        <v>5.336363636363637</v>
      </c>
      <c r="N28" s="49">
        <f t="shared" si="0"/>
        <v>205.32</v>
      </c>
      <c r="O28" s="49">
        <f t="shared" si="1"/>
        <v>93.33</v>
      </c>
    </row>
    <row r="29" spans="1:15" ht="16.5">
      <c r="A29" s="46">
        <v>21</v>
      </c>
      <c r="B29" s="47" t="s">
        <v>33</v>
      </c>
      <c r="C29" s="48">
        <v>52252</v>
      </c>
      <c r="D29" s="49">
        <v>162.3</v>
      </c>
      <c r="E29" s="49">
        <v>3.11</v>
      </c>
      <c r="F29" s="49">
        <v>3512.7</v>
      </c>
      <c r="G29" s="49">
        <v>67.22613488478909</v>
      </c>
      <c r="H29" s="49">
        <v>635.22</v>
      </c>
      <c r="I29" s="49">
        <v>12.16</v>
      </c>
      <c r="J29" s="49">
        <v>223.13</v>
      </c>
      <c r="K29" s="49">
        <v>4.27</v>
      </c>
      <c r="L29" s="49">
        <v>81.41</v>
      </c>
      <c r="M29" s="49">
        <v>1.55802648702442</v>
      </c>
      <c r="N29" s="49">
        <f t="shared" si="0"/>
        <v>4614.76</v>
      </c>
      <c r="O29" s="49">
        <f t="shared" si="1"/>
        <v>88.32</v>
      </c>
    </row>
    <row r="30" spans="1:15" ht="16.5">
      <c r="A30" s="46">
        <v>22</v>
      </c>
      <c r="B30" s="47" t="s">
        <v>34</v>
      </c>
      <c r="C30" s="48">
        <v>1986</v>
      </c>
      <c r="D30" s="49">
        <v>6</v>
      </c>
      <c r="E30" s="49">
        <v>3.02</v>
      </c>
      <c r="F30" s="49">
        <v>153.46</v>
      </c>
      <c r="G30" s="49">
        <v>77.27089627391742</v>
      </c>
      <c r="H30" s="49">
        <v>38.1</v>
      </c>
      <c r="I30" s="49">
        <v>19.18</v>
      </c>
      <c r="J30" s="49">
        <v>13.9</v>
      </c>
      <c r="K30" s="49">
        <v>7</v>
      </c>
      <c r="L30" s="49">
        <v>9.7</v>
      </c>
      <c r="M30" s="49">
        <v>4.884189325276938</v>
      </c>
      <c r="N30" s="49">
        <f t="shared" si="0"/>
        <v>221.16</v>
      </c>
      <c r="O30" s="49">
        <f t="shared" si="1"/>
        <v>111.36</v>
      </c>
    </row>
    <row r="31" spans="1:15" ht="16.5">
      <c r="A31" s="46">
        <v>23</v>
      </c>
      <c r="B31" s="47" t="s">
        <v>35</v>
      </c>
      <c r="C31" s="48">
        <v>700</v>
      </c>
      <c r="D31" s="49">
        <v>3</v>
      </c>
      <c r="E31" s="49">
        <v>4.29</v>
      </c>
      <c r="F31" s="49">
        <v>56.81</v>
      </c>
      <c r="G31" s="49">
        <v>81.15714285714286</v>
      </c>
      <c r="H31" s="49">
        <v>16</v>
      </c>
      <c r="I31" s="49">
        <v>22.86</v>
      </c>
      <c r="J31" s="49">
        <v>4</v>
      </c>
      <c r="K31" s="49">
        <v>5.71</v>
      </c>
      <c r="L31" s="49">
        <v>0.8</v>
      </c>
      <c r="M31" s="49">
        <v>1.142857142857143</v>
      </c>
      <c r="N31" s="49">
        <f t="shared" si="0"/>
        <v>80.61</v>
      </c>
      <c r="O31" s="49">
        <f t="shared" si="1"/>
        <v>115.16</v>
      </c>
    </row>
    <row r="32" spans="1:15" ht="16.5">
      <c r="A32" s="46">
        <v>24</v>
      </c>
      <c r="B32" s="47" t="s">
        <v>36</v>
      </c>
      <c r="C32" s="48">
        <v>5760</v>
      </c>
      <c r="D32" s="49">
        <v>18</v>
      </c>
      <c r="E32" s="49">
        <v>3.13</v>
      </c>
      <c r="F32" s="49">
        <v>459</v>
      </c>
      <c r="G32" s="49">
        <v>79.6875</v>
      </c>
      <c r="H32" s="49">
        <v>101</v>
      </c>
      <c r="I32" s="49">
        <v>17.53</v>
      </c>
      <c r="J32" s="49">
        <v>17</v>
      </c>
      <c r="K32" s="49">
        <v>2.95</v>
      </c>
      <c r="L32" s="49">
        <v>1</v>
      </c>
      <c r="M32" s="49">
        <v>0.1736111111111111</v>
      </c>
      <c r="N32" s="49">
        <f t="shared" si="0"/>
        <v>596</v>
      </c>
      <c r="O32" s="49">
        <f t="shared" si="1"/>
        <v>103.47</v>
      </c>
    </row>
    <row r="33" spans="1:15" ht="16.5">
      <c r="A33" s="46">
        <v>25</v>
      </c>
      <c r="B33" s="47" t="s">
        <v>37</v>
      </c>
      <c r="C33" s="48">
        <v>1312</v>
      </c>
      <c r="D33" s="49">
        <v>6</v>
      </c>
      <c r="E33" s="49">
        <v>4.57</v>
      </c>
      <c r="F33" s="49">
        <v>115</v>
      </c>
      <c r="G33" s="49">
        <v>87.65243902439023</v>
      </c>
      <c r="H33" s="49">
        <v>27</v>
      </c>
      <c r="I33" s="49">
        <v>20.58</v>
      </c>
      <c r="J33" s="49">
        <v>6</v>
      </c>
      <c r="K33" s="49">
        <v>4.57</v>
      </c>
      <c r="L33" s="49">
        <v>21</v>
      </c>
      <c r="M33" s="49">
        <v>16.00609756097561</v>
      </c>
      <c r="N33" s="49">
        <f t="shared" si="0"/>
        <v>175</v>
      </c>
      <c r="O33" s="49">
        <f t="shared" si="1"/>
        <v>133.38</v>
      </c>
    </row>
    <row r="34" spans="1:15" ht="16.5">
      <c r="A34" s="46">
        <v>26</v>
      </c>
      <c r="B34" s="47" t="s">
        <v>38</v>
      </c>
      <c r="C34" s="48">
        <v>2640</v>
      </c>
      <c r="D34" s="49">
        <v>14</v>
      </c>
      <c r="E34" s="49">
        <v>5.3</v>
      </c>
      <c r="F34" s="49">
        <v>226.5</v>
      </c>
      <c r="G34" s="49">
        <v>85.79545454545455</v>
      </c>
      <c r="H34" s="49">
        <v>21</v>
      </c>
      <c r="I34" s="49">
        <v>7.95</v>
      </c>
      <c r="J34" s="49">
        <v>15</v>
      </c>
      <c r="K34" s="49">
        <v>5.68</v>
      </c>
      <c r="L34" s="49">
        <v>9</v>
      </c>
      <c r="M34" s="49">
        <v>3.4090909090909087</v>
      </c>
      <c r="N34" s="49">
        <f t="shared" si="0"/>
        <v>285.5</v>
      </c>
      <c r="O34" s="49">
        <f t="shared" si="1"/>
        <v>108.14</v>
      </c>
    </row>
    <row r="35" spans="1:15" ht="16.5">
      <c r="A35" s="46">
        <v>27</v>
      </c>
      <c r="B35" s="47" t="s">
        <v>39</v>
      </c>
      <c r="C35" s="48">
        <v>4284</v>
      </c>
      <c r="D35" s="49">
        <v>12</v>
      </c>
      <c r="E35" s="49">
        <v>2.8</v>
      </c>
      <c r="F35" s="49">
        <v>310</v>
      </c>
      <c r="G35" s="49">
        <v>72.3622782446312</v>
      </c>
      <c r="H35" s="49">
        <v>39</v>
      </c>
      <c r="I35" s="49">
        <v>9.1</v>
      </c>
      <c r="J35" s="49">
        <v>22</v>
      </c>
      <c r="K35" s="49">
        <v>5.14</v>
      </c>
      <c r="L35" s="49">
        <v>14.6</v>
      </c>
      <c r="M35" s="49">
        <v>3.408029878618114</v>
      </c>
      <c r="N35" s="49">
        <f t="shared" si="0"/>
        <v>397.6</v>
      </c>
      <c r="O35" s="49">
        <f t="shared" si="1"/>
        <v>92.81</v>
      </c>
    </row>
    <row r="36" spans="1:15" ht="16.5">
      <c r="A36" s="46">
        <v>28</v>
      </c>
      <c r="B36" s="47" t="s">
        <v>40</v>
      </c>
      <c r="C36" s="48">
        <v>1630</v>
      </c>
      <c r="D36" s="49">
        <v>5</v>
      </c>
      <c r="E36" s="49">
        <v>3.07</v>
      </c>
      <c r="F36" s="49">
        <v>134.88</v>
      </c>
      <c r="G36" s="49">
        <v>82.74846625766871</v>
      </c>
      <c r="H36" s="49">
        <v>25.5</v>
      </c>
      <c r="I36" s="49">
        <v>15.64</v>
      </c>
      <c r="J36" s="49">
        <v>7.5</v>
      </c>
      <c r="K36" s="49">
        <v>4.6</v>
      </c>
      <c r="L36" s="49">
        <v>4</v>
      </c>
      <c r="M36" s="49">
        <v>2.4539877300613497</v>
      </c>
      <c r="N36" s="49">
        <f t="shared" si="0"/>
        <v>176.88</v>
      </c>
      <c r="O36" s="49">
        <f t="shared" si="1"/>
        <v>108.52</v>
      </c>
    </row>
    <row r="37" spans="1:15" ht="16.5">
      <c r="A37" s="46">
        <v>29</v>
      </c>
      <c r="B37" s="47" t="s">
        <v>41</v>
      </c>
      <c r="C37" s="48">
        <f>158817</f>
        <v>158817</v>
      </c>
      <c r="D37" s="49">
        <v>513.93</v>
      </c>
      <c r="E37" s="49">
        <v>3.24</v>
      </c>
      <c r="F37" s="49">
        <v>12145.87</v>
      </c>
      <c r="G37" s="49">
        <v>76.47714035651096</v>
      </c>
      <c r="H37" s="49">
        <v>1661.25</v>
      </c>
      <c r="I37" s="49">
        <v>10.46</v>
      </c>
      <c r="J37" s="49">
        <v>796.4</v>
      </c>
      <c r="K37" s="49">
        <v>5.01</v>
      </c>
      <c r="L37" s="49">
        <v>511.98</v>
      </c>
      <c r="M37" s="49">
        <v>3.2237103080904435</v>
      </c>
      <c r="N37" s="49">
        <f t="shared" si="0"/>
        <v>15629.43</v>
      </c>
      <c r="O37" s="49">
        <f t="shared" si="1"/>
        <v>98.41</v>
      </c>
    </row>
    <row r="38" spans="1:15" ht="16.5">
      <c r="A38" s="46">
        <v>30</v>
      </c>
      <c r="B38" s="47" t="s">
        <v>42</v>
      </c>
      <c r="C38" s="48">
        <v>9677</v>
      </c>
      <c r="D38" s="49">
        <v>36</v>
      </c>
      <c r="E38" s="49">
        <v>3.72</v>
      </c>
      <c r="F38" s="49">
        <v>774.14</v>
      </c>
      <c r="G38" s="49">
        <v>79.9979332437739</v>
      </c>
      <c r="H38" s="49">
        <v>163.12</v>
      </c>
      <c r="I38" s="49">
        <v>16.86</v>
      </c>
      <c r="J38" s="49">
        <v>47.2</v>
      </c>
      <c r="K38" s="49">
        <v>4.88</v>
      </c>
      <c r="L38" s="49">
        <v>8.91</v>
      </c>
      <c r="M38" s="49">
        <v>0.9207398987289449</v>
      </c>
      <c r="N38" s="49">
        <f t="shared" si="0"/>
        <v>1029.3700000000001</v>
      </c>
      <c r="O38" s="49">
        <f t="shared" si="1"/>
        <v>106.37</v>
      </c>
    </row>
    <row r="39" spans="1:15" ht="16.5">
      <c r="A39" s="46">
        <v>31</v>
      </c>
      <c r="B39" s="47" t="s">
        <v>43</v>
      </c>
      <c r="C39" s="48">
        <v>2017</v>
      </c>
      <c r="D39" s="49">
        <v>7.25</v>
      </c>
      <c r="E39" s="49">
        <v>3.59</v>
      </c>
      <c r="F39" s="49">
        <v>157.12</v>
      </c>
      <c r="G39" s="49">
        <v>77.89786812097174</v>
      </c>
      <c r="H39" s="49">
        <v>46.64</v>
      </c>
      <c r="I39" s="49">
        <v>23.12</v>
      </c>
      <c r="J39" s="49">
        <v>10</v>
      </c>
      <c r="K39" s="49">
        <v>4.96</v>
      </c>
      <c r="L39" s="49">
        <v>3</v>
      </c>
      <c r="M39" s="49">
        <v>1.487357461576599</v>
      </c>
      <c r="N39" s="49">
        <f t="shared" si="0"/>
        <v>224.01</v>
      </c>
      <c r="O39" s="49">
        <f t="shared" si="1"/>
        <v>111.06</v>
      </c>
    </row>
    <row r="40" spans="1:15" ht="16.5">
      <c r="A40" s="46">
        <v>32</v>
      </c>
      <c r="B40" s="47" t="s">
        <v>44</v>
      </c>
      <c r="C40" s="48">
        <v>3136</v>
      </c>
      <c r="D40" s="49">
        <v>10</v>
      </c>
      <c r="E40" s="49">
        <v>3.19</v>
      </c>
      <c r="F40" s="49">
        <v>230.29</v>
      </c>
      <c r="G40" s="49">
        <v>73.43431122448979</v>
      </c>
      <c r="H40" s="49">
        <v>41</v>
      </c>
      <c r="I40" s="49">
        <v>13.07</v>
      </c>
      <c r="J40" s="49">
        <v>10.21</v>
      </c>
      <c r="K40" s="49">
        <v>3.26</v>
      </c>
      <c r="L40" s="49">
        <v>16.9</v>
      </c>
      <c r="M40" s="49">
        <v>5.389030612244897</v>
      </c>
      <c r="N40" s="49">
        <f t="shared" si="0"/>
        <v>308.3999999999999</v>
      </c>
      <c r="O40" s="49">
        <f t="shared" si="1"/>
        <v>98.34</v>
      </c>
    </row>
    <row r="41" spans="1:15" ht="16.5">
      <c r="A41" s="46">
        <v>33</v>
      </c>
      <c r="B41" s="47" t="s">
        <v>45</v>
      </c>
      <c r="C41" s="48">
        <v>7021</v>
      </c>
      <c r="D41" s="49">
        <v>29</v>
      </c>
      <c r="E41" s="49">
        <v>4.13</v>
      </c>
      <c r="F41" s="49">
        <v>491.92</v>
      </c>
      <c r="G41" s="49">
        <v>70.06409343398376</v>
      </c>
      <c r="H41" s="49">
        <v>107.37</v>
      </c>
      <c r="I41" s="49">
        <v>15.29</v>
      </c>
      <c r="J41" s="49">
        <v>35</v>
      </c>
      <c r="K41" s="49">
        <v>4.99</v>
      </c>
      <c r="L41" s="49">
        <v>33.72</v>
      </c>
      <c r="M41" s="49">
        <v>4.8027346531833075</v>
      </c>
      <c r="N41" s="49">
        <f t="shared" si="0"/>
        <v>697.0100000000001</v>
      </c>
      <c r="O41" s="49">
        <f t="shared" si="1"/>
        <v>99.28</v>
      </c>
    </row>
    <row r="42" spans="1:15" ht="16.5">
      <c r="A42" s="46">
        <v>34</v>
      </c>
      <c r="B42" s="47" t="s">
        <v>46</v>
      </c>
      <c r="C42" s="48">
        <v>10685</v>
      </c>
      <c r="D42" s="49">
        <v>33.92</v>
      </c>
      <c r="E42" s="49">
        <v>3.17</v>
      </c>
      <c r="F42" s="49">
        <v>817.7</v>
      </c>
      <c r="G42" s="49">
        <v>76.52784277023865</v>
      </c>
      <c r="H42" s="49">
        <v>125.6</v>
      </c>
      <c r="I42" s="49">
        <v>11.75</v>
      </c>
      <c r="J42" s="49">
        <v>57.84</v>
      </c>
      <c r="K42" s="49">
        <v>5.41</v>
      </c>
      <c r="L42" s="49">
        <v>17.39</v>
      </c>
      <c r="M42" s="49">
        <v>1.6275152082358448</v>
      </c>
      <c r="N42" s="49">
        <f t="shared" si="0"/>
        <v>1052.45</v>
      </c>
      <c r="O42" s="49">
        <f t="shared" si="1"/>
        <v>98.5</v>
      </c>
    </row>
    <row r="43" spans="1:15" ht="16.5">
      <c r="A43" s="46">
        <v>35</v>
      </c>
      <c r="B43" s="47" t="s">
        <v>47</v>
      </c>
      <c r="C43" s="48">
        <v>2532</v>
      </c>
      <c r="D43" s="49">
        <v>7.94</v>
      </c>
      <c r="E43" s="49">
        <v>3.14</v>
      </c>
      <c r="F43" s="49">
        <v>184.55</v>
      </c>
      <c r="G43" s="49">
        <v>72.8870458135861</v>
      </c>
      <c r="H43" s="49">
        <v>42.97</v>
      </c>
      <c r="I43" s="49">
        <v>16.97</v>
      </c>
      <c r="J43" s="49">
        <v>11.1</v>
      </c>
      <c r="K43" s="49">
        <v>4.38</v>
      </c>
      <c r="L43" s="49">
        <v>9.63</v>
      </c>
      <c r="M43" s="49">
        <v>3.803317535545024</v>
      </c>
      <c r="N43" s="49">
        <f t="shared" si="0"/>
        <v>256.19</v>
      </c>
      <c r="O43" s="49">
        <f t="shared" si="1"/>
        <v>101.18</v>
      </c>
    </row>
    <row r="44" spans="1:15" ht="16.5">
      <c r="A44" s="46">
        <v>36</v>
      </c>
      <c r="B44" s="47" t="s">
        <v>48</v>
      </c>
      <c r="C44" s="48">
        <v>6375</v>
      </c>
      <c r="D44" s="49">
        <v>18.5</v>
      </c>
      <c r="E44" s="49">
        <v>2.9</v>
      </c>
      <c r="F44" s="49">
        <v>453.82</v>
      </c>
      <c r="G44" s="49">
        <v>71.18745098039216</v>
      </c>
      <c r="H44" s="49">
        <v>94.5</v>
      </c>
      <c r="I44" s="49">
        <v>14.82</v>
      </c>
      <c r="J44" s="49">
        <v>26.8</v>
      </c>
      <c r="K44" s="49">
        <v>4.2</v>
      </c>
      <c r="L44" s="49">
        <v>9</v>
      </c>
      <c r="M44" s="49">
        <v>1.411764705882353</v>
      </c>
      <c r="N44" s="49">
        <f t="shared" si="0"/>
        <v>602.6199999999999</v>
      </c>
      <c r="O44" s="49">
        <f t="shared" si="1"/>
        <v>94.53</v>
      </c>
    </row>
    <row r="45" spans="1:15" ht="16.5">
      <c r="A45" s="46">
        <v>37</v>
      </c>
      <c r="B45" s="47" t="s">
        <v>49</v>
      </c>
      <c r="C45" s="48">
        <v>1993</v>
      </c>
      <c r="D45" s="49">
        <v>8</v>
      </c>
      <c r="E45" s="49">
        <v>4.01</v>
      </c>
      <c r="F45" s="49">
        <v>159.85</v>
      </c>
      <c r="G45" s="49">
        <v>80.20572002007025</v>
      </c>
      <c r="H45" s="49">
        <v>25</v>
      </c>
      <c r="I45" s="49">
        <v>12.54</v>
      </c>
      <c r="J45" s="49">
        <v>11.25</v>
      </c>
      <c r="K45" s="49">
        <v>5.64</v>
      </c>
      <c r="L45" s="49">
        <v>6.25</v>
      </c>
      <c r="M45" s="49">
        <v>3.135975915704967</v>
      </c>
      <c r="N45" s="49">
        <f t="shared" si="0"/>
        <v>210.35</v>
      </c>
      <c r="O45" s="49">
        <f t="shared" si="1"/>
        <v>105.54</v>
      </c>
    </row>
    <row r="46" spans="1:15" ht="16.5">
      <c r="A46" s="46">
        <v>38</v>
      </c>
      <c r="B46" s="47" t="s">
        <v>50</v>
      </c>
      <c r="C46" s="48">
        <v>2270</v>
      </c>
      <c r="D46" s="49">
        <v>14.5</v>
      </c>
      <c r="E46" s="49">
        <v>6.39</v>
      </c>
      <c r="F46" s="49">
        <v>186.94</v>
      </c>
      <c r="G46" s="49">
        <v>82.35242290748899</v>
      </c>
      <c r="H46" s="49">
        <v>34</v>
      </c>
      <c r="I46" s="49">
        <v>14.98</v>
      </c>
      <c r="J46" s="49">
        <v>14.85</v>
      </c>
      <c r="K46" s="49">
        <v>6.54</v>
      </c>
      <c r="L46" s="49">
        <v>2.57</v>
      </c>
      <c r="M46" s="49">
        <v>1.13215859030837</v>
      </c>
      <c r="N46" s="49">
        <f t="shared" si="0"/>
        <v>252.85999999999999</v>
      </c>
      <c r="O46" s="49">
        <f t="shared" si="1"/>
        <v>111.39</v>
      </c>
    </row>
    <row r="47" spans="1:15" ht="16.5">
      <c r="A47" s="46">
        <v>39</v>
      </c>
      <c r="B47" s="47" t="s">
        <v>51</v>
      </c>
      <c r="C47" s="48">
        <v>2629</v>
      </c>
      <c r="D47" s="49">
        <v>12</v>
      </c>
      <c r="E47" s="49">
        <v>4.56</v>
      </c>
      <c r="F47" s="49">
        <v>230.97</v>
      </c>
      <c r="G47" s="49">
        <v>87.85469760365159</v>
      </c>
      <c r="H47" s="49">
        <v>87.5</v>
      </c>
      <c r="I47" s="49">
        <v>33.28</v>
      </c>
      <c r="J47" s="49">
        <v>13</v>
      </c>
      <c r="K47" s="49">
        <v>4.94</v>
      </c>
      <c r="L47" s="49">
        <v>5.63</v>
      </c>
      <c r="M47" s="49">
        <v>2.1414986686953212</v>
      </c>
      <c r="N47" s="49">
        <f t="shared" si="0"/>
        <v>349.1</v>
      </c>
      <c r="O47" s="49">
        <f t="shared" si="1"/>
        <v>132.79</v>
      </c>
    </row>
    <row r="48" spans="1:15" ht="16.5">
      <c r="A48" s="46">
        <v>40</v>
      </c>
      <c r="B48" s="47" t="s">
        <v>52</v>
      </c>
      <c r="C48" s="48">
        <v>2622</v>
      </c>
      <c r="D48" s="49">
        <v>11</v>
      </c>
      <c r="E48" s="49">
        <v>4.2</v>
      </c>
      <c r="F48" s="49">
        <v>210.56</v>
      </c>
      <c r="G48" s="49">
        <v>80.30511060259344</v>
      </c>
      <c r="H48" s="49">
        <v>36</v>
      </c>
      <c r="I48" s="49">
        <v>13.73</v>
      </c>
      <c r="J48" s="49">
        <v>11.5</v>
      </c>
      <c r="K48" s="49">
        <v>4.39</v>
      </c>
      <c r="L48" s="49">
        <v>6.2</v>
      </c>
      <c r="M48" s="49">
        <v>2.3646071700991613</v>
      </c>
      <c r="N48" s="49">
        <f t="shared" si="0"/>
        <v>275.26</v>
      </c>
      <c r="O48" s="49">
        <f t="shared" si="1"/>
        <v>104.98</v>
      </c>
    </row>
    <row r="49" spans="1:15" ht="16.5">
      <c r="A49" s="46">
        <v>41</v>
      </c>
      <c r="B49" s="47" t="s">
        <v>53</v>
      </c>
      <c r="C49" s="48">
        <v>5948</v>
      </c>
      <c r="D49" s="49">
        <v>22</v>
      </c>
      <c r="E49" s="49">
        <v>3.7</v>
      </c>
      <c r="F49" s="49">
        <v>496.5</v>
      </c>
      <c r="G49" s="49">
        <v>83.47343644922663</v>
      </c>
      <c r="H49" s="49">
        <v>150.5</v>
      </c>
      <c r="I49" s="49">
        <v>25.3</v>
      </c>
      <c r="J49" s="49">
        <v>34</v>
      </c>
      <c r="K49" s="49">
        <v>5.72</v>
      </c>
      <c r="L49" s="49">
        <v>3</v>
      </c>
      <c r="M49" s="49">
        <v>0.504371217215871</v>
      </c>
      <c r="N49" s="49">
        <f t="shared" si="0"/>
        <v>706</v>
      </c>
      <c r="O49" s="49">
        <f t="shared" si="1"/>
        <v>118.7</v>
      </c>
    </row>
    <row r="50" spans="1:15" ht="16.5">
      <c r="A50" s="46">
        <v>42</v>
      </c>
      <c r="B50" s="47" t="s">
        <v>54</v>
      </c>
      <c r="C50" s="48">
        <v>17184</v>
      </c>
      <c r="D50" s="49">
        <v>49</v>
      </c>
      <c r="E50" s="49">
        <v>2.85</v>
      </c>
      <c r="F50" s="49">
        <v>1276.6</v>
      </c>
      <c r="G50" s="49">
        <v>74.29003724394785</v>
      </c>
      <c r="H50" s="49">
        <v>187</v>
      </c>
      <c r="I50" s="49">
        <v>10.88</v>
      </c>
      <c r="J50" s="49">
        <v>69.4</v>
      </c>
      <c r="K50" s="49">
        <v>4.04</v>
      </c>
      <c r="L50" s="49">
        <v>21.52</v>
      </c>
      <c r="M50" s="49">
        <v>1.2523277467411544</v>
      </c>
      <c r="N50" s="49">
        <f t="shared" si="0"/>
        <v>1603.52</v>
      </c>
      <c r="O50" s="49">
        <f t="shared" si="1"/>
        <v>93.31</v>
      </c>
    </row>
    <row r="51" spans="1:15" ht="16.5">
      <c r="A51" s="46">
        <v>43</v>
      </c>
      <c r="B51" s="47" t="s">
        <v>55</v>
      </c>
      <c r="C51" s="48">
        <v>43433</v>
      </c>
      <c r="D51" s="49">
        <v>117.05</v>
      </c>
      <c r="E51" s="49">
        <v>2.69</v>
      </c>
      <c r="F51" s="49">
        <v>2799.25</v>
      </c>
      <c r="G51" s="49">
        <v>64.44984228581954</v>
      </c>
      <c r="H51" s="49">
        <v>370.74</v>
      </c>
      <c r="I51" s="49">
        <v>8.54</v>
      </c>
      <c r="J51" s="49">
        <v>189.32</v>
      </c>
      <c r="K51" s="49">
        <v>4.36</v>
      </c>
      <c r="L51" s="49">
        <v>83.06</v>
      </c>
      <c r="M51" s="49">
        <v>1.912370777979877</v>
      </c>
      <c r="N51" s="49">
        <f t="shared" si="0"/>
        <v>3559.42</v>
      </c>
      <c r="O51" s="49">
        <f t="shared" si="1"/>
        <v>81.95</v>
      </c>
    </row>
    <row r="52" spans="1:15" ht="16.5">
      <c r="A52" s="46">
        <v>44</v>
      </c>
      <c r="B52" s="47" t="s">
        <v>56</v>
      </c>
      <c r="C52" s="48">
        <v>8557</v>
      </c>
      <c r="D52" s="49">
        <v>33</v>
      </c>
      <c r="E52" s="49">
        <v>3.86</v>
      </c>
      <c r="F52" s="49">
        <v>692.05</v>
      </c>
      <c r="G52" s="49">
        <v>80.87530676639008</v>
      </c>
      <c r="H52" s="49">
        <v>139</v>
      </c>
      <c r="I52" s="49">
        <v>16.24</v>
      </c>
      <c r="J52" s="49">
        <v>54.25</v>
      </c>
      <c r="K52" s="49">
        <v>6.34</v>
      </c>
      <c r="L52" s="49">
        <v>27.89</v>
      </c>
      <c r="M52" s="49">
        <v>3.2593198550894003</v>
      </c>
      <c r="N52" s="49">
        <f t="shared" si="0"/>
        <v>946.1899999999999</v>
      </c>
      <c r="O52" s="49">
        <f t="shared" si="1"/>
        <v>110.57</v>
      </c>
    </row>
    <row r="53" spans="1:15" ht="16.5">
      <c r="A53" s="46">
        <v>45</v>
      </c>
      <c r="B53" s="47" t="s">
        <v>57</v>
      </c>
      <c r="C53" s="48">
        <v>315</v>
      </c>
      <c r="D53" s="49">
        <v>1</v>
      </c>
      <c r="E53" s="49">
        <v>3.17</v>
      </c>
      <c r="F53" s="49">
        <v>34</v>
      </c>
      <c r="G53" s="49">
        <v>107.93650793650794</v>
      </c>
      <c r="H53" s="49">
        <v>8</v>
      </c>
      <c r="I53" s="49">
        <v>25.4</v>
      </c>
      <c r="J53" s="49">
        <v>3</v>
      </c>
      <c r="K53" s="49">
        <v>9.52</v>
      </c>
      <c r="L53" s="49">
        <v>0</v>
      </c>
      <c r="M53" s="49">
        <v>0</v>
      </c>
      <c r="N53" s="49">
        <f t="shared" si="0"/>
        <v>46</v>
      </c>
      <c r="O53" s="49">
        <f t="shared" si="1"/>
        <v>146.03</v>
      </c>
    </row>
    <row r="54" spans="1:15" ht="16.5">
      <c r="A54" s="46">
        <v>46</v>
      </c>
      <c r="B54" s="47" t="s">
        <v>58</v>
      </c>
      <c r="C54" s="48">
        <v>4937</v>
      </c>
      <c r="D54" s="49">
        <v>18</v>
      </c>
      <c r="E54" s="49">
        <v>3.65</v>
      </c>
      <c r="F54" s="49">
        <v>360.79</v>
      </c>
      <c r="G54" s="49">
        <v>73.07879278914321</v>
      </c>
      <c r="H54" s="49">
        <v>47.5</v>
      </c>
      <c r="I54" s="49">
        <v>9.62</v>
      </c>
      <c r="J54" s="49">
        <v>18.2</v>
      </c>
      <c r="K54" s="49">
        <v>3.69</v>
      </c>
      <c r="L54" s="49">
        <v>5</v>
      </c>
      <c r="M54" s="49">
        <v>1.0127607859023697</v>
      </c>
      <c r="N54" s="49">
        <f t="shared" si="0"/>
        <v>449.49</v>
      </c>
      <c r="O54" s="49">
        <f t="shared" si="1"/>
        <v>91.05</v>
      </c>
    </row>
    <row r="55" spans="1:15" ht="16.5">
      <c r="A55" s="46">
        <v>48</v>
      </c>
      <c r="B55" s="47" t="s">
        <v>59</v>
      </c>
      <c r="C55" s="48">
        <v>3020</v>
      </c>
      <c r="D55" s="49">
        <v>9</v>
      </c>
      <c r="E55" s="49">
        <v>2.98</v>
      </c>
      <c r="F55" s="49">
        <v>228.63</v>
      </c>
      <c r="G55" s="49">
        <v>75.70529801324503</v>
      </c>
      <c r="H55" s="49">
        <v>38.8</v>
      </c>
      <c r="I55" s="49">
        <v>12.85</v>
      </c>
      <c r="J55" s="49">
        <v>10</v>
      </c>
      <c r="K55" s="49">
        <v>3.31</v>
      </c>
      <c r="L55" s="49">
        <v>9.2</v>
      </c>
      <c r="M55" s="49">
        <v>3.0463576158940393</v>
      </c>
      <c r="N55" s="49">
        <f t="shared" si="0"/>
        <v>295.63</v>
      </c>
      <c r="O55" s="49">
        <f t="shared" si="1"/>
        <v>97.89</v>
      </c>
    </row>
    <row r="56" spans="1:15" ht="16.5">
      <c r="A56" s="46">
        <v>49</v>
      </c>
      <c r="B56" s="47" t="s">
        <v>60</v>
      </c>
      <c r="C56" s="48">
        <v>931</v>
      </c>
      <c r="D56" s="49">
        <v>4</v>
      </c>
      <c r="E56" s="49">
        <v>4.3</v>
      </c>
      <c r="F56" s="49">
        <v>84.55</v>
      </c>
      <c r="G56" s="49">
        <v>90.81632653061224</v>
      </c>
      <c r="H56" s="49">
        <v>16.87</v>
      </c>
      <c r="I56" s="49">
        <v>18.12</v>
      </c>
      <c r="J56" s="49">
        <v>6.5</v>
      </c>
      <c r="K56" s="49">
        <v>6.98</v>
      </c>
      <c r="L56" s="49">
        <v>7.87</v>
      </c>
      <c r="M56" s="49">
        <v>8.45327604726101</v>
      </c>
      <c r="N56" s="49">
        <f t="shared" si="0"/>
        <v>119.79</v>
      </c>
      <c r="O56" s="49">
        <f t="shared" si="1"/>
        <v>128.67</v>
      </c>
    </row>
    <row r="57" spans="1:15" ht="16.5">
      <c r="A57" s="46">
        <v>50</v>
      </c>
      <c r="B57" s="47" t="s">
        <v>61</v>
      </c>
      <c r="C57" s="48">
        <v>1759</v>
      </c>
      <c r="D57" s="49">
        <v>7.5</v>
      </c>
      <c r="E57" s="49">
        <v>4.26</v>
      </c>
      <c r="F57" s="49">
        <v>147</v>
      </c>
      <c r="G57" s="49">
        <v>83.57021034678795</v>
      </c>
      <c r="H57" s="49">
        <v>35</v>
      </c>
      <c r="I57" s="49">
        <v>19.9</v>
      </c>
      <c r="J57" s="49">
        <v>8</v>
      </c>
      <c r="K57" s="49">
        <v>4.55</v>
      </c>
      <c r="L57" s="49">
        <v>1.8</v>
      </c>
      <c r="M57" s="49">
        <v>1.023308698123934</v>
      </c>
      <c r="N57" s="49">
        <f t="shared" si="0"/>
        <v>199.3</v>
      </c>
      <c r="O57" s="49">
        <f t="shared" si="1"/>
        <v>113.3</v>
      </c>
    </row>
    <row r="58" spans="1:15" ht="16.5">
      <c r="A58" s="46">
        <v>51</v>
      </c>
      <c r="B58" s="47" t="s">
        <v>62</v>
      </c>
      <c r="C58" s="48">
        <v>1438</v>
      </c>
      <c r="D58" s="49">
        <v>6</v>
      </c>
      <c r="E58" s="49">
        <v>4.17</v>
      </c>
      <c r="F58" s="49">
        <v>124</v>
      </c>
      <c r="G58" s="49">
        <v>86.23087621696801</v>
      </c>
      <c r="H58" s="49">
        <v>20</v>
      </c>
      <c r="I58" s="49">
        <v>13.91</v>
      </c>
      <c r="J58" s="49">
        <v>8</v>
      </c>
      <c r="K58" s="49">
        <v>5.56</v>
      </c>
      <c r="L58" s="49">
        <v>22</v>
      </c>
      <c r="M58" s="49">
        <v>15.2990264255911</v>
      </c>
      <c r="N58" s="49">
        <f t="shared" si="0"/>
        <v>180</v>
      </c>
      <c r="O58" s="49">
        <f t="shared" si="1"/>
        <v>125.17</v>
      </c>
    </row>
    <row r="59" spans="1:15" ht="16.5">
      <c r="A59" s="46">
        <v>52</v>
      </c>
      <c r="B59" s="47" t="s">
        <v>63</v>
      </c>
      <c r="C59" s="48">
        <v>3771</v>
      </c>
      <c r="D59" s="49">
        <v>19.5</v>
      </c>
      <c r="E59" s="49">
        <v>5.17</v>
      </c>
      <c r="F59" s="49">
        <v>328.45</v>
      </c>
      <c r="G59" s="49">
        <v>87.09891275523734</v>
      </c>
      <c r="H59" s="49">
        <v>78</v>
      </c>
      <c r="I59" s="49">
        <v>20.68</v>
      </c>
      <c r="J59" s="49">
        <v>22.75</v>
      </c>
      <c r="K59" s="49">
        <v>6.03</v>
      </c>
      <c r="L59" s="49">
        <v>13.67</v>
      </c>
      <c r="M59" s="49">
        <v>3.6250331477061786</v>
      </c>
      <c r="N59" s="49">
        <f t="shared" si="0"/>
        <v>462.37</v>
      </c>
      <c r="O59" s="49">
        <f t="shared" si="1"/>
        <v>122.61</v>
      </c>
    </row>
    <row r="60" spans="1:15" ht="16.5">
      <c r="A60" s="46">
        <v>53</v>
      </c>
      <c r="B60" s="47" t="s">
        <v>64</v>
      </c>
      <c r="C60" s="48">
        <v>34237</v>
      </c>
      <c r="D60" s="49">
        <v>130.1</v>
      </c>
      <c r="E60" s="49">
        <v>3.8</v>
      </c>
      <c r="F60" s="49">
        <v>2504.31</v>
      </c>
      <c r="G60" s="49">
        <v>73.14630370651633</v>
      </c>
      <c r="H60" s="49">
        <v>415</v>
      </c>
      <c r="I60" s="49">
        <v>12.12</v>
      </c>
      <c r="J60" s="49">
        <v>163.5</v>
      </c>
      <c r="K60" s="49">
        <v>4.78</v>
      </c>
      <c r="L60" s="49">
        <v>77.8</v>
      </c>
      <c r="M60" s="49">
        <v>2.2723953617431434</v>
      </c>
      <c r="N60" s="49">
        <f t="shared" si="0"/>
        <v>3290.71</v>
      </c>
      <c r="O60" s="49">
        <f t="shared" si="1"/>
        <v>96.12</v>
      </c>
    </row>
    <row r="61" spans="1:15" ht="16.5">
      <c r="A61" s="46">
        <v>54</v>
      </c>
      <c r="B61" s="47" t="s">
        <v>65</v>
      </c>
      <c r="C61" s="48">
        <v>4168</v>
      </c>
      <c r="D61" s="49">
        <v>16</v>
      </c>
      <c r="E61" s="49">
        <v>3.84</v>
      </c>
      <c r="F61" s="49">
        <v>316.13</v>
      </c>
      <c r="G61" s="49">
        <v>75.84692898272552</v>
      </c>
      <c r="H61" s="49">
        <v>74</v>
      </c>
      <c r="I61" s="49">
        <v>17.75</v>
      </c>
      <c r="J61" s="49">
        <v>18</v>
      </c>
      <c r="K61" s="49">
        <v>4.32</v>
      </c>
      <c r="L61" s="49">
        <v>12</v>
      </c>
      <c r="M61" s="49">
        <v>2.8790786948176583</v>
      </c>
      <c r="N61" s="49">
        <f t="shared" si="0"/>
        <v>436.13</v>
      </c>
      <c r="O61" s="49">
        <f t="shared" si="1"/>
        <v>104.64</v>
      </c>
    </row>
    <row r="62" spans="1:15" ht="16.5">
      <c r="A62" s="46">
        <v>55</v>
      </c>
      <c r="B62" s="47" t="s">
        <v>66</v>
      </c>
      <c r="C62" s="48">
        <v>1762</v>
      </c>
      <c r="D62" s="49">
        <v>6</v>
      </c>
      <c r="E62" s="49">
        <v>3.41</v>
      </c>
      <c r="F62" s="49">
        <v>140.8</v>
      </c>
      <c r="G62" s="49">
        <v>79.90919409761634</v>
      </c>
      <c r="H62" s="49">
        <v>30.5</v>
      </c>
      <c r="I62" s="49">
        <v>17.31</v>
      </c>
      <c r="J62" s="49">
        <v>9.4</v>
      </c>
      <c r="K62" s="49">
        <v>5.33</v>
      </c>
      <c r="L62" s="49">
        <v>2.5</v>
      </c>
      <c r="M62" s="49">
        <v>1.4188422247446084</v>
      </c>
      <c r="N62" s="49">
        <f t="shared" si="0"/>
        <v>189.20000000000002</v>
      </c>
      <c r="O62" s="49">
        <f t="shared" si="1"/>
        <v>107.38</v>
      </c>
    </row>
    <row r="63" spans="1:15" ht="16.5">
      <c r="A63" s="46">
        <v>56</v>
      </c>
      <c r="B63" s="47" t="s">
        <v>67</v>
      </c>
      <c r="C63" s="48">
        <v>1829</v>
      </c>
      <c r="D63" s="49">
        <v>7</v>
      </c>
      <c r="E63" s="49">
        <v>3.83</v>
      </c>
      <c r="F63" s="49">
        <v>161.5</v>
      </c>
      <c r="G63" s="49">
        <v>88.29961727720067</v>
      </c>
      <c r="H63" s="49">
        <v>31</v>
      </c>
      <c r="I63" s="49">
        <v>16.95</v>
      </c>
      <c r="J63" s="49">
        <v>6</v>
      </c>
      <c r="K63" s="49">
        <v>3.28</v>
      </c>
      <c r="L63" s="49">
        <v>6</v>
      </c>
      <c r="M63" s="49">
        <v>3.2804811372334606</v>
      </c>
      <c r="N63" s="49">
        <f t="shared" si="0"/>
        <v>211.5</v>
      </c>
      <c r="O63" s="49">
        <f t="shared" si="1"/>
        <v>115.64</v>
      </c>
    </row>
    <row r="64" spans="1:15" ht="16.5">
      <c r="A64" s="46">
        <v>57</v>
      </c>
      <c r="B64" s="47" t="s">
        <v>68</v>
      </c>
      <c r="C64" s="48">
        <v>1311</v>
      </c>
      <c r="D64" s="49">
        <v>5</v>
      </c>
      <c r="E64" s="49">
        <v>3.81</v>
      </c>
      <c r="F64" s="49">
        <v>97.55</v>
      </c>
      <c r="G64" s="49">
        <v>74.4088482074752</v>
      </c>
      <c r="H64" s="49">
        <v>37</v>
      </c>
      <c r="I64" s="49">
        <v>28.22</v>
      </c>
      <c r="J64" s="49">
        <v>7</v>
      </c>
      <c r="K64" s="49">
        <v>5.34</v>
      </c>
      <c r="L64" s="49">
        <v>0.5</v>
      </c>
      <c r="M64" s="49">
        <v>0.38138825324180015</v>
      </c>
      <c r="N64" s="49">
        <f t="shared" si="0"/>
        <v>147.05</v>
      </c>
      <c r="O64" s="49">
        <f t="shared" si="1"/>
        <v>112.17</v>
      </c>
    </row>
    <row r="65" spans="1:15" ht="16.5">
      <c r="A65" s="46">
        <v>58</v>
      </c>
      <c r="B65" s="47" t="s">
        <v>69</v>
      </c>
      <c r="C65" s="48">
        <v>4903</v>
      </c>
      <c r="D65" s="49">
        <v>19.46</v>
      </c>
      <c r="E65" s="49">
        <v>3.97</v>
      </c>
      <c r="F65" s="49">
        <v>400.44</v>
      </c>
      <c r="G65" s="49">
        <v>81.6724454415664</v>
      </c>
      <c r="H65" s="49">
        <v>54.3</v>
      </c>
      <c r="I65" s="49">
        <v>11.07</v>
      </c>
      <c r="J65" s="49">
        <v>22.45</v>
      </c>
      <c r="K65" s="49">
        <v>4.58</v>
      </c>
      <c r="L65" s="49">
        <v>15.64</v>
      </c>
      <c r="M65" s="49">
        <v>3.1898837446461354</v>
      </c>
      <c r="N65" s="49">
        <f t="shared" si="0"/>
        <v>512.29</v>
      </c>
      <c r="O65" s="49">
        <f t="shared" si="1"/>
        <v>104.49</v>
      </c>
    </row>
    <row r="66" spans="1:15" ht="16.5">
      <c r="A66" s="46">
        <v>59</v>
      </c>
      <c r="B66" s="47" t="s">
        <v>70</v>
      </c>
      <c r="C66" s="48">
        <v>1306</v>
      </c>
      <c r="D66" s="49">
        <v>5</v>
      </c>
      <c r="E66" s="49">
        <v>3.83</v>
      </c>
      <c r="F66" s="49">
        <v>109.2</v>
      </c>
      <c r="G66" s="49">
        <v>83.61408882082695</v>
      </c>
      <c r="H66" s="49">
        <v>21</v>
      </c>
      <c r="I66" s="49">
        <v>16.08</v>
      </c>
      <c r="J66" s="49">
        <v>7</v>
      </c>
      <c r="K66" s="49">
        <v>5.36</v>
      </c>
      <c r="L66" s="49">
        <v>2.4</v>
      </c>
      <c r="M66" s="49">
        <v>1.8376722817764164</v>
      </c>
      <c r="N66" s="49">
        <f t="shared" si="0"/>
        <v>144.6</v>
      </c>
      <c r="O66" s="49">
        <f t="shared" si="1"/>
        <v>110.72</v>
      </c>
    </row>
    <row r="67" spans="1:15" ht="16.5">
      <c r="A67" s="46">
        <v>60</v>
      </c>
      <c r="B67" s="47" t="s">
        <v>71</v>
      </c>
      <c r="C67" s="48">
        <v>9036</v>
      </c>
      <c r="D67" s="49">
        <v>32</v>
      </c>
      <c r="E67" s="49">
        <v>3.54</v>
      </c>
      <c r="F67" s="49">
        <v>760.48</v>
      </c>
      <c r="G67" s="49">
        <v>84.16113324479858</v>
      </c>
      <c r="H67" s="49">
        <v>181.69</v>
      </c>
      <c r="I67" s="49">
        <v>20.11</v>
      </c>
      <c r="J67" s="49">
        <v>51.5</v>
      </c>
      <c r="K67" s="49">
        <v>5.7</v>
      </c>
      <c r="L67" s="49">
        <v>27.5</v>
      </c>
      <c r="M67" s="49">
        <v>3.0433820274457726</v>
      </c>
      <c r="N67" s="49">
        <f t="shared" si="0"/>
        <v>1053.17</v>
      </c>
      <c r="O67" s="49">
        <f t="shared" si="1"/>
        <v>116.55</v>
      </c>
    </row>
    <row r="68" spans="1:15" ht="16.5">
      <c r="A68" s="46">
        <v>62</v>
      </c>
      <c r="B68" s="47" t="s">
        <v>72</v>
      </c>
      <c r="C68" s="48">
        <v>2031</v>
      </c>
      <c r="D68" s="49">
        <v>8.5</v>
      </c>
      <c r="E68" s="49">
        <v>4.19</v>
      </c>
      <c r="F68" s="49">
        <v>158.79</v>
      </c>
      <c r="G68" s="49">
        <v>78.18316100443131</v>
      </c>
      <c r="H68" s="49">
        <v>23</v>
      </c>
      <c r="I68" s="49">
        <v>11.32</v>
      </c>
      <c r="J68" s="49">
        <v>10.5</v>
      </c>
      <c r="K68" s="49">
        <v>5.17</v>
      </c>
      <c r="L68" s="49">
        <v>6.5</v>
      </c>
      <c r="M68" s="49">
        <v>3.200393894633186</v>
      </c>
      <c r="N68" s="49">
        <f t="shared" si="0"/>
        <v>207.29</v>
      </c>
      <c r="O68" s="49">
        <f t="shared" si="1"/>
        <v>102.06</v>
      </c>
    </row>
    <row r="69" spans="1:15" ht="16.5">
      <c r="A69" s="46">
        <v>63</v>
      </c>
      <c r="B69" s="47" t="s">
        <v>73</v>
      </c>
      <c r="C69" s="48">
        <v>2367</v>
      </c>
      <c r="D69" s="49">
        <v>8.17</v>
      </c>
      <c r="E69" s="49">
        <v>3.45</v>
      </c>
      <c r="F69" s="49">
        <v>180.35</v>
      </c>
      <c r="G69" s="49">
        <v>76.19349387410223</v>
      </c>
      <c r="H69" s="49">
        <v>41</v>
      </c>
      <c r="I69" s="49">
        <v>17.32</v>
      </c>
      <c r="J69" s="49">
        <v>10</v>
      </c>
      <c r="K69" s="49">
        <v>4.22</v>
      </c>
      <c r="L69" s="49">
        <v>3.56</v>
      </c>
      <c r="M69" s="49">
        <v>1.5040135192226447</v>
      </c>
      <c r="N69" s="49">
        <f t="shared" si="0"/>
        <v>243.07999999999998</v>
      </c>
      <c r="O69" s="49">
        <f t="shared" si="1"/>
        <v>102.7</v>
      </c>
    </row>
    <row r="70" spans="1:15" ht="16.5">
      <c r="A70" s="46">
        <v>65</v>
      </c>
      <c r="B70" s="47" t="s">
        <v>74</v>
      </c>
      <c r="C70" s="48">
        <v>2109</v>
      </c>
      <c r="D70" s="49">
        <v>9</v>
      </c>
      <c r="E70" s="49">
        <v>4.27</v>
      </c>
      <c r="F70" s="49">
        <v>174.04</v>
      </c>
      <c r="G70" s="49">
        <v>82.52252252252251</v>
      </c>
      <c r="H70" s="49">
        <v>79</v>
      </c>
      <c r="I70" s="49">
        <v>37.46</v>
      </c>
      <c r="J70" s="49">
        <v>10</v>
      </c>
      <c r="K70" s="49">
        <v>4.74</v>
      </c>
      <c r="L70" s="49">
        <v>10</v>
      </c>
      <c r="M70" s="49">
        <v>4.741583688952111</v>
      </c>
      <c r="N70" s="49">
        <f t="shared" si="0"/>
        <v>282.03999999999996</v>
      </c>
      <c r="O70" s="49">
        <f t="shared" si="1"/>
        <v>133.73</v>
      </c>
    </row>
    <row r="71" spans="1:15" ht="16.5">
      <c r="A71" s="46">
        <v>66</v>
      </c>
      <c r="B71" s="47" t="s">
        <v>75</v>
      </c>
      <c r="C71" s="48">
        <v>1494</v>
      </c>
      <c r="D71" s="49">
        <v>6</v>
      </c>
      <c r="E71" s="49">
        <v>4.02</v>
      </c>
      <c r="F71" s="49">
        <v>108</v>
      </c>
      <c r="G71" s="49">
        <v>72.28915662650603</v>
      </c>
      <c r="H71" s="49">
        <v>38</v>
      </c>
      <c r="I71" s="49">
        <v>25.44</v>
      </c>
      <c r="J71" s="49">
        <v>6</v>
      </c>
      <c r="K71" s="49">
        <v>4.02</v>
      </c>
      <c r="L71" s="49">
        <v>1</v>
      </c>
      <c r="M71" s="49">
        <v>0.6693440428380187</v>
      </c>
      <c r="N71" s="49">
        <f t="shared" si="0"/>
        <v>159</v>
      </c>
      <c r="O71" s="49">
        <f t="shared" si="1"/>
        <v>106.43</v>
      </c>
    </row>
    <row r="72" spans="1:15" ht="16.5">
      <c r="A72" s="46">
        <v>67</v>
      </c>
      <c r="B72" s="47" t="s">
        <v>76</v>
      </c>
      <c r="C72" s="48">
        <v>2431</v>
      </c>
      <c r="D72" s="49">
        <v>9</v>
      </c>
      <c r="E72" s="49">
        <v>3.7</v>
      </c>
      <c r="F72" s="49">
        <v>185.41</v>
      </c>
      <c r="G72" s="49">
        <v>76.2690250925545</v>
      </c>
      <c r="H72" s="49">
        <v>29.5</v>
      </c>
      <c r="I72" s="49">
        <v>12.13</v>
      </c>
      <c r="J72" s="49">
        <v>11</v>
      </c>
      <c r="K72" s="49">
        <v>4.52</v>
      </c>
      <c r="L72" s="49">
        <v>9.67</v>
      </c>
      <c r="M72" s="49">
        <v>3.9777869189633894</v>
      </c>
      <c r="N72" s="49">
        <f t="shared" si="0"/>
        <v>244.57999999999998</v>
      </c>
      <c r="O72" s="49">
        <f t="shared" si="1"/>
        <v>100.61</v>
      </c>
    </row>
    <row r="73" spans="1:15" ht="16.5">
      <c r="A73" s="46">
        <v>68</v>
      </c>
      <c r="B73" s="47" t="s">
        <v>77</v>
      </c>
      <c r="C73" s="48">
        <v>4223</v>
      </c>
      <c r="D73" s="49">
        <v>14</v>
      </c>
      <c r="E73" s="49">
        <v>3.32</v>
      </c>
      <c r="F73" s="49">
        <v>294</v>
      </c>
      <c r="G73" s="49">
        <v>69.61875443997158</v>
      </c>
      <c r="H73" s="49">
        <v>68</v>
      </c>
      <c r="I73" s="49">
        <v>16.1</v>
      </c>
      <c r="J73" s="49">
        <v>20</v>
      </c>
      <c r="K73" s="49">
        <v>4.74</v>
      </c>
      <c r="L73" s="49">
        <v>0</v>
      </c>
      <c r="M73" s="49">
        <v>0</v>
      </c>
      <c r="N73" s="49">
        <f t="shared" si="0"/>
        <v>396</v>
      </c>
      <c r="O73" s="49">
        <f t="shared" si="1"/>
        <v>93.77</v>
      </c>
    </row>
    <row r="74" spans="1:15" ht="16.5">
      <c r="A74" s="46">
        <v>69</v>
      </c>
      <c r="B74" s="47" t="s">
        <v>78</v>
      </c>
      <c r="C74" s="48">
        <v>3501</v>
      </c>
      <c r="D74" s="49">
        <v>11</v>
      </c>
      <c r="E74" s="49">
        <v>3.14</v>
      </c>
      <c r="F74" s="49">
        <v>252.98</v>
      </c>
      <c r="G74" s="49">
        <v>72.2593544701514</v>
      </c>
      <c r="H74" s="49">
        <v>70</v>
      </c>
      <c r="I74" s="49">
        <v>19.99</v>
      </c>
      <c r="J74" s="49">
        <v>15.6</v>
      </c>
      <c r="K74" s="49">
        <v>4.46</v>
      </c>
      <c r="L74" s="49">
        <v>33.5</v>
      </c>
      <c r="M74" s="49">
        <v>9.568694658668951</v>
      </c>
      <c r="N74" s="49">
        <f aca="true" t="shared" si="2" ref="N74:N141">D74+F74+H74+J74+L74</f>
        <v>383.08000000000004</v>
      </c>
      <c r="O74" s="49">
        <f aca="true" t="shared" si="3" ref="O74:O141">ROUND(SUM(N74/C74)*1000,2)</f>
        <v>109.42</v>
      </c>
    </row>
    <row r="75" spans="1:15" ht="16.5">
      <c r="A75" s="46">
        <v>70</v>
      </c>
      <c r="B75" s="47" t="s">
        <v>79</v>
      </c>
      <c r="C75" s="48">
        <v>2621</v>
      </c>
      <c r="D75" s="49">
        <v>10.4</v>
      </c>
      <c r="E75" s="49">
        <v>3.97</v>
      </c>
      <c r="F75" s="49">
        <v>199.39</v>
      </c>
      <c r="G75" s="49">
        <v>76.07401755055324</v>
      </c>
      <c r="H75" s="49">
        <v>57.5</v>
      </c>
      <c r="I75" s="49">
        <v>21.94</v>
      </c>
      <c r="J75" s="49">
        <v>12.2</v>
      </c>
      <c r="K75" s="49">
        <v>4.65</v>
      </c>
      <c r="L75" s="49">
        <v>12.71</v>
      </c>
      <c r="M75" s="49">
        <v>4.8492941625333845</v>
      </c>
      <c r="N75" s="49">
        <f t="shared" si="2"/>
        <v>292.19999999999993</v>
      </c>
      <c r="O75" s="49">
        <f t="shared" si="3"/>
        <v>111.48</v>
      </c>
    </row>
    <row r="76" spans="1:15" ht="16.5">
      <c r="A76" s="46">
        <v>71</v>
      </c>
      <c r="B76" s="47" t="s">
        <v>80</v>
      </c>
      <c r="C76" s="48">
        <v>8935</v>
      </c>
      <c r="D76" s="49">
        <v>35.6</v>
      </c>
      <c r="E76" s="49">
        <v>3.98</v>
      </c>
      <c r="F76" s="49">
        <v>680.63</v>
      </c>
      <c r="G76" s="49">
        <v>76.17571348628988</v>
      </c>
      <c r="H76" s="49">
        <v>98.51</v>
      </c>
      <c r="I76" s="49">
        <v>11.03</v>
      </c>
      <c r="J76" s="49">
        <v>49.91</v>
      </c>
      <c r="K76" s="49">
        <v>5.59</v>
      </c>
      <c r="L76" s="49">
        <v>8.38</v>
      </c>
      <c r="M76" s="49">
        <v>0.9378847229994405</v>
      </c>
      <c r="N76" s="49">
        <f t="shared" si="2"/>
        <v>873.03</v>
      </c>
      <c r="O76" s="49">
        <f t="shared" si="3"/>
        <v>97.71</v>
      </c>
    </row>
    <row r="77" spans="1:15" ht="16.5">
      <c r="A77" s="46">
        <v>72</v>
      </c>
      <c r="B77" s="47" t="s">
        <v>81</v>
      </c>
      <c r="C77" s="48">
        <v>3625</v>
      </c>
      <c r="D77" s="49">
        <v>11.02</v>
      </c>
      <c r="E77" s="49">
        <v>3.04</v>
      </c>
      <c r="F77" s="49">
        <v>283.99</v>
      </c>
      <c r="G77" s="49">
        <v>78.34206896551726</v>
      </c>
      <c r="H77" s="49">
        <v>85.5</v>
      </c>
      <c r="I77" s="49">
        <v>23.59</v>
      </c>
      <c r="J77" s="49">
        <v>14.01</v>
      </c>
      <c r="K77" s="49">
        <v>3.86</v>
      </c>
      <c r="L77" s="49">
        <v>3</v>
      </c>
      <c r="M77" s="49">
        <v>0.8275862068965517</v>
      </c>
      <c r="N77" s="49">
        <f t="shared" si="2"/>
        <v>397.52</v>
      </c>
      <c r="O77" s="49">
        <f t="shared" si="3"/>
        <v>109.66</v>
      </c>
    </row>
    <row r="78" spans="1:15" ht="16.5">
      <c r="A78" s="46">
        <v>73</v>
      </c>
      <c r="B78" s="47" t="s">
        <v>82</v>
      </c>
      <c r="C78" s="48">
        <v>2658</v>
      </c>
      <c r="D78" s="49">
        <v>9</v>
      </c>
      <c r="E78" s="49">
        <v>3.39</v>
      </c>
      <c r="F78" s="49">
        <v>191.66</v>
      </c>
      <c r="G78" s="49">
        <v>72.1068472535741</v>
      </c>
      <c r="H78" s="49">
        <v>31.3</v>
      </c>
      <c r="I78" s="49">
        <v>11.78</v>
      </c>
      <c r="J78" s="49">
        <v>9</v>
      </c>
      <c r="K78" s="49">
        <v>3.39</v>
      </c>
      <c r="L78" s="49">
        <v>12</v>
      </c>
      <c r="M78" s="49">
        <v>4.514672686230248</v>
      </c>
      <c r="N78" s="49">
        <f t="shared" si="2"/>
        <v>252.96</v>
      </c>
      <c r="O78" s="49">
        <f t="shared" si="3"/>
        <v>95.17</v>
      </c>
    </row>
    <row r="79" spans="1:15" ht="16.5">
      <c r="A79" s="46">
        <v>74</v>
      </c>
      <c r="B79" s="47" t="s">
        <v>83</v>
      </c>
      <c r="C79" s="48">
        <v>5814</v>
      </c>
      <c r="D79" s="49">
        <v>18</v>
      </c>
      <c r="E79" s="49">
        <v>3.1</v>
      </c>
      <c r="F79" s="49">
        <v>394.17</v>
      </c>
      <c r="G79" s="49">
        <v>67.79669762641899</v>
      </c>
      <c r="H79" s="49">
        <v>50</v>
      </c>
      <c r="I79" s="49">
        <v>8.6</v>
      </c>
      <c r="J79" s="49">
        <v>25</v>
      </c>
      <c r="K79" s="49">
        <v>4.3</v>
      </c>
      <c r="L79" s="49">
        <v>7</v>
      </c>
      <c r="M79" s="49">
        <v>1.2039903680770554</v>
      </c>
      <c r="N79" s="49">
        <f t="shared" si="2"/>
        <v>494.17</v>
      </c>
      <c r="O79" s="49">
        <f t="shared" si="3"/>
        <v>85</v>
      </c>
    </row>
    <row r="80" spans="1:15" ht="16.5">
      <c r="A80" s="46">
        <v>75</v>
      </c>
      <c r="B80" s="47" t="s">
        <v>84</v>
      </c>
      <c r="C80" s="48">
        <v>57264</v>
      </c>
      <c r="D80" s="49">
        <v>169.59</v>
      </c>
      <c r="E80" s="49">
        <v>2.96</v>
      </c>
      <c r="F80" s="49">
        <v>3141.35</v>
      </c>
      <c r="G80" s="49">
        <v>54.85732746577257</v>
      </c>
      <c r="H80" s="49">
        <v>335.83</v>
      </c>
      <c r="I80" s="49">
        <v>5.86</v>
      </c>
      <c r="J80" s="49">
        <v>231.16</v>
      </c>
      <c r="K80" s="49">
        <v>4.04</v>
      </c>
      <c r="L80" s="49">
        <v>43</v>
      </c>
      <c r="M80" s="49">
        <v>0.7509080748812517</v>
      </c>
      <c r="N80" s="49">
        <f t="shared" si="2"/>
        <v>3920.93</v>
      </c>
      <c r="O80" s="49">
        <f t="shared" si="3"/>
        <v>68.47</v>
      </c>
    </row>
    <row r="81" spans="1:15" ht="16.5">
      <c r="A81" s="46">
        <v>77</v>
      </c>
      <c r="B81" s="47" t="s">
        <v>85</v>
      </c>
      <c r="C81" s="48">
        <v>4945</v>
      </c>
      <c r="D81" s="49">
        <v>21</v>
      </c>
      <c r="E81" s="49">
        <v>4.25</v>
      </c>
      <c r="F81" s="49">
        <v>377.5</v>
      </c>
      <c r="G81" s="49">
        <v>76.33973710819009</v>
      </c>
      <c r="H81" s="49">
        <v>91</v>
      </c>
      <c r="I81" s="49">
        <v>18.4</v>
      </c>
      <c r="J81" s="49">
        <v>29.5</v>
      </c>
      <c r="K81" s="49">
        <v>5.97</v>
      </c>
      <c r="L81" s="49">
        <v>5.8</v>
      </c>
      <c r="M81" s="49">
        <v>1.172901921132457</v>
      </c>
      <c r="N81" s="49">
        <f t="shared" si="2"/>
        <v>524.8</v>
      </c>
      <c r="O81" s="49">
        <f t="shared" si="3"/>
        <v>106.13</v>
      </c>
    </row>
    <row r="82" spans="1:15" ht="16.5">
      <c r="A82" s="46">
        <v>78</v>
      </c>
      <c r="B82" s="47" t="s">
        <v>86</v>
      </c>
      <c r="C82" s="48">
        <v>1042</v>
      </c>
      <c r="D82" s="49">
        <v>3</v>
      </c>
      <c r="E82" s="49">
        <v>2.88</v>
      </c>
      <c r="F82" s="49">
        <v>90.25</v>
      </c>
      <c r="G82" s="49">
        <v>86.6122840690979</v>
      </c>
      <c r="H82" s="49">
        <v>23.5</v>
      </c>
      <c r="I82" s="49">
        <v>22.55</v>
      </c>
      <c r="J82" s="49">
        <v>5.2</v>
      </c>
      <c r="K82" s="49">
        <v>4.99</v>
      </c>
      <c r="L82" s="49">
        <v>5</v>
      </c>
      <c r="M82" s="49">
        <v>4.798464491362764</v>
      </c>
      <c r="N82" s="49">
        <f t="shared" si="2"/>
        <v>126.95</v>
      </c>
      <c r="O82" s="49">
        <f t="shared" si="3"/>
        <v>121.83</v>
      </c>
    </row>
    <row r="83" spans="1:15" ht="16.5">
      <c r="A83" s="46">
        <v>79</v>
      </c>
      <c r="B83" s="47" t="s">
        <v>87</v>
      </c>
      <c r="C83" s="48">
        <v>1244</v>
      </c>
      <c r="D83" s="49">
        <v>6</v>
      </c>
      <c r="E83" s="49">
        <v>4.82</v>
      </c>
      <c r="F83" s="49">
        <v>85.4</v>
      </c>
      <c r="G83" s="49">
        <v>68.64951768488746</v>
      </c>
      <c r="H83" s="49">
        <v>16.77</v>
      </c>
      <c r="I83" s="49">
        <v>13.48</v>
      </c>
      <c r="J83" s="49">
        <v>6</v>
      </c>
      <c r="K83" s="49">
        <v>4.82</v>
      </c>
      <c r="L83" s="49">
        <v>1.4</v>
      </c>
      <c r="M83" s="49">
        <v>1.12540192926045</v>
      </c>
      <c r="N83" s="49">
        <f t="shared" si="2"/>
        <v>115.57000000000001</v>
      </c>
      <c r="O83" s="49">
        <f t="shared" si="3"/>
        <v>92.9</v>
      </c>
    </row>
    <row r="84" spans="1:15" ht="16.5">
      <c r="A84" s="46">
        <v>80</v>
      </c>
      <c r="B84" s="47" t="s">
        <v>88</v>
      </c>
      <c r="C84" s="48">
        <v>13928</v>
      </c>
      <c r="D84" s="49">
        <v>58</v>
      </c>
      <c r="E84" s="49">
        <v>4.16</v>
      </c>
      <c r="F84" s="49">
        <v>1066.14</v>
      </c>
      <c r="G84" s="49">
        <v>76.54652498564042</v>
      </c>
      <c r="H84" s="49">
        <v>195.02</v>
      </c>
      <c r="I84" s="49">
        <v>14</v>
      </c>
      <c r="J84" s="49">
        <v>75.91</v>
      </c>
      <c r="K84" s="49">
        <v>5.45</v>
      </c>
      <c r="L84" s="49">
        <v>19.15</v>
      </c>
      <c r="M84" s="49">
        <v>1.3749282021826534</v>
      </c>
      <c r="N84" s="49">
        <f t="shared" si="2"/>
        <v>1414.2200000000003</v>
      </c>
      <c r="O84" s="49">
        <f t="shared" si="3"/>
        <v>101.54</v>
      </c>
    </row>
    <row r="85" spans="1:15" ht="16.5">
      <c r="A85" s="46">
        <v>81</v>
      </c>
      <c r="B85" s="47" t="s">
        <v>89</v>
      </c>
      <c r="C85" s="48">
        <v>2982</v>
      </c>
      <c r="D85" s="49">
        <v>11</v>
      </c>
      <c r="E85" s="49">
        <v>3.69</v>
      </c>
      <c r="F85" s="49">
        <v>260.18</v>
      </c>
      <c r="G85" s="49">
        <v>87.25016767270289</v>
      </c>
      <c r="H85" s="49">
        <v>36</v>
      </c>
      <c r="I85" s="49">
        <v>12.07</v>
      </c>
      <c r="J85" s="49">
        <v>19.68</v>
      </c>
      <c r="K85" s="49">
        <v>6.6</v>
      </c>
      <c r="L85" s="49">
        <v>10.5</v>
      </c>
      <c r="M85" s="49">
        <v>3.5211267605633805</v>
      </c>
      <c r="N85" s="49">
        <f t="shared" si="2"/>
        <v>337.36</v>
      </c>
      <c r="O85" s="49">
        <f t="shared" si="3"/>
        <v>113.13</v>
      </c>
    </row>
    <row r="86" spans="1:15" ht="16.5">
      <c r="A86" s="46">
        <v>82</v>
      </c>
      <c r="B86" s="47" t="s">
        <v>90</v>
      </c>
      <c r="C86" s="48">
        <v>10725</v>
      </c>
      <c r="D86" s="49">
        <v>42.1</v>
      </c>
      <c r="E86" s="49">
        <v>3.93</v>
      </c>
      <c r="F86" s="49">
        <v>838.95</v>
      </c>
      <c r="G86" s="49">
        <v>78.22377622377623</v>
      </c>
      <c r="H86" s="49">
        <v>122.1</v>
      </c>
      <c r="I86" s="49">
        <v>11.38</v>
      </c>
      <c r="J86" s="49">
        <v>53</v>
      </c>
      <c r="K86" s="49">
        <v>4.94</v>
      </c>
      <c r="L86" s="49">
        <v>22.96</v>
      </c>
      <c r="M86" s="49">
        <v>2.1407925407925408</v>
      </c>
      <c r="N86" s="49">
        <f t="shared" si="2"/>
        <v>1079.1100000000001</v>
      </c>
      <c r="O86" s="49">
        <f t="shared" si="3"/>
        <v>100.62</v>
      </c>
    </row>
    <row r="87" spans="1:15" ht="16.5">
      <c r="A87" s="46">
        <v>83</v>
      </c>
      <c r="B87" s="47" t="s">
        <v>91</v>
      </c>
      <c r="C87" s="48">
        <v>4158</v>
      </c>
      <c r="D87" s="49">
        <v>20.5</v>
      </c>
      <c r="E87" s="49">
        <v>4.93</v>
      </c>
      <c r="F87" s="49">
        <v>319</v>
      </c>
      <c r="G87" s="49">
        <v>76.71957671957672</v>
      </c>
      <c r="H87" s="49">
        <v>50</v>
      </c>
      <c r="I87" s="49">
        <v>12.03</v>
      </c>
      <c r="J87" s="49">
        <v>19</v>
      </c>
      <c r="K87" s="49">
        <v>4.57</v>
      </c>
      <c r="L87" s="49">
        <v>4</v>
      </c>
      <c r="M87" s="49">
        <v>0.9620009620009621</v>
      </c>
      <c r="N87" s="49">
        <f t="shared" si="2"/>
        <v>412.5</v>
      </c>
      <c r="O87" s="49">
        <f t="shared" si="3"/>
        <v>99.21</v>
      </c>
    </row>
    <row r="88" spans="1:15" ht="16.5">
      <c r="A88" s="46">
        <v>84</v>
      </c>
      <c r="B88" s="47" t="s">
        <v>92</v>
      </c>
      <c r="C88" s="48">
        <v>3628</v>
      </c>
      <c r="D88" s="49">
        <v>14</v>
      </c>
      <c r="E88" s="49">
        <v>3.86</v>
      </c>
      <c r="F88" s="49">
        <v>280</v>
      </c>
      <c r="G88" s="49">
        <v>77.17750826901874</v>
      </c>
      <c r="H88" s="49">
        <v>27</v>
      </c>
      <c r="I88" s="49">
        <v>7.44</v>
      </c>
      <c r="J88" s="49">
        <v>18</v>
      </c>
      <c r="K88" s="49">
        <v>4.96</v>
      </c>
      <c r="L88" s="49">
        <v>2</v>
      </c>
      <c r="M88" s="49">
        <v>0.5512679162072768</v>
      </c>
      <c r="N88" s="49">
        <f t="shared" si="2"/>
        <v>341</v>
      </c>
      <c r="O88" s="49">
        <f t="shared" si="3"/>
        <v>93.99</v>
      </c>
    </row>
    <row r="89" spans="1:15" ht="16.5">
      <c r="A89" s="46">
        <v>85</v>
      </c>
      <c r="B89" s="47" t="s">
        <v>93</v>
      </c>
      <c r="C89" s="48">
        <v>5564</v>
      </c>
      <c r="D89" s="49">
        <v>21</v>
      </c>
      <c r="E89" s="49">
        <v>3.77</v>
      </c>
      <c r="F89" s="49">
        <v>425.75</v>
      </c>
      <c r="G89" s="49">
        <v>76.51869158878505</v>
      </c>
      <c r="H89" s="49">
        <v>106.5</v>
      </c>
      <c r="I89" s="49">
        <v>19.14</v>
      </c>
      <c r="J89" s="49">
        <v>26</v>
      </c>
      <c r="K89" s="49">
        <v>4.67</v>
      </c>
      <c r="L89" s="49">
        <v>3</v>
      </c>
      <c r="M89" s="49">
        <v>0.5391804457225018</v>
      </c>
      <c r="N89" s="49">
        <f t="shared" si="2"/>
        <v>582.25</v>
      </c>
      <c r="O89" s="49">
        <f t="shared" si="3"/>
        <v>104.65</v>
      </c>
    </row>
    <row r="90" spans="1:15" ht="16.5">
      <c r="A90" s="46">
        <v>86</v>
      </c>
      <c r="B90" s="47" t="s">
        <v>94</v>
      </c>
      <c r="C90" s="48">
        <v>5069</v>
      </c>
      <c r="D90" s="49">
        <v>28.56</v>
      </c>
      <c r="E90" s="49">
        <v>5.63</v>
      </c>
      <c r="F90" s="49">
        <v>423.39</v>
      </c>
      <c r="G90" s="49">
        <v>83.52535016768594</v>
      </c>
      <c r="H90" s="49">
        <v>41.21</v>
      </c>
      <c r="I90" s="49">
        <v>8.13</v>
      </c>
      <c r="J90" s="49">
        <v>27.59</v>
      </c>
      <c r="K90" s="49">
        <v>5.44</v>
      </c>
      <c r="L90" s="49">
        <v>36</v>
      </c>
      <c r="M90" s="49">
        <v>7.101992503452357</v>
      </c>
      <c r="N90" s="49">
        <f t="shared" si="2"/>
        <v>556.75</v>
      </c>
      <c r="O90" s="49">
        <f t="shared" si="3"/>
        <v>109.83</v>
      </c>
    </row>
    <row r="91" spans="1:15" ht="16.5">
      <c r="A91" s="46">
        <v>87</v>
      </c>
      <c r="B91" s="47" t="s">
        <v>95</v>
      </c>
      <c r="C91" s="48">
        <v>2760</v>
      </c>
      <c r="D91" s="49">
        <v>10</v>
      </c>
      <c r="E91" s="49">
        <v>3.62</v>
      </c>
      <c r="F91" s="49">
        <v>220.02</v>
      </c>
      <c r="G91" s="49">
        <v>79.71739130434783</v>
      </c>
      <c r="H91" s="49">
        <v>41.6</v>
      </c>
      <c r="I91" s="49">
        <v>15.07</v>
      </c>
      <c r="J91" s="49">
        <v>12</v>
      </c>
      <c r="K91" s="49">
        <v>4.35</v>
      </c>
      <c r="L91" s="49">
        <v>0</v>
      </c>
      <c r="M91" s="49">
        <v>0</v>
      </c>
      <c r="N91" s="49">
        <f t="shared" si="2"/>
        <v>283.62</v>
      </c>
      <c r="O91" s="49">
        <f t="shared" si="3"/>
        <v>102.76</v>
      </c>
    </row>
    <row r="92" spans="1:15" ht="16.5">
      <c r="A92" s="46">
        <v>88</v>
      </c>
      <c r="B92" s="47" t="s">
        <v>96</v>
      </c>
      <c r="C92" s="48">
        <v>20117</v>
      </c>
      <c r="D92" s="49">
        <v>61.95</v>
      </c>
      <c r="E92" s="49">
        <v>3.08</v>
      </c>
      <c r="F92" s="49">
        <v>1421.32</v>
      </c>
      <c r="G92" s="49">
        <v>70.65268181140328</v>
      </c>
      <c r="H92" s="49">
        <v>292.16</v>
      </c>
      <c r="I92" s="49">
        <v>14.52</v>
      </c>
      <c r="J92" s="49">
        <v>87</v>
      </c>
      <c r="K92" s="49">
        <v>4.32</v>
      </c>
      <c r="L92" s="49">
        <v>35.42</v>
      </c>
      <c r="M92" s="49">
        <v>1.7606999055525179</v>
      </c>
      <c r="N92" s="49">
        <f t="shared" si="2"/>
        <v>1897.8500000000001</v>
      </c>
      <c r="O92" s="49">
        <f t="shared" si="3"/>
        <v>94.34</v>
      </c>
    </row>
    <row r="93" spans="1:15" ht="16.5">
      <c r="A93" s="46">
        <v>89</v>
      </c>
      <c r="B93" s="47" t="s">
        <v>97</v>
      </c>
      <c r="C93" s="48">
        <v>22343</v>
      </c>
      <c r="D93" s="49">
        <v>63.26</v>
      </c>
      <c r="E93" s="49">
        <v>2.83</v>
      </c>
      <c r="F93" s="49">
        <v>1416.11</v>
      </c>
      <c r="G93" s="49">
        <v>63.38047710692388</v>
      </c>
      <c r="H93" s="49">
        <v>354.57</v>
      </c>
      <c r="I93" s="49">
        <v>15.87</v>
      </c>
      <c r="J93" s="49">
        <v>88.12</v>
      </c>
      <c r="K93" s="49">
        <v>3.94</v>
      </c>
      <c r="L93" s="49">
        <v>68.65</v>
      </c>
      <c r="M93" s="49">
        <v>3.072550687016068</v>
      </c>
      <c r="N93" s="49">
        <f t="shared" si="2"/>
        <v>1990.71</v>
      </c>
      <c r="O93" s="49">
        <f t="shared" si="3"/>
        <v>89.1</v>
      </c>
    </row>
    <row r="94" spans="1:15" ht="16.5">
      <c r="A94" s="46">
        <v>90</v>
      </c>
      <c r="B94" s="47" t="s">
        <v>98</v>
      </c>
      <c r="C94" s="48">
        <v>1155</v>
      </c>
      <c r="D94" s="49">
        <v>7</v>
      </c>
      <c r="E94" s="49">
        <v>6.06</v>
      </c>
      <c r="F94" s="49">
        <v>125</v>
      </c>
      <c r="G94" s="49">
        <v>108.22510822510823</v>
      </c>
      <c r="H94" s="49">
        <v>28</v>
      </c>
      <c r="I94" s="49">
        <v>24.24</v>
      </c>
      <c r="J94" s="49">
        <v>3</v>
      </c>
      <c r="K94" s="49">
        <v>2.6</v>
      </c>
      <c r="L94" s="49">
        <v>1.5</v>
      </c>
      <c r="M94" s="49">
        <v>1.2987012987012987</v>
      </c>
      <c r="N94" s="49">
        <f t="shared" si="2"/>
        <v>164.5</v>
      </c>
      <c r="O94" s="49">
        <f t="shared" si="3"/>
        <v>142.42</v>
      </c>
    </row>
    <row r="95" spans="1:15" ht="16.5">
      <c r="A95" s="46">
        <v>91</v>
      </c>
      <c r="B95" s="47" t="s">
        <v>99</v>
      </c>
      <c r="C95" s="48">
        <v>1399</v>
      </c>
      <c r="D95" s="49">
        <v>6.87</v>
      </c>
      <c r="E95" s="49">
        <v>4.91</v>
      </c>
      <c r="F95" s="49">
        <v>124.85</v>
      </c>
      <c r="G95" s="49">
        <v>89.24231593995711</v>
      </c>
      <c r="H95" s="49">
        <v>25</v>
      </c>
      <c r="I95" s="49">
        <v>17.87</v>
      </c>
      <c r="J95" s="49">
        <v>6.85</v>
      </c>
      <c r="K95" s="49">
        <v>4.9</v>
      </c>
      <c r="L95" s="49">
        <v>3.7</v>
      </c>
      <c r="M95" s="49">
        <v>2.6447462473195142</v>
      </c>
      <c r="N95" s="49">
        <f t="shared" si="2"/>
        <v>167.26999999999998</v>
      </c>
      <c r="O95" s="49">
        <f t="shared" si="3"/>
        <v>119.56</v>
      </c>
    </row>
    <row r="96" spans="1:15" ht="16.5">
      <c r="A96" s="46">
        <v>92</v>
      </c>
      <c r="B96" s="47" t="s">
        <v>100</v>
      </c>
      <c r="C96" s="48">
        <v>6965</v>
      </c>
      <c r="D96" s="49">
        <v>23.75</v>
      </c>
      <c r="E96" s="49">
        <v>3.41</v>
      </c>
      <c r="F96" s="49">
        <v>517.75</v>
      </c>
      <c r="G96" s="49">
        <v>74.33596554199569</v>
      </c>
      <c r="H96" s="49">
        <v>53</v>
      </c>
      <c r="I96" s="49">
        <v>7.61</v>
      </c>
      <c r="J96" s="49">
        <v>36.8</v>
      </c>
      <c r="K96" s="49">
        <v>5.28</v>
      </c>
      <c r="L96" s="49">
        <v>25</v>
      </c>
      <c r="M96" s="49">
        <v>3.5893754486719307</v>
      </c>
      <c r="N96" s="49">
        <f t="shared" si="2"/>
        <v>656.3</v>
      </c>
      <c r="O96" s="49">
        <f t="shared" si="3"/>
        <v>94.23</v>
      </c>
    </row>
    <row r="97" spans="1:15" ht="16.5">
      <c r="A97" s="46">
        <v>93</v>
      </c>
      <c r="B97" s="47" t="s">
        <v>101</v>
      </c>
      <c r="C97" s="48">
        <v>5046</v>
      </c>
      <c r="D97" s="49">
        <v>19</v>
      </c>
      <c r="E97" s="49">
        <v>3.77</v>
      </c>
      <c r="F97" s="49">
        <v>347.9</v>
      </c>
      <c r="G97" s="49">
        <v>68.9456995640111</v>
      </c>
      <c r="H97" s="49">
        <v>89</v>
      </c>
      <c r="I97" s="49">
        <v>17.64</v>
      </c>
      <c r="J97" s="49">
        <v>23</v>
      </c>
      <c r="K97" s="49">
        <v>4.56</v>
      </c>
      <c r="L97" s="49">
        <v>3.73</v>
      </c>
      <c r="M97" s="49">
        <v>0.7391993658343241</v>
      </c>
      <c r="N97" s="49">
        <f t="shared" si="2"/>
        <v>482.63</v>
      </c>
      <c r="O97" s="49">
        <f t="shared" si="3"/>
        <v>95.65</v>
      </c>
    </row>
    <row r="98" spans="1:15" ht="16.5">
      <c r="A98" s="46">
        <v>94</v>
      </c>
      <c r="B98" s="47" t="s">
        <v>102</v>
      </c>
      <c r="C98" s="48">
        <v>7132</v>
      </c>
      <c r="D98" s="49">
        <v>26</v>
      </c>
      <c r="E98" s="49">
        <v>3.65</v>
      </c>
      <c r="F98" s="49">
        <v>598.92</v>
      </c>
      <c r="G98" s="49">
        <v>83.97644419517667</v>
      </c>
      <c r="H98" s="49">
        <v>31.25</v>
      </c>
      <c r="I98" s="49">
        <v>4.38</v>
      </c>
      <c r="J98" s="49">
        <v>19</v>
      </c>
      <c r="K98" s="49">
        <v>2.66</v>
      </c>
      <c r="L98" s="49">
        <v>21.75</v>
      </c>
      <c r="M98" s="49">
        <v>3.049635445877734</v>
      </c>
      <c r="N98" s="49">
        <f t="shared" si="2"/>
        <v>696.92</v>
      </c>
      <c r="O98" s="49">
        <f t="shared" si="3"/>
        <v>97.72</v>
      </c>
    </row>
    <row r="99" spans="1:15" ht="16.5">
      <c r="A99" s="46">
        <v>95</v>
      </c>
      <c r="B99" s="47" t="s">
        <v>103</v>
      </c>
      <c r="C99" s="48">
        <v>1951</v>
      </c>
      <c r="D99" s="49">
        <v>8</v>
      </c>
      <c r="E99" s="49">
        <v>4.1</v>
      </c>
      <c r="F99" s="49">
        <v>146.4</v>
      </c>
      <c r="G99" s="49">
        <v>75.03844182470529</v>
      </c>
      <c r="H99" s="49">
        <v>24</v>
      </c>
      <c r="I99" s="49">
        <v>12.3</v>
      </c>
      <c r="J99" s="49">
        <v>10</v>
      </c>
      <c r="K99" s="49">
        <v>5.13</v>
      </c>
      <c r="L99" s="49">
        <v>29</v>
      </c>
      <c r="M99" s="49">
        <v>14.86417221937468</v>
      </c>
      <c r="N99" s="49">
        <f t="shared" si="2"/>
        <v>217.4</v>
      </c>
      <c r="O99" s="49">
        <f t="shared" si="3"/>
        <v>111.43</v>
      </c>
    </row>
    <row r="100" spans="1:15" ht="16.5">
      <c r="A100" s="46">
        <v>96</v>
      </c>
      <c r="B100" s="47" t="s">
        <v>104</v>
      </c>
      <c r="C100" s="48">
        <v>6827</v>
      </c>
      <c r="D100" s="49">
        <v>31.67</v>
      </c>
      <c r="E100" s="49">
        <v>4.64</v>
      </c>
      <c r="F100" s="49">
        <v>530.99</v>
      </c>
      <c r="G100" s="49">
        <v>77.77794053024755</v>
      </c>
      <c r="H100" s="49">
        <v>101.83</v>
      </c>
      <c r="I100" s="49">
        <v>14.92</v>
      </c>
      <c r="J100" s="49">
        <v>34.84</v>
      </c>
      <c r="K100" s="49">
        <v>5.1</v>
      </c>
      <c r="L100" s="49">
        <v>43.42</v>
      </c>
      <c r="M100" s="49">
        <v>6.360041013622382</v>
      </c>
      <c r="N100" s="49">
        <f t="shared" si="2"/>
        <v>742.75</v>
      </c>
      <c r="O100" s="49">
        <f t="shared" si="3"/>
        <v>108.8</v>
      </c>
    </row>
    <row r="101" spans="1:15" ht="16.5">
      <c r="A101" s="46">
        <v>97</v>
      </c>
      <c r="B101" s="47" t="s">
        <v>105</v>
      </c>
      <c r="C101" s="48">
        <v>4314</v>
      </c>
      <c r="D101" s="49">
        <v>15.2</v>
      </c>
      <c r="E101" s="49">
        <v>3.52</v>
      </c>
      <c r="F101" s="49">
        <v>312.57</v>
      </c>
      <c r="G101" s="49">
        <v>72.4547983310153</v>
      </c>
      <c r="H101" s="49">
        <v>66.3</v>
      </c>
      <c r="I101" s="49">
        <v>15.37</v>
      </c>
      <c r="J101" s="49">
        <v>21.36</v>
      </c>
      <c r="K101" s="49">
        <v>4.95</v>
      </c>
      <c r="L101" s="49">
        <v>7.43</v>
      </c>
      <c r="M101" s="49">
        <v>1.7222994900324524</v>
      </c>
      <c r="N101" s="49">
        <f t="shared" si="2"/>
        <v>422.86</v>
      </c>
      <c r="O101" s="49">
        <f t="shared" si="3"/>
        <v>98.02</v>
      </c>
    </row>
    <row r="102" spans="1:15" ht="16.5">
      <c r="A102" s="46">
        <v>98</v>
      </c>
      <c r="B102" s="47" t="s">
        <v>106</v>
      </c>
      <c r="C102" s="48">
        <v>11956</v>
      </c>
      <c r="D102" s="49">
        <v>40</v>
      </c>
      <c r="E102" s="49">
        <v>3.35</v>
      </c>
      <c r="F102" s="49">
        <v>754.03</v>
      </c>
      <c r="G102" s="49">
        <v>63.067079290732686</v>
      </c>
      <c r="H102" s="49">
        <v>191.67</v>
      </c>
      <c r="I102" s="49">
        <v>16.03</v>
      </c>
      <c r="J102" s="49">
        <v>51</v>
      </c>
      <c r="K102" s="49">
        <v>4.27</v>
      </c>
      <c r="L102" s="49">
        <v>19.63</v>
      </c>
      <c r="M102" s="49">
        <v>1.641853462696554</v>
      </c>
      <c r="N102" s="49">
        <f t="shared" si="2"/>
        <v>1056.33</v>
      </c>
      <c r="O102" s="49">
        <f t="shared" si="3"/>
        <v>88.35</v>
      </c>
    </row>
    <row r="103" spans="1:15" ht="16.5">
      <c r="A103" s="64"/>
      <c r="B103" s="64"/>
      <c r="C103" s="48"/>
      <c r="D103" s="49"/>
      <c r="E103" s="49"/>
      <c r="F103" s="49"/>
      <c r="G103" s="49"/>
      <c r="H103" s="49"/>
      <c r="I103" s="49"/>
      <c r="J103" s="49"/>
      <c r="K103" s="49"/>
      <c r="L103" s="49"/>
      <c r="M103" s="49"/>
      <c r="N103" s="49"/>
      <c r="O103" s="49"/>
    </row>
    <row r="104" spans="1:15" ht="16.5">
      <c r="A104" s="61" t="s">
        <v>107</v>
      </c>
      <c r="B104" s="61"/>
      <c r="C104" s="48"/>
      <c r="D104" s="49"/>
      <c r="E104" s="49"/>
      <c r="F104" s="49"/>
      <c r="G104" s="49"/>
      <c r="H104" s="49"/>
      <c r="I104" s="49"/>
      <c r="J104" s="49"/>
      <c r="K104" s="49"/>
      <c r="L104" s="49"/>
      <c r="M104" s="49"/>
      <c r="N104" s="49"/>
      <c r="O104" s="49"/>
    </row>
    <row r="105" spans="1:15" ht="16.5">
      <c r="A105" s="61"/>
      <c r="B105" s="61"/>
      <c r="C105" s="48"/>
      <c r="D105" s="49"/>
      <c r="E105" s="49"/>
      <c r="F105" s="49"/>
      <c r="G105" s="49"/>
      <c r="H105" s="49"/>
      <c r="I105" s="49"/>
      <c r="J105" s="49"/>
      <c r="K105" s="49"/>
      <c r="L105" s="49"/>
      <c r="M105" s="49"/>
      <c r="N105" s="49"/>
      <c r="O105" s="49"/>
    </row>
    <row r="106" spans="1:15" ht="16.5">
      <c r="A106" s="46">
        <v>101</v>
      </c>
      <c r="B106" s="47" t="s">
        <v>108</v>
      </c>
      <c r="C106" s="48">
        <v>10890</v>
      </c>
      <c r="D106" s="49">
        <v>42</v>
      </c>
      <c r="E106" s="49">
        <v>3.86</v>
      </c>
      <c r="F106" s="49">
        <v>1135.28</v>
      </c>
      <c r="G106" s="49">
        <v>104.24977043158862</v>
      </c>
      <c r="H106" s="49">
        <v>230.5</v>
      </c>
      <c r="I106" s="49">
        <v>21.17</v>
      </c>
      <c r="J106" s="49">
        <v>55</v>
      </c>
      <c r="K106" s="49">
        <v>5.05</v>
      </c>
      <c r="L106" s="49">
        <v>332.5</v>
      </c>
      <c r="M106" s="49">
        <v>30.532598714416896</v>
      </c>
      <c r="N106" s="49">
        <f t="shared" si="2"/>
        <v>1795.28</v>
      </c>
      <c r="O106" s="49">
        <f t="shared" si="3"/>
        <v>164.86</v>
      </c>
    </row>
    <row r="107" spans="1:15" ht="16.5">
      <c r="A107" s="46">
        <v>102</v>
      </c>
      <c r="B107" s="47" t="s">
        <v>109</v>
      </c>
      <c r="C107" s="48">
        <v>2337</v>
      </c>
      <c r="D107" s="49">
        <v>9.5</v>
      </c>
      <c r="E107" s="49">
        <v>4.07</v>
      </c>
      <c r="F107" s="49">
        <v>209</v>
      </c>
      <c r="G107" s="49">
        <v>89.4308943089431</v>
      </c>
      <c r="H107" s="49">
        <v>46</v>
      </c>
      <c r="I107" s="49">
        <v>19.68</v>
      </c>
      <c r="J107" s="49">
        <v>13.5</v>
      </c>
      <c r="K107" s="49">
        <v>5.78</v>
      </c>
      <c r="L107" s="49">
        <v>7</v>
      </c>
      <c r="M107" s="49">
        <v>2.995293110825845</v>
      </c>
      <c r="N107" s="49">
        <f t="shared" si="2"/>
        <v>285</v>
      </c>
      <c r="O107" s="49">
        <f t="shared" si="3"/>
        <v>121.95</v>
      </c>
    </row>
    <row r="108" spans="1:15" ht="16.5">
      <c r="A108" s="46">
        <v>103</v>
      </c>
      <c r="B108" s="47" t="s">
        <v>110</v>
      </c>
      <c r="C108" s="48">
        <v>1099</v>
      </c>
      <c r="D108" s="49">
        <v>5</v>
      </c>
      <c r="E108" s="49">
        <v>4.55</v>
      </c>
      <c r="F108" s="49">
        <v>87.8</v>
      </c>
      <c r="G108" s="49">
        <v>79.89080982711556</v>
      </c>
      <c r="H108" s="49">
        <v>10</v>
      </c>
      <c r="I108" s="49">
        <v>9.1</v>
      </c>
      <c r="J108" s="49">
        <v>8</v>
      </c>
      <c r="K108" s="49">
        <v>7.28</v>
      </c>
      <c r="L108" s="49">
        <v>5</v>
      </c>
      <c r="M108" s="49">
        <v>4.549590536851683</v>
      </c>
      <c r="N108" s="49">
        <f t="shared" si="2"/>
        <v>115.8</v>
      </c>
      <c r="O108" s="49">
        <f t="shared" si="3"/>
        <v>105.37</v>
      </c>
    </row>
    <row r="109" spans="1:15" ht="16.5">
      <c r="A109" s="46">
        <v>104</v>
      </c>
      <c r="B109" s="47" t="s">
        <v>111</v>
      </c>
      <c r="C109" s="48">
        <v>4192</v>
      </c>
      <c r="D109" s="49">
        <v>19.14</v>
      </c>
      <c r="E109" s="49">
        <v>4.57</v>
      </c>
      <c r="F109" s="49">
        <v>403.31</v>
      </c>
      <c r="G109" s="49">
        <v>96.2094465648855</v>
      </c>
      <c r="H109" s="49">
        <v>120.08</v>
      </c>
      <c r="I109" s="49">
        <v>28.65</v>
      </c>
      <c r="J109" s="49">
        <v>24</v>
      </c>
      <c r="K109" s="49">
        <v>5.73</v>
      </c>
      <c r="L109" s="49">
        <v>5.59</v>
      </c>
      <c r="M109" s="49">
        <v>1.3334923664122136</v>
      </c>
      <c r="N109" s="49">
        <f t="shared" si="2"/>
        <v>572.12</v>
      </c>
      <c r="O109" s="49">
        <f t="shared" si="3"/>
        <v>136.48</v>
      </c>
    </row>
    <row r="110" spans="1:15" ht="16.5">
      <c r="A110" s="46">
        <v>136</v>
      </c>
      <c r="B110" s="47" t="s">
        <v>137</v>
      </c>
      <c r="C110" s="48">
        <v>38029</v>
      </c>
      <c r="D110" s="49">
        <v>133.66</v>
      </c>
      <c r="E110" s="49">
        <v>3.51</v>
      </c>
      <c r="F110" s="49">
        <v>2545.39</v>
      </c>
      <c r="G110" s="49">
        <v>66.93286702253543</v>
      </c>
      <c r="H110" s="49">
        <v>610.45</v>
      </c>
      <c r="I110" s="49">
        <v>16.05</v>
      </c>
      <c r="J110" s="49">
        <v>163.37</v>
      </c>
      <c r="K110" s="49">
        <v>4.3</v>
      </c>
      <c r="L110" s="49">
        <v>162.38</v>
      </c>
      <c r="M110" s="49">
        <v>4.269899287385942</v>
      </c>
      <c r="N110" s="49">
        <f t="shared" si="2"/>
        <v>3615.25</v>
      </c>
      <c r="O110" s="49">
        <f t="shared" si="3"/>
        <v>95.07</v>
      </c>
    </row>
    <row r="111" spans="1:15" ht="16.5">
      <c r="A111" s="46">
        <v>106</v>
      </c>
      <c r="B111" s="47" t="s">
        <v>112</v>
      </c>
      <c r="C111" s="48">
        <v>2766</v>
      </c>
      <c r="D111" s="49">
        <v>9</v>
      </c>
      <c r="E111" s="49">
        <v>3.25</v>
      </c>
      <c r="F111" s="49">
        <v>216.6</v>
      </c>
      <c r="G111" s="49">
        <v>78.30802603036877</v>
      </c>
      <c r="H111" s="49">
        <v>45</v>
      </c>
      <c r="I111" s="49">
        <v>16.27</v>
      </c>
      <c r="J111" s="49">
        <v>13</v>
      </c>
      <c r="K111" s="49">
        <v>4.7</v>
      </c>
      <c r="L111" s="49">
        <v>3</v>
      </c>
      <c r="M111" s="49">
        <v>1.0845986984815619</v>
      </c>
      <c r="N111" s="49">
        <f t="shared" si="2"/>
        <v>286.6</v>
      </c>
      <c r="O111" s="49">
        <f t="shared" si="3"/>
        <v>103.62</v>
      </c>
    </row>
    <row r="112" spans="1:15" ht="16.5">
      <c r="A112" s="46">
        <v>107</v>
      </c>
      <c r="B112" s="47" t="s">
        <v>113</v>
      </c>
      <c r="C112" s="48">
        <v>913</v>
      </c>
      <c r="D112" s="49">
        <v>4</v>
      </c>
      <c r="E112" s="49">
        <v>4.38</v>
      </c>
      <c r="F112" s="49">
        <v>74.67</v>
      </c>
      <c r="G112" s="49">
        <v>81.78532311062432</v>
      </c>
      <c r="H112" s="49">
        <v>17</v>
      </c>
      <c r="I112" s="49">
        <v>18.62</v>
      </c>
      <c r="J112" s="49">
        <v>6</v>
      </c>
      <c r="K112" s="49">
        <v>6.57</v>
      </c>
      <c r="L112" s="49">
        <v>3.4</v>
      </c>
      <c r="M112" s="49">
        <v>3.723986856516977</v>
      </c>
      <c r="N112" s="49">
        <f t="shared" si="2"/>
        <v>105.07000000000001</v>
      </c>
      <c r="O112" s="49">
        <f t="shared" si="3"/>
        <v>115.08</v>
      </c>
    </row>
    <row r="113" spans="1:15" ht="16.5">
      <c r="A113" s="46">
        <v>108</v>
      </c>
      <c r="B113" s="47" t="s">
        <v>114</v>
      </c>
      <c r="C113" s="48">
        <v>7415</v>
      </c>
      <c r="D113" s="49">
        <v>23.82</v>
      </c>
      <c r="E113" s="49">
        <v>3.21</v>
      </c>
      <c r="F113" s="49">
        <v>590.53</v>
      </c>
      <c r="G113" s="49">
        <v>79.63991908293998</v>
      </c>
      <c r="H113" s="49">
        <v>106.7</v>
      </c>
      <c r="I113" s="49">
        <v>14.39</v>
      </c>
      <c r="J113" s="49">
        <v>39.57</v>
      </c>
      <c r="K113" s="49">
        <v>5.34</v>
      </c>
      <c r="L113" s="49">
        <v>48</v>
      </c>
      <c r="M113" s="49">
        <v>6.473364801078894</v>
      </c>
      <c r="N113" s="49">
        <f t="shared" si="2"/>
        <v>808.6200000000001</v>
      </c>
      <c r="O113" s="49">
        <f t="shared" si="3"/>
        <v>109.05</v>
      </c>
    </row>
    <row r="114" spans="1:15" ht="16.5">
      <c r="A114" s="46">
        <v>109</v>
      </c>
      <c r="B114" s="47" t="s">
        <v>115</v>
      </c>
      <c r="C114" s="48">
        <v>1754</v>
      </c>
      <c r="D114" s="49">
        <v>7</v>
      </c>
      <c r="E114" s="49">
        <v>3.99</v>
      </c>
      <c r="F114" s="49">
        <v>154.3</v>
      </c>
      <c r="G114" s="49">
        <v>87.97035347776509</v>
      </c>
      <c r="H114" s="49">
        <v>47.3</v>
      </c>
      <c r="I114" s="49">
        <v>26.97</v>
      </c>
      <c r="J114" s="49">
        <v>11.02</v>
      </c>
      <c r="K114" s="49">
        <v>6.28</v>
      </c>
      <c r="L114" s="49">
        <v>3.35</v>
      </c>
      <c r="M114" s="49">
        <v>1.9099201824401368</v>
      </c>
      <c r="N114" s="49">
        <f t="shared" si="2"/>
        <v>222.97000000000003</v>
      </c>
      <c r="O114" s="49">
        <f t="shared" si="3"/>
        <v>127.12</v>
      </c>
    </row>
    <row r="115" spans="1:15" ht="16.5">
      <c r="A115" s="46">
        <v>135</v>
      </c>
      <c r="B115" s="47" t="s">
        <v>45</v>
      </c>
      <c r="C115" s="48">
        <v>1358</v>
      </c>
      <c r="D115" s="49">
        <v>6.7</v>
      </c>
      <c r="E115" s="49">
        <v>4.93</v>
      </c>
      <c r="F115" s="49">
        <v>118.61</v>
      </c>
      <c r="G115" s="49">
        <v>87.34167893961708</v>
      </c>
      <c r="H115" s="49">
        <v>18.7</v>
      </c>
      <c r="I115" s="49">
        <v>13.77</v>
      </c>
      <c r="J115" s="49">
        <v>6.9</v>
      </c>
      <c r="K115" s="49">
        <v>5.08</v>
      </c>
      <c r="L115" s="49">
        <v>8.42</v>
      </c>
      <c r="M115" s="49">
        <v>6.200294550810015</v>
      </c>
      <c r="N115" s="49">
        <f t="shared" si="2"/>
        <v>159.32999999999998</v>
      </c>
      <c r="O115" s="49">
        <f t="shared" si="3"/>
        <v>117.33</v>
      </c>
    </row>
    <row r="116" spans="1:15" ht="16.5">
      <c r="A116" s="46">
        <v>110</v>
      </c>
      <c r="B116" s="47" t="s">
        <v>116</v>
      </c>
      <c r="C116" s="48">
        <v>2274</v>
      </c>
      <c r="D116" s="49">
        <v>7</v>
      </c>
      <c r="E116" s="49">
        <v>3.08</v>
      </c>
      <c r="F116" s="49">
        <v>195.5</v>
      </c>
      <c r="G116" s="49">
        <v>85.97185576077398</v>
      </c>
      <c r="H116" s="49">
        <v>46.5</v>
      </c>
      <c r="I116" s="49">
        <v>20.45</v>
      </c>
      <c r="J116" s="49">
        <v>10</v>
      </c>
      <c r="K116" s="49">
        <v>4.4</v>
      </c>
      <c r="L116" s="49">
        <v>18.25</v>
      </c>
      <c r="M116" s="49">
        <v>8.025505716798593</v>
      </c>
      <c r="N116" s="49">
        <f t="shared" si="2"/>
        <v>277.25</v>
      </c>
      <c r="O116" s="49">
        <f t="shared" si="3"/>
        <v>121.92</v>
      </c>
    </row>
    <row r="117" spans="1:15" ht="16.5">
      <c r="A117" s="46">
        <v>111</v>
      </c>
      <c r="B117" s="47" t="s">
        <v>117</v>
      </c>
      <c r="C117" s="48">
        <v>1278</v>
      </c>
      <c r="D117" s="49">
        <v>6</v>
      </c>
      <c r="E117" s="49">
        <v>4.69</v>
      </c>
      <c r="F117" s="49">
        <v>95.46</v>
      </c>
      <c r="G117" s="49">
        <v>74.69483568075117</v>
      </c>
      <c r="H117" s="49">
        <v>9.81</v>
      </c>
      <c r="I117" s="49">
        <v>7.68</v>
      </c>
      <c r="J117" s="49">
        <v>6</v>
      </c>
      <c r="K117" s="49">
        <v>4.69</v>
      </c>
      <c r="L117" s="49">
        <v>7.89</v>
      </c>
      <c r="M117" s="49">
        <v>6.173708920187793</v>
      </c>
      <c r="N117" s="49">
        <f t="shared" si="2"/>
        <v>125.16</v>
      </c>
      <c r="O117" s="49">
        <f t="shared" si="3"/>
        <v>97.93</v>
      </c>
    </row>
    <row r="118" spans="1:15" ht="16.5">
      <c r="A118" s="46">
        <v>112</v>
      </c>
      <c r="B118" s="47" t="s">
        <v>118</v>
      </c>
      <c r="C118" s="48">
        <v>22887</v>
      </c>
      <c r="D118" s="49">
        <v>78.99</v>
      </c>
      <c r="E118" s="49">
        <v>3.45</v>
      </c>
      <c r="F118" s="49">
        <v>1723.06</v>
      </c>
      <c r="G118" s="49">
        <v>75.28553327216324</v>
      </c>
      <c r="H118" s="49">
        <v>397.66</v>
      </c>
      <c r="I118" s="49">
        <v>17.37</v>
      </c>
      <c r="J118" s="49">
        <v>124</v>
      </c>
      <c r="K118" s="49">
        <v>5.42</v>
      </c>
      <c r="L118" s="49">
        <v>58.5</v>
      </c>
      <c r="M118" s="49">
        <v>2.5560361777428233</v>
      </c>
      <c r="N118" s="49">
        <f t="shared" si="2"/>
        <v>2382.21</v>
      </c>
      <c r="O118" s="49">
        <f t="shared" si="3"/>
        <v>104.09</v>
      </c>
    </row>
    <row r="119" spans="1:15" ht="16.5">
      <c r="A119" s="46">
        <v>113</v>
      </c>
      <c r="B119" s="47" t="s">
        <v>119</v>
      </c>
      <c r="C119" s="48">
        <v>3912</v>
      </c>
      <c r="D119" s="49">
        <v>14.7</v>
      </c>
      <c r="E119" s="49">
        <v>3.76</v>
      </c>
      <c r="F119" s="49">
        <v>335.62</v>
      </c>
      <c r="G119" s="49">
        <v>85.79243353783231</v>
      </c>
      <c r="H119" s="49">
        <v>79.7</v>
      </c>
      <c r="I119" s="49">
        <v>20.37</v>
      </c>
      <c r="J119" s="49">
        <v>18.5</v>
      </c>
      <c r="K119" s="49">
        <v>4.73</v>
      </c>
      <c r="L119" s="49">
        <v>21.18</v>
      </c>
      <c r="M119" s="49">
        <v>5.414110429447853</v>
      </c>
      <c r="N119" s="49">
        <f t="shared" si="2"/>
        <v>469.7</v>
      </c>
      <c r="O119" s="49">
        <f t="shared" si="3"/>
        <v>120.07</v>
      </c>
    </row>
    <row r="120" spans="1:15" ht="16.5">
      <c r="A120" s="46">
        <v>114</v>
      </c>
      <c r="B120" s="47" t="s">
        <v>120</v>
      </c>
      <c r="C120" s="48">
        <v>3946</v>
      </c>
      <c r="D120" s="49">
        <v>14</v>
      </c>
      <c r="E120" s="49">
        <v>3.55</v>
      </c>
      <c r="F120" s="49">
        <v>306.75</v>
      </c>
      <c r="G120" s="49">
        <v>77.73694880892043</v>
      </c>
      <c r="H120" s="49">
        <v>66</v>
      </c>
      <c r="I120" s="49">
        <v>16.73</v>
      </c>
      <c r="J120" s="49">
        <v>16</v>
      </c>
      <c r="K120" s="49">
        <v>4.05</v>
      </c>
      <c r="L120" s="49">
        <v>17</v>
      </c>
      <c r="M120" s="49">
        <v>4.308160162189559</v>
      </c>
      <c r="N120" s="49">
        <f t="shared" si="2"/>
        <v>419.75</v>
      </c>
      <c r="O120" s="49">
        <f t="shared" si="3"/>
        <v>106.37</v>
      </c>
    </row>
    <row r="121" spans="1:15" ht="16.5">
      <c r="A121" s="46">
        <v>137</v>
      </c>
      <c r="B121" s="47" t="s">
        <v>138</v>
      </c>
      <c r="C121" s="48">
        <v>465</v>
      </c>
      <c r="D121" s="49">
        <v>2</v>
      </c>
      <c r="E121" s="49">
        <v>4.3</v>
      </c>
      <c r="F121" s="49">
        <v>39.6</v>
      </c>
      <c r="G121" s="49">
        <v>85.16129032258064</v>
      </c>
      <c r="H121" s="49">
        <v>7.5</v>
      </c>
      <c r="I121" s="49">
        <v>16.13</v>
      </c>
      <c r="J121" s="49">
        <v>4</v>
      </c>
      <c r="K121" s="49">
        <v>8.6</v>
      </c>
      <c r="L121" s="49">
        <v>9</v>
      </c>
      <c r="M121" s="49">
        <v>19.35483870967742</v>
      </c>
      <c r="N121" s="49">
        <f t="shared" si="2"/>
        <v>62.1</v>
      </c>
      <c r="O121" s="49">
        <f t="shared" si="3"/>
        <v>133.55</v>
      </c>
    </row>
    <row r="122" spans="1:15" ht="16.5">
      <c r="A122" s="46">
        <v>115</v>
      </c>
      <c r="B122" s="47" t="s">
        <v>121</v>
      </c>
      <c r="C122" s="48">
        <v>8934</v>
      </c>
      <c r="D122" s="49">
        <v>35.5</v>
      </c>
      <c r="E122" s="49">
        <v>3.97</v>
      </c>
      <c r="F122" s="49">
        <v>823.3</v>
      </c>
      <c r="G122" s="49">
        <v>92.15357062905754</v>
      </c>
      <c r="H122" s="49">
        <v>195</v>
      </c>
      <c r="I122" s="49">
        <v>21.83</v>
      </c>
      <c r="J122" s="49">
        <v>49.55</v>
      </c>
      <c r="K122" s="49">
        <v>5.55</v>
      </c>
      <c r="L122" s="49">
        <v>198.75</v>
      </c>
      <c r="M122" s="49">
        <v>22.24647414372062</v>
      </c>
      <c r="N122" s="49">
        <f t="shared" si="2"/>
        <v>1302.1</v>
      </c>
      <c r="O122" s="49">
        <f t="shared" si="3"/>
        <v>145.75</v>
      </c>
    </row>
    <row r="123" spans="1:15" ht="16.5">
      <c r="A123" s="46">
        <v>143</v>
      </c>
      <c r="B123" s="47" t="s">
        <v>141</v>
      </c>
      <c r="C123" s="48">
        <v>6429</v>
      </c>
      <c r="D123" s="49">
        <v>19</v>
      </c>
      <c r="E123" s="49">
        <v>2.96</v>
      </c>
      <c r="F123" s="49">
        <v>464.58</v>
      </c>
      <c r="G123" s="49">
        <v>72.26318245450302</v>
      </c>
      <c r="H123" s="49">
        <v>49.8</v>
      </c>
      <c r="I123" s="49">
        <v>7.75</v>
      </c>
      <c r="J123" s="49">
        <v>24</v>
      </c>
      <c r="K123" s="49">
        <v>3.73</v>
      </c>
      <c r="L123" s="49">
        <v>20.37</v>
      </c>
      <c r="M123" s="49">
        <v>3.1684554363042463</v>
      </c>
      <c r="N123" s="49">
        <f>D123+F123+H123+J123+L123</f>
        <v>577.75</v>
      </c>
      <c r="O123" s="49">
        <f>ROUND(SUM(N123/C123)*1000,2)</f>
        <v>89.87</v>
      </c>
    </row>
    <row r="124" spans="1:15" ht="16.5">
      <c r="A124" s="46">
        <v>144</v>
      </c>
      <c r="B124" s="47" t="s">
        <v>142</v>
      </c>
      <c r="C124" s="48">
        <v>2145</v>
      </c>
      <c r="D124" s="49">
        <v>7.02</v>
      </c>
      <c r="E124" s="49">
        <v>3.27</v>
      </c>
      <c r="F124" s="49">
        <v>157.05</v>
      </c>
      <c r="G124" s="49">
        <v>73.21678321678323</v>
      </c>
      <c r="H124" s="49">
        <v>14</v>
      </c>
      <c r="I124" s="49">
        <v>6.53</v>
      </c>
      <c r="J124" s="49">
        <v>9</v>
      </c>
      <c r="K124" s="49">
        <v>4.2</v>
      </c>
      <c r="L124" s="49">
        <v>9</v>
      </c>
      <c r="M124" s="49">
        <v>4.195804195804196</v>
      </c>
      <c r="N124" s="49">
        <f>D124+F124+H124+J124+L124</f>
        <v>196.07000000000002</v>
      </c>
      <c r="O124" s="49">
        <f>ROUND(SUM(N124/C124)*1000,2)</f>
        <v>91.41</v>
      </c>
    </row>
    <row r="125" spans="1:15" ht="16.5">
      <c r="A125" s="46">
        <v>116</v>
      </c>
      <c r="B125" s="47" t="s">
        <v>122</v>
      </c>
      <c r="C125" s="48">
        <v>2659</v>
      </c>
      <c r="D125" s="49">
        <v>11</v>
      </c>
      <c r="E125" s="49">
        <v>4.14</v>
      </c>
      <c r="F125" s="49">
        <v>246.7</v>
      </c>
      <c r="G125" s="49">
        <v>92.77924031590823</v>
      </c>
      <c r="H125" s="49">
        <v>47.5</v>
      </c>
      <c r="I125" s="49">
        <v>17.86</v>
      </c>
      <c r="J125" s="49">
        <v>15</v>
      </c>
      <c r="K125" s="49">
        <v>5.64</v>
      </c>
      <c r="L125" s="49">
        <v>3.61</v>
      </c>
      <c r="M125" s="49">
        <v>1.3576532531026702</v>
      </c>
      <c r="N125" s="49">
        <f t="shared" si="2"/>
        <v>323.81</v>
      </c>
      <c r="O125" s="49">
        <f t="shared" si="3"/>
        <v>121.78</v>
      </c>
    </row>
    <row r="126" spans="1:15" ht="16.5">
      <c r="A126" s="46">
        <v>117</v>
      </c>
      <c r="B126" s="47" t="s">
        <v>123</v>
      </c>
      <c r="C126" s="48">
        <v>31350</v>
      </c>
      <c r="D126" s="49">
        <v>128</v>
      </c>
      <c r="E126" s="49">
        <v>4.08</v>
      </c>
      <c r="F126" s="49">
        <v>2174</v>
      </c>
      <c r="G126" s="49">
        <v>69.34609250398724</v>
      </c>
      <c r="H126" s="49">
        <v>390.5</v>
      </c>
      <c r="I126" s="49">
        <v>12.46</v>
      </c>
      <c r="J126" s="49">
        <v>136.1</v>
      </c>
      <c r="K126" s="49">
        <v>4.34</v>
      </c>
      <c r="L126" s="49">
        <v>141</v>
      </c>
      <c r="M126" s="49">
        <v>4.497607655502392</v>
      </c>
      <c r="N126" s="49">
        <f t="shared" si="2"/>
        <v>2969.6</v>
      </c>
      <c r="O126" s="49">
        <f t="shared" si="3"/>
        <v>94.72</v>
      </c>
    </row>
    <row r="127" spans="1:15" ht="16.5">
      <c r="A127" s="46">
        <v>118</v>
      </c>
      <c r="B127" s="47" t="s">
        <v>124</v>
      </c>
      <c r="C127" s="48">
        <v>34532</v>
      </c>
      <c r="D127" s="49">
        <v>101.6</v>
      </c>
      <c r="E127" s="49">
        <v>2.94</v>
      </c>
      <c r="F127" s="49">
        <v>2715.9</v>
      </c>
      <c r="G127" s="49">
        <v>78.64878952855322</v>
      </c>
      <c r="H127" s="49">
        <v>414.15</v>
      </c>
      <c r="I127" s="49">
        <v>11.99</v>
      </c>
      <c r="J127" s="49">
        <v>150.62</v>
      </c>
      <c r="K127" s="49">
        <v>4.36</v>
      </c>
      <c r="L127" s="49">
        <v>225.8</v>
      </c>
      <c r="M127" s="49">
        <v>6.538862504343797</v>
      </c>
      <c r="N127" s="49">
        <f t="shared" si="2"/>
        <v>3608.07</v>
      </c>
      <c r="O127" s="49">
        <f t="shared" si="3"/>
        <v>104.48</v>
      </c>
    </row>
    <row r="128" spans="1:15" ht="16.5">
      <c r="A128" s="46">
        <v>119</v>
      </c>
      <c r="B128" s="47" t="s">
        <v>125</v>
      </c>
      <c r="C128" s="48">
        <v>722</v>
      </c>
      <c r="D128" s="49">
        <v>3</v>
      </c>
      <c r="E128" s="49">
        <v>4.16</v>
      </c>
      <c r="F128" s="49">
        <v>63.56</v>
      </c>
      <c r="G128" s="49">
        <v>88.03324099722992</v>
      </c>
      <c r="H128" s="49">
        <v>15</v>
      </c>
      <c r="I128" s="49">
        <v>20.78</v>
      </c>
      <c r="J128" s="49">
        <v>2</v>
      </c>
      <c r="K128" s="49">
        <v>2.77</v>
      </c>
      <c r="L128" s="49">
        <v>0</v>
      </c>
      <c r="M128" s="49">
        <v>0</v>
      </c>
      <c r="N128" s="49">
        <f t="shared" si="2"/>
        <v>83.56</v>
      </c>
      <c r="O128" s="49">
        <f t="shared" si="3"/>
        <v>115.73</v>
      </c>
    </row>
    <row r="129" spans="1:15" ht="16.5">
      <c r="A129" s="46">
        <v>120</v>
      </c>
      <c r="B129" s="47" t="s">
        <v>126</v>
      </c>
      <c r="C129" s="48">
        <v>5733</v>
      </c>
      <c r="D129" s="49">
        <v>27.5</v>
      </c>
      <c r="E129" s="49">
        <v>4.8</v>
      </c>
      <c r="F129" s="49">
        <v>444</v>
      </c>
      <c r="G129" s="49">
        <v>77.44636316064887</v>
      </c>
      <c r="H129" s="49">
        <v>97.5</v>
      </c>
      <c r="I129" s="49">
        <v>17.01</v>
      </c>
      <c r="J129" s="49">
        <v>27</v>
      </c>
      <c r="K129" s="49">
        <v>4.71</v>
      </c>
      <c r="L129" s="49">
        <v>35</v>
      </c>
      <c r="M129" s="49">
        <v>6.105006105006105</v>
      </c>
      <c r="N129" s="49">
        <f t="shared" si="2"/>
        <v>631</v>
      </c>
      <c r="O129" s="49">
        <f t="shared" si="3"/>
        <v>110.06</v>
      </c>
    </row>
    <row r="130" spans="1:15" ht="16.5">
      <c r="A130" s="46">
        <v>142</v>
      </c>
      <c r="B130" s="47" t="s">
        <v>140</v>
      </c>
      <c r="C130" s="48">
        <v>2490</v>
      </c>
      <c r="D130" s="49">
        <v>9</v>
      </c>
      <c r="E130" s="49">
        <v>3.61</v>
      </c>
      <c r="F130" s="49">
        <v>166.3</v>
      </c>
      <c r="G130" s="49">
        <v>66.78714859437751</v>
      </c>
      <c r="H130" s="49">
        <v>31</v>
      </c>
      <c r="I130" s="49">
        <v>12.45</v>
      </c>
      <c r="J130" s="49">
        <v>11.17</v>
      </c>
      <c r="K130" s="49">
        <v>4.49</v>
      </c>
      <c r="L130" s="49">
        <v>3.83</v>
      </c>
      <c r="M130" s="49">
        <v>1.538152610441767</v>
      </c>
      <c r="N130" s="49">
        <f>D130+F130+H130+J130+L130</f>
        <v>221.3</v>
      </c>
      <c r="O130" s="49">
        <f>ROUND(SUM(N130/C130)*1000,2)</f>
        <v>88.88</v>
      </c>
    </row>
    <row r="131" spans="1:15" ht="16.5">
      <c r="A131" s="46">
        <v>121</v>
      </c>
      <c r="B131" s="47" t="s">
        <v>127</v>
      </c>
      <c r="C131" s="48">
        <v>16770</v>
      </c>
      <c r="D131" s="49">
        <v>58</v>
      </c>
      <c r="E131" s="49">
        <v>3.46</v>
      </c>
      <c r="F131" s="49">
        <v>1125.49</v>
      </c>
      <c r="G131" s="49">
        <v>67.11329755515801</v>
      </c>
      <c r="H131" s="49">
        <v>407.52</v>
      </c>
      <c r="I131" s="49">
        <v>24.3</v>
      </c>
      <c r="J131" s="49">
        <v>84.31</v>
      </c>
      <c r="K131" s="49">
        <v>5.03</v>
      </c>
      <c r="L131" s="49">
        <v>31.63</v>
      </c>
      <c r="M131" s="49">
        <v>1.8861061419200953</v>
      </c>
      <c r="N131" s="49">
        <f t="shared" si="2"/>
        <v>1706.95</v>
      </c>
      <c r="O131" s="49">
        <f t="shared" si="3"/>
        <v>101.79</v>
      </c>
    </row>
    <row r="132" spans="1:15" ht="16.5">
      <c r="A132" s="46">
        <v>122</v>
      </c>
      <c r="B132" s="47" t="s">
        <v>128</v>
      </c>
      <c r="C132" s="48">
        <v>1551</v>
      </c>
      <c r="D132" s="49">
        <v>5</v>
      </c>
      <c r="E132" s="49">
        <v>3.22</v>
      </c>
      <c r="F132" s="49">
        <v>116.77</v>
      </c>
      <c r="G132" s="49">
        <v>75.28691166989039</v>
      </c>
      <c r="H132" s="49">
        <v>12.94</v>
      </c>
      <c r="I132" s="49">
        <v>8.34</v>
      </c>
      <c r="J132" s="49">
        <v>8</v>
      </c>
      <c r="K132" s="49">
        <v>5.16</v>
      </c>
      <c r="L132" s="49">
        <v>5.5</v>
      </c>
      <c r="M132" s="49">
        <v>3.5460992907801416</v>
      </c>
      <c r="N132" s="49">
        <f t="shared" si="2"/>
        <v>148.21</v>
      </c>
      <c r="O132" s="49">
        <f t="shared" si="3"/>
        <v>95.56</v>
      </c>
    </row>
    <row r="133" spans="1:15" ht="16.5">
      <c r="A133" s="46">
        <v>123</v>
      </c>
      <c r="B133" s="47" t="s">
        <v>129</v>
      </c>
      <c r="C133" s="48">
        <v>25249</v>
      </c>
      <c r="D133" s="49">
        <v>126</v>
      </c>
      <c r="E133" s="49">
        <v>4.99</v>
      </c>
      <c r="F133" s="49">
        <v>1836</v>
      </c>
      <c r="G133" s="49">
        <v>72.7157511188562</v>
      </c>
      <c r="H133" s="49">
        <v>329</v>
      </c>
      <c r="I133" s="49">
        <v>13.03</v>
      </c>
      <c r="J133" s="49">
        <v>146.5</v>
      </c>
      <c r="K133" s="49">
        <v>5.8</v>
      </c>
      <c r="L133" s="49">
        <v>217</v>
      </c>
      <c r="M133" s="49">
        <v>8.594399778209038</v>
      </c>
      <c r="N133" s="49">
        <f t="shared" si="2"/>
        <v>2654.5</v>
      </c>
      <c r="O133" s="49">
        <f t="shared" si="3"/>
        <v>105.13</v>
      </c>
    </row>
    <row r="134" spans="1:15" ht="16.5">
      <c r="A134" s="46">
        <v>124</v>
      </c>
      <c r="B134" s="47" t="s">
        <v>130</v>
      </c>
      <c r="C134" s="48">
        <v>13069</v>
      </c>
      <c r="D134" s="49">
        <v>50</v>
      </c>
      <c r="E134" s="49">
        <v>3.83</v>
      </c>
      <c r="F134" s="49">
        <v>1039.26</v>
      </c>
      <c r="G134" s="49">
        <v>79.52100390236437</v>
      </c>
      <c r="H134" s="49">
        <v>269.76</v>
      </c>
      <c r="I134" s="49">
        <v>20.64</v>
      </c>
      <c r="J134" s="49">
        <v>75.22</v>
      </c>
      <c r="K134" s="49">
        <v>5.76</v>
      </c>
      <c r="L134" s="49">
        <v>100.65</v>
      </c>
      <c r="M134" s="49">
        <v>7.701430866937027</v>
      </c>
      <c r="N134" s="49">
        <f t="shared" si="2"/>
        <v>1534.89</v>
      </c>
      <c r="O134" s="49">
        <f t="shared" si="3"/>
        <v>117.45</v>
      </c>
    </row>
    <row r="135" spans="1:15" ht="16.5">
      <c r="A135" s="46">
        <v>139</v>
      </c>
      <c r="B135" s="47" t="s">
        <v>139</v>
      </c>
      <c r="C135" s="48">
        <v>4007</v>
      </c>
      <c r="D135" s="49">
        <v>13</v>
      </c>
      <c r="E135" s="49">
        <v>3.24</v>
      </c>
      <c r="F135" s="49">
        <v>283.6</v>
      </c>
      <c r="G135" s="49">
        <v>70.77614175193413</v>
      </c>
      <c r="H135" s="49">
        <v>63.93</v>
      </c>
      <c r="I135" s="49">
        <v>15.95</v>
      </c>
      <c r="J135" s="49">
        <v>18.21</v>
      </c>
      <c r="K135" s="49">
        <v>4.54</v>
      </c>
      <c r="L135" s="49">
        <v>8.21</v>
      </c>
      <c r="M135" s="49">
        <v>2.0489143998003496</v>
      </c>
      <c r="N135" s="49">
        <f>D135+F135+H135+J135+L135</f>
        <v>386.95</v>
      </c>
      <c r="O135" s="49">
        <f>ROUND(SUM(N135/C135)*1000,2)</f>
        <v>96.57</v>
      </c>
    </row>
    <row r="136" spans="1:15" ht="16.5">
      <c r="A136" s="46">
        <v>126</v>
      </c>
      <c r="B136" s="47" t="s">
        <v>131</v>
      </c>
      <c r="C136" s="48">
        <v>2711</v>
      </c>
      <c r="D136" s="49">
        <v>9</v>
      </c>
      <c r="E136" s="49">
        <v>3.32</v>
      </c>
      <c r="F136" s="49">
        <v>238.6</v>
      </c>
      <c r="G136" s="49">
        <v>88.01180376244929</v>
      </c>
      <c r="H136" s="49">
        <v>53.09</v>
      </c>
      <c r="I136" s="49">
        <v>19.58</v>
      </c>
      <c r="J136" s="49">
        <v>15.99</v>
      </c>
      <c r="K136" s="49">
        <v>5.9</v>
      </c>
      <c r="L136" s="49">
        <v>26.66</v>
      </c>
      <c r="M136" s="49">
        <v>9.83400959055699</v>
      </c>
      <c r="N136" s="49">
        <f t="shared" si="2"/>
        <v>343.34000000000003</v>
      </c>
      <c r="O136" s="49">
        <f t="shared" si="3"/>
        <v>126.65</v>
      </c>
    </row>
    <row r="137" spans="1:15" ht="16.5">
      <c r="A137" s="46">
        <v>127</v>
      </c>
      <c r="B137" s="47" t="s">
        <v>132</v>
      </c>
      <c r="C137" s="48">
        <v>12031</v>
      </c>
      <c r="D137" s="49">
        <v>41</v>
      </c>
      <c r="E137" s="49">
        <v>3.41</v>
      </c>
      <c r="F137" s="49">
        <v>829.51</v>
      </c>
      <c r="G137" s="49">
        <v>68.94771839414845</v>
      </c>
      <c r="H137" s="49">
        <v>266.5</v>
      </c>
      <c r="I137" s="49">
        <v>22.15</v>
      </c>
      <c r="J137" s="49">
        <v>51</v>
      </c>
      <c r="K137" s="49">
        <v>4.24</v>
      </c>
      <c r="L137" s="49">
        <v>51.1</v>
      </c>
      <c r="M137" s="49">
        <v>4.247360984124346</v>
      </c>
      <c r="N137" s="49">
        <f t="shared" si="2"/>
        <v>1239.11</v>
      </c>
      <c r="O137" s="49">
        <f t="shared" si="3"/>
        <v>102.99</v>
      </c>
    </row>
    <row r="138" spans="1:15" ht="16.5">
      <c r="A138" s="46">
        <v>128</v>
      </c>
      <c r="B138" s="47" t="s">
        <v>133</v>
      </c>
      <c r="C138" s="48">
        <v>75090</v>
      </c>
      <c r="D138" s="49">
        <v>238</v>
      </c>
      <c r="E138" s="49">
        <v>3.17</v>
      </c>
      <c r="F138" s="49">
        <v>5043.74</v>
      </c>
      <c r="G138" s="49">
        <v>67.16926355040617</v>
      </c>
      <c r="H138" s="49">
        <v>988.96</v>
      </c>
      <c r="I138" s="49">
        <v>13.17</v>
      </c>
      <c r="J138" s="49">
        <v>309</v>
      </c>
      <c r="K138" s="49">
        <v>4.12</v>
      </c>
      <c r="L138" s="49">
        <v>191.64</v>
      </c>
      <c r="M138" s="49">
        <v>2.5521374350779062</v>
      </c>
      <c r="N138" s="49">
        <f t="shared" si="2"/>
        <v>6771.34</v>
      </c>
      <c r="O138" s="49">
        <f t="shared" si="3"/>
        <v>90.18</v>
      </c>
    </row>
    <row r="139" spans="1:15" ht="16.5">
      <c r="A139" s="46">
        <v>130</v>
      </c>
      <c r="B139" s="47" t="s">
        <v>134</v>
      </c>
      <c r="C139" s="48">
        <v>2963</v>
      </c>
      <c r="D139" s="49">
        <v>12.04</v>
      </c>
      <c r="E139" s="49">
        <v>4.06</v>
      </c>
      <c r="F139" s="49">
        <v>229.9</v>
      </c>
      <c r="G139" s="49">
        <v>77.5902801214985</v>
      </c>
      <c r="H139" s="49">
        <v>53.8</v>
      </c>
      <c r="I139" s="49">
        <v>18.16</v>
      </c>
      <c r="J139" s="49">
        <v>15</v>
      </c>
      <c r="K139" s="49">
        <v>5.06</v>
      </c>
      <c r="L139" s="49">
        <v>6</v>
      </c>
      <c r="M139" s="49">
        <v>2.0249746878164023</v>
      </c>
      <c r="N139" s="49">
        <f t="shared" si="2"/>
        <v>316.74</v>
      </c>
      <c r="O139" s="49">
        <f t="shared" si="3"/>
        <v>106.9</v>
      </c>
    </row>
    <row r="140" spans="1:15" ht="16.5">
      <c r="A140" s="46">
        <v>131</v>
      </c>
      <c r="B140" s="47" t="s">
        <v>135</v>
      </c>
      <c r="C140" s="48">
        <v>8387</v>
      </c>
      <c r="D140" s="49">
        <v>28</v>
      </c>
      <c r="E140" s="49">
        <v>3.34</v>
      </c>
      <c r="F140" s="49">
        <v>648.71</v>
      </c>
      <c r="G140" s="49">
        <v>77.34708477405509</v>
      </c>
      <c r="H140" s="49">
        <v>119.58</v>
      </c>
      <c r="I140" s="49">
        <v>14.26</v>
      </c>
      <c r="J140" s="49">
        <v>36</v>
      </c>
      <c r="K140" s="49">
        <v>4.29</v>
      </c>
      <c r="L140" s="49">
        <v>55.5</v>
      </c>
      <c r="M140" s="49">
        <v>6.6173840467390015</v>
      </c>
      <c r="N140" s="49">
        <f t="shared" si="2"/>
        <v>887.7900000000001</v>
      </c>
      <c r="O140" s="49">
        <f t="shared" si="3"/>
        <v>105.85</v>
      </c>
    </row>
    <row r="141" spans="1:15" ht="16.5">
      <c r="A141" s="46">
        <v>132</v>
      </c>
      <c r="B141" s="47" t="s">
        <v>136</v>
      </c>
      <c r="C141" s="48">
        <v>3490</v>
      </c>
      <c r="D141" s="49">
        <v>11</v>
      </c>
      <c r="E141" s="49">
        <v>3.15</v>
      </c>
      <c r="F141" s="49">
        <v>296.11</v>
      </c>
      <c r="G141" s="49">
        <v>84.84527220630372</v>
      </c>
      <c r="H141" s="49">
        <v>91</v>
      </c>
      <c r="I141" s="49">
        <v>26.07</v>
      </c>
      <c r="J141" s="49">
        <v>18.36</v>
      </c>
      <c r="K141" s="49">
        <v>5.26</v>
      </c>
      <c r="L141" s="49">
        <v>16.42</v>
      </c>
      <c r="M141" s="49">
        <v>4.704871060171921</v>
      </c>
      <c r="N141" s="49">
        <f t="shared" si="2"/>
        <v>432.89000000000004</v>
      </c>
      <c r="O141" s="49">
        <f t="shared" si="3"/>
        <v>124.04</v>
      </c>
    </row>
    <row r="142" spans="1:15" ht="16.5">
      <c r="A142" s="64"/>
      <c r="B142" s="64"/>
      <c r="C142" s="48"/>
      <c r="D142" s="49"/>
      <c r="E142" s="49"/>
      <c r="F142" s="49"/>
      <c r="G142" s="49"/>
      <c r="H142" s="49"/>
      <c r="I142" s="49"/>
      <c r="J142" s="49"/>
      <c r="K142" s="49"/>
      <c r="L142" s="49"/>
      <c r="M142" s="49"/>
      <c r="N142" s="49"/>
      <c r="O142" s="49"/>
    </row>
    <row r="143" spans="1:15" ht="16.5">
      <c r="A143" s="61" t="s">
        <v>143</v>
      </c>
      <c r="B143" s="61"/>
      <c r="C143" s="48"/>
      <c r="D143" s="49"/>
      <c r="E143" s="49"/>
      <c r="F143" s="49"/>
      <c r="G143" s="49"/>
      <c r="H143" s="49"/>
      <c r="I143" s="49"/>
      <c r="J143" s="49"/>
      <c r="K143" s="49"/>
      <c r="L143" s="49"/>
      <c r="M143" s="49"/>
      <c r="N143" s="49"/>
      <c r="O143" s="49"/>
    </row>
    <row r="144" spans="1:15" ht="16.5">
      <c r="A144" s="64"/>
      <c r="B144" s="64"/>
      <c r="C144" s="48"/>
      <c r="D144" s="49"/>
      <c r="E144" s="49"/>
      <c r="F144" s="49"/>
      <c r="G144" s="49"/>
      <c r="H144" s="49"/>
      <c r="I144" s="49"/>
      <c r="J144" s="49"/>
      <c r="K144" s="49"/>
      <c r="L144" s="49"/>
      <c r="M144" s="49"/>
      <c r="N144" s="49"/>
      <c r="O144" s="49"/>
    </row>
    <row r="145" spans="1:15" ht="16.5">
      <c r="A145" s="46">
        <v>202</v>
      </c>
      <c r="B145" s="47" t="s">
        <v>144</v>
      </c>
      <c r="C145" s="48">
        <v>587</v>
      </c>
      <c r="D145" s="49">
        <v>2</v>
      </c>
      <c r="E145" s="49">
        <v>3.41</v>
      </c>
      <c r="F145" s="49">
        <v>42</v>
      </c>
      <c r="G145" s="49">
        <v>71.55025553662692</v>
      </c>
      <c r="H145" s="49">
        <v>11</v>
      </c>
      <c r="I145" s="49">
        <v>18.74</v>
      </c>
      <c r="J145" s="49">
        <v>2</v>
      </c>
      <c r="K145" s="49">
        <v>3.41</v>
      </c>
      <c r="L145" s="49">
        <v>2</v>
      </c>
      <c r="M145" s="49">
        <v>3.4071550255536627</v>
      </c>
      <c r="N145" s="49">
        <f>D145+F145+H145+J145+L145</f>
        <v>59</v>
      </c>
      <c r="O145" s="49">
        <f>ROUND(SUM(N145/C145)*1000,2)</f>
        <v>100.51</v>
      </c>
    </row>
    <row r="146" spans="1:15" ht="16.5">
      <c r="A146" s="46">
        <v>207</v>
      </c>
      <c r="B146" s="47" t="s">
        <v>145</v>
      </c>
      <c r="C146" s="48">
        <v>826</v>
      </c>
      <c r="D146" s="49">
        <v>2</v>
      </c>
      <c r="E146" s="49">
        <v>2.42</v>
      </c>
      <c r="F146" s="49">
        <v>83</v>
      </c>
      <c r="G146" s="49">
        <v>100.48426150121065</v>
      </c>
      <c r="H146" s="49">
        <v>0</v>
      </c>
      <c r="I146" s="49">
        <v>0</v>
      </c>
      <c r="J146" s="49">
        <v>0</v>
      </c>
      <c r="K146" s="49">
        <v>0</v>
      </c>
      <c r="L146" s="49">
        <v>0</v>
      </c>
      <c r="M146" s="49">
        <v>0</v>
      </c>
      <c r="N146" s="49">
        <f>D146+F146+H146+J146+L146</f>
        <v>85</v>
      </c>
      <c r="O146" s="49">
        <f>ROUND(SUM(N146/C146)*1000,2)</f>
        <v>102.91</v>
      </c>
    </row>
    <row r="147" spans="1:15" ht="16.5">
      <c r="A147" s="44"/>
      <c r="B147" s="47"/>
      <c r="C147" s="48"/>
      <c r="D147" s="49"/>
      <c r="E147" s="49"/>
      <c r="F147" s="49"/>
      <c r="G147" s="49"/>
      <c r="H147" s="49"/>
      <c r="I147" s="49"/>
      <c r="J147" s="49"/>
      <c r="K147" s="49"/>
      <c r="L147" s="49"/>
      <c r="M147" s="49"/>
      <c r="N147" s="49"/>
      <c r="O147" s="49"/>
    </row>
    <row r="148" spans="1:15" ht="16.5">
      <c r="A148" s="44"/>
      <c r="B148" s="50" t="s">
        <v>146</v>
      </c>
      <c r="C148" s="51">
        <f>SUM(C9:C146)</f>
        <v>1143829</v>
      </c>
      <c r="D148" s="52">
        <f>SUM(D9:D146)</f>
        <v>3987.7299999999987</v>
      </c>
      <c r="E148" s="52">
        <f>ROUND(SUM(D148/$C$148)*1000,2)</f>
        <v>3.49</v>
      </c>
      <c r="F148" s="52">
        <f>SUM(F9:F146)</f>
        <v>84544.19</v>
      </c>
      <c r="G148" s="52">
        <f>ROUND(SUM(F148/$C$148)*1000,2)</f>
        <v>73.91</v>
      </c>
      <c r="H148" s="52">
        <f>SUM(H9:H146)</f>
        <v>15430.67</v>
      </c>
      <c r="I148" s="52">
        <f>ROUND(SUM(H148/$C$148)*1000,2)</f>
        <v>13.49</v>
      </c>
      <c r="J148" s="52">
        <f>SUM(J9:J146)</f>
        <v>5392.67</v>
      </c>
      <c r="K148" s="52">
        <f>ROUND(SUM(J148/$C$148)*1000,2)</f>
        <v>4.71</v>
      </c>
      <c r="L148" s="52">
        <f>SUM(L9:L146)</f>
        <v>4090.0900000000015</v>
      </c>
      <c r="M148" s="52">
        <f>ROUND(SUM(L148/$C$148)*1000,2)</f>
        <v>3.58</v>
      </c>
      <c r="N148" s="52">
        <f>SUM(N9:N146)</f>
        <v>113445.35000000005</v>
      </c>
      <c r="O148" s="52">
        <f>ROUND(SUM(N148/$C$148)*1000,2)</f>
        <v>99.18</v>
      </c>
    </row>
    <row r="149" spans="1:15" ht="32.25" customHeight="1">
      <c r="A149" s="63" t="s">
        <v>151</v>
      </c>
      <c r="B149" s="63"/>
      <c r="C149" s="63"/>
      <c r="D149" s="63"/>
      <c r="E149" s="63"/>
      <c r="F149" s="63"/>
      <c r="G149" s="63"/>
      <c r="H149" s="63"/>
      <c r="I149" s="63"/>
      <c r="J149" s="63"/>
      <c r="K149" s="63"/>
      <c r="L149" s="63"/>
      <c r="M149" s="63"/>
      <c r="N149" s="63"/>
      <c r="O149" s="63"/>
    </row>
    <row r="150" spans="1:15" ht="16.5">
      <c r="A150" s="63" t="s">
        <v>147</v>
      </c>
      <c r="B150" s="63"/>
      <c r="C150" s="63"/>
      <c r="D150" s="63"/>
      <c r="E150" s="63"/>
      <c r="F150" s="63"/>
      <c r="G150" s="63"/>
      <c r="H150" s="63"/>
      <c r="I150" s="63"/>
      <c r="J150" s="63"/>
      <c r="K150" s="63"/>
      <c r="L150" s="63"/>
      <c r="M150" s="63"/>
      <c r="N150" s="63"/>
      <c r="O150" s="63"/>
    </row>
    <row r="151" spans="1:15" ht="31.5" customHeight="1">
      <c r="A151" s="62" t="s">
        <v>148</v>
      </c>
      <c r="B151" s="62"/>
      <c r="C151" s="62"/>
      <c r="D151" s="62"/>
      <c r="E151" s="62"/>
      <c r="F151" s="62"/>
      <c r="G151" s="62"/>
      <c r="H151" s="62"/>
      <c r="I151" s="62"/>
      <c r="J151" s="62"/>
      <c r="K151" s="62"/>
      <c r="L151" s="62"/>
      <c r="M151" s="62"/>
      <c r="N151" s="62"/>
      <c r="O151" s="62"/>
    </row>
    <row r="152" spans="1:15" ht="16.5">
      <c r="A152" s="55" t="s">
        <v>149</v>
      </c>
      <c r="B152" s="56"/>
      <c r="C152" s="56"/>
      <c r="D152" s="56"/>
      <c r="E152" s="56"/>
      <c r="F152" s="56"/>
      <c r="G152" s="56"/>
      <c r="H152" s="56"/>
      <c r="I152" s="56"/>
      <c r="J152" s="56"/>
      <c r="K152" s="56"/>
      <c r="L152" s="56"/>
      <c r="M152" s="56"/>
      <c r="N152" s="56"/>
      <c r="O152" s="56"/>
    </row>
    <row r="153" spans="1:15" ht="16.5">
      <c r="A153" s="56"/>
      <c r="B153" s="56"/>
      <c r="C153" s="56"/>
      <c r="D153" s="56"/>
      <c r="E153" s="56"/>
      <c r="F153" s="56"/>
      <c r="G153" s="56"/>
      <c r="H153" s="56"/>
      <c r="I153" s="56"/>
      <c r="J153" s="56"/>
      <c r="K153" s="56"/>
      <c r="L153" s="56"/>
      <c r="M153" s="56"/>
      <c r="N153" s="56"/>
      <c r="O153" s="56"/>
    </row>
    <row r="154" spans="1:15" ht="16.5">
      <c r="A154" s="56"/>
      <c r="B154" s="56"/>
      <c r="C154" s="56"/>
      <c r="D154" s="56"/>
      <c r="E154" s="56"/>
      <c r="F154" s="56"/>
      <c r="G154" s="56"/>
      <c r="H154" s="56"/>
      <c r="I154" s="56"/>
      <c r="J154" s="56"/>
      <c r="K154" s="56"/>
      <c r="L154" s="56"/>
      <c r="M154" s="56"/>
      <c r="N154" s="56"/>
      <c r="O154" s="56"/>
    </row>
    <row r="155" spans="1:15" ht="16.5">
      <c r="A155" s="56"/>
      <c r="B155" s="56"/>
      <c r="C155" s="56"/>
      <c r="D155" s="56"/>
      <c r="E155" s="56"/>
      <c r="F155" s="56"/>
      <c r="G155" s="56"/>
      <c r="H155" s="56"/>
      <c r="I155" s="56"/>
      <c r="J155" s="56"/>
      <c r="K155" s="56"/>
      <c r="L155" s="56"/>
      <c r="M155" s="56"/>
      <c r="N155" s="56"/>
      <c r="O155" s="56"/>
    </row>
    <row r="156" spans="1:15" ht="16.5">
      <c r="A156" s="53"/>
      <c r="B156" s="54"/>
      <c r="C156" s="54"/>
      <c r="D156" s="54"/>
      <c r="E156" s="54"/>
      <c r="F156" s="54"/>
      <c r="G156" s="54"/>
      <c r="H156" s="54"/>
      <c r="I156" s="54"/>
      <c r="J156" s="54"/>
      <c r="K156" s="54"/>
      <c r="L156" s="54"/>
      <c r="M156" s="54"/>
      <c r="N156" s="54"/>
      <c r="O156" s="54"/>
    </row>
    <row r="157" spans="1:15" ht="16.5">
      <c r="A157" s="54"/>
      <c r="B157" s="54"/>
      <c r="C157" s="54"/>
      <c r="D157" s="54"/>
      <c r="E157" s="54"/>
      <c r="F157" s="54"/>
      <c r="G157" s="54"/>
      <c r="H157" s="54"/>
      <c r="I157" s="54"/>
      <c r="J157" s="54"/>
      <c r="K157" s="54"/>
      <c r="L157" s="54"/>
      <c r="M157" s="54"/>
      <c r="N157" s="54"/>
      <c r="O157" s="54"/>
    </row>
    <row r="158" spans="1:15" ht="16.5">
      <c r="A158" s="54"/>
      <c r="B158" s="54"/>
      <c r="C158" s="54"/>
      <c r="D158" s="54"/>
      <c r="E158" s="54"/>
      <c r="F158" s="54"/>
      <c r="G158" s="54"/>
      <c r="H158" s="54"/>
      <c r="I158" s="54"/>
      <c r="J158" s="54"/>
      <c r="K158" s="54"/>
      <c r="L158" s="54"/>
      <c r="M158" s="54"/>
      <c r="N158" s="54"/>
      <c r="O158" s="54"/>
    </row>
    <row r="159" spans="1:15" ht="16.5">
      <c r="A159" s="54"/>
      <c r="B159" s="54"/>
      <c r="C159" s="54"/>
      <c r="D159" s="54"/>
      <c r="E159" s="54"/>
      <c r="F159" s="54"/>
      <c r="G159" s="54"/>
      <c r="H159" s="54"/>
      <c r="I159" s="54"/>
      <c r="J159" s="54"/>
      <c r="K159" s="54"/>
      <c r="L159" s="54"/>
      <c r="M159" s="54"/>
      <c r="N159" s="54"/>
      <c r="O159" s="54"/>
    </row>
  </sheetData>
  <sheetProtection/>
  <mergeCells count="14">
    <mergeCell ref="A103:B103"/>
    <mergeCell ref="A105:B105"/>
    <mergeCell ref="A144:B144"/>
    <mergeCell ref="A142:B142"/>
    <mergeCell ref="A156:O159"/>
    <mergeCell ref="A152:O155"/>
    <mergeCell ref="A6:B6"/>
    <mergeCell ref="A5:B5"/>
    <mergeCell ref="A7:B7"/>
    <mergeCell ref="A104:B104"/>
    <mergeCell ref="A143:B143"/>
    <mergeCell ref="A151:O151"/>
    <mergeCell ref="A150:O150"/>
    <mergeCell ref="A149:O149"/>
  </mergeCells>
  <printOptions/>
  <pageMargins left="0.75" right="0.75" top="0.56" bottom="0.56" header="0.49" footer="0.23"/>
  <pageSetup horizontalDpi="600" verticalDpi="600" orientation="landscape" r:id="rId1"/>
  <headerFooter alignWithMargins="0">
    <oddFooter>&amp;CTable 17     2001-2002</oddFooter>
  </headerFooter>
</worksheet>
</file>

<file path=xl/worksheets/sheet2.xml><?xml version="1.0" encoding="utf-8"?>
<worksheet xmlns="http://schemas.openxmlformats.org/spreadsheetml/2006/main" xmlns:r="http://schemas.openxmlformats.org/officeDocument/2006/relationships">
  <dimension ref="A1:V162"/>
  <sheetViews>
    <sheetView zoomScalePageLayoutView="0" workbookViewId="0" topLeftCell="A1">
      <selection activeCell="P9" sqref="P9:Q146"/>
    </sheetView>
  </sheetViews>
  <sheetFormatPr defaultColWidth="9.140625" defaultRowHeight="16.5"/>
  <cols>
    <col min="1" max="1" width="3.7109375" style="3" customWidth="1"/>
    <col min="2" max="4" width="10.57421875" style="3" customWidth="1"/>
    <col min="5" max="5" width="10.57421875" style="20" customWidth="1"/>
    <col min="6" max="7" width="10.57421875" style="3" customWidth="1"/>
    <col min="8" max="9" width="10.57421875" style="20" customWidth="1"/>
    <col min="10" max="11" width="9.140625" style="26" customWidth="1"/>
    <col min="12" max="12" width="9.140625" style="37" customWidth="1"/>
    <col min="13" max="15" width="9.140625" style="3" customWidth="1"/>
    <col min="16" max="16" width="9.140625" style="20" customWidth="1"/>
    <col min="17" max="17" width="10.57421875" style="20" customWidth="1"/>
    <col min="18" max="20" width="9.140625" style="26" customWidth="1"/>
    <col min="21" max="16384" width="9.140625" style="3" customWidth="1"/>
  </cols>
  <sheetData>
    <row r="1" spans="1:22" ht="18.75">
      <c r="A1" s="1" t="s">
        <v>150</v>
      </c>
      <c r="B1" s="2"/>
      <c r="C1" s="2"/>
      <c r="D1" s="2"/>
      <c r="F1" s="2"/>
      <c r="G1" s="2"/>
      <c r="M1" s="2"/>
      <c r="N1" s="2"/>
      <c r="O1" s="2"/>
      <c r="U1" s="2"/>
      <c r="V1" s="2"/>
    </row>
    <row r="2" spans="1:22" ht="21">
      <c r="A2" s="4" t="s">
        <v>0</v>
      </c>
      <c r="B2" s="2"/>
      <c r="C2" s="2"/>
      <c r="D2" s="2"/>
      <c r="F2" s="2"/>
      <c r="G2" s="2"/>
      <c r="M2" s="2"/>
      <c r="N2" s="2"/>
      <c r="O2" s="2"/>
      <c r="U2" s="2"/>
      <c r="V2" s="2"/>
    </row>
    <row r="3" spans="1:22" ht="18.75">
      <c r="A3" s="1" t="s">
        <v>1</v>
      </c>
      <c r="B3" s="2"/>
      <c r="C3" s="2"/>
      <c r="D3" s="2"/>
      <c r="F3" s="2"/>
      <c r="G3" s="2"/>
      <c r="M3" s="2"/>
      <c r="N3" s="2"/>
      <c r="O3" s="2"/>
      <c r="U3" s="2"/>
      <c r="V3" s="2"/>
    </row>
    <row r="4" spans="1:22" ht="16.5">
      <c r="A4" s="5"/>
      <c r="B4" s="2"/>
      <c r="C4" s="2"/>
      <c r="D4" s="2"/>
      <c r="F4" s="2"/>
      <c r="G4" s="2"/>
      <c r="M4" s="2"/>
      <c r="N4" s="2"/>
      <c r="O4" s="2"/>
      <c r="U4" s="2"/>
      <c r="V4" s="2"/>
    </row>
    <row r="5" spans="1:22" ht="64.5">
      <c r="A5" s="67" t="s">
        <v>2</v>
      </c>
      <c r="B5" s="67"/>
      <c r="C5" s="6"/>
      <c r="D5" s="6"/>
      <c r="E5" s="21" t="s">
        <v>159</v>
      </c>
      <c r="F5" s="6"/>
      <c r="G5" s="7" t="s">
        <v>3</v>
      </c>
      <c r="H5" s="21" t="s">
        <v>162</v>
      </c>
      <c r="I5" s="21" t="s">
        <v>163</v>
      </c>
      <c r="J5" s="27" t="s">
        <v>160</v>
      </c>
      <c r="K5" s="27" t="s">
        <v>161</v>
      </c>
      <c r="L5" s="38" t="s">
        <v>8</v>
      </c>
      <c r="M5" s="7" t="s">
        <v>5</v>
      </c>
      <c r="P5" s="21" t="s">
        <v>165</v>
      </c>
      <c r="Q5" s="21" t="s">
        <v>163</v>
      </c>
      <c r="R5" s="27" t="s">
        <v>161</v>
      </c>
      <c r="S5" s="27" t="s">
        <v>164</v>
      </c>
      <c r="T5" s="27" t="s">
        <v>161</v>
      </c>
      <c r="U5" s="7" t="s">
        <v>10</v>
      </c>
      <c r="V5" s="7" t="s">
        <v>11</v>
      </c>
    </row>
    <row r="6" spans="1:22" ht="16.5">
      <c r="A6" s="68"/>
      <c r="B6" s="68"/>
      <c r="C6" s="16"/>
      <c r="D6" s="16"/>
      <c r="E6" s="31"/>
      <c r="F6" s="16"/>
      <c r="G6" s="7"/>
      <c r="H6" s="21"/>
      <c r="I6" s="21"/>
      <c r="J6" s="27"/>
      <c r="K6" s="27"/>
      <c r="L6" s="38"/>
      <c r="M6" s="7"/>
      <c r="Q6" s="21"/>
      <c r="R6" s="27"/>
      <c r="S6" s="27"/>
      <c r="T6" s="27"/>
      <c r="U6" s="7"/>
      <c r="V6" s="7"/>
    </row>
    <row r="7" spans="1:22" ht="16.5">
      <c r="A7" s="69" t="s">
        <v>12</v>
      </c>
      <c r="B7" s="69"/>
      <c r="C7" s="17"/>
      <c r="D7" s="17"/>
      <c r="E7" s="32"/>
      <c r="F7" s="17"/>
      <c r="G7" s="8"/>
      <c r="H7" s="22"/>
      <c r="I7" s="22"/>
      <c r="J7" s="28"/>
      <c r="K7" s="28"/>
      <c r="L7" s="39"/>
      <c r="M7" s="8"/>
      <c r="Q7" s="22"/>
      <c r="R7" s="28"/>
      <c r="S7" s="28"/>
      <c r="T7" s="28"/>
      <c r="U7" s="8"/>
      <c r="V7" s="8"/>
    </row>
    <row r="8" spans="1:22" ht="16.5">
      <c r="A8" s="6"/>
      <c r="B8" s="6"/>
      <c r="C8" s="6"/>
      <c r="D8" s="6"/>
      <c r="E8" s="33"/>
      <c r="F8" s="6" t="s">
        <v>158</v>
      </c>
      <c r="G8" s="8"/>
      <c r="H8" s="22"/>
      <c r="I8" s="22"/>
      <c r="J8" s="28"/>
      <c r="K8" s="28"/>
      <c r="L8" s="39"/>
      <c r="M8" s="8"/>
      <c r="Q8" s="22"/>
      <c r="R8" s="28"/>
      <c r="S8" s="28"/>
      <c r="T8" s="28"/>
      <c r="U8" s="8"/>
      <c r="V8" s="8"/>
    </row>
    <row r="9" spans="1:22" ht="16.5">
      <c r="A9" s="9">
        <v>1</v>
      </c>
      <c r="B9" s="10" t="s">
        <v>13</v>
      </c>
      <c r="C9" s="25">
        <v>1</v>
      </c>
      <c r="D9" t="s">
        <v>13</v>
      </c>
      <c r="E9" s="34">
        <v>457.68</v>
      </c>
      <c r="F9" s="10">
        <f>C9-A9</f>
        <v>0</v>
      </c>
      <c r="G9" s="11">
        <v>5156</v>
      </c>
      <c r="H9" s="23">
        <f>E9-L9</f>
        <v>430.68</v>
      </c>
      <c r="I9" s="23">
        <f>H9/G9*1000</f>
        <v>83.52986811481769</v>
      </c>
      <c r="J9" s="29">
        <v>439.68</v>
      </c>
      <c r="K9" s="29">
        <v>85.28</v>
      </c>
      <c r="L9" s="40">
        <v>27</v>
      </c>
      <c r="M9" s="12">
        <v>5.24</v>
      </c>
      <c r="N9" s="25">
        <v>1</v>
      </c>
      <c r="O9" t="s">
        <v>13</v>
      </c>
      <c r="P9" s="34">
        <v>12.77</v>
      </c>
      <c r="Q9" s="23">
        <f>P9/G9*1000</f>
        <v>2.476726144297905</v>
      </c>
      <c r="R9" s="29">
        <v>85.28</v>
      </c>
      <c r="S9" s="29">
        <v>3.77</v>
      </c>
      <c r="T9" s="29">
        <v>0.73</v>
      </c>
      <c r="U9" s="12" t="e">
        <f>#REF!+J9+#REF!+L9+S9</f>
        <v>#REF!</v>
      </c>
      <c r="V9" s="12" t="e">
        <f>ROUND(SUM(U9/#REF!)*1000,2)</f>
        <v>#REF!</v>
      </c>
    </row>
    <row r="10" spans="1:22" ht="16.5">
      <c r="A10" s="9">
        <v>2</v>
      </c>
      <c r="B10" s="10" t="s">
        <v>14</v>
      </c>
      <c r="C10" s="25">
        <v>2</v>
      </c>
      <c r="D10" t="s">
        <v>14</v>
      </c>
      <c r="E10" s="34">
        <v>1076.95</v>
      </c>
      <c r="F10" s="10">
        <f aca="true" t="shared" si="0" ref="F10:F73">C10-A10</f>
        <v>0</v>
      </c>
      <c r="G10" s="11">
        <v>12066</v>
      </c>
      <c r="H10" s="23">
        <f aca="true" t="shared" si="1" ref="H10:H73">E10-L10</f>
        <v>1009.2</v>
      </c>
      <c r="I10" s="23">
        <f aca="true" t="shared" si="2" ref="I10:I73">H10/G10*1000</f>
        <v>83.63998010939831</v>
      </c>
      <c r="J10" s="29">
        <v>1024.2</v>
      </c>
      <c r="K10" s="29">
        <v>84.88</v>
      </c>
      <c r="L10" s="40">
        <v>67.75</v>
      </c>
      <c r="M10" s="12">
        <v>5.61</v>
      </c>
      <c r="N10" s="25">
        <v>2</v>
      </c>
      <c r="O10" t="s">
        <v>14</v>
      </c>
      <c r="P10" s="34">
        <v>33</v>
      </c>
      <c r="Q10" s="23">
        <f aca="true" t="shared" si="3" ref="Q10:Q73">P10/G10*1000</f>
        <v>2.7349577324714076</v>
      </c>
      <c r="R10" s="29">
        <v>84.88</v>
      </c>
      <c r="S10" s="29">
        <v>18</v>
      </c>
      <c r="T10" s="29">
        <v>1.49</v>
      </c>
      <c r="U10" s="12" t="e">
        <f>#REF!+J10+#REF!+L10+S10</f>
        <v>#REF!</v>
      </c>
      <c r="V10" s="12" t="e">
        <f>ROUND(SUM(U10/#REF!)*1000,2)</f>
        <v>#REF!</v>
      </c>
    </row>
    <row r="11" spans="1:22" ht="16.5">
      <c r="A11" s="9">
        <v>3</v>
      </c>
      <c r="B11" s="10" t="s">
        <v>15</v>
      </c>
      <c r="C11" s="25">
        <v>3</v>
      </c>
      <c r="D11" t="s">
        <v>152</v>
      </c>
      <c r="E11" s="34">
        <v>237.45</v>
      </c>
      <c r="F11" s="10">
        <f t="shared" si="0"/>
        <v>0</v>
      </c>
      <c r="G11" s="11">
        <v>2945</v>
      </c>
      <c r="H11" s="23">
        <f t="shared" si="1"/>
        <v>222.2</v>
      </c>
      <c r="I11" s="23">
        <f t="shared" si="2"/>
        <v>75.44991511035654</v>
      </c>
      <c r="J11" s="29">
        <v>222.2</v>
      </c>
      <c r="K11" s="29">
        <v>75.45</v>
      </c>
      <c r="L11" s="40">
        <v>15.25</v>
      </c>
      <c r="M11" s="12">
        <v>5.18</v>
      </c>
      <c r="N11" s="25">
        <v>3</v>
      </c>
      <c r="O11" t="s">
        <v>152</v>
      </c>
      <c r="P11" s="34">
        <v>35</v>
      </c>
      <c r="Q11" s="23">
        <f t="shared" si="3"/>
        <v>11.884550084889643</v>
      </c>
      <c r="R11" s="29">
        <v>75.45</v>
      </c>
      <c r="S11" s="29">
        <v>35</v>
      </c>
      <c r="T11" s="29">
        <v>11.88</v>
      </c>
      <c r="U11" s="12" t="e">
        <f>#REF!+J11+#REF!+L11+S11</f>
        <v>#REF!</v>
      </c>
      <c r="V11" s="12" t="e">
        <f>ROUND(SUM(U11/#REF!)*1000,2)</f>
        <v>#REF!</v>
      </c>
    </row>
    <row r="12" spans="1:22" ht="16.5">
      <c r="A12" s="9">
        <v>4</v>
      </c>
      <c r="B12" s="10" t="s">
        <v>16</v>
      </c>
      <c r="C12" s="25">
        <v>4</v>
      </c>
      <c r="D12" t="s">
        <v>16</v>
      </c>
      <c r="E12" s="34">
        <v>151.13</v>
      </c>
      <c r="F12" s="10">
        <f t="shared" si="0"/>
        <v>0</v>
      </c>
      <c r="G12" s="11">
        <v>1278</v>
      </c>
      <c r="H12" s="23">
        <f t="shared" si="1"/>
        <v>142.13</v>
      </c>
      <c r="I12" s="23">
        <f t="shared" si="2"/>
        <v>111.21283255086071</v>
      </c>
      <c r="J12" s="29">
        <v>148.13</v>
      </c>
      <c r="K12" s="29">
        <v>115.91</v>
      </c>
      <c r="L12" s="40">
        <v>9</v>
      </c>
      <c r="M12" s="12">
        <v>7.04</v>
      </c>
      <c r="N12" s="25">
        <v>4</v>
      </c>
      <c r="O12" t="s">
        <v>16</v>
      </c>
      <c r="P12" s="34">
        <v>6</v>
      </c>
      <c r="Q12" s="23">
        <f t="shared" si="3"/>
        <v>4.694835680751174</v>
      </c>
      <c r="R12" s="29">
        <v>115.91</v>
      </c>
      <c r="S12" s="29">
        <v>0</v>
      </c>
      <c r="T12" s="29">
        <v>0</v>
      </c>
      <c r="U12" s="12" t="e">
        <f>#REF!+J12+#REF!+L12+S12</f>
        <v>#REF!</v>
      </c>
      <c r="V12" s="12" t="e">
        <f>ROUND(SUM(U12/#REF!)*1000,2)</f>
        <v>#REF!</v>
      </c>
    </row>
    <row r="13" spans="1:22" ht="16.5">
      <c r="A13" s="9">
        <v>5</v>
      </c>
      <c r="B13" s="10" t="s">
        <v>17</v>
      </c>
      <c r="C13" s="25">
        <v>5</v>
      </c>
      <c r="D13" t="s">
        <v>17</v>
      </c>
      <c r="E13" s="34">
        <v>368.67</v>
      </c>
      <c r="F13" s="10">
        <f t="shared" si="0"/>
        <v>0</v>
      </c>
      <c r="G13" s="11">
        <v>4552</v>
      </c>
      <c r="H13" s="23">
        <f t="shared" si="1"/>
        <v>344.67</v>
      </c>
      <c r="I13" s="23">
        <f t="shared" si="2"/>
        <v>75.71836555360281</v>
      </c>
      <c r="J13" s="29">
        <v>344.67</v>
      </c>
      <c r="K13" s="29">
        <v>75.72</v>
      </c>
      <c r="L13" s="40">
        <v>24</v>
      </c>
      <c r="M13" s="12">
        <v>5.27</v>
      </c>
      <c r="N13" s="25">
        <v>5</v>
      </c>
      <c r="O13" t="s">
        <v>17</v>
      </c>
      <c r="P13" s="34">
        <v>8.5</v>
      </c>
      <c r="Q13" s="23">
        <f t="shared" si="3"/>
        <v>1.867311072056239</v>
      </c>
      <c r="R13" s="29">
        <v>75.72</v>
      </c>
      <c r="S13" s="29">
        <v>8.5</v>
      </c>
      <c r="T13" s="29">
        <v>1.87</v>
      </c>
      <c r="U13" s="12" t="e">
        <f>#REF!+J13+#REF!+L13+S13</f>
        <v>#REF!</v>
      </c>
      <c r="V13" s="12" t="e">
        <f>ROUND(SUM(U13/#REF!)*1000,2)</f>
        <v>#REF!</v>
      </c>
    </row>
    <row r="14" spans="1:22" ht="16.5">
      <c r="A14" s="9">
        <v>6</v>
      </c>
      <c r="B14" s="10" t="s">
        <v>18</v>
      </c>
      <c r="C14" s="25">
        <v>6</v>
      </c>
      <c r="D14" t="s">
        <v>18</v>
      </c>
      <c r="E14" s="34">
        <v>192.82</v>
      </c>
      <c r="F14" s="10">
        <f t="shared" si="0"/>
        <v>0</v>
      </c>
      <c r="G14" s="11">
        <v>2327</v>
      </c>
      <c r="H14" s="23">
        <f t="shared" si="1"/>
        <v>182.82</v>
      </c>
      <c r="I14" s="23">
        <f t="shared" si="2"/>
        <v>78.56467554791577</v>
      </c>
      <c r="J14" s="29">
        <v>191.57</v>
      </c>
      <c r="K14" s="29">
        <v>82.32</v>
      </c>
      <c r="L14" s="40">
        <v>10</v>
      </c>
      <c r="M14" s="12">
        <v>4.3</v>
      </c>
      <c r="N14" s="25">
        <v>6</v>
      </c>
      <c r="O14" t="s">
        <v>18</v>
      </c>
      <c r="P14" s="34">
        <v>14.1</v>
      </c>
      <c r="Q14" s="23">
        <f t="shared" si="3"/>
        <v>6.059303824666953</v>
      </c>
      <c r="R14" s="29">
        <v>82.32</v>
      </c>
      <c r="S14" s="29">
        <v>5.35</v>
      </c>
      <c r="T14" s="29">
        <v>2.3</v>
      </c>
      <c r="U14" s="12" t="e">
        <f>#REF!+J14+#REF!+L14+S14</f>
        <v>#REF!</v>
      </c>
      <c r="V14" s="12" t="e">
        <f>ROUND(SUM(U14/#REF!)*1000,2)</f>
        <v>#REF!</v>
      </c>
    </row>
    <row r="15" spans="1:22" ht="16.5">
      <c r="A15" s="9">
        <v>7</v>
      </c>
      <c r="B15" s="10" t="s">
        <v>19</v>
      </c>
      <c r="C15" s="25">
        <v>7</v>
      </c>
      <c r="D15" t="s">
        <v>19</v>
      </c>
      <c r="E15" s="34">
        <v>1805.52</v>
      </c>
      <c r="F15" s="10">
        <f t="shared" si="0"/>
        <v>0</v>
      </c>
      <c r="G15" s="11">
        <v>18340</v>
      </c>
      <c r="H15" s="23">
        <f t="shared" si="1"/>
        <v>1708.52</v>
      </c>
      <c r="I15" s="23">
        <f t="shared" si="2"/>
        <v>93.15812431842967</v>
      </c>
      <c r="J15" s="29">
        <v>1738.52</v>
      </c>
      <c r="K15" s="29">
        <v>94.79</v>
      </c>
      <c r="L15" s="40">
        <v>97</v>
      </c>
      <c r="M15" s="12">
        <v>5.29</v>
      </c>
      <c r="N15" s="25">
        <v>7</v>
      </c>
      <c r="O15" t="s">
        <v>19</v>
      </c>
      <c r="P15" s="34">
        <v>139.16</v>
      </c>
      <c r="Q15" s="23">
        <f t="shared" si="3"/>
        <v>7.587786259541984</v>
      </c>
      <c r="R15" s="29">
        <v>94.79</v>
      </c>
      <c r="S15" s="29">
        <v>109.16</v>
      </c>
      <c r="T15" s="29">
        <v>5.95</v>
      </c>
      <c r="U15" s="12" t="e">
        <f>#REF!+J15+#REF!+L15+S15</f>
        <v>#REF!</v>
      </c>
      <c r="V15" s="12" t="e">
        <f>ROUND(SUM(U15/#REF!)*1000,2)</f>
        <v>#REF!</v>
      </c>
    </row>
    <row r="16" spans="1:22" ht="16.5">
      <c r="A16" s="9">
        <v>8</v>
      </c>
      <c r="B16" s="10" t="s">
        <v>20</v>
      </c>
      <c r="C16" s="25">
        <v>8</v>
      </c>
      <c r="D16" t="s">
        <v>20</v>
      </c>
      <c r="E16" s="34">
        <v>834.45</v>
      </c>
      <c r="F16" s="10">
        <f t="shared" si="0"/>
        <v>0</v>
      </c>
      <c r="G16" s="11">
        <v>10696</v>
      </c>
      <c r="H16" s="23">
        <f t="shared" si="1"/>
        <v>785.45</v>
      </c>
      <c r="I16" s="23">
        <f t="shared" si="2"/>
        <v>73.43399401645476</v>
      </c>
      <c r="J16" s="29">
        <v>787.95</v>
      </c>
      <c r="K16" s="29">
        <v>73.67</v>
      </c>
      <c r="L16" s="40">
        <v>49</v>
      </c>
      <c r="M16" s="12">
        <v>4.58</v>
      </c>
      <c r="N16" s="25">
        <v>8</v>
      </c>
      <c r="O16" t="s">
        <v>20</v>
      </c>
      <c r="P16" s="34">
        <v>51.53</v>
      </c>
      <c r="Q16" s="23">
        <f t="shared" si="3"/>
        <v>4.8176888556469715</v>
      </c>
      <c r="R16" s="29">
        <v>73.67</v>
      </c>
      <c r="S16" s="29">
        <v>49.03</v>
      </c>
      <c r="T16" s="29">
        <v>4.58</v>
      </c>
      <c r="U16" s="12" t="e">
        <f>#REF!+J16+#REF!+L16+S16</f>
        <v>#REF!</v>
      </c>
      <c r="V16" s="12" t="e">
        <f>ROUND(SUM(U16/#REF!)*1000,2)</f>
        <v>#REF!</v>
      </c>
    </row>
    <row r="17" spans="1:22" ht="16.5">
      <c r="A17" s="9">
        <v>9</v>
      </c>
      <c r="B17" s="10" t="s">
        <v>21</v>
      </c>
      <c r="C17" s="25">
        <v>9</v>
      </c>
      <c r="D17" t="s">
        <v>21</v>
      </c>
      <c r="E17" s="34">
        <v>81.1</v>
      </c>
      <c r="F17" s="10">
        <f t="shared" si="0"/>
        <v>0</v>
      </c>
      <c r="G17" s="11">
        <v>799</v>
      </c>
      <c r="H17" s="23">
        <f t="shared" si="1"/>
        <v>75.1</v>
      </c>
      <c r="I17" s="23">
        <f t="shared" si="2"/>
        <v>93.99249061326657</v>
      </c>
      <c r="J17" s="29">
        <v>75.1</v>
      </c>
      <c r="K17" s="29">
        <v>93.99</v>
      </c>
      <c r="L17" s="40">
        <v>6</v>
      </c>
      <c r="M17" s="12">
        <v>7.51</v>
      </c>
      <c r="N17" s="25">
        <v>9</v>
      </c>
      <c r="O17" t="s">
        <v>21</v>
      </c>
      <c r="P17" s="34">
        <v>0</v>
      </c>
      <c r="Q17" s="23">
        <f t="shared" si="3"/>
        <v>0</v>
      </c>
      <c r="R17" s="29">
        <v>93.99</v>
      </c>
      <c r="S17" s="29">
        <v>0</v>
      </c>
      <c r="T17" s="29">
        <v>0</v>
      </c>
      <c r="U17" s="12" t="e">
        <f>#REF!+J17+#REF!+L17+S17</f>
        <v>#REF!</v>
      </c>
      <c r="V17" s="12" t="e">
        <f>ROUND(SUM(U17/#REF!)*1000,2)</f>
        <v>#REF!</v>
      </c>
    </row>
    <row r="18" spans="1:22" ht="16.5">
      <c r="A18" s="9">
        <v>10</v>
      </c>
      <c r="B18" s="10" t="s">
        <v>22</v>
      </c>
      <c r="C18" s="25">
        <v>10</v>
      </c>
      <c r="D18" t="s">
        <v>153</v>
      </c>
      <c r="E18" s="34">
        <v>800.79</v>
      </c>
      <c r="F18" s="10">
        <f t="shared" si="0"/>
        <v>0</v>
      </c>
      <c r="G18" s="11">
        <v>10581</v>
      </c>
      <c r="H18" s="23">
        <f t="shared" si="1"/>
        <v>752.79</v>
      </c>
      <c r="I18" s="23">
        <f t="shared" si="2"/>
        <v>71.14544939041679</v>
      </c>
      <c r="J18" s="29">
        <v>753.79</v>
      </c>
      <c r="K18" s="29">
        <v>71.24</v>
      </c>
      <c r="L18" s="40">
        <v>48</v>
      </c>
      <c r="M18" s="12">
        <v>4.54</v>
      </c>
      <c r="N18" s="25">
        <v>10</v>
      </c>
      <c r="O18" t="s">
        <v>153</v>
      </c>
      <c r="P18" s="34">
        <v>1.33</v>
      </c>
      <c r="Q18" s="23">
        <f t="shared" si="3"/>
        <v>0.12569700406388812</v>
      </c>
      <c r="R18" s="29">
        <v>71.24</v>
      </c>
      <c r="S18" s="29">
        <v>0.33</v>
      </c>
      <c r="T18" s="29">
        <v>0.03</v>
      </c>
      <c r="U18" s="12" t="e">
        <f>#REF!+J18+#REF!+L18+S18</f>
        <v>#REF!</v>
      </c>
      <c r="V18" s="12" t="e">
        <f>ROUND(SUM(U18/#REF!)*1000,2)</f>
        <v>#REF!</v>
      </c>
    </row>
    <row r="19" spans="1:22" ht="16.5">
      <c r="A19" s="9">
        <v>11</v>
      </c>
      <c r="B19" s="10" t="s">
        <v>23</v>
      </c>
      <c r="C19" s="25">
        <v>11</v>
      </c>
      <c r="D19" t="s">
        <v>23</v>
      </c>
      <c r="E19" s="34">
        <v>84</v>
      </c>
      <c r="F19" s="10">
        <f t="shared" si="0"/>
        <v>0</v>
      </c>
      <c r="G19" s="11">
        <v>887</v>
      </c>
      <c r="H19" s="23">
        <f t="shared" si="1"/>
        <v>80</v>
      </c>
      <c r="I19" s="23">
        <f t="shared" si="2"/>
        <v>90.19165727170237</v>
      </c>
      <c r="J19" s="29">
        <v>80</v>
      </c>
      <c r="K19" s="29">
        <v>90.19</v>
      </c>
      <c r="L19" s="40">
        <v>4</v>
      </c>
      <c r="M19" s="12">
        <v>4.51</v>
      </c>
      <c r="N19" s="25">
        <v>11</v>
      </c>
      <c r="O19" t="s">
        <v>23</v>
      </c>
      <c r="P19" s="34">
        <v>0</v>
      </c>
      <c r="Q19" s="23">
        <f t="shared" si="3"/>
        <v>0</v>
      </c>
      <c r="R19" s="29">
        <v>90.19</v>
      </c>
      <c r="S19" s="29">
        <v>0</v>
      </c>
      <c r="T19" s="29">
        <v>0</v>
      </c>
      <c r="U19" s="12" t="e">
        <f>#REF!+J19+#REF!+L19+S19</f>
        <v>#REF!</v>
      </c>
      <c r="V19" s="12" t="e">
        <f>ROUND(SUM(U19/#REF!)*1000,2)</f>
        <v>#REF!</v>
      </c>
    </row>
    <row r="20" spans="1:22" ht="16.5">
      <c r="A20" s="9">
        <v>12</v>
      </c>
      <c r="B20" s="10" t="s">
        <v>24</v>
      </c>
      <c r="C20" s="25">
        <v>12</v>
      </c>
      <c r="D20" t="s">
        <v>24</v>
      </c>
      <c r="E20" s="34">
        <v>367.64</v>
      </c>
      <c r="F20" s="10">
        <f t="shared" si="0"/>
        <v>0</v>
      </c>
      <c r="G20" s="11">
        <v>4685</v>
      </c>
      <c r="H20" s="23">
        <f t="shared" si="1"/>
        <v>341.03999999999996</v>
      </c>
      <c r="I20" s="23">
        <f t="shared" si="2"/>
        <v>72.7940234791889</v>
      </c>
      <c r="J20" s="29">
        <v>341.04</v>
      </c>
      <c r="K20" s="29">
        <v>72.79</v>
      </c>
      <c r="L20" s="40">
        <v>26.6</v>
      </c>
      <c r="M20" s="12">
        <v>5.68</v>
      </c>
      <c r="N20" s="25">
        <v>12</v>
      </c>
      <c r="O20" t="s">
        <v>24</v>
      </c>
      <c r="P20" s="34">
        <v>5</v>
      </c>
      <c r="Q20" s="23">
        <f t="shared" si="3"/>
        <v>1.0672358591248667</v>
      </c>
      <c r="R20" s="29">
        <v>72.79</v>
      </c>
      <c r="S20" s="29">
        <v>5</v>
      </c>
      <c r="T20" s="29">
        <v>1.07</v>
      </c>
      <c r="U20" s="12" t="e">
        <f>#REF!+J20+#REF!+L20+S20</f>
        <v>#REF!</v>
      </c>
      <c r="V20" s="12" t="e">
        <f>ROUND(SUM(U20/#REF!)*1000,2)</f>
        <v>#REF!</v>
      </c>
    </row>
    <row r="21" spans="1:22" ht="16.5">
      <c r="A21" s="9">
        <v>13</v>
      </c>
      <c r="B21" s="10" t="s">
        <v>25</v>
      </c>
      <c r="C21" s="25">
        <v>13</v>
      </c>
      <c r="D21" t="s">
        <v>25</v>
      </c>
      <c r="E21" s="34">
        <v>199.17</v>
      </c>
      <c r="F21" s="10">
        <f t="shared" si="0"/>
        <v>0</v>
      </c>
      <c r="G21" s="11">
        <v>2357</v>
      </c>
      <c r="H21" s="23">
        <f t="shared" si="1"/>
        <v>187.17</v>
      </c>
      <c r="I21" s="23">
        <f t="shared" si="2"/>
        <v>79.4102672889266</v>
      </c>
      <c r="J21" s="29">
        <v>191.47</v>
      </c>
      <c r="K21" s="29">
        <v>81.23</v>
      </c>
      <c r="L21" s="40">
        <v>12</v>
      </c>
      <c r="M21" s="12">
        <v>5.09</v>
      </c>
      <c r="N21" s="25">
        <v>13</v>
      </c>
      <c r="O21" t="s">
        <v>25</v>
      </c>
      <c r="P21" s="34">
        <v>17.3</v>
      </c>
      <c r="Q21" s="23">
        <f t="shared" si="3"/>
        <v>7.339838778107764</v>
      </c>
      <c r="R21" s="29">
        <v>81.23</v>
      </c>
      <c r="S21" s="29">
        <v>13</v>
      </c>
      <c r="T21" s="29">
        <v>5.52</v>
      </c>
      <c r="U21" s="12" t="e">
        <f>#REF!+J21+#REF!+L21+S21</f>
        <v>#REF!</v>
      </c>
      <c r="V21" s="12" t="e">
        <f>ROUND(SUM(U21/#REF!)*1000,2)</f>
        <v>#REF!</v>
      </c>
    </row>
    <row r="22" spans="1:22" ht="16.5">
      <c r="A22" s="9">
        <v>14</v>
      </c>
      <c r="B22" s="10" t="s">
        <v>26</v>
      </c>
      <c r="C22" s="25">
        <v>14</v>
      </c>
      <c r="D22" t="s">
        <v>26</v>
      </c>
      <c r="E22" s="34">
        <v>343.5</v>
      </c>
      <c r="F22" s="10">
        <f t="shared" si="0"/>
        <v>0</v>
      </c>
      <c r="G22" s="11">
        <v>3817</v>
      </c>
      <c r="H22" s="23">
        <f t="shared" si="1"/>
        <v>322.5</v>
      </c>
      <c r="I22" s="23">
        <f t="shared" si="2"/>
        <v>84.49043751637412</v>
      </c>
      <c r="J22" s="29">
        <v>334.5</v>
      </c>
      <c r="K22" s="29">
        <v>87.63</v>
      </c>
      <c r="L22" s="40">
        <v>21</v>
      </c>
      <c r="M22" s="12">
        <v>5.5</v>
      </c>
      <c r="N22" s="25">
        <v>14</v>
      </c>
      <c r="O22" t="s">
        <v>26</v>
      </c>
      <c r="P22" s="34">
        <v>12</v>
      </c>
      <c r="Q22" s="23">
        <f t="shared" si="3"/>
        <v>3.143830233167409</v>
      </c>
      <c r="R22" s="29">
        <v>87.63</v>
      </c>
      <c r="S22" s="29">
        <v>0</v>
      </c>
      <c r="T22" s="29">
        <v>0</v>
      </c>
      <c r="U22" s="12" t="e">
        <f>#REF!+J22+#REF!+L22+S22</f>
        <v>#REF!</v>
      </c>
      <c r="V22" s="12" t="e">
        <f>ROUND(SUM(U22/#REF!)*1000,2)</f>
        <v>#REF!</v>
      </c>
    </row>
    <row r="23" spans="1:22" ht="16.5">
      <c r="A23" s="9">
        <v>15</v>
      </c>
      <c r="B23" s="10" t="s">
        <v>27</v>
      </c>
      <c r="C23" s="25">
        <v>15</v>
      </c>
      <c r="D23" t="s">
        <v>27</v>
      </c>
      <c r="E23" s="34">
        <v>173.6</v>
      </c>
      <c r="F23" s="10">
        <f t="shared" si="0"/>
        <v>0</v>
      </c>
      <c r="G23" s="11">
        <v>2229</v>
      </c>
      <c r="H23" s="23">
        <f t="shared" si="1"/>
        <v>163.6</v>
      </c>
      <c r="I23" s="23">
        <f t="shared" si="2"/>
        <v>73.3961417676088</v>
      </c>
      <c r="J23" s="29">
        <v>167.6</v>
      </c>
      <c r="K23" s="29">
        <v>75.19</v>
      </c>
      <c r="L23" s="40">
        <v>10</v>
      </c>
      <c r="M23" s="12">
        <v>4.49</v>
      </c>
      <c r="N23" s="25">
        <v>15</v>
      </c>
      <c r="O23" t="s">
        <v>27</v>
      </c>
      <c r="P23" s="34">
        <v>8</v>
      </c>
      <c r="Q23" s="23">
        <f t="shared" si="3"/>
        <v>3.589053387169134</v>
      </c>
      <c r="R23" s="29">
        <v>75.19</v>
      </c>
      <c r="S23" s="29">
        <v>4</v>
      </c>
      <c r="T23" s="29">
        <v>1.79</v>
      </c>
      <c r="U23" s="12" t="e">
        <f>#REF!+J23+#REF!+L23+S23</f>
        <v>#REF!</v>
      </c>
      <c r="V23" s="12" t="e">
        <f>ROUND(SUM(U23/#REF!)*1000,2)</f>
        <v>#REF!</v>
      </c>
    </row>
    <row r="24" spans="1:22" ht="16.5">
      <c r="A24" s="9">
        <v>16</v>
      </c>
      <c r="B24" s="10" t="s">
        <v>28</v>
      </c>
      <c r="C24" s="25">
        <v>16</v>
      </c>
      <c r="D24" t="s">
        <v>28</v>
      </c>
      <c r="E24" s="34">
        <v>691.49</v>
      </c>
      <c r="F24" s="10">
        <f t="shared" si="0"/>
        <v>0</v>
      </c>
      <c r="G24" s="11">
        <v>8614</v>
      </c>
      <c r="H24" s="23">
        <f t="shared" si="1"/>
        <v>660.99</v>
      </c>
      <c r="I24" s="23">
        <f t="shared" si="2"/>
        <v>76.73438588344555</v>
      </c>
      <c r="J24" s="29">
        <v>668.99</v>
      </c>
      <c r="K24" s="29">
        <v>77.66</v>
      </c>
      <c r="L24" s="40">
        <v>30.5</v>
      </c>
      <c r="M24" s="12">
        <v>3.54</v>
      </c>
      <c r="N24" s="25">
        <v>16</v>
      </c>
      <c r="O24" t="s">
        <v>28</v>
      </c>
      <c r="P24" s="34">
        <v>19</v>
      </c>
      <c r="Q24" s="23">
        <f t="shared" si="3"/>
        <v>2.205711632226608</v>
      </c>
      <c r="R24" s="29">
        <v>77.66</v>
      </c>
      <c r="S24" s="29">
        <v>11</v>
      </c>
      <c r="T24" s="29">
        <v>1.28</v>
      </c>
      <c r="U24" s="12" t="e">
        <f>#REF!+J24+#REF!+L24+S24</f>
        <v>#REF!</v>
      </c>
      <c r="V24" s="12" t="e">
        <f>ROUND(SUM(U24/#REF!)*1000,2)</f>
        <v>#REF!</v>
      </c>
    </row>
    <row r="25" spans="1:22" ht="16.5">
      <c r="A25" s="9">
        <v>17</v>
      </c>
      <c r="B25" s="10" t="s">
        <v>29</v>
      </c>
      <c r="C25" s="25">
        <v>17</v>
      </c>
      <c r="D25" t="s">
        <v>29</v>
      </c>
      <c r="E25" s="34">
        <v>282.85</v>
      </c>
      <c r="F25" s="10">
        <f t="shared" si="0"/>
        <v>0</v>
      </c>
      <c r="G25" s="11">
        <v>3685</v>
      </c>
      <c r="H25" s="23">
        <f t="shared" si="1"/>
        <v>264.35</v>
      </c>
      <c r="I25" s="23">
        <f t="shared" si="2"/>
        <v>71.73677069199458</v>
      </c>
      <c r="J25" s="29">
        <v>266.35</v>
      </c>
      <c r="K25" s="29">
        <v>72.28</v>
      </c>
      <c r="L25" s="40">
        <v>18.5</v>
      </c>
      <c r="M25" s="12">
        <v>5.02</v>
      </c>
      <c r="N25" s="25">
        <v>17</v>
      </c>
      <c r="O25" t="s">
        <v>29</v>
      </c>
      <c r="P25" s="34">
        <v>12.06</v>
      </c>
      <c r="Q25" s="23">
        <f t="shared" si="3"/>
        <v>3.272727272727273</v>
      </c>
      <c r="R25" s="29">
        <v>72.28</v>
      </c>
      <c r="S25" s="29">
        <v>10.06</v>
      </c>
      <c r="T25" s="29">
        <v>2.73</v>
      </c>
      <c r="U25" s="12" t="e">
        <f>#REF!+J25+#REF!+L25+S25</f>
        <v>#REF!</v>
      </c>
      <c r="V25" s="12" t="e">
        <f>ROUND(SUM(U25/#REF!)*1000,2)</f>
        <v>#REF!</v>
      </c>
    </row>
    <row r="26" spans="1:22" ht="16.5">
      <c r="A26" s="9">
        <v>18</v>
      </c>
      <c r="B26" s="10" t="s">
        <v>30</v>
      </c>
      <c r="C26" s="25">
        <v>18</v>
      </c>
      <c r="D26" t="s">
        <v>30</v>
      </c>
      <c r="E26" s="34">
        <v>356.45</v>
      </c>
      <c r="F26" s="10">
        <f t="shared" si="0"/>
        <v>0</v>
      </c>
      <c r="G26" s="11">
        <v>3939</v>
      </c>
      <c r="H26" s="23">
        <f t="shared" si="1"/>
        <v>335.45</v>
      </c>
      <c r="I26" s="23">
        <f t="shared" si="2"/>
        <v>85.16120842853515</v>
      </c>
      <c r="J26" s="29">
        <v>341.45</v>
      </c>
      <c r="K26" s="29">
        <v>86.68</v>
      </c>
      <c r="L26" s="40">
        <v>21</v>
      </c>
      <c r="M26" s="12">
        <v>5.33</v>
      </c>
      <c r="N26" s="25">
        <v>18</v>
      </c>
      <c r="O26" t="s">
        <v>30</v>
      </c>
      <c r="P26" s="34">
        <v>12.07</v>
      </c>
      <c r="Q26" s="23">
        <f t="shared" si="3"/>
        <v>3.0642294998730644</v>
      </c>
      <c r="R26" s="29">
        <v>86.68</v>
      </c>
      <c r="S26" s="29">
        <v>6.07</v>
      </c>
      <c r="T26" s="29">
        <v>1.54</v>
      </c>
      <c r="U26" s="12" t="e">
        <f>#REF!+J26+#REF!+L26+S26</f>
        <v>#REF!</v>
      </c>
      <c r="V26" s="12" t="e">
        <f>ROUND(SUM(U26/#REF!)*1000,2)</f>
        <v>#REF!</v>
      </c>
    </row>
    <row r="27" spans="1:22" ht="16.5">
      <c r="A27" s="9">
        <v>19</v>
      </c>
      <c r="B27" s="10" t="s">
        <v>31</v>
      </c>
      <c r="C27" s="25">
        <v>19</v>
      </c>
      <c r="D27" t="s">
        <v>31</v>
      </c>
      <c r="E27" s="34">
        <v>90</v>
      </c>
      <c r="F27" s="10">
        <f t="shared" si="0"/>
        <v>0</v>
      </c>
      <c r="G27" s="11">
        <v>930</v>
      </c>
      <c r="H27" s="23">
        <f t="shared" si="1"/>
        <v>85</v>
      </c>
      <c r="I27" s="23">
        <f t="shared" si="2"/>
        <v>91.3978494623656</v>
      </c>
      <c r="J27" s="29">
        <v>85</v>
      </c>
      <c r="K27" s="29">
        <v>91.4</v>
      </c>
      <c r="L27" s="40">
        <v>5</v>
      </c>
      <c r="M27" s="12">
        <v>5.38</v>
      </c>
      <c r="N27" s="25">
        <v>19</v>
      </c>
      <c r="O27" t="s">
        <v>31</v>
      </c>
      <c r="P27" s="34">
        <v>0</v>
      </c>
      <c r="Q27" s="23">
        <f t="shared" si="3"/>
        <v>0</v>
      </c>
      <c r="R27" s="29">
        <v>91.4</v>
      </c>
      <c r="S27" s="29">
        <v>0</v>
      </c>
      <c r="T27" s="29">
        <v>0</v>
      </c>
      <c r="U27" s="12" t="e">
        <f>#REF!+J27+#REF!+L27+S27</f>
        <v>#REF!</v>
      </c>
      <c r="V27" s="12" t="e">
        <f>ROUND(SUM(U27/#REF!)*1000,2)</f>
        <v>#REF!</v>
      </c>
    </row>
    <row r="28" spans="1:22" ht="16.5">
      <c r="A28" s="9">
        <v>20</v>
      </c>
      <c r="B28" s="10" t="s">
        <v>32</v>
      </c>
      <c r="C28" s="25">
        <v>20</v>
      </c>
      <c r="D28" t="s">
        <v>32</v>
      </c>
      <c r="E28" s="34">
        <v>158.48</v>
      </c>
      <c r="F28" s="10">
        <f t="shared" si="0"/>
        <v>0</v>
      </c>
      <c r="G28" s="11">
        <v>2200</v>
      </c>
      <c r="H28" s="23">
        <f t="shared" si="1"/>
        <v>149.48</v>
      </c>
      <c r="I28" s="23">
        <f t="shared" si="2"/>
        <v>67.94545454545454</v>
      </c>
      <c r="J28" s="29">
        <v>153.48</v>
      </c>
      <c r="K28" s="29">
        <v>69.76</v>
      </c>
      <c r="L28" s="40">
        <v>9</v>
      </c>
      <c r="M28" s="12">
        <v>4.09</v>
      </c>
      <c r="N28" s="25">
        <v>20</v>
      </c>
      <c r="O28" t="s">
        <v>32</v>
      </c>
      <c r="P28" s="34">
        <v>11.74</v>
      </c>
      <c r="Q28" s="23">
        <f t="shared" si="3"/>
        <v>5.336363636363637</v>
      </c>
      <c r="R28" s="29">
        <v>69.76</v>
      </c>
      <c r="S28" s="29">
        <v>7.74</v>
      </c>
      <c r="T28" s="29">
        <v>3.52</v>
      </c>
      <c r="U28" s="12" t="e">
        <f>#REF!+J28+#REF!+L28+S28</f>
        <v>#REF!</v>
      </c>
      <c r="V28" s="12" t="e">
        <f>ROUND(SUM(U28/#REF!)*1000,2)</f>
        <v>#REF!</v>
      </c>
    </row>
    <row r="29" spans="1:22" ht="16.5">
      <c r="A29" s="9">
        <v>21</v>
      </c>
      <c r="B29" s="10" t="s">
        <v>33</v>
      </c>
      <c r="C29" s="25">
        <v>21</v>
      </c>
      <c r="D29" t="s">
        <v>33</v>
      </c>
      <c r="E29" s="34">
        <v>3735.83</v>
      </c>
      <c r="F29" s="10">
        <f t="shared" si="0"/>
        <v>0</v>
      </c>
      <c r="G29" s="11">
        <v>52252</v>
      </c>
      <c r="H29" s="23">
        <f t="shared" si="1"/>
        <v>3512.7</v>
      </c>
      <c r="I29" s="23">
        <f t="shared" si="2"/>
        <v>67.22613488478909</v>
      </c>
      <c r="J29" s="29">
        <v>3531.7</v>
      </c>
      <c r="K29" s="29">
        <v>67.59</v>
      </c>
      <c r="L29" s="40">
        <v>223.13</v>
      </c>
      <c r="M29" s="12">
        <v>4.27</v>
      </c>
      <c r="N29" s="25">
        <v>21</v>
      </c>
      <c r="O29" t="s">
        <v>33</v>
      </c>
      <c r="P29" s="34">
        <v>81.41</v>
      </c>
      <c r="Q29" s="23">
        <f t="shared" si="3"/>
        <v>1.55802648702442</v>
      </c>
      <c r="R29" s="29">
        <v>67.59</v>
      </c>
      <c r="S29" s="29">
        <v>62.41</v>
      </c>
      <c r="T29" s="29">
        <v>1.19</v>
      </c>
      <c r="U29" s="12" t="e">
        <f>#REF!+J29+#REF!+L29+S29</f>
        <v>#REF!</v>
      </c>
      <c r="V29" s="12" t="e">
        <f>ROUND(SUM(U29/#REF!)*1000,2)</f>
        <v>#REF!</v>
      </c>
    </row>
    <row r="30" spans="1:22" ht="16.5">
      <c r="A30" s="9">
        <v>22</v>
      </c>
      <c r="B30" s="10" t="s">
        <v>34</v>
      </c>
      <c r="C30" s="25">
        <v>22</v>
      </c>
      <c r="D30" t="s">
        <v>34</v>
      </c>
      <c r="E30" s="34">
        <v>167.36</v>
      </c>
      <c r="F30" s="10">
        <f t="shared" si="0"/>
        <v>0</v>
      </c>
      <c r="G30" s="11">
        <v>1986</v>
      </c>
      <c r="H30" s="23">
        <f t="shared" si="1"/>
        <v>153.46</v>
      </c>
      <c r="I30" s="23">
        <f t="shared" si="2"/>
        <v>77.27089627391742</v>
      </c>
      <c r="J30" s="29">
        <v>155.91</v>
      </c>
      <c r="K30" s="29">
        <v>78.5</v>
      </c>
      <c r="L30" s="40">
        <v>13.9</v>
      </c>
      <c r="M30" s="12">
        <v>7</v>
      </c>
      <c r="N30" s="25">
        <v>22</v>
      </c>
      <c r="O30" t="s">
        <v>34</v>
      </c>
      <c r="P30" s="34">
        <v>9.7</v>
      </c>
      <c r="Q30" s="23">
        <f t="shared" si="3"/>
        <v>4.884189325276938</v>
      </c>
      <c r="R30" s="29">
        <v>78.5</v>
      </c>
      <c r="S30" s="29">
        <v>7.25</v>
      </c>
      <c r="T30" s="29">
        <v>3.65</v>
      </c>
      <c r="U30" s="12" t="e">
        <f>#REF!+J30+#REF!+L30+S30</f>
        <v>#REF!</v>
      </c>
      <c r="V30" s="12" t="e">
        <f>ROUND(SUM(U30/#REF!)*1000,2)</f>
        <v>#REF!</v>
      </c>
    </row>
    <row r="31" spans="1:22" ht="16.5">
      <c r="A31" s="9">
        <v>23</v>
      </c>
      <c r="B31" s="10" t="s">
        <v>35</v>
      </c>
      <c r="C31" s="25">
        <v>23</v>
      </c>
      <c r="D31" t="s">
        <v>35</v>
      </c>
      <c r="E31" s="34">
        <v>60.81</v>
      </c>
      <c r="F31" s="10">
        <f t="shared" si="0"/>
        <v>0</v>
      </c>
      <c r="G31" s="11">
        <v>700</v>
      </c>
      <c r="H31" s="23">
        <f t="shared" si="1"/>
        <v>56.81</v>
      </c>
      <c r="I31" s="23">
        <f t="shared" si="2"/>
        <v>81.15714285714286</v>
      </c>
      <c r="J31" s="29">
        <v>57.01</v>
      </c>
      <c r="K31" s="29">
        <v>81.44</v>
      </c>
      <c r="L31" s="40">
        <v>4</v>
      </c>
      <c r="M31" s="12">
        <v>5.71</v>
      </c>
      <c r="N31" s="25">
        <v>23</v>
      </c>
      <c r="O31" t="s">
        <v>35</v>
      </c>
      <c r="P31" s="34">
        <v>0.8</v>
      </c>
      <c r="Q31" s="23">
        <f t="shared" si="3"/>
        <v>1.142857142857143</v>
      </c>
      <c r="R31" s="29">
        <v>81.44</v>
      </c>
      <c r="S31" s="29">
        <v>0.6</v>
      </c>
      <c r="T31" s="29">
        <v>0.86</v>
      </c>
      <c r="U31" s="12" t="e">
        <f>#REF!+J31+#REF!+L31+S31</f>
        <v>#REF!</v>
      </c>
      <c r="V31" s="12" t="e">
        <f>ROUND(SUM(U31/#REF!)*1000,2)</f>
        <v>#REF!</v>
      </c>
    </row>
    <row r="32" spans="1:22" ht="16.5">
      <c r="A32" s="9">
        <v>24</v>
      </c>
      <c r="B32" s="10" t="s">
        <v>36</v>
      </c>
      <c r="C32" s="25">
        <v>24</v>
      </c>
      <c r="D32" t="s">
        <v>36</v>
      </c>
      <c r="E32" s="34">
        <v>476</v>
      </c>
      <c r="F32" s="10">
        <f t="shared" si="0"/>
        <v>0</v>
      </c>
      <c r="G32" s="11">
        <v>5760</v>
      </c>
      <c r="H32" s="23">
        <f t="shared" si="1"/>
        <v>459</v>
      </c>
      <c r="I32" s="23">
        <f t="shared" si="2"/>
        <v>79.6875</v>
      </c>
      <c r="J32" s="29">
        <v>459</v>
      </c>
      <c r="K32" s="29">
        <v>79.69</v>
      </c>
      <c r="L32" s="40">
        <v>17</v>
      </c>
      <c r="M32" s="12">
        <v>2.95</v>
      </c>
      <c r="N32" s="25">
        <v>24</v>
      </c>
      <c r="O32" t="s">
        <v>36</v>
      </c>
      <c r="P32" s="34">
        <v>1</v>
      </c>
      <c r="Q32" s="23">
        <f t="shared" si="3"/>
        <v>0.1736111111111111</v>
      </c>
      <c r="R32" s="29">
        <v>79.69</v>
      </c>
      <c r="S32" s="29">
        <v>1</v>
      </c>
      <c r="T32" s="29">
        <v>0.17</v>
      </c>
      <c r="U32" s="12" t="e">
        <f>#REF!+J32+#REF!+L32+S32</f>
        <v>#REF!</v>
      </c>
      <c r="V32" s="12" t="e">
        <f>ROUND(SUM(U32/#REF!)*1000,2)</f>
        <v>#REF!</v>
      </c>
    </row>
    <row r="33" spans="1:22" ht="16.5">
      <c r="A33" s="9">
        <v>25</v>
      </c>
      <c r="B33" s="10" t="s">
        <v>37</v>
      </c>
      <c r="C33" s="25">
        <v>25</v>
      </c>
      <c r="D33" t="s">
        <v>37</v>
      </c>
      <c r="E33" s="34">
        <v>121</v>
      </c>
      <c r="F33" s="10">
        <f t="shared" si="0"/>
        <v>0</v>
      </c>
      <c r="G33" s="11">
        <v>1312</v>
      </c>
      <c r="H33" s="23">
        <f t="shared" si="1"/>
        <v>115</v>
      </c>
      <c r="I33" s="23">
        <f t="shared" si="2"/>
        <v>87.65243902439023</v>
      </c>
      <c r="J33" s="29">
        <v>116</v>
      </c>
      <c r="K33" s="29">
        <v>88.41</v>
      </c>
      <c r="L33" s="40">
        <v>6</v>
      </c>
      <c r="M33" s="12">
        <v>4.57</v>
      </c>
      <c r="N33" s="25">
        <v>25</v>
      </c>
      <c r="O33" t="s">
        <v>37</v>
      </c>
      <c r="P33" s="34">
        <v>21</v>
      </c>
      <c r="Q33" s="23">
        <f t="shared" si="3"/>
        <v>16.00609756097561</v>
      </c>
      <c r="R33" s="29">
        <v>88.41</v>
      </c>
      <c r="S33" s="29">
        <v>20</v>
      </c>
      <c r="T33" s="29">
        <v>15.24</v>
      </c>
      <c r="U33" s="12" t="e">
        <f>#REF!+J33+#REF!+L33+S33</f>
        <v>#REF!</v>
      </c>
      <c r="V33" s="12" t="e">
        <f>ROUND(SUM(U33/#REF!)*1000,2)</f>
        <v>#REF!</v>
      </c>
    </row>
    <row r="34" spans="1:22" ht="16.5">
      <c r="A34" s="9">
        <v>26</v>
      </c>
      <c r="B34" s="10" t="s">
        <v>38</v>
      </c>
      <c r="C34" s="25">
        <v>26</v>
      </c>
      <c r="D34" t="s">
        <v>38</v>
      </c>
      <c r="E34" s="34">
        <v>241.5</v>
      </c>
      <c r="F34" s="10">
        <f t="shared" si="0"/>
        <v>0</v>
      </c>
      <c r="G34" s="11">
        <v>2640</v>
      </c>
      <c r="H34" s="23">
        <f t="shared" si="1"/>
        <v>226.5</v>
      </c>
      <c r="I34" s="23">
        <f t="shared" si="2"/>
        <v>85.79545454545455</v>
      </c>
      <c r="J34" s="29">
        <v>226.5</v>
      </c>
      <c r="K34" s="29">
        <v>85.8</v>
      </c>
      <c r="L34" s="40">
        <v>15</v>
      </c>
      <c r="M34" s="12">
        <v>5.68</v>
      </c>
      <c r="N34" s="25">
        <v>26</v>
      </c>
      <c r="O34" t="s">
        <v>38</v>
      </c>
      <c r="P34" s="34">
        <v>9</v>
      </c>
      <c r="Q34" s="23">
        <f t="shared" si="3"/>
        <v>3.4090909090909087</v>
      </c>
      <c r="R34" s="29">
        <v>85.8</v>
      </c>
      <c r="S34" s="29">
        <v>9</v>
      </c>
      <c r="T34" s="29">
        <v>3.41</v>
      </c>
      <c r="U34" s="12" t="e">
        <f>#REF!+J34+#REF!+L34+S34</f>
        <v>#REF!</v>
      </c>
      <c r="V34" s="12" t="e">
        <f>ROUND(SUM(U34/#REF!)*1000,2)</f>
        <v>#REF!</v>
      </c>
    </row>
    <row r="35" spans="1:22" ht="16.5">
      <c r="A35" s="9">
        <v>27</v>
      </c>
      <c r="B35" s="10" t="s">
        <v>39</v>
      </c>
      <c r="C35" s="25">
        <v>27</v>
      </c>
      <c r="D35" t="s">
        <v>39</v>
      </c>
      <c r="E35" s="34">
        <v>332</v>
      </c>
      <c r="F35" s="10">
        <f t="shared" si="0"/>
        <v>0</v>
      </c>
      <c r="G35" s="11">
        <v>4284</v>
      </c>
      <c r="H35" s="23">
        <f t="shared" si="1"/>
        <v>310</v>
      </c>
      <c r="I35" s="23">
        <f t="shared" si="2"/>
        <v>72.3622782446312</v>
      </c>
      <c r="J35" s="29">
        <v>311</v>
      </c>
      <c r="K35" s="29">
        <v>72.6</v>
      </c>
      <c r="L35" s="40">
        <v>22</v>
      </c>
      <c r="M35" s="12">
        <v>5.14</v>
      </c>
      <c r="N35" s="25">
        <v>27</v>
      </c>
      <c r="O35" t="s">
        <v>39</v>
      </c>
      <c r="P35" s="34">
        <v>14.6</v>
      </c>
      <c r="Q35" s="23">
        <f t="shared" si="3"/>
        <v>3.408029878618114</v>
      </c>
      <c r="R35" s="29">
        <v>72.6</v>
      </c>
      <c r="S35" s="29">
        <v>13.6</v>
      </c>
      <c r="T35" s="29">
        <v>3.17</v>
      </c>
      <c r="U35" s="12" t="e">
        <f>#REF!+J35+#REF!+L35+S35</f>
        <v>#REF!</v>
      </c>
      <c r="V35" s="12" t="e">
        <f>ROUND(SUM(U35/#REF!)*1000,2)</f>
        <v>#REF!</v>
      </c>
    </row>
    <row r="36" spans="1:22" ht="16.5">
      <c r="A36" s="9">
        <v>28</v>
      </c>
      <c r="B36" s="10" t="s">
        <v>40</v>
      </c>
      <c r="C36" s="25">
        <v>28</v>
      </c>
      <c r="D36" t="s">
        <v>40</v>
      </c>
      <c r="E36" s="34">
        <v>142.38</v>
      </c>
      <c r="F36" s="10">
        <f t="shared" si="0"/>
        <v>0</v>
      </c>
      <c r="G36" s="11">
        <v>1630</v>
      </c>
      <c r="H36" s="23">
        <f t="shared" si="1"/>
        <v>134.88</v>
      </c>
      <c r="I36" s="23">
        <f t="shared" si="2"/>
        <v>82.74846625766871</v>
      </c>
      <c r="J36" s="29">
        <v>136.88</v>
      </c>
      <c r="K36" s="29">
        <v>83.98</v>
      </c>
      <c r="L36" s="40">
        <v>7.5</v>
      </c>
      <c r="M36" s="12">
        <v>4.6</v>
      </c>
      <c r="N36" s="25">
        <v>28</v>
      </c>
      <c r="O36" t="s">
        <v>40</v>
      </c>
      <c r="P36" s="34">
        <v>4</v>
      </c>
      <c r="Q36" s="23">
        <f t="shared" si="3"/>
        <v>2.4539877300613497</v>
      </c>
      <c r="R36" s="29">
        <v>83.98</v>
      </c>
      <c r="S36" s="29">
        <v>2</v>
      </c>
      <c r="T36" s="29">
        <v>1.23</v>
      </c>
      <c r="U36" s="12" t="e">
        <f>#REF!+J36+#REF!+L36+S36</f>
        <v>#REF!</v>
      </c>
      <c r="V36" s="12" t="e">
        <f>ROUND(SUM(U36/#REF!)*1000,2)</f>
        <v>#REF!</v>
      </c>
    </row>
    <row r="37" spans="1:22" ht="16.5">
      <c r="A37" s="9">
        <v>29</v>
      </c>
      <c r="B37" s="10" t="s">
        <v>41</v>
      </c>
      <c r="C37" s="25">
        <v>29</v>
      </c>
      <c r="D37" t="s">
        <v>154</v>
      </c>
      <c r="E37" s="34">
        <v>12942.27</v>
      </c>
      <c r="F37" s="10">
        <f t="shared" si="0"/>
        <v>0</v>
      </c>
      <c r="G37" s="11">
        <f>158817</f>
        <v>158817</v>
      </c>
      <c r="H37" s="23">
        <f t="shared" si="1"/>
        <v>12145.87</v>
      </c>
      <c r="I37" s="23">
        <f t="shared" si="2"/>
        <v>76.47714035651096</v>
      </c>
      <c r="J37" s="29">
        <v>12182.56</v>
      </c>
      <c r="K37" s="29">
        <v>76.71</v>
      </c>
      <c r="L37" s="40">
        <v>796.4</v>
      </c>
      <c r="M37" s="12">
        <v>5.01</v>
      </c>
      <c r="N37" s="25">
        <v>29</v>
      </c>
      <c r="O37" t="s">
        <v>154</v>
      </c>
      <c r="P37" s="34">
        <v>511.98</v>
      </c>
      <c r="Q37" s="23">
        <f t="shared" si="3"/>
        <v>3.2237103080904435</v>
      </c>
      <c r="R37" s="29">
        <v>76.71</v>
      </c>
      <c r="S37" s="29">
        <v>475.29</v>
      </c>
      <c r="T37" s="29">
        <v>2.99</v>
      </c>
      <c r="U37" s="12" t="e">
        <f>#REF!+J37+#REF!+L37+S37</f>
        <v>#REF!</v>
      </c>
      <c r="V37" s="12" t="e">
        <f>ROUND(SUM(U37/#REF!)*1000,2)</f>
        <v>#REF!</v>
      </c>
    </row>
    <row r="38" spans="1:22" ht="16.5">
      <c r="A38" s="9">
        <v>30</v>
      </c>
      <c r="B38" s="10" t="s">
        <v>42</v>
      </c>
      <c r="C38" s="25">
        <v>30</v>
      </c>
      <c r="D38" t="s">
        <v>42</v>
      </c>
      <c r="E38" s="34">
        <v>821.34</v>
      </c>
      <c r="F38" s="10">
        <f t="shared" si="0"/>
        <v>0</v>
      </c>
      <c r="G38" s="11">
        <v>9677</v>
      </c>
      <c r="H38" s="23">
        <f t="shared" si="1"/>
        <v>774.14</v>
      </c>
      <c r="I38" s="23">
        <f t="shared" si="2"/>
        <v>79.9979332437739</v>
      </c>
      <c r="J38" s="29">
        <v>774.14</v>
      </c>
      <c r="K38" s="29">
        <v>80</v>
      </c>
      <c r="L38" s="40">
        <v>47.2</v>
      </c>
      <c r="M38" s="12">
        <v>4.88</v>
      </c>
      <c r="N38" s="25">
        <v>30</v>
      </c>
      <c r="O38" t="s">
        <v>42</v>
      </c>
      <c r="P38" s="34">
        <v>8.91</v>
      </c>
      <c r="Q38" s="23">
        <f t="shared" si="3"/>
        <v>0.9207398987289449</v>
      </c>
      <c r="R38" s="29">
        <v>80</v>
      </c>
      <c r="S38" s="29">
        <v>8.91</v>
      </c>
      <c r="T38" s="29">
        <v>0.92</v>
      </c>
      <c r="U38" s="12" t="e">
        <f>#REF!+J38+#REF!+L38+S38</f>
        <v>#REF!</v>
      </c>
      <c r="V38" s="12" t="e">
        <f>ROUND(SUM(U38/#REF!)*1000,2)</f>
        <v>#REF!</v>
      </c>
    </row>
    <row r="39" spans="1:22" ht="16.5">
      <c r="A39" s="9">
        <v>31</v>
      </c>
      <c r="B39" s="10" t="s">
        <v>43</v>
      </c>
      <c r="C39" s="25">
        <v>31</v>
      </c>
      <c r="D39" t="s">
        <v>43</v>
      </c>
      <c r="E39" s="34">
        <v>167.12</v>
      </c>
      <c r="F39" s="10">
        <f t="shared" si="0"/>
        <v>0</v>
      </c>
      <c r="G39" s="11">
        <v>2017</v>
      </c>
      <c r="H39" s="23">
        <f t="shared" si="1"/>
        <v>157.12</v>
      </c>
      <c r="I39" s="23">
        <f t="shared" si="2"/>
        <v>77.89786812097174</v>
      </c>
      <c r="J39" s="29">
        <v>157.12</v>
      </c>
      <c r="K39" s="29">
        <v>77.9</v>
      </c>
      <c r="L39" s="40">
        <v>10</v>
      </c>
      <c r="M39" s="12">
        <v>4.96</v>
      </c>
      <c r="N39" s="25">
        <v>31</v>
      </c>
      <c r="O39" t="s">
        <v>43</v>
      </c>
      <c r="P39" s="34">
        <v>3</v>
      </c>
      <c r="Q39" s="23">
        <f t="shared" si="3"/>
        <v>1.487357461576599</v>
      </c>
      <c r="R39" s="29">
        <v>77.9</v>
      </c>
      <c r="S39" s="29">
        <v>3</v>
      </c>
      <c r="T39" s="29">
        <v>1.49</v>
      </c>
      <c r="U39" s="12" t="e">
        <f>#REF!+J39+#REF!+L39+S39</f>
        <v>#REF!</v>
      </c>
      <c r="V39" s="12" t="e">
        <f>ROUND(SUM(U39/#REF!)*1000,2)</f>
        <v>#REF!</v>
      </c>
    </row>
    <row r="40" spans="1:22" ht="16.5">
      <c r="A40" s="9">
        <v>32</v>
      </c>
      <c r="B40" s="10" t="s">
        <v>44</v>
      </c>
      <c r="C40" s="25">
        <v>32</v>
      </c>
      <c r="D40" t="s">
        <v>44</v>
      </c>
      <c r="E40" s="34">
        <v>240.5</v>
      </c>
      <c r="F40" s="10">
        <f t="shared" si="0"/>
        <v>0</v>
      </c>
      <c r="G40" s="11">
        <v>3136</v>
      </c>
      <c r="H40" s="23">
        <f t="shared" si="1"/>
        <v>230.29</v>
      </c>
      <c r="I40" s="23">
        <f t="shared" si="2"/>
        <v>73.43431122448979</v>
      </c>
      <c r="J40" s="29">
        <v>233.94</v>
      </c>
      <c r="K40" s="29">
        <v>74.6</v>
      </c>
      <c r="L40" s="40">
        <v>10.21</v>
      </c>
      <c r="M40" s="12">
        <v>3.26</v>
      </c>
      <c r="N40" s="25">
        <v>32</v>
      </c>
      <c r="O40" t="s">
        <v>44</v>
      </c>
      <c r="P40" s="34">
        <v>16.9</v>
      </c>
      <c r="Q40" s="23">
        <f t="shared" si="3"/>
        <v>5.389030612244897</v>
      </c>
      <c r="R40" s="29">
        <v>74.6</v>
      </c>
      <c r="S40" s="29">
        <v>13.25</v>
      </c>
      <c r="T40" s="29">
        <v>4.23</v>
      </c>
      <c r="U40" s="12" t="e">
        <f>#REF!+J40+#REF!+L40+S40</f>
        <v>#REF!</v>
      </c>
      <c r="V40" s="12" t="e">
        <f>ROUND(SUM(U40/#REF!)*1000,2)</f>
        <v>#REF!</v>
      </c>
    </row>
    <row r="41" spans="1:22" ht="16.5">
      <c r="A41" s="9">
        <v>33</v>
      </c>
      <c r="B41" s="10" t="s">
        <v>45</v>
      </c>
      <c r="C41" s="25">
        <v>33</v>
      </c>
      <c r="D41" t="s">
        <v>45</v>
      </c>
      <c r="E41" s="34">
        <v>526.92</v>
      </c>
      <c r="F41" s="10">
        <f t="shared" si="0"/>
        <v>0</v>
      </c>
      <c r="G41" s="11">
        <v>7021</v>
      </c>
      <c r="H41" s="23">
        <f t="shared" si="1"/>
        <v>491.91999999999996</v>
      </c>
      <c r="I41" s="23">
        <f t="shared" si="2"/>
        <v>70.06409343398376</v>
      </c>
      <c r="J41" s="29">
        <v>496.92</v>
      </c>
      <c r="K41" s="29">
        <v>70.78</v>
      </c>
      <c r="L41" s="40">
        <v>35</v>
      </c>
      <c r="M41" s="12">
        <v>4.99</v>
      </c>
      <c r="N41" s="25">
        <v>33</v>
      </c>
      <c r="O41" t="s">
        <v>45</v>
      </c>
      <c r="P41" s="34">
        <v>33.72</v>
      </c>
      <c r="Q41" s="23">
        <f t="shared" si="3"/>
        <v>4.8027346531833075</v>
      </c>
      <c r="R41" s="29">
        <v>70.78</v>
      </c>
      <c r="S41" s="29">
        <v>28.72</v>
      </c>
      <c r="T41" s="29">
        <v>4.09</v>
      </c>
      <c r="U41" s="12" t="e">
        <f>#REF!+J41+#REF!+L41+S41</f>
        <v>#REF!</v>
      </c>
      <c r="V41" s="12" t="e">
        <f>ROUND(SUM(U41/#REF!)*1000,2)</f>
        <v>#REF!</v>
      </c>
    </row>
    <row r="42" spans="1:22" ht="16.5">
      <c r="A42" s="9">
        <v>34</v>
      </c>
      <c r="B42" s="10" t="s">
        <v>46</v>
      </c>
      <c r="C42" s="25">
        <v>34</v>
      </c>
      <c r="D42" t="s">
        <v>46</v>
      </c>
      <c r="E42" s="34">
        <v>875.54</v>
      </c>
      <c r="F42" s="10">
        <f t="shared" si="0"/>
        <v>0</v>
      </c>
      <c r="G42" s="11">
        <v>10685</v>
      </c>
      <c r="H42" s="23">
        <f t="shared" si="1"/>
        <v>817.6999999999999</v>
      </c>
      <c r="I42" s="23">
        <f t="shared" si="2"/>
        <v>76.52784277023865</v>
      </c>
      <c r="J42" s="29">
        <v>817.7</v>
      </c>
      <c r="K42" s="29">
        <v>76.53</v>
      </c>
      <c r="L42" s="40">
        <v>57.84</v>
      </c>
      <c r="M42" s="12">
        <v>5.41</v>
      </c>
      <c r="N42" s="25">
        <v>34</v>
      </c>
      <c r="O42" t="s">
        <v>46</v>
      </c>
      <c r="P42" s="34">
        <v>17.39</v>
      </c>
      <c r="Q42" s="23">
        <f t="shared" si="3"/>
        <v>1.6275152082358448</v>
      </c>
      <c r="R42" s="29">
        <v>76.53</v>
      </c>
      <c r="S42" s="29">
        <v>17.39</v>
      </c>
      <c r="T42" s="29">
        <v>1.63</v>
      </c>
      <c r="U42" s="12" t="e">
        <f>#REF!+J42+#REF!+L42+S42</f>
        <v>#REF!</v>
      </c>
      <c r="V42" s="12" t="e">
        <f>ROUND(SUM(U42/#REF!)*1000,2)</f>
        <v>#REF!</v>
      </c>
    </row>
    <row r="43" spans="1:22" ht="16.5">
      <c r="A43" s="9">
        <v>35</v>
      </c>
      <c r="B43" s="10" t="s">
        <v>47</v>
      </c>
      <c r="C43" s="25">
        <v>35</v>
      </c>
      <c r="D43" t="s">
        <v>47</v>
      </c>
      <c r="E43" s="34">
        <v>195.65</v>
      </c>
      <c r="F43" s="10">
        <f t="shared" si="0"/>
        <v>0</v>
      </c>
      <c r="G43" s="11">
        <v>2532</v>
      </c>
      <c r="H43" s="23">
        <f t="shared" si="1"/>
        <v>184.55</v>
      </c>
      <c r="I43" s="23">
        <f t="shared" si="2"/>
        <v>72.8870458135861</v>
      </c>
      <c r="J43" s="29">
        <v>190.17</v>
      </c>
      <c r="K43" s="29">
        <v>75.11</v>
      </c>
      <c r="L43" s="40">
        <v>11.1</v>
      </c>
      <c r="M43" s="12">
        <v>4.38</v>
      </c>
      <c r="N43" s="25">
        <v>35</v>
      </c>
      <c r="O43" t="s">
        <v>47</v>
      </c>
      <c r="P43" s="34">
        <v>9.63</v>
      </c>
      <c r="Q43" s="23">
        <f t="shared" si="3"/>
        <v>3.803317535545024</v>
      </c>
      <c r="R43" s="29">
        <v>75.11</v>
      </c>
      <c r="S43" s="29">
        <v>4.01</v>
      </c>
      <c r="T43" s="29">
        <v>1.58</v>
      </c>
      <c r="U43" s="12" t="e">
        <f>#REF!+J43+#REF!+L43+S43</f>
        <v>#REF!</v>
      </c>
      <c r="V43" s="12" t="e">
        <f>ROUND(SUM(U43/#REF!)*1000,2)</f>
        <v>#REF!</v>
      </c>
    </row>
    <row r="44" spans="1:22" ht="16.5">
      <c r="A44" s="9">
        <v>36</v>
      </c>
      <c r="B44" s="10" t="s">
        <v>48</v>
      </c>
      <c r="C44" s="25">
        <v>36</v>
      </c>
      <c r="D44" t="s">
        <v>48</v>
      </c>
      <c r="E44" s="34">
        <v>480.62</v>
      </c>
      <c r="F44" s="10">
        <f t="shared" si="0"/>
        <v>0</v>
      </c>
      <c r="G44" s="11">
        <v>6375</v>
      </c>
      <c r="H44" s="23">
        <f t="shared" si="1"/>
        <v>453.82</v>
      </c>
      <c r="I44" s="23">
        <f t="shared" si="2"/>
        <v>71.18745098039216</v>
      </c>
      <c r="J44" s="29">
        <v>455.82</v>
      </c>
      <c r="K44" s="29">
        <v>71.5</v>
      </c>
      <c r="L44" s="40">
        <v>26.8</v>
      </c>
      <c r="M44" s="12">
        <v>4.2</v>
      </c>
      <c r="N44" s="25">
        <v>36</v>
      </c>
      <c r="O44" t="s">
        <v>48</v>
      </c>
      <c r="P44" s="34">
        <v>9</v>
      </c>
      <c r="Q44" s="23">
        <f t="shared" si="3"/>
        <v>1.411764705882353</v>
      </c>
      <c r="R44" s="29">
        <v>71.5</v>
      </c>
      <c r="S44" s="29">
        <v>7</v>
      </c>
      <c r="T44" s="29">
        <v>1.1</v>
      </c>
      <c r="U44" s="12" t="e">
        <f>#REF!+J44+#REF!+L44+S44</f>
        <v>#REF!</v>
      </c>
      <c r="V44" s="12" t="e">
        <f>ROUND(SUM(U44/#REF!)*1000,2)</f>
        <v>#REF!</v>
      </c>
    </row>
    <row r="45" spans="1:22" ht="16.5">
      <c r="A45" s="9">
        <v>37</v>
      </c>
      <c r="B45" s="10" t="s">
        <v>49</v>
      </c>
      <c r="C45" s="25">
        <v>37</v>
      </c>
      <c r="D45" t="s">
        <v>49</v>
      </c>
      <c r="E45" s="34">
        <v>171.1</v>
      </c>
      <c r="F45" s="10">
        <f t="shared" si="0"/>
        <v>0</v>
      </c>
      <c r="G45" s="11">
        <v>1993</v>
      </c>
      <c r="H45" s="23">
        <f t="shared" si="1"/>
        <v>159.85</v>
      </c>
      <c r="I45" s="23">
        <f t="shared" si="2"/>
        <v>80.20572002007025</v>
      </c>
      <c r="J45" s="29">
        <v>161.1</v>
      </c>
      <c r="K45" s="29">
        <v>80.83</v>
      </c>
      <c r="L45" s="40">
        <v>11.25</v>
      </c>
      <c r="M45" s="12">
        <v>5.64</v>
      </c>
      <c r="N45" s="25">
        <v>37</v>
      </c>
      <c r="O45" t="s">
        <v>49</v>
      </c>
      <c r="P45" s="34">
        <v>6.25</v>
      </c>
      <c r="Q45" s="23">
        <f t="shared" si="3"/>
        <v>3.135975915704967</v>
      </c>
      <c r="R45" s="29">
        <v>80.83</v>
      </c>
      <c r="S45" s="29">
        <v>5</v>
      </c>
      <c r="T45" s="29">
        <v>2.51</v>
      </c>
      <c r="U45" s="12" t="e">
        <f>#REF!+J45+#REF!+L45+S45</f>
        <v>#REF!</v>
      </c>
      <c r="V45" s="12" t="e">
        <f>ROUND(SUM(U45/#REF!)*1000,2)</f>
        <v>#REF!</v>
      </c>
    </row>
    <row r="46" spans="1:22" ht="16.5">
      <c r="A46" s="9">
        <v>38</v>
      </c>
      <c r="B46" s="10" t="s">
        <v>50</v>
      </c>
      <c r="C46" s="25">
        <v>38</v>
      </c>
      <c r="D46" t="s">
        <v>50</v>
      </c>
      <c r="E46" s="34">
        <v>201.79</v>
      </c>
      <c r="F46" s="10">
        <f t="shared" si="0"/>
        <v>0</v>
      </c>
      <c r="G46" s="11">
        <v>2270</v>
      </c>
      <c r="H46" s="23">
        <f t="shared" si="1"/>
        <v>186.94</v>
      </c>
      <c r="I46" s="23">
        <f t="shared" si="2"/>
        <v>82.35242290748899</v>
      </c>
      <c r="J46" s="29">
        <v>187.01</v>
      </c>
      <c r="K46" s="29">
        <v>82.38</v>
      </c>
      <c r="L46" s="40">
        <v>14.85</v>
      </c>
      <c r="M46" s="12">
        <v>6.54</v>
      </c>
      <c r="N46" s="25">
        <v>38</v>
      </c>
      <c r="O46" t="s">
        <v>50</v>
      </c>
      <c r="P46" s="34">
        <v>2.57</v>
      </c>
      <c r="Q46" s="23">
        <f t="shared" si="3"/>
        <v>1.13215859030837</v>
      </c>
      <c r="R46" s="29">
        <v>82.38</v>
      </c>
      <c r="S46" s="29">
        <v>2.5</v>
      </c>
      <c r="T46" s="29">
        <v>1.1</v>
      </c>
      <c r="U46" s="12" t="e">
        <f>#REF!+J46+#REF!+L46+S46</f>
        <v>#REF!</v>
      </c>
      <c r="V46" s="12" t="e">
        <f>ROUND(SUM(U46/#REF!)*1000,2)</f>
        <v>#REF!</v>
      </c>
    </row>
    <row r="47" spans="1:22" ht="16.5">
      <c r="A47" s="9">
        <v>39</v>
      </c>
      <c r="B47" s="10" t="s">
        <v>51</v>
      </c>
      <c r="C47" s="25">
        <v>39</v>
      </c>
      <c r="D47" t="s">
        <v>51</v>
      </c>
      <c r="E47" s="34">
        <v>243.97</v>
      </c>
      <c r="F47" s="10">
        <f t="shared" si="0"/>
        <v>0</v>
      </c>
      <c r="G47" s="11">
        <v>2629</v>
      </c>
      <c r="H47" s="23">
        <f t="shared" si="1"/>
        <v>230.97</v>
      </c>
      <c r="I47" s="23">
        <f t="shared" si="2"/>
        <v>87.85469760365159</v>
      </c>
      <c r="J47" s="29">
        <v>235.1</v>
      </c>
      <c r="K47" s="29">
        <v>89.43</v>
      </c>
      <c r="L47" s="40">
        <v>13</v>
      </c>
      <c r="M47" s="12">
        <v>4.94</v>
      </c>
      <c r="N47" s="25">
        <v>39</v>
      </c>
      <c r="O47" t="s">
        <v>51</v>
      </c>
      <c r="P47" s="34">
        <v>5.63</v>
      </c>
      <c r="Q47" s="23">
        <f t="shared" si="3"/>
        <v>2.1414986686953212</v>
      </c>
      <c r="R47" s="29">
        <v>89.43</v>
      </c>
      <c r="S47" s="29">
        <v>1.5</v>
      </c>
      <c r="T47" s="29">
        <v>0.57</v>
      </c>
      <c r="U47" s="12" t="e">
        <f>#REF!+J47+#REF!+L47+S47</f>
        <v>#REF!</v>
      </c>
      <c r="V47" s="12" t="e">
        <f>ROUND(SUM(U47/#REF!)*1000,2)</f>
        <v>#REF!</v>
      </c>
    </row>
    <row r="48" spans="1:22" ht="16.5">
      <c r="A48" s="9">
        <v>40</v>
      </c>
      <c r="B48" s="10" t="s">
        <v>52</v>
      </c>
      <c r="C48" s="25">
        <v>40</v>
      </c>
      <c r="D48" t="s">
        <v>155</v>
      </c>
      <c r="E48" s="34">
        <v>222.06</v>
      </c>
      <c r="F48" s="10">
        <f t="shared" si="0"/>
        <v>0</v>
      </c>
      <c r="G48" s="11">
        <v>2622</v>
      </c>
      <c r="H48" s="23">
        <f t="shared" si="1"/>
        <v>210.56</v>
      </c>
      <c r="I48" s="23">
        <f t="shared" si="2"/>
        <v>80.30511060259344</v>
      </c>
      <c r="J48" s="29">
        <v>212.56</v>
      </c>
      <c r="K48" s="29">
        <v>81.07</v>
      </c>
      <c r="L48" s="40">
        <v>11.5</v>
      </c>
      <c r="M48" s="12">
        <v>4.39</v>
      </c>
      <c r="N48" s="25">
        <v>40</v>
      </c>
      <c r="O48" t="s">
        <v>155</v>
      </c>
      <c r="P48" s="34">
        <v>6.2</v>
      </c>
      <c r="Q48" s="23">
        <f t="shared" si="3"/>
        <v>2.3646071700991613</v>
      </c>
      <c r="R48" s="29">
        <v>81.07</v>
      </c>
      <c r="S48" s="29">
        <v>4.2</v>
      </c>
      <c r="T48" s="29">
        <v>1.6</v>
      </c>
      <c r="U48" s="12" t="e">
        <f>#REF!+J48+#REF!+L48+S48</f>
        <v>#REF!</v>
      </c>
      <c r="V48" s="12" t="e">
        <f>ROUND(SUM(U48/#REF!)*1000,2)</f>
        <v>#REF!</v>
      </c>
    </row>
    <row r="49" spans="1:22" ht="16.5">
      <c r="A49" s="9">
        <v>41</v>
      </c>
      <c r="B49" s="10" t="s">
        <v>53</v>
      </c>
      <c r="C49" s="25">
        <v>41</v>
      </c>
      <c r="D49" t="s">
        <v>53</v>
      </c>
      <c r="E49" s="34">
        <v>530.5</v>
      </c>
      <c r="F49" s="10">
        <f t="shared" si="0"/>
        <v>0</v>
      </c>
      <c r="G49" s="11">
        <v>5948</v>
      </c>
      <c r="H49" s="23">
        <f t="shared" si="1"/>
        <v>496.5</v>
      </c>
      <c r="I49" s="23">
        <f t="shared" si="2"/>
        <v>83.47343644922663</v>
      </c>
      <c r="J49" s="29">
        <v>497.5</v>
      </c>
      <c r="K49" s="29">
        <v>83.64</v>
      </c>
      <c r="L49" s="40">
        <v>34</v>
      </c>
      <c r="M49" s="12">
        <v>5.72</v>
      </c>
      <c r="N49" s="25">
        <v>41</v>
      </c>
      <c r="O49" t="s">
        <v>53</v>
      </c>
      <c r="P49" s="34">
        <v>3</v>
      </c>
      <c r="Q49" s="23">
        <f t="shared" si="3"/>
        <v>0.504371217215871</v>
      </c>
      <c r="R49" s="29">
        <v>83.64</v>
      </c>
      <c r="S49" s="29">
        <v>2</v>
      </c>
      <c r="T49" s="29">
        <v>0.34</v>
      </c>
      <c r="U49" s="12" t="e">
        <f>#REF!+J49+#REF!+L49+S49</f>
        <v>#REF!</v>
      </c>
      <c r="V49" s="12" t="e">
        <f>ROUND(SUM(U49/#REF!)*1000,2)</f>
        <v>#REF!</v>
      </c>
    </row>
    <row r="50" spans="1:22" ht="16.5">
      <c r="A50" s="9">
        <v>42</v>
      </c>
      <c r="B50" s="10" t="s">
        <v>54</v>
      </c>
      <c r="C50" s="25">
        <v>42</v>
      </c>
      <c r="D50" t="s">
        <v>54</v>
      </c>
      <c r="E50" s="34">
        <v>1346</v>
      </c>
      <c r="F50" s="10">
        <f t="shared" si="0"/>
        <v>0</v>
      </c>
      <c r="G50" s="11">
        <v>17184</v>
      </c>
      <c r="H50" s="23">
        <f t="shared" si="1"/>
        <v>1276.6</v>
      </c>
      <c r="I50" s="23">
        <f t="shared" si="2"/>
        <v>74.29003724394785</v>
      </c>
      <c r="J50" s="29">
        <v>1276.6</v>
      </c>
      <c r="K50" s="29">
        <v>74.29</v>
      </c>
      <c r="L50" s="40">
        <v>69.4</v>
      </c>
      <c r="M50" s="12">
        <v>4.04</v>
      </c>
      <c r="N50" s="25">
        <v>42</v>
      </c>
      <c r="O50" t="s">
        <v>54</v>
      </c>
      <c r="P50" s="34">
        <v>21.52</v>
      </c>
      <c r="Q50" s="23">
        <f t="shared" si="3"/>
        <v>1.2523277467411544</v>
      </c>
      <c r="R50" s="29">
        <v>74.29</v>
      </c>
      <c r="S50" s="29">
        <v>21.52</v>
      </c>
      <c r="T50" s="29">
        <v>1.25</v>
      </c>
      <c r="U50" s="12" t="e">
        <f>#REF!+J50+#REF!+L50+S50</f>
        <v>#REF!</v>
      </c>
      <c r="V50" s="12" t="e">
        <f>ROUND(SUM(U50/#REF!)*1000,2)</f>
        <v>#REF!</v>
      </c>
    </row>
    <row r="51" spans="1:22" ht="16.5">
      <c r="A51" s="9">
        <v>43</v>
      </c>
      <c r="B51" s="10" t="s">
        <v>55</v>
      </c>
      <c r="C51" s="25">
        <v>43</v>
      </c>
      <c r="D51" t="s">
        <v>55</v>
      </c>
      <c r="E51" s="34">
        <v>2988.57</v>
      </c>
      <c r="F51" s="10">
        <f t="shared" si="0"/>
        <v>0</v>
      </c>
      <c r="G51" s="11">
        <v>43433</v>
      </c>
      <c r="H51" s="23">
        <f t="shared" si="1"/>
        <v>2799.25</v>
      </c>
      <c r="I51" s="23">
        <f t="shared" si="2"/>
        <v>64.44984228581954</v>
      </c>
      <c r="J51" s="29">
        <v>2813.92</v>
      </c>
      <c r="K51" s="29">
        <v>64.79</v>
      </c>
      <c r="L51" s="40">
        <v>189.32</v>
      </c>
      <c r="M51" s="12">
        <v>4.36</v>
      </c>
      <c r="N51" s="25">
        <v>43</v>
      </c>
      <c r="O51" t="s">
        <v>55</v>
      </c>
      <c r="P51" s="34">
        <v>83.06</v>
      </c>
      <c r="Q51" s="23">
        <f t="shared" si="3"/>
        <v>1.912370777979877</v>
      </c>
      <c r="R51" s="29">
        <v>64.79</v>
      </c>
      <c r="S51" s="29">
        <v>68.39</v>
      </c>
      <c r="T51" s="29">
        <v>1.57</v>
      </c>
      <c r="U51" s="12" t="e">
        <f>#REF!+J51+#REF!+L51+S51</f>
        <v>#REF!</v>
      </c>
      <c r="V51" s="12" t="e">
        <f>ROUND(SUM(U51/#REF!)*1000,2)</f>
        <v>#REF!</v>
      </c>
    </row>
    <row r="52" spans="1:22" ht="16.5">
      <c r="A52" s="9">
        <v>44</v>
      </c>
      <c r="B52" s="10" t="s">
        <v>56</v>
      </c>
      <c r="C52" s="25">
        <v>44</v>
      </c>
      <c r="D52" t="s">
        <v>56</v>
      </c>
      <c r="E52" s="34">
        <v>746.3</v>
      </c>
      <c r="F52" s="10">
        <f t="shared" si="0"/>
        <v>0</v>
      </c>
      <c r="G52" s="11">
        <v>8557</v>
      </c>
      <c r="H52" s="23">
        <f t="shared" si="1"/>
        <v>692.05</v>
      </c>
      <c r="I52" s="23">
        <f t="shared" si="2"/>
        <v>80.87530676639008</v>
      </c>
      <c r="J52" s="29">
        <v>701.05</v>
      </c>
      <c r="K52" s="29">
        <v>81.93</v>
      </c>
      <c r="L52" s="40">
        <v>54.25</v>
      </c>
      <c r="M52" s="12">
        <v>6.34</v>
      </c>
      <c r="N52" s="25">
        <v>44</v>
      </c>
      <c r="O52" t="s">
        <v>56</v>
      </c>
      <c r="P52" s="34">
        <v>27.89</v>
      </c>
      <c r="Q52" s="23">
        <f t="shared" si="3"/>
        <v>3.2593198550894003</v>
      </c>
      <c r="R52" s="29">
        <v>81.93</v>
      </c>
      <c r="S52" s="29">
        <v>18.89</v>
      </c>
      <c r="T52" s="29">
        <v>2.21</v>
      </c>
      <c r="U52" s="12" t="e">
        <f>#REF!+J52+#REF!+L52+S52</f>
        <v>#REF!</v>
      </c>
      <c r="V52" s="12" t="e">
        <f>ROUND(SUM(U52/#REF!)*1000,2)</f>
        <v>#REF!</v>
      </c>
    </row>
    <row r="53" spans="1:22" ht="16.5">
      <c r="A53" s="9">
        <v>45</v>
      </c>
      <c r="B53" s="10" t="s">
        <v>57</v>
      </c>
      <c r="C53" s="25">
        <v>45</v>
      </c>
      <c r="D53" t="s">
        <v>57</v>
      </c>
      <c r="E53" s="34">
        <v>37</v>
      </c>
      <c r="F53" s="10">
        <f t="shared" si="0"/>
        <v>0</v>
      </c>
      <c r="G53" s="11">
        <v>315</v>
      </c>
      <c r="H53" s="23">
        <f t="shared" si="1"/>
        <v>34</v>
      </c>
      <c r="I53" s="23">
        <f t="shared" si="2"/>
        <v>107.93650793650794</v>
      </c>
      <c r="J53" s="29">
        <v>34</v>
      </c>
      <c r="K53" s="29">
        <v>107.94</v>
      </c>
      <c r="L53" s="40">
        <v>3</v>
      </c>
      <c r="M53" s="12">
        <v>9.52</v>
      </c>
      <c r="N53" s="25">
        <v>45</v>
      </c>
      <c r="O53" t="s">
        <v>57</v>
      </c>
      <c r="P53" s="34">
        <v>0</v>
      </c>
      <c r="Q53" s="23">
        <f t="shared" si="3"/>
        <v>0</v>
      </c>
      <c r="R53" s="29">
        <v>107.94</v>
      </c>
      <c r="S53" s="29">
        <v>0</v>
      </c>
      <c r="T53" s="29">
        <v>0</v>
      </c>
      <c r="U53" s="12" t="e">
        <f>#REF!+J53+#REF!+L53+S53</f>
        <v>#REF!</v>
      </c>
      <c r="V53" s="12" t="e">
        <f>ROUND(SUM(U53/#REF!)*1000,2)</f>
        <v>#REF!</v>
      </c>
    </row>
    <row r="54" spans="1:22" ht="16.5">
      <c r="A54" s="9">
        <v>46</v>
      </c>
      <c r="B54" s="10" t="s">
        <v>58</v>
      </c>
      <c r="C54" s="25">
        <v>46</v>
      </c>
      <c r="D54" t="s">
        <v>58</v>
      </c>
      <c r="E54" s="34">
        <v>378.99</v>
      </c>
      <c r="F54" s="10">
        <f t="shared" si="0"/>
        <v>0</v>
      </c>
      <c r="G54" s="11">
        <v>4937</v>
      </c>
      <c r="H54" s="23">
        <f t="shared" si="1"/>
        <v>360.79</v>
      </c>
      <c r="I54" s="23">
        <f t="shared" si="2"/>
        <v>73.07879278914321</v>
      </c>
      <c r="J54" s="29">
        <v>360.79</v>
      </c>
      <c r="K54" s="29">
        <v>73.08</v>
      </c>
      <c r="L54" s="40">
        <v>18.2</v>
      </c>
      <c r="M54" s="12">
        <v>3.69</v>
      </c>
      <c r="N54" s="25">
        <v>46</v>
      </c>
      <c r="O54" t="s">
        <v>58</v>
      </c>
      <c r="P54" s="34">
        <v>5</v>
      </c>
      <c r="Q54" s="23">
        <f t="shared" si="3"/>
        <v>1.0127607859023697</v>
      </c>
      <c r="R54" s="29">
        <v>73.08</v>
      </c>
      <c r="S54" s="29">
        <v>5</v>
      </c>
      <c r="T54" s="29">
        <v>1.01</v>
      </c>
      <c r="U54" s="12" t="e">
        <f>#REF!+J54+#REF!+L54+S54</f>
        <v>#REF!</v>
      </c>
      <c r="V54" s="12" t="e">
        <f>ROUND(SUM(U54/#REF!)*1000,2)</f>
        <v>#REF!</v>
      </c>
    </row>
    <row r="55" spans="1:22" ht="16.5">
      <c r="A55" s="9">
        <v>48</v>
      </c>
      <c r="B55" s="10" t="s">
        <v>59</v>
      </c>
      <c r="C55" s="25">
        <v>48</v>
      </c>
      <c r="D55" t="s">
        <v>59</v>
      </c>
      <c r="E55" s="34">
        <v>238.63</v>
      </c>
      <c r="F55" s="10">
        <f t="shared" si="0"/>
        <v>0</v>
      </c>
      <c r="G55" s="11">
        <v>3020</v>
      </c>
      <c r="H55" s="23">
        <f t="shared" si="1"/>
        <v>228.63</v>
      </c>
      <c r="I55" s="23">
        <f t="shared" si="2"/>
        <v>75.70529801324503</v>
      </c>
      <c r="J55" s="29">
        <v>232.63</v>
      </c>
      <c r="K55" s="29">
        <v>77.03</v>
      </c>
      <c r="L55" s="40">
        <v>10</v>
      </c>
      <c r="M55" s="12">
        <v>3.31</v>
      </c>
      <c r="N55" s="25">
        <v>48</v>
      </c>
      <c r="O55" t="s">
        <v>59</v>
      </c>
      <c r="P55" s="34">
        <v>9.2</v>
      </c>
      <c r="Q55" s="23">
        <f t="shared" si="3"/>
        <v>3.0463576158940393</v>
      </c>
      <c r="R55" s="29">
        <v>77.03</v>
      </c>
      <c r="S55" s="29">
        <v>5.2</v>
      </c>
      <c r="T55" s="29">
        <v>1.72</v>
      </c>
      <c r="U55" s="12" t="e">
        <f>#REF!+J55+#REF!+L55+S55</f>
        <v>#REF!</v>
      </c>
      <c r="V55" s="12" t="e">
        <f>ROUND(SUM(U55/#REF!)*1000,2)</f>
        <v>#REF!</v>
      </c>
    </row>
    <row r="56" spans="1:22" ht="16.5">
      <c r="A56" s="9">
        <v>49</v>
      </c>
      <c r="B56" s="10" t="s">
        <v>60</v>
      </c>
      <c r="C56" s="25">
        <v>49</v>
      </c>
      <c r="D56" t="s">
        <v>60</v>
      </c>
      <c r="E56" s="34">
        <v>91.05</v>
      </c>
      <c r="F56" s="10">
        <f t="shared" si="0"/>
        <v>0</v>
      </c>
      <c r="G56" s="11">
        <v>931</v>
      </c>
      <c r="H56" s="23">
        <f t="shared" si="1"/>
        <v>84.55</v>
      </c>
      <c r="I56" s="23">
        <f t="shared" si="2"/>
        <v>90.81632653061224</v>
      </c>
      <c r="J56" s="29">
        <v>85.55</v>
      </c>
      <c r="K56" s="29">
        <v>91.89</v>
      </c>
      <c r="L56" s="40">
        <v>6.5</v>
      </c>
      <c r="M56" s="12">
        <v>6.98</v>
      </c>
      <c r="N56" s="25">
        <v>49</v>
      </c>
      <c r="O56" t="s">
        <v>60</v>
      </c>
      <c r="P56" s="34">
        <v>7.87</v>
      </c>
      <c r="Q56" s="23">
        <f t="shared" si="3"/>
        <v>8.45327604726101</v>
      </c>
      <c r="R56" s="29">
        <v>91.89</v>
      </c>
      <c r="S56" s="29">
        <v>6.87</v>
      </c>
      <c r="T56" s="29">
        <v>7.38</v>
      </c>
      <c r="U56" s="12" t="e">
        <f>#REF!+J56+#REF!+L56+S56</f>
        <v>#REF!</v>
      </c>
      <c r="V56" s="12" t="e">
        <f>ROUND(SUM(U56/#REF!)*1000,2)</f>
        <v>#REF!</v>
      </c>
    </row>
    <row r="57" spans="1:22" ht="16.5">
      <c r="A57" s="9">
        <v>50</v>
      </c>
      <c r="B57" s="10" t="s">
        <v>61</v>
      </c>
      <c r="C57" s="25">
        <v>50</v>
      </c>
      <c r="D57" t="s">
        <v>61</v>
      </c>
      <c r="E57" s="34">
        <v>155</v>
      </c>
      <c r="F57" s="10">
        <f t="shared" si="0"/>
        <v>0</v>
      </c>
      <c r="G57" s="11">
        <v>1759</v>
      </c>
      <c r="H57" s="23">
        <f t="shared" si="1"/>
        <v>147</v>
      </c>
      <c r="I57" s="23">
        <f t="shared" si="2"/>
        <v>83.57021034678795</v>
      </c>
      <c r="J57" s="29">
        <v>147</v>
      </c>
      <c r="K57" s="29">
        <v>83.57</v>
      </c>
      <c r="L57" s="40">
        <v>8</v>
      </c>
      <c r="M57" s="12">
        <v>4.55</v>
      </c>
      <c r="N57" s="25">
        <v>50</v>
      </c>
      <c r="O57" t="s">
        <v>61</v>
      </c>
      <c r="P57" s="34">
        <v>1.8</v>
      </c>
      <c r="Q57" s="23">
        <f t="shared" si="3"/>
        <v>1.023308698123934</v>
      </c>
      <c r="R57" s="29">
        <v>83.57</v>
      </c>
      <c r="S57" s="29">
        <v>1.8</v>
      </c>
      <c r="T57" s="29">
        <v>1.02</v>
      </c>
      <c r="U57" s="12" t="e">
        <f>#REF!+J57+#REF!+L57+S57</f>
        <v>#REF!</v>
      </c>
      <c r="V57" s="12" t="e">
        <f>ROUND(SUM(U57/#REF!)*1000,2)</f>
        <v>#REF!</v>
      </c>
    </row>
    <row r="58" spans="1:22" ht="16.5">
      <c r="A58" s="9">
        <v>51</v>
      </c>
      <c r="B58" s="10" t="s">
        <v>62</v>
      </c>
      <c r="C58" s="25">
        <v>51</v>
      </c>
      <c r="D58" t="s">
        <v>62</v>
      </c>
      <c r="E58" s="34">
        <v>132</v>
      </c>
      <c r="F58" s="10">
        <f t="shared" si="0"/>
        <v>0</v>
      </c>
      <c r="G58" s="11">
        <v>1438</v>
      </c>
      <c r="H58" s="23">
        <f t="shared" si="1"/>
        <v>124</v>
      </c>
      <c r="I58" s="23">
        <f t="shared" si="2"/>
        <v>86.23087621696801</v>
      </c>
      <c r="J58" s="29">
        <v>125</v>
      </c>
      <c r="K58" s="29">
        <v>86.93</v>
      </c>
      <c r="L58" s="40">
        <v>8</v>
      </c>
      <c r="M58" s="12">
        <v>5.56</v>
      </c>
      <c r="N58" s="25">
        <v>51</v>
      </c>
      <c r="O58" t="s">
        <v>62</v>
      </c>
      <c r="P58" s="34">
        <v>22</v>
      </c>
      <c r="Q58" s="23">
        <f t="shared" si="3"/>
        <v>15.2990264255911</v>
      </c>
      <c r="R58" s="29">
        <v>86.93</v>
      </c>
      <c r="S58" s="29">
        <v>21</v>
      </c>
      <c r="T58" s="29">
        <v>14.6</v>
      </c>
      <c r="U58" s="12" t="e">
        <f>#REF!+J58+#REF!+L58+S58</f>
        <v>#REF!</v>
      </c>
      <c r="V58" s="12" t="e">
        <f>ROUND(SUM(U58/#REF!)*1000,2)</f>
        <v>#REF!</v>
      </c>
    </row>
    <row r="59" spans="1:22" ht="16.5">
      <c r="A59" s="9">
        <v>52</v>
      </c>
      <c r="B59" s="10" t="s">
        <v>63</v>
      </c>
      <c r="C59" s="25">
        <v>52</v>
      </c>
      <c r="D59" t="s">
        <v>63</v>
      </c>
      <c r="E59" s="34">
        <v>351.2</v>
      </c>
      <c r="F59" s="10">
        <f t="shared" si="0"/>
        <v>0</v>
      </c>
      <c r="G59" s="11">
        <v>3771</v>
      </c>
      <c r="H59" s="23">
        <f t="shared" si="1"/>
        <v>328.45</v>
      </c>
      <c r="I59" s="23">
        <f t="shared" si="2"/>
        <v>87.09891275523734</v>
      </c>
      <c r="J59" s="29">
        <v>329.12</v>
      </c>
      <c r="K59" s="29">
        <v>87.28</v>
      </c>
      <c r="L59" s="40">
        <v>22.75</v>
      </c>
      <c r="M59" s="12">
        <v>6.03</v>
      </c>
      <c r="N59" s="25">
        <v>52</v>
      </c>
      <c r="O59" t="s">
        <v>63</v>
      </c>
      <c r="P59" s="34">
        <v>13.67</v>
      </c>
      <c r="Q59" s="23">
        <f t="shared" si="3"/>
        <v>3.6250331477061786</v>
      </c>
      <c r="R59" s="29">
        <v>87.28</v>
      </c>
      <c r="S59" s="29">
        <v>13</v>
      </c>
      <c r="T59" s="29">
        <v>3.45</v>
      </c>
      <c r="U59" s="12" t="e">
        <f>#REF!+J59+#REF!+L59+S59</f>
        <v>#REF!</v>
      </c>
      <c r="V59" s="12" t="e">
        <f>ROUND(SUM(U59/#REF!)*1000,2)</f>
        <v>#REF!</v>
      </c>
    </row>
    <row r="60" spans="1:22" ht="16.5">
      <c r="A60" s="9">
        <v>53</v>
      </c>
      <c r="B60" s="10" t="s">
        <v>64</v>
      </c>
      <c r="C60" s="25">
        <v>53</v>
      </c>
      <c r="D60" t="s">
        <v>64</v>
      </c>
      <c r="E60" s="34">
        <v>2667.81</v>
      </c>
      <c r="F60" s="10">
        <f t="shared" si="0"/>
        <v>0</v>
      </c>
      <c r="G60" s="11">
        <v>34237</v>
      </c>
      <c r="H60" s="23">
        <f t="shared" si="1"/>
        <v>2504.31</v>
      </c>
      <c r="I60" s="23">
        <f t="shared" si="2"/>
        <v>73.14630370651633</v>
      </c>
      <c r="J60" s="29">
        <v>2554.31</v>
      </c>
      <c r="K60" s="29">
        <v>74.61</v>
      </c>
      <c r="L60" s="40">
        <v>163.5</v>
      </c>
      <c r="M60" s="12">
        <v>4.78</v>
      </c>
      <c r="N60" s="25">
        <v>53</v>
      </c>
      <c r="O60" t="s">
        <v>64</v>
      </c>
      <c r="P60" s="34">
        <v>77.8</v>
      </c>
      <c r="Q60" s="23">
        <f t="shared" si="3"/>
        <v>2.2723953617431434</v>
      </c>
      <c r="R60" s="29">
        <v>74.61</v>
      </c>
      <c r="S60" s="29">
        <v>27.8</v>
      </c>
      <c r="T60" s="29">
        <v>0.81</v>
      </c>
      <c r="U60" s="12" t="e">
        <f>#REF!+J60+#REF!+L60+S60</f>
        <v>#REF!</v>
      </c>
      <c r="V60" s="12" t="e">
        <f>ROUND(SUM(U60/#REF!)*1000,2)</f>
        <v>#REF!</v>
      </c>
    </row>
    <row r="61" spans="1:22" ht="16.5">
      <c r="A61" s="9">
        <v>54</v>
      </c>
      <c r="B61" s="10" t="s">
        <v>65</v>
      </c>
      <c r="C61" s="25">
        <v>54</v>
      </c>
      <c r="D61" t="s">
        <v>65</v>
      </c>
      <c r="E61" s="34">
        <v>334.13</v>
      </c>
      <c r="F61" s="10">
        <f t="shared" si="0"/>
        <v>0</v>
      </c>
      <c r="G61" s="11">
        <v>4168</v>
      </c>
      <c r="H61" s="23">
        <f t="shared" si="1"/>
        <v>316.13</v>
      </c>
      <c r="I61" s="23">
        <f t="shared" si="2"/>
        <v>75.84692898272552</v>
      </c>
      <c r="J61" s="29">
        <v>323.13</v>
      </c>
      <c r="K61" s="29">
        <v>77.53</v>
      </c>
      <c r="L61" s="40">
        <v>18</v>
      </c>
      <c r="M61" s="12">
        <v>4.32</v>
      </c>
      <c r="N61" s="25">
        <v>54</v>
      </c>
      <c r="O61" t="s">
        <v>65</v>
      </c>
      <c r="P61" s="34">
        <v>12</v>
      </c>
      <c r="Q61" s="23">
        <f t="shared" si="3"/>
        <v>2.8790786948176583</v>
      </c>
      <c r="R61" s="29">
        <v>77.53</v>
      </c>
      <c r="S61" s="29">
        <v>5</v>
      </c>
      <c r="T61" s="29">
        <v>1.2</v>
      </c>
      <c r="U61" s="12" t="e">
        <f>#REF!+J61+#REF!+L61+S61</f>
        <v>#REF!</v>
      </c>
      <c r="V61" s="12" t="e">
        <f>ROUND(SUM(U61/#REF!)*1000,2)</f>
        <v>#REF!</v>
      </c>
    </row>
    <row r="62" spans="1:22" ht="16.5">
      <c r="A62" s="9">
        <v>55</v>
      </c>
      <c r="B62" s="10" t="s">
        <v>66</v>
      </c>
      <c r="C62" s="25">
        <v>55</v>
      </c>
      <c r="D62" t="s">
        <v>66</v>
      </c>
      <c r="E62" s="34">
        <v>150.2</v>
      </c>
      <c r="F62" s="10">
        <f t="shared" si="0"/>
        <v>0</v>
      </c>
      <c r="G62" s="11">
        <v>1762</v>
      </c>
      <c r="H62" s="23">
        <f t="shared" si="1"/>
        <v>140.79999999999998</v>
      </c>
      <c r="I62" s="23">
        <f t="shared" si="2"/>
        <v>79.90919409761634</v>
      </c>
      <c r="J62" s="29">
        <v>142.3</v>
      </c>
      <c r="K62" s="29">
        <v>80.76</v>
      </c>
      <c r="L62" s="40">
        <v>9.4</v>
      </c>
      <c r="M62" s="12">
        <v>5.33</v>
      </c>
      <c r="N62" s="25">
        <v>55</v>
      </c>
      <c r="O62" t="s">
        <v>66</v>
      </c>
      <c r="P62" s="34">
        <v>2.5</v>
      </c>
      <c r="Q62" s="23">
        <f t="shared" si="3"/>
        <v>1.4188422247446084</v>
      </c>
      <c r="R62" s="29">
        <v>80.76</v>
      </c>
      <c r="S62" s="29">
        <v>1</v>
      </c>
      <c r="T62" s="29">
        <v>0.57</v>
      </c>
      <c r="U62" s="12" t="e">
        <f>#REF!+J62+#REF!+L62+S62</f>
        <v>#REF!</v>
      </c>
      <c r="V62" s="12" t="e">
        <f>ROUND(SUM(U62/#REF!)*1000,2)</f>
        <v>#REF!</v>
      </c>
    </row>
    <row r="63" spans="1:22" ht="16.5">
      <c r="A63" s="9">
        <v>56</v>
      </c>
      <c r="B63" s="10" t="s">
        <v>67</v>
      </c>
      <c r="C63" s="25">
        <v>56</v>
      </c>
      <c r="D63" t="s">
        <v>67</v>
      </c>
      <c r="E63" s="34">
        <v>167.5</v>
      </c>
      <c r="F63" s="10">
        <f t="shared" si="0"/>
        <v>0</v>
      </c>
      <c r="G63" s="11">
        <v>1829</v>
      </c>
      <c r="H63" s="23">
        <f t="shared" si="1"/>
        <v>161.5</v>
      </c>
      <c r="I63" s="23">
        <f t="shared" si="2"/>
        <v>88.29961727720067</v>
      </c>
      <c r="J63" s="29">
        <v>161.5</v>
      </c>
      <c r="K63" s="29">
        <v>88.3</v>
      </c>
      <c r="L63" s="40">
        <v>6</v>
      </c>
      <c r="M63" s="12">
        <v>3.28</v>
      </c>
      <c r="N63" s="25">
        <v>56</v>
      </c>
      <c r="O63" t="s">
        <v>67</v>
      </c>
      <c r="P63" s="34">
        <v>6</v>
      </c>
      <c r="Q63" s="23">
        <f t="shared" si="3"/>
        <v>3.2804811372334606</v>
      </c>
      <c r="R63" s="29">
        <v>88.3</v>
      </c>
      <c r="S63" s="29">
        <v>6</v>
      </c>
      <c r="T63" s="29">
        <v>3.28</v>
      </c>
      <c r="U63" s="12" t="e">
        <f>#REF!+J63+#REF!+L63+S63</f>
        <v>#REF!</v>
      </c>
      <c r="V63" s="12" t="e">
        <f>ROUND(SUM(U63/#REF!)*1000,2)</f>
        <v>#REF!</v>
      </c>
    </row>
    <row r="64" spans="1:22" ht="16.5">
      <c r="A64" s="9">
        <v>57</v>
      </c>
      <c r="B64" s="10" t="s">
        <v>68</v>
      </c>
      <c r="C64" s="25">
        <v>57</v>
      </c>
      <c r="D64" t="s">
        <v>68</v>
      </c>
      <c r="E64" s="34">
        <v>104.55</v>
      </c>
      <c r="F64" s="10">
        <f t="shared" si="0"/>
        <v>0</v>
      </c>
      <c r="G64" s="11">
        <v>1311</v>
      </c>
      <c r="H64" s="23">
        <f t="shared" si="1"/>
        <v>97.55</v>
      </c>
      <c r="I64" s="23">
        <f t="shared" si="2"/>
        <v>74.4088482074752</v>
      </c>
      <c r="J64" s="29">
        <v>97.55</v>
      </c>
      <c r="K64" s="29">
        <v>74.41</v>
      </c>
      <c r="L64" s="40">
        <v>7</v>
      </c>
      <c r="M64" s="12">
        <v>5.34</v>
      </c>
      <c r="N64" s="25">
        <v>57</v>
      </c>
      <c r="O64" t="s">
        <v>68</v>
      </c>
      <c r="P64" s="34">
        <v>0.5</v>
      </c>
      <c r="Q64" s="23">
        <f t="shared" si="3"/>
        <v>0.38138825324180015</v>
      </c>
      <c r="R64" s="29">
        <v>74.41</v>
      </c>
      <c r="S64" s="29">
        <v>0.5</v>
      </c>
      <c r="T64" s="29">
        <v>0.38</v>
      </c>
      <c r="U64" s="12" t="e">
        <f>#REF!+J64+#REF!+L64+S64</f>
        <v>#REF!</v>
      </c>
      <c r="V64" s="12" t="e">
        <f>ROUND(SUM(U64/#REF!)*1000,2)</f>
        <v>#REF!</v>
      </c>
    </row>
    <row r="65" spans="1:22" ht="16.5">
      <c r="A65" s="9">
        <v>58</v>
      </c>
      <c r="B65" s="10" t="s">
        <v>69</v>
      </c>
      <c r="C65" s="25">
        <v>58</v>
      </c>
      <c r="D65" t="s">
        <v>69</v>
      </c>
      <c r="E65" s="34">
        <v>422.89</v>
      </c>
      <c r="F65" s="10">
        <f t="shared" si="0"/>
        <v>0</v>
      </c>
      <c r="G65" s="11">
        <v>4903</v>
      </c>
      <c r="H65" s="23">
        <f t="shared" si="1"/>
        <v>400.44</v>
      </c>
      <c r="I65" s="23">
        <f t="shared" si="2"/>
        <v>81.6724454415664</v>
      </c>
      <c r="J65" s="29">
        <v>400.44</v>
      </c>
      <c r="K65" s="29">
        <v>81.67</v>
      </c>
      <c r="L65" s="40">
        <v>22.45</v>
      </c>
      <c r="M65" s="12">
        <v>4.58</v>
      </c>
      <c r="N65" s="25">
        <v>58</v>
      </c>
      <c r="O65" t="s">
        <v>69</v>
      </c>
      <c r="P65" s="34">
        <v>15.64</v>
      </c>
      <c r="Q65" s="23">
        <f t="shared" si="3"/>
        <v>3.1898837446461354</v>
      </c>
      <c r="R65" s="29">
        <v>81.67</v>
      </c>
      <c r="S65" s="29">
        <v>15.64</v>
      </c>
      <c r="T65" s="29">
        <v>3.19</v>
      </c>
      <c r="U65" s="12" t="e">
        <f>#REF!+J65+#REF!+L65+S65</f>
        <v>#REF!</v>
      </c>
      <c r="V65" s="12" t="e">
        <f>ROUND(SUM(U65/#REF!)*1000,2)</f>
        <v>#REF!</v>
      </c>
    </row>
    <row r="66" spans="1:22" ht="16.5">
      <c r="A66" s="9">
        <v>59</v>
      </c>
      <c r="B66" s="10" t="s">
        <v>70</v>
      </c>
      <c r="C66" s="25">
        <v>59</v>
      </c>
      <c r="D66" t="s">
        <v>70</v>
      </c>
      <c r="E66" s="34">
        <v>116.2</v>
      </c>
      <c r="F66" s="10">
        <f t="shared" si="0"/>
        <v>0</v>
      </c>
      <c r="G66" s="11">
        <v>1306</v>
      </c>
      <c r="H66" s="23">
        <f t="shared" si="1"/>
        <v>109.2</v>
      </c>
      <c r="I66" s="23">
        <f t="shared" si="2"/>
        <v>83.61408882082695</v>
      </c>
      <c r="J66" s="29">
        <v>109.2</v>
      </c>
      <c r="K66" s="29">
        <v>83.61</v>
      </c>
      <c r="L66" s="40">
        <v>7</v>
      </c>
      <c r="M66" s="12">
        <v>5.36</v>
      </c>
      <c r="N66" s="25">
        <v>59</v>
      </c>
      <c r="O66" t="s">
        <v>70</v>
      </c>
      <c r="P66" s="34">
        <v>2.4</v>
      </c>
      <c r="Q66" s="23">
        <f t="shared" si="3"/>
        <v>1.8376722817764164</v>
      </c>
      <c r="R66" s="29">
        <v>83.61</v>
      </c>
      <c r="S66" s="29">
        <v>2.4</v>
      </c>
      <c r="T66" s="29">
        <v>1.84</v>
      </c>
      <c r="U66" s="12" t="e">
        <f>#REF!+J66+#REF!+L66+S66</f>
        <v>#REF!</v>
      </c>
      <c r="V66" s="12" t="e">
        <f>ROUND(SUM(U66/#REF!)*1000,2)</f>
        <v>#REF!</v>
      </c>
    </row>
    <row r="67" spans="1:22" ht="16.5">
      <c r="A67" s="9">
        <v>60</v>
      </c>
      <c r="B67" s="10" t="s">
        <v>71</v>
      </c>
      <c r="C67" s="25">
        <v>60</v>
      </c>
      <c r="D67" t="s">
        <v>71</v>
      </c>
      <c r="E67" s="34">
        <v>811.98</v>
      </c>
      <c r="F67" s="10">
        <f t="shared" si="0"/>
        <v>0</v>
      </c>
      <c r="G67" s="11">
        <v>9036</v>
      </c>
      <c r="H67" s="23">
        <f t="shared" si="1"/>
        <v>760.48</v>
      </c>
      <c r="I67" s="23">
        <f t="shared" si="2"/>
        <v>84.16113324479858</v>
      </c>
      <c r="J67" s="29">
        <v>764.48</v>
      </c>
      <c r="K67" s="29">
        <v>84.6</v>
      </c>
      <c r="L67" s="40">
        <v>51.5</v>
      </c>
      <c r="M67" s="12">
        <v>5.7</v>
      </c>
      <c r="N67" s="25">
        <v>60</v>
      </c>
      <c r="O67" t="s">
        <v>71</v>
      </c>
      <c r="P67" s="34">
        <v>27.5</v>
      </c>
      <c r="Q67" s="23">
        <f t="shared" si="3"/>
        <v>3.0433820274457726</v>
      </c>
      <c r="R67" s="29">
        <v>84.6</v>
      </c>
      <c r="S67" s="29">
        <v>23.5</v>
      </c>
      <c r="T67" s="29">
        <v>2.6</v>
      </c>
      <c r="U67" s="12" t="e">
        <f>#REF!+J67+#REF!+L67+S67</f>
        <v>#REF!</v>
      </c>
      <c r="V67" s="12" t="e">
        <f>ROUND(SUM(U67/#REF!)*1000,2)</f>
        <v>#REF!</v>
      </c>
    </row>
    <row r="68" spans="1:22" ht="16.5">
      <c r="A68" s="9">
        <v>62</v>
      </c>
      <c r="B68" s="10" t="s">
        <v>72</v>
      </c>
      <c r="C68" s="25">
        <v>62</v>
      </c>
      <c r="D68" t="s">
        <v>72</v>
      </c>
      <c r="E68" s="34">
        <v>169.29</v>
      </c>
      <c r="F68" s="10">
        <f t="shared" si="0"/>
        <v>0</v>
      </c>
      <c r="G68" s="11">
        <v>2031</v>
      </c>
      <c r="H68" s="23">
        <f t="shared" si="1"/>
        <v>158.79</v>
      </c>
      <c r="I68" s="23">
        <f t="shared" si="2"/>
        <v>78.18316100443131</v>
      </c>
      <c r="J68" s="29">
        <v>158.79</v>
      </c>
      <c r="K68" s="29">
        <v>78.18</v>
      </c>
      <c r="L68" s="40">
        <v>10.5</v>
      </c>
      <c r="M68" s="12">
        <v>5.17</v>
      </c>
      <c r="N68" s="25">
        <v>62</v>
      </c>
      <c r="O68" t="s">
        <v>72</v>
      </c>
      <c r="P68" s="34">
        <v>6.5</v>
      </c>
      <c r="Q68" s="23">
        <f t="shared" si="3"/>
        <v>3.200393894633186</v>
      </c>
      <c r="R68" s="29">
        <v>78.18</v>
      </c>
      <c r="S68" s="29">
        <v>6.5</v>
      </c>
      <c r="T68" s="29">
        <v>3.2</v>
      </c>
      <c r="U68" s="12" t="e">
        <f>#REF!+J68+#REF!+L68+S68</f>
        <v>#REF!</v>
      </c>
      <c r="V68" s="12" t="e">
        <f>ROUND(SUM(U68/#REF!)*1000,2)</f>
        <v>#REF!</v>
      </c>
    </row>
    <row r="69" spans="1:22" ht="16.5">
      <c r="A69" s="9">
        <v>63</v>
      </c>
      <c r="B69" s="10" t="s">
        <v>73</v>
      </c>
      <c r="C69" s="25">
        <v>63</v>
      </c>
      <c r="D69" t="s">
        <v>73</v>
      </c>
      <c r="E69" s="34">
        <v>190.35</v>
      </c>
      <c r="F69" s="10">
        <f t="shared" si="0"/>
        <v>0</v>
      </c>
      <c r="G69" s="11">
        <v>2367</v>
      </c>
      <c r="H69" s="23">
        <f t="shared" si="1"/>
        <v>180.35</v>
      </c>
      <c r="I69" s="23">
        <f t="shared" si="2"/>
        <v>76.19349387410223</v>
      </c>
      <c r="J69" s="29">
        <v>181.6</v>
      </c>
      <c r="K69" s="29">
        <v>76.72</v>
      </c>
      <c r="L69" s="40">
        <v>10</v>
      </c>
      <c r="M69" s="12">
        <v>4.22</v>
      </c>
      <c r="N69" s="25">
        <v>63</v>
      </c>
      <c r="O69" t="s">
        <v>73</v>
      </c>
      <c r="P69" s="34">
        <v>3.56</v>
      </c>
      <c r="Q69" s="23">
        <f t="shared" si="3"/>
        <v>1.5040135192226447</v>
      </c>
      <c r="R69" s="29">
        <v>76.72</v>
      </c>
      <c r="S69" s="29">
        <v>2.31</v>
      </c>
      <c r="T69" s="29">
        <v>0.98</v>
      </c>
      <c r="U69" s="12" t="e">
        <f>#REF!+J69+#REF!+L69+S69</f>
        <v>#REF!</v>
      </c>
      <c r="V69" s="12" t="e">
        <f>ROUND(SUM(U69/#REF!)*1000,2)</f>
        <v>#REF!</v>
      </c>
    </row>
    <row r="70" spans="1:22" ht="16.5">
      <c r="A70" s="9">
        <v>65</v>
      </c>
      <c r="B70" s="10" t="s">
        <v>74</v>
      </c>
      <c r="C70" s="25">
        <v>65</v>
      </c>
      <c r="D70" t="s">
        <v>74</v>
      </c>
      <c r="E70" s="34">
        <v>184.04</v>
      </c>
      <c r="F70" s="10">
        <f t="shared" si="0"/>
        <v>0</v>
      </c>
      <c r="G70" s="11">
        <v>2109</v>
      </c>
      <c r="H70" s="23">
        <f t="shared" si="1"/>
        <v>174.04</v>
      </c>
      <c r="I70" s="23">
        <f t="shared" si="2"/>
        <v>82.52252252252251</v>
      </c>
      <c r="J70" s="29">
        <v>183.04</v>
      </c>
      <c r="K70" s="29">
        <v>86.79</v>
      </c>
      <c r="L70" s="40">
        <v>10</v>
      </c>
      <c r="M70" s="12">
        <v>4.74</v>
      </c>
      <c r="N70" s="25">
        <v>65</v>
      </c>
      <c r="O70" t="s">
        <v>74</v>
      </c>
      <c r="P70" s="34">
        <v>10</v>
      </c>
      <c r="Q70" s="23">
        <f t="shared" si="3"/>
        <v>4.741583688952111</v>
      </c>
      <c r="R70" s="29">
        <v>86.79</v>
      </c>
      <c r="S70" s="29">
        <v>1</v>
      </c>
      <c r="T70" s="29">
        <v>0.47</v>
      </c>
      <c r="U70" s="12" t="e">
        <f>#REF!+J70+#REF!+L70+S70</f>
        <v>#REF!</v>
      </c>
      <c r="V70" s="12" t="e">
        <f>ROUND(SUM(U70/#REF!)*1000,2)</f>
        <v>#REF!</v>
      </c>
    </row>
    <row r="71" spans="1:22" ht="16.5">
      <c r="A71" s="9">
        <v>66</v>
      </c>
      <c r="B71" s="10" t="s">
        <v>75</v>
      </c>
      <c r="C71" s="25">
        <v>66</v>
      </c>
      <c r="D71" t="s">
        <v>75</v>
      </c>
      <c r="E71" s="34">
        <v>114</v>
      </c>
      <c r="F71" s="10">
        <f t="shared" si="0"/>
        <v>0</v>
      </c>
      <c r="G71" s="11">
        <v>1494</v>
      </c>
      <c r="H71" s="23">
        <f t="shared" si="1"/>
        <v>108</v>
      </c>
      <c r="I71" s="23">
        <f t="shared" si="2"/>
        <v>72.28915662650603</v>
      </c>
      <c r="J71" s="29">
        <v>109</v>
      </c>
      <c r="K71" s="29">
        <v>72.96</v>
      </c>
      <c r="L71" s="40">
        <v>6</v>
      </c>
      <c r="M71" s="12">
        <v>4.02</v>
      </c>
      <c r="N71" s="25">
        <v>66</v>
      </c>
      <c r="O71" t="s">
        <v>75</v>
      </c>
      <c r="P71" s="34">
        <v>1</v>
      </c>
      <c r="Q71" s="23">
        <f t="shared" si="3"/>
        <v>0.6693440428380187</v>
      </c>
      <c r="R71" s="29">
        <v>72.96</v>
      </c>
      <c r="S71" s="29">
        <v>0</v>
      </c>
      <c r="T71" s="29">
        <v>0</v>
      </c>
      <c r="U71" s="12" t="e">
        <f>#REF!+J71+#REF!+L71+S71</f>
        <v>#REF!</v>
      </c>
      <c r="V71" s="12" t="e">
        <f>ROUND(SUM(U71/#REF!)*1000,2)</f>
        <v>#REF!</v>
      </c>
    </row>
    <row r="72" spans="1:22" ht="16.5">
      <c r="A72" s="9">
        <v>67</v>
      </c>
      <c r="B72" s="10" t="s">
        <v>76</v>
      </c>
      <c r="C72" s="25">
        <v>67</v>
      </c>
      <c r="D72" t="s">
        <v>76</v>
      </c>
      <c r="E72" s="34">
        <v>196.41</v>
      </c>
      <c r="F72" s="10">
        <f t="shared" si="0"/>
        <v>0</v>
      </c>
      <c r="G72" s="11">
        <v>2431</v>
      </c>
      <c r="H72" s="23">
        <f t="shared" si="1"/>
        <v>185.41</v>
      </c>
      <c r="I72" s="23">
        <f t="shared" si="2"/>
        <v>76.2690250925545</v>
      </c>
      <c r="J72" s="29">
        <v>186.66</v>
      </c>
      <c r="K72" s="29">
        <v>76.78</v>
      </c>
      <c r="L72" s="40">
        <v>11</v>
      </c>
      <c r="M72" s="12">
        <v>4.52</v>
      </c>
      <c r="N72" s="25">
        <v>67</v>
      </c>
      <c r="O72" t="s">
        <v>76</v>
      </c>
      <c r="P72" s="34">
        <v>9.67</v>
      </c>
      <c r="Q72" s="23">
        <f t="shared" si="3"/>
        <v>3.9777869189633894</v>
      </c>
      <c r="R72" s="29">
        <v>76.78</v>
      </c>
      <c r="S72" s="29">
        <v>8.42</v>
      </c>
      <c r="T72" s="29">
        <v>3.46</v>
      </c>
      <c r="U72" s="12" t="e">
        <f>#REF!+J72+#REF!+L72+S72</f>
        <v>#REF!</v>
      </c>
      <c r="V72" s="12" t="e">
        <f>ROUND(SUM(U72/#REF!)*1000,2)</f>
        <v>#REF!</v>
      </c>
    </row>
    <row r="73" spans="1:22" ht="16.5">
      <c r="A73" s="9">
        <v>68</v>
      </c>
      <c r="B73" s="10" t="s">
        <v>77</v>
      </c>
      <c r="C73" s="25">
        <v>68</v>
      </c>
      <c r="D73" t="s">
        <v>77</v>
      </c>
      <c r="E73" s="34">
        <v>314</v>
      </c>
      <c r="F73" s="10">
        <f t="shared" si="0"/>
        <v>0</v>
      </c>
      <c r="G73" s="11">
        <v>4223</v>
      </c>
      <c r="H73" s="23">
        <f t="shared" si="1"/>
        <v>294</v>
      </c>
      <c r="I73" s="23">
        <f t="shared" si="2"/>
        <v>69.61875443997158</v>
      </c>
      <c r="J73" s="29">
        <v>294</v>
      </c>
      <c r="K73" s="29">
        <v>69.62</v>
      </c>
      <c r="L73" s="40">
        <v>20</v>
      </c>
      <c r="M73" s="12">
        <v>4.74</v>
      </c>
      <c r="N73" s="25">
        <v>68</v>
      </c>
      <c r="O73" t="s">
        <v>77</v>
      </c>
      <c r="P73" s="34">
        <v>0</v>
      </c>
      <c r="Q73" s="23">
        <f t="shared" si="3"/>
        <v>0</v>
      </c>
      <c r="R73" s="29">
        <v>69.62</v>
      </c>
      <c r="S73" s="29">
        <v>0</v>
      </c>
      <c r="T73" s="29">
        <v>0</v>
      </c>
      <c r="U73" s="12" t="e">
        <f>#REF!+J73+#REF!+L73+S73</f>
        <v>#REF!</v>
      </c>
      <c r="V73" s="12" t="e">
        <f>ROUND(SUM(U73/#REF!)*1000,2)</f>
        <v>#REF!</v>
      </c>
    </row>
    <row r="74" spans="1:22" ht="16.5">
      <c r="A74" s="9">
        <v>69</v>
      </c>
      <c r="B74" s="10" t="s">
        <v>78</v>
      </c>
      <c r="C74" s="25">
        <v>69</v>
      </c>
      <c r="D74" t="s">
        <v>78</v>
      </c>
      <c r="E74" s="34">
        <v>268.58</v>
      </c>
      <c r="F74" s="10">
        <f aca="true" t="shared" si="4" ref="F74:F102">C74-A74</f>
        <v>0</v>
      </c>
      <c r="G74" s="11">
        <v>3501</v>
      </c>
      <c r="H74" s="23">
        <f aca="true" t="shared" si="5" ref="H74:H102">E74-L74</f>
        <v>252.98</v>
      </c>
      <c r="I74" s="23">
        <f aca="true" t="shared" si="6" ref="I74:I102">H74/G74*1000</f>
        <v>72.2593544701514</v>
      </c>
      <c r="J74" s="29">
        <v>274.98</v>
      </c>
      <c r="K74" s="29">
        <v>78.54</v>
      </c>
      <c r="L74" s="40">
        <v>15.6</v>
      </c>
      <c r="M74" s="12">
        <v>4.46</v>
      </c>
      <c r="N74" s="25">
        <v>69</v>
      </c>
      <c r="O74" t="s">
        <v>78</v>
      </c>
      <c r="P74" s="34">
        <v>33.5</v>
      </c>
      <c r="Q74" s="23">
        <f aca="true" t="shared" si="7" ref="Q74:Q102">P74/G74*1000</f>
        <v>9.568694658668951</v>
      </c>
      <c r="R74" s="29">
        <v>78.54</v>
      </c>
      <c r="S74" s="29">
        <v>11.5</v>
      </c>
      <c r="T74" s="29">
        <v>3.28</v>
      </c>
      <c r="U74" s="12" t="e">
        <f>#REF!+J74+#REF!+L74+S74</f>
        <v>#REF!</v>
      </c>
      <c r="V74" s="12" t="e">
        <f>ROUND(SUM(U74/#REF!)*1000,2)</f>
        <v>#REF!</v>
      </c>
    </row>
    <row r="75" spans="1:22" ht="16.5">
      <c r="A75" s="9">
        <v>70</v>
      </c>
      <c r="B75" s="10" t="s">
        <v>79</v>
      </c>
      <c r="C75" s="25">
        <v>70</v>
      </c>
      <c r="D75" t="s">
        <v>79</v>
      </c>
      <c r="E75" s="34">
        <v>211.59</v>
      </c>
      <c r="F75" s="10">
        <f t="shared" si="4"/>
        <v>0</v>
      </c>
      <c r="G75" s="11">
        <v>2621</v>
      </c>
      <c r="H75" s="23">
        <f t="shared" si="5"/>
        <v>199.39000000000001</v>
      </c>
      <c r="I75" s="23">
        <f t="shared" si="6"/>
        <v>76.07401755055324</v>
      </c>
      <c r="J75" s="29">
        <v>206.94</v>
      </c>
      <c r="K75" s="29">
        <v>78.95</v>
      </c>
      <c r="L75" s="40">
        <v>12.2</v>
      </c>
      <c r="M75" s="12">
        <v>4.65</v>
      </c>
      <c r="N75" s="25">
        <v>70</v>
      </c>
      <c r="O75" t="s">
        <v>79</v>
      </c>
      <c r="P75" s="34">
        <v>12.71</v>
      </c>
      <c r="Q75" s="23">
        <f t="shared" si="7"/>
        <v>4.8492941625333845</v>
      </c>
      <c r="R75" s="29">
        <v>78.95</v>
      </c>
      <c r="S75" s="29">
        <v>5.16</v>
      </c>
      <c r="T75" s="29">
        <v>1.97</v>
      </c>
      <c r="U75" s="12" t="e">
        <f>#REF!+J75+#REF!+L75+S75</f>
        <v>#REF!</v>
      </c>
      <c r="V75" s="12" t="e">
        <f>ROUND(SUM(U75/#REF!)*1000,2)</f>
        <v>#REF!</v>
      </c>
    </row>
    <row r="76" spans="1:22" ht="16.5">
      <c r="A76" s="9">
        <v>71</v>
      </c>
      <c r="B76" s="10" t="s">
        <v>80</v>
      </c>
      <c r="C76" s="25">
        <v>71</v>
      </c>
      <c r="D76" t="s">
        <v>80</v>
      </c>
      <c r="E76" s="34">
        <v>730.54</v>
      </c>
      <c r="F76" s="10">
        <f t="shared" si="4"/>
        <v>0</v>
      </c>
      <c r="G76" s="11">
        <v>8935</v>
      </c>
      <c r="H76" s="23">
        <f t="shared" si="5"/>
        <v>680.63</v>
      </c>
      <c r="I76" s="23">
        <f t="shared" si="6"/>
        <v>76.17571348628988</v>
      </c>
      <c r="J76" s="29">
        <v>681.39</v>
      </c>
      <c r="K76" s="29">
        <v>76.26</v>
      </c>
      <c r="L76" s="40">
        <v>49.91</v>
      </c>
      <c r="M76" s="12">
        <v>5.59</v>
      </c>
      <c r="N76" s="25">
        <v>71</v>
      </c>
      <c r="O76" t="s">
        <v>80</v>
      </c>
      <c r="P76" s="34">
        <v>8.38</v>
      </c>
      <c r="Q76" s="23">
        <f t="shared" si="7"/>
        <v>0.9378847229994405</v>
      </c>
      <c r="R76" s="29">
        <v>76.26</v>
      </c>
      <c r="S76" s="29">
        <v>7.62</v>
      </c>
      <c r="T76" s="29">
        <v>0.85</v>
      </c>
      <c r="U76" s="12" t="e">
        <f>#REF!+J76+#REF!+L76+S76</f>
        <v>#REF!</v>
      </c>
      <c r="V76" s="12" t="e">
        <f>ROUND(SUM(U76/#REF!)*1000,2)</f>
        <v>#REF!</v>
      </c>
    </row>
    <row r="77" spans="1:22" ht="16.5">
      <c r="A77" s="9">
        <v>72</v>
      </c>
      <c r="B77" s="10" t="s">
        <v>81</v>
      </c>
      <c r="C77" s="25">
        <v>72</v>
      </c>
      <c r="D77" t="s">
        <v>81</v>
      </c>
      <c r="E77" s="34">
        <v>298</v>
      </c>
      <c r="F77" s="10">
        <f t="shared" si="4"/>
        <v>0</v>
      </c>
      <c r="G77" s="11">
        <v>3625</v>
      </c>
      <c r="H77" s="23">
        <f t="shared" si="5"/>
        <v>283.99</v>
      </c>
      <c r="I77" s="23">
        <f t="shared" si="6"/>
        <v>78.34206896551726</v>
      </c>
      <c r="J77" s="29">
        <v>283.99</v>
      </c>
      <c r="K77" s="29">
        <v>78.34</v>
      </c>
      <c r="L77" s="40">
        <v>14.01</v>
      </c>
      <c r="M77" s="12">
        <v>3.86</v>
      </c>
      <c r="N77" s="25">
        <v>72</v>
      </c>
      <c r="O77" t="s">
        <v>81</v>
      </c>
      <c r="P77" s="34">
        <v>3</v>
      </c>
      <c r="Q77" s="23">
        <f t="shared" si="7"/>
        <v>0.8275862068965517</v>
      </c>
      <c r="R77" s="29">
        <v>78.34</v>
      </c>
      <c r="S77" s="29">
        <v>3</v>
      </c>
      <c r="T77" s="29">
        <v>0.83</v>
      </c>
      <c r="U77" s="12" t="e">
        <f>#REF!+J77+#REF!+L77+S77</f>
        <v>#REF!</v>
      </c>
      <c r="V77" s="12" t="e">
        <f>ROUND(SUM(U77/#REF!)*1000,2)</f>
        <v>#REF!</v>
      </c>
    </row>
    <row r="78" spans="1:22" ht="16.5">
      <c r="A78" s="9">
        <v>73</v>
      </c>
      <c r="B78" s="10" t="s">
        <v>82</v>
      </c>
      <c r="C78" s="25">
        <v>73</v>
      </c>
      <c r="D78" t="s">
        <v>82</v>
      </c>
      <c r="E78" s="34">
        <v>200.66</v>
      </c>
      <c r="F78" s="10">
        <f t="shared" si="4"/>
        <v>0</v>
      </c>
      <c r="G78" s="11">
        <v>2658</v>
      </c>
      <c r="H78" s="23">
        <f t="shared" si="5"/>
        <v>191.66</v>
      </c>
      <c r="I78" s="23">
        <f t="shared" si="6"/>
        <v>72.1068472535741</v>
      </c>
      <c r="J78" s="29">
        <v>194.66</v>
      </c>
      <c r="K78" s="29">
        <v>73.24</v>
      </c>
      <c r="L78" s="40">
        <v>9</v>
      </c>
      <c r="M78" s="12">
        <v>3.39</v>
      </c>
      <c r="N78" s="25">
        <v>73</v>
      </c>
      <c r="O78" t="s">
        <v>82</v>
      </c>
      <c r="P78" s="34">
        <v>12</v>
      </c>
      <c r="Q78" s="23">
        <f t="shared" si="7"/>
        <v>4.514672686230248</v>
      </c>
      <c r="R78" s="29">
        <v>73.24</v>
      </c>
      <c r="S78" s="29">
        <v>9</v>
      </c>
      <c r="T78" s="29">
        <v>3.39</v>
      </c>
      <c r="U78" s="12" t="e">
        <f>#REF!+J78+#REF!+L78+S78</f>
        <v>#REF!</v>
      </c>
      <c r="V78" s="12" t="e">
        <f>ROUND(SUM(U78/#REF!)*1000,2)</f>
        <v>#REF!</v>
      </c>
    </row>
    <row r="79" spans="1:22" ht="16.5">
      <c r="A79" s="9">
        <v>74</v>
      </c>
      <c r="B79" s="10" t="s">
        <v>83</v>
      </c>
      <c r="C79" s="25">
        <v>74</v>
      </c>
      <c r="D79" t="s">
        <v>83</v>
      </c>
      <c r="E79" s="34">
        <v>419.17</v>
      </c>
      <c r="F79" s="10">
        <f t="shared" si="4"/>
        <v>0</v>
      </c>
      <c r="G79" s="11">
        <v>5814</v>
      </c>
      <c r="H79" s="23">
        <f t="shared" si="5"/>
        <v>394.17</v>
      </c>
      <c r="I79" s="23">
        <f t="shared" si="6"/>
        <v>67.79669762641899</v>
      </c>
      <c r="J79" s="29">
        <v>401.17</v>
      </c>
      <c r="K79" s="29">
        <v>69</v>
      </c>
      <c r="L79" s="40">
        <v>25</v>
      </c>
      <c r="M79" s="12">
        <v>4.3</v>
      </c>
      <c r="N79" s="25">
        <v>74</v>
      </c>
      <c r="O79" t="s">
        <v>83</v>
      </c>
      <c r="P79" s="34">
        <v>7</v>
      </c>
      <c r="Q79" s="23">
        <f t="shared" si="7"/>
        <v>1.2039903680770554</v>
      </c>
      <c r="R79" s="29">
        <v>69</v>
      </c>
      <c r="S79" s="29">
        <v>0</v>
      </c>
      <c r="T79" s="29">
        <v>0</v>
      </c>
      <c r="U79" s="12" t="e">
        <f>#REF!+J79+#REF!+L79+S79</f>
        <v>#REF!</v>
      </c>
      <c r="V79" s="12" t="e">
        <f>ROUND(SUM(U79/#REF!)*1000,2)</f>
        <v>#REF!</v>
      </c>
    </row>
    <row r="80" spans="1:22" ht="16.5">
      <c r="A80" s="9">
        <v>75</v>
      </c>
      <c r="B80" s="10" t="s">
        <v>84</v>
      </c>
      <c r="C80" s="25">
        <v>75</v>
      </c>
      <c r="D80" t="s">
        <v>84</v>
      </c>
      <c r="E80" s="34">
        <v>3372.51</v>
      </c>
      <c r="F80" s="10">
        <f t="shared" si="4"/>
        <v>0</v>
      </c>
      <c r="G80" s="11">
        <v>57264</v>
      </c>
      <c r="H80" s="23">
        <f t="shared" si="5"/>
        <v>3141.3500000000004</v>
      </c>
      <c r="I80" s="23">
        <f t="shared" si="6"/>
        <v>54.85732746577257</v>
      </c>
      <c r="J80" s="29">
        <v>3141.35</v>
      </c>
      <c r="K80" s="29">
        <v>54.86</v>
      </c>
      <c r="L80" s="40">
        <v>231.16</v>
      </c>
      <c r="M80" s="12">
        <v>4.04</v>
      </c>
      <c r="N80" s="25">
        <v>75</v>
      </c>
      <c r="O80" t="s">
        <v>84</v>
      </c>
      <c r="P80" s="34">
        <v>43</v>
      </c>
      <c r="Q80" s="23">
        <f t="shared" si="7"/>
        <v>0.7509080748812517</v>
      </c>
      <c r="R80" s="29">
        <v>54.86</v>
      </c>
      <c r="S80" s="29">
        <v>43</v>
      </c>
      <c r="T80" s="29">
        <v>0.75</v>
      </c>
      <c r="U80" s="12" t="e">
        <f>#REF!+J80+#REF!+L80+S80</f>
        <v>#REF!</v>
      </c>
      <c r="V80" s="12" t="e">
        <f>ROUND(SUM(U80/#REF!)*1000,2)</f>
        <v>#REF!</v>
      </c>
    </row>
    <row r="81" spans="1:22" ht="16.5">
      <c r="A81" s="9">
        <v>77</v>
      </c>
      <c r="B81" s="10" t="s">
        <v>85</v>
      </c>
      <c r="C81" s="25">
        <v>77</v>
      </c>
      <c r="D81" t="s">
        <v>85</v>
      </c>
      <c r="E81" s="34">
        <v>407</v>
      </c>
      <c r="F81" s="10">
        <f t="shared" si="4"/>
        <v>0</v>
      </c>
      <c r="G81" s="11">
        <v>4945</v>
      </c>
      <c r="H81" s="23">
        <f t="shared" si="5"/>
        <v>377.5</v>
      </c>
      <c r="I81" s="23">
        <f t="shared" si="6"/>
        <v>76.33973710819009</v>
      </c>
      <c r="J81" s="29">
        <v>378.3</v>
      </c>
      <c r="K81" s="29">
        <v>76.5</v>
      </c>
      <c r="L81" s="40">
        <v>29.5</v>
      </c>
      <c r="M81" s="12">
        <v>5.97</v>
      </c>
      <c r="N81" s="25">
        <v>77</v>
      </c>
      <c r="O81" t="s">
        <v>85</v>
      </c>
      <c r="P81" s="34">
        <v>5.8</v>
      </c>
      <c r="Q81" s="23">
        <f t="shared" si="7"/>
        <v>1.172901921132457</v>
      </c>
      <c r="R81" s="29">
        <v>76.5</v>
      </c>
      <c r="S81" s="29">
        <v>5</v>
      </c>
      <c r="T81" s="29">
        <v>1.01</v>
      </c>
      <c r="U81" s="12" t="e">
        <f>#REF!+J81+#REF!+L81+S81</f>
        <v>#REF!</v>
      </c>
      <c r="V81" s="12" t="e">
        <f>ROUND(SUM(U81/#REF!)*1000,2)</f>
        <v>#REF!</v>
      </c>
    </row>
    <row r="82" spans="1:22" ht="16.5">
      <c r="A82" s="9">
        <v>78</v>
      </c>
      <c r="B82" s="10" t="s">
        <v>86</v>
      </c>
      <c r="C82" s="25">
        <v>78</v>
      </c>
      <c r="D82" t="s">
        <v>86</v>
      </c>
      <c r="E82" s="34">
        <v>95.45</v>
      </c>
      <c r="F82" s="10">
        <f t="shared" si="4"/>
        <v>0</v>
      </c>
      <c r="G82" s="11">
        <v>1042</v>
      </c>
      <c r="H82" s="23">
        <f t="shared" si="5"/>
        <v>90.25</v>
      </c>
      <c r="I82" s="23">
        <f t="shared" si="6"/>
        <v>86.6122840690979</v>
      </c>
      <c r="J82" s="29">
        <v>90.25</v>
      </c>
      <c r="K82" s="29">
        <v>86.61</v>
      </c>
      <c r="L82" s="40">
        <v>5.2</v>
      </c>
      <c r="M82" s="12">
        <v>4.99</v>
      </c>
      <c r="N82" s="25">
        <v>78</v>
      </c>
      <c r="O82" t="s">
        <v>86</v>
      </c>
      <c r="P82" s="34">
        <v>5</v>
      </c>
      <c r="Q82" s="23">
        <f t="shared" si="7"/>
        <v>4.798464491362764</v>
      </c>
      <c r="R82" s="29">
        <v>86.61</v>
      </c>
      <c r="S82" s="29">
        <v>5</v>
      </c>
      <c r="T82" s="29">
        <v>4.8</v>
      </c>
      <c r="U82" s="12" t="e">
        <f>#REF!+J82+#REF!+L82+S82</f>
        <v>#REF!</v>
      </c>
      <c r="V82" s="12" t="e">
        <f>ROUND(SUM(U82/#REF!)*1000,2)</f>
        <v>#REF!</v>
      </c>
    </row>
    <row r="83" spans="1:22" ht="16.5">
      <c r="A83" s="9">
        <v>79</v>
      </c>
      <c r="B83" s="10" t="s">
        <v>87</v>
      </c>
      <c r="C83" s="25">
        <v>79</v>
      </c>
      <c r="D83" t="s">
        <v>87</v>
      </c>
      <c r="E83" s="34">
        <v>91.4</v>
      </c>
      <c r="F83" s="10">
        <f t="shared" si="4"/>
        <v>0</v>
      </c>
      <c r="G83" s="11">
        <v>1244</v>
      </c>
      <c r="H83" s="23">
        <f t="shared" si="5"/>
        <v>85.4</v>
      </c>
      <c r="I83" s="23">
        <f t="shared" si="6"/>
        <v>68.64951768488746</v>
      </c>
      <c r="J83" s="29">
        <v>85.4</v>
      </c>
      <c r="K83" s="29">
        <v>68.65</v>
      </c>
      <c r="L83" s="40">
        <v>6</v>
      </c>
      <c r="M83" s="12">
        <v>4.82</v>
      </c>
      <c r="N83" s="25">
        <v>79</v>
      </c>
      <c r="O83" t="s">
        <v>87</v>
      </c>
      <c r="P83" s="34">
        <v>1.4</v>
      </c>
      <c r="Q83" s="23">
        <f t="shared" si="7"/>
        <v>1.12540192926045</v>
      </c>
      <c r="R83" s="29">
        <v>68.65</v>
      </c>
      <c r="S83" s="29">
        <v>1.4</v>
      </c>
      <c r="T83" s="29">
        <v>1.13</v>
      </c>
      <c r="U83" s="12" t="e">
        <f>#REF!+J83+#REF!+L83+S83</f>
        <v>#REF!</v>
      </c>
      <c r="V83" s="12" t="e">
        <f>ROUND(SUM(U83/#REF!)*1000,2)</f>
        <v>#REF!</v>
      </c>
    </row>
    <row r="84" spans="1:22" ht="16.5">
      <c r="A84" s="9">
        <v>80</v>
      </c>
      <c r="B84" s="10" t="s">
        <v>88</v>
      </c>
      <c r="C84" s="25">
        <v>80</v>
      </c>
      <c r="D84" t="s">
        <v>88</v>
      </c>
      <c r="E84" s="34">
        <v>1142.05</v>
      </c>
      <c r="F84" s="10">
        <f t="shared" si="4"/>
        <v>0</v>
      </c>
      <c r="G84" s="11">
        <v>13928</v>
      </c>
      <c r="H84" s="23">
        <f t="shared" si="5"/>
        <v>1066.1399999999999</v>
      </c>
      <c r="I84" s="23">
        <f t="shared" si="6"/>
        <v>76.54652498564042</v>
      </c>
      <c r="J84" s="29">
        <v>1070.89</v>
      </c>
      <c r="K84" s="29">
        <v>76.89</v>
      </c>
      <c r="L84" s="40">
        <v>75.91</v>
      </c>
      <c r="M84" s="12">
        <v>5.45</v>
      </c>
      <c r="N84" s="25">
        <v>80</v>
      </c>
      <c r="O84" t="s">
        <v>88</v>
      </c>
      <c r="P84" s="34">
        <v>19.15</v>
      </c>
      <c r="Q84" s="23">
        <f t="shared" si="7"/>
        <v>1.3749282021826534</v>
      </c>
      <c r="R84" s="29">
        <v>76.89</v>
      </c>
      <c r="S84" s="29">
        <v>14.4</v>
      </c>
      <c r="T84" s="29">
        <v>1.03</v>
      </c>
      <c r="U84" s="12" t="e">
        <f>#REF!+J84+#REF!+L84+S84</f>
        <v>#REF!</v>
      </c>
      <c r="V84" s="12" t="e">
        <f>ROUND(SUM(U84/#REF!)*1000,2)</f>
        <v>#REF!</v>
      </c>
    </row>
    <row r="85" spans="1:22" ht="16.5">
      <c r="A85" s="9">
        <v>81</v>
      </c>
      <c r="B85" s="10" t="s">
        <v>89</v>
      </c>
      <c r="C85" s="25">
        <v>81</v>
      </c>
      <c r="D85" t="s">
        <v>89</v>
      </c>
      <c r="E85" s="34">
        <v>279.86</v>
      </c>
      <c r="F85" s="10">
        <f t="shared" si="4"/>
        <v>0</v>
      </c>
      <c r="G85" s="11">
        <v>2982</v>
      </c>
      <c r="H85" s="23">
        <f t="shared" si="5"/>
        <v>260.18</v>
      </c>
      <c r="I85" s="23">
        <f t="shared" si="6"/>
        <v>87.25016767270289</v>
      </c>
      <c r="J85" s="29">
        <v>260.18</v>
      </c>
      <c r="K85" s="29">
        <v>87.25</v>
      </c>
      <c r="L85" s="40">
        <v>19.68</v>
      </c>
      <c r="M85" s="12">
        <v>6.6</v>
      </c>
      <c r="N85" s="25">
        <v>81</v>
      </c>
      <c r="O85" t="s">
        <v>89</v>
      </c>
      <c r="P85" s="34">
        <v>10.5</v>
      </c>
      <c r="Q85" s="23">
        <f t="shared" si="7"/>
        <v>3.5211267605633805</v>
      </c>
      <c r="R85" s="29">
        <v>87.25</v>
      </c>
      <c r="S85" s="29">
        <v>10.5</v>
      </c>
      <c r="T85" s="29">
        <v>3.52</v>
      </c>
      <c r="U85" s="12" t="e">
        <f>#REF!+J85+#REF!+L85+S85</f>
        <v>#REF!</v>
      </c>
      <c r="V85" s="12" t="e">
        <f>ROUND(SUM(U85/#REF!)*1000,2)</f>
        <v>#REF!</v>
      </c>
    </row>
    <row r="86" spans="1:22" ht="16.5">
      <c r="A86" s="9">
        <v>82</v>
      </c>
      <c r="B86" s="10" t="s">
        <v>90</v>
      </c>
      <c r="C86" s="25">
        <v>82</v>
      </c>
      <c r="D86" t="s">
        <v>90</v>
      </c>
      <c r="E86" s="34">
        <v>891.95</v>
      </c>
      <c r="F86" s="10">
        <f t="shared" si="4"/>
        <v>0</v>
      </c>
      <c r="G86" s="11">
        <v>10725</v>
      </c>
      <c r="H86" s="23">
        <f t="shared" si="5"/>
        <v>838.95</v>
      </c>
      <c r="I86" s="23">
        <f t="shared" si="6"/>
        <v>78.22377622377623</v>
      </c>
      <c r="J86" s="29">
        <v>847.95</v>
      </c>
      <c r="K86" s="29">
        <v>79.06</v>
      </c>
      <c r="L86" s="40">
        <v>53</v>
      </c>
      <c r="M86" s="12">
        <v>4.94</v>
      </c>
      <c r="N86" s="25">
        <v>82</v>
      </c>
      <c r="O86" t="s">
        <v>90</v>
      </c>
      <c r="P86" s="34">
        <v>22.96</v>
      </c>
      <c r="Q86" s="23">
        <f t="shared" si="7"/>
        <v>2.1407925407925408</v>
      </c>
      <c r="R86" s="29">
        <v>79.06</v>
      </c>
      <c r="S86" s="29">
        <v>13.96</v>
      </c>
      <c r="T86" s="29">
        <v>1.3</v>
      </c>
      <c r="U86" s="12" t="e">
        <f>#REF!+J86+#REF!+L86+S86</f>
        <v>#REF!</v>
      </c>
      <c r="V86" s="12" t="e">
        <f>ROUND(SUM(U86/#REF!)*1000,2)</f>
        <v>#REF!</v>
      </c>
    </row>
    <row r="87" spans="1:22" ht="16.5">
      <c r="A87" s="9">
        <v>83</v>
      </c>
      <c r="B87" s="10" t="s">
        <v>91</v>
      </c>
      <c r="C87" s="25">
        <v>83</v>
      </c>
      <c r="D87" t="s">
        <v>91</v>
      </c>
      <c r="E87" s="34">
        <v>338</v>
      </c>
      <c r="F87" s="10">
        <f t="shared" si="4"/>
        <v>0</v>
      </c>
      <c r="G87" s="11">
        <v>4158</v>
      </c>
      <c r="H87" s="23">
        <f t="shared" si="5"/>
        <v>319</v>
      </c>
      <c r="I87" s="23">
        <f t="shared" si="6"/>
        <v>76.71957671957672</v>
      </c>
      <c r="J87" s="29">
        <v>319</v>
      </c>
      <c r="K87" s="29">
        <v>76.72</v>
      </c>
      <c r="L87" s="40">
        <v>19</v>
      </c>
      <c r="M87" s="12">
        <v>4.57</v>
      </c>
      <c r="N87" s="25">
        <v>83</v>
      </c>
      <c r="O87" t="s">
        <v>91</v>
      </c>
      <c r="P87" s="34">
        <v>4</v>
      </c>
      <c r="Q87" s="23">
        <f t="shared" si="7"/>
        <v>0.9620009620009621</v>
      </c>
      <c r="R87" s="29">
        <v>76.72</v>
      </c>
      <c r="S87" s="29">
        <v>4</v>
      </c>
      <c r="T87" s="29">
        <v>0.96</v>
      </c>
      <c r="U87" s="12" t="e">
        <f>#REF!+J87+#REF!+L87+S87</f>
        <v>#REF!</v>
      </c>
      <c r="V87" s="12" t="e">
        <f>ROUND(SUM(U87/#REF!)*1000,2)</f>
        <v>#REF!</v>
      </c>
    </row>
    <row r="88" spans="1:22" ht="16.5">
      <c r="A88" s="9">
        <v>84</v>
      </c>
      <c r="B88" s="10" t="s">
        <v>92</v>
      </c>
      <c r="C88" s="25">
        <v>84</v>
      </c>
      <c r="D88" t="s">
        <v>92</v>
      </c>
      <c r="E88" s="34">
        <v>298</v>
      </c>
      <c r="F88" s="10">
        <f t="shared" si="4"/>
        <v>0</v>
      </c>
      <c r="G88" s="11">
        <v>3628</v>
      </c>
      <c r="H88" s="23">
        <f t="shared" si="5"/>
        <v>280</v>
      </c>
      <c r="I88" s="23">
        <f t="shared" si="6"/>
        <v>77.17750826901874</v>
      </c>
      <c r="J88" s="29">
        <v>281</v>
      </c>
      <c r="K88" s="29">
        <v>77.45</v>
      </c>
      <c r="L88" s="40">
        <v>18</v>
      </c>
      <c r="M88" s="12">
        <v>4.96</v>
      </c>
      <c r="N88" s="25">
        <v>84</v>
      </c>
      <c r="O88" t="s">
        <v>92</v>
      </c>
      <c r="P88" s="34">
        <v>2</v>
      </c>
      <c r="Q88" s="23">
        <f t="shared" si="7"/>
        <v>0.5512679162072768</v>
      </c>
      <c r="R88" s="29">
        <v>77.45</v>
      </c>
      <c r="S88" s="29">
        <v>1</v>
      </c>
      <c r="T88" s="29">
        <v>0.28</v>
      </c>
      <c r="U88" s="12" t="e">
        <f>#REF!+J88+#REF!+L88+S88</f>
        <v>#REF!</v>
      </c>
      <c r="V88" s="12" t="e">
        <f>ROUND(SUM(U88/#REF!)*1000,2)</f>
        <v>#REF!</v>
      </c>
    </row>
    <row r="89" spans="1:22" ht="16.5">
      <c r="A89" s="9">
        <v>85</v>
      </c>
      <c r="B89" s="10" t="s">
        <v>93</v>
      </c>
      <c r="C89" s="25">
        <v>85</v>
      </c>
      <c r="D89" t="s">
        <v>93</v>
      </c>
      <c r="E89" s="34">
        <v>451.75</v>
      </c>
      <c r="F89" s="10">
        <f t="shared" si="4"/>
        <v>0</v>
      </c>
      <c r="G89" s="11">
        <v>5564</v>
      </c>
      <c r="H89" s="23">
        <f t="shared" si="5"/>
        <v>425.75</v>
      </c>
      <c r="I89" s="23">
        <f t="shared" si="6"/>
        <v>76.51869158878505</v>
      </c>
      <c r="J89" s="29">
        <v>425.75</v>
      </c>
      <c r="K89" s="29">
        <v>76.52</v>
      </c>
      <c r="L89" s="40">
        <v>26</v>
      </c>
      <c r="M89" s="12">
        <v>4.67</v>
      </c>
      <c r="N89" s="25">
        <v>85</v>
      </c>
      <c r="O89" t="s">
        <v>93</v>
      </c>
      <c r="P89" s="34">
        <v>3</v>
      </c>
      <c r="Q89" s="23">
        <f t="shared" si="7"/>
        <v>0.5391804457225018</v>
      </c>
      <c r="R89" s="29">
        <v>76.52</v>
      </c>
      <c r="S89" s="29">
        <v>3</v>
      </c>
      <c r="T89" s="29">
        <v>0.54</v>
      </c>
      <c r="U89" s="12" t="e">
        <f>#REF!+J89+#REF!+L89+S89</f>
        <v>#REF!</v>
      </c>
      <c r="V89" s="12" t="e">
        <f>ROUND(SUM(U89/#REF!)*1000,2)</f>
        <v>#REF!</v>
      </c>
    </row>
    <row r="90" spans="1:22" ht="16.5">
      <c r="A90" s="9">
        <v>86</v>
      </c>
      <c r="B90" s="10" t="s">
        <v>94</v>
      </c>
      <c r="C90" s="25">
        <v>86</v>
      </c>
      <c r="D90" t="s">
        <v>94</v>
      </c>
      <c r="E90" s="34">
        <v>450.98</v>
      </c>
      <c r="F90" s="10">
        <f t="shared" si="4"/>
        <v>0</v>
      </c>
      <c r="G90" s="11">
        <v>5069</v>
      </c>
      <c r="H90" s="23">
        <f t="shared" si="5"/>
        <v>423.39000000000004</v>
      </c>
      <c r="I90" s="23">
        <f t="shared" si="6"/>
        <v>83.52535016768594</v>
      </c>
      <c r="J90" s="29">
        <v>427.39</v>
      </c>
      <c r="K90" s="29">
        <v>84.31</v>
      </c>
      <c r="L90" s="40">
        <v>27.59</v>
      </c>
      <c r="M90" s="12">
        <v>5.44</v>
      </c>
      <c r="N90" s="25">
        <v>86</v>
      </c>
      <c r="O90" t="s">
        <v>94</v>
      </c>
      <c r="P90" s="34">
        <v>36</v>
      </c>
      <c r="Q90" s="23">
        <f t="shared" si="7"/>
        <v>7.101992503452357</v>
      </c>
      <c r="R90" s="29">
        <v>84.31</v>
      </c>
      <c r="S90" s="29">
        <v>32</v>
      </c>
      <c r="T90" s="29">
        <v>6.31</v>
      </c>
      <c r="U90" s="12" t="e">
        <f>#REF!+J90+#REF!+L90+S90</f>
        <v>#REF!</v>
      </c>
      <c r="V90" s="12" t="e">
        <f>ROUND(SUM(U90/#REF!)*1000,2)</f>
        <v>#REF!</v>
      </c>
    </row>
    <row r="91" spans="1:22" ht="16.5">
      <c r="A91" s="9">
        <v>87</v>
      </c>
      <c r="B91" s="10" t="s">
        <v>95</v>
      </c>
      <c r="C91" s="25">
        <v>87</v>
      </c>
      <c r="D91" t="s">
        <v>95</v>
      </c>
      <c r="E91" s="34">
        <v>232.02</v>
      </c>
      <c r="F91" s="10">
        <f t="shared" si="4"/>
        <v>0</v>
      </c>
      <c r="G91" s="11">
        <v>2760</v>
      </c>
      <c r="H91" s="23">
        <f t="shared" si="5"/>
        <v>220.02</v>
      </c>
      <c r="I91" s="23">
        <f t="shared" si="6"/>
        <v>79.71739130434783</v>
      </c>
      <c r="J91" s="29">
        <v>220.02</v>
      </c>
      <c r="K91" s="29">
        <v>79.72</v>
      </c>
      <c r="L91" s="40">
        <v>12</v>
      </c>
      <c r="M91" s="12">
        <v>4.35</v>
      </c>
      <c r="N91" s="25">
        <v>87</v>
      </c>
      <c r="O91" t="s">
        <v>95</v>
      </c>
      <c r="P91" s="34">
        <v>0</v>
      </c>
      <c r="Q91" s="23">
        <f t="shared" si="7"/>
        <v>0</v>
      </c>
      <c r="R91" s="29">
        <v>79.72</v>
      </c>
      <c r="S91" s="29">
        <v>0</v>
      </c>
      <c r="T91" s="29">
        <v>0</v>
      </c>
      <c r="U91" s="12" t="e">
        <f>#REF!+J91+#REF!+L91+S91</f>
        <v>#REF!</v>
      </c>
      <c r="V91" s="12" t="e">
        <f>ROUND(SUM(U91/#REF!)*1000,2)</f>
        <v>#REF!</v>
      </c>
    </row>
    <row r="92" spans="1:22" ht="16.5">
      <c r="A92" s="9">
        <v>88</v>
      </c>
      <c r="B92" s="10" t="s">
        <v>96</v>
      </c>
      <c r="C92" s="25">
        <v>88</v>
      </c>
      <c r="D92" t="s">
        <v>96</v>
      </c>
      <c r="E92" s="34">
        <v>1508.32</v>
      </c>
      <c r="F92" s="10">
        <f t="shared" si="4"/>
        <v>0</v>
      </c>
      <c r="G92" s="11">
        <v>20117</v>
      </c>
      <c r="H92" s="23">
        <f t="shared" si="5"/>
        <v>1421.32</v>
      </c>
      <c r="I92" s="23">
        <f t="shared" si="6"/>
        <v>70.65268181140328</v>
      </c>
      <c r="J92" s="29">
        <v>1429.32</v>
      </c>
      <c r="K92" s="29">
        <v>71.05</v>
      </c>
      <c r="L92" s="40">
        <v>87</v>
      </c>
      <c r="M92" s="12">
        <v>4.32</v>
      </c>
      <c r="N92" s="25">
        <v>88</v>
      </c>
      <c r="O92" t="s">
        <v>96</v>
      </c>
      <c r="P92" s="34">
        <v>35.42</v>
      </c>
      <c r="Q92" s="23">
        <f t="shared" si="7"/>
        <v>1.7606999055525179</v>
      </c>
      <c r="R92" s="29">
        <v>71.05</v>
      </c>
      <c r="S92" s="29">
        <v>27.42</v>
      </c>
      <c r="T92" s="29">
        <v>1.36</v>
      </c>
      <c r="U92" s="12" t="e">
        <f>#REF!+J92+#REF!+L92+S92</f>
        <v>#REF!</v>
      </c>
      <c r="V92" s="12" t="e">
        <f>ROUND(SUM(U92/#REF!)*1000,2)</f>
        <v>#REF!</v>
      </c>
    </row>
    <row r="93" spans="1:22" ht="16.5">
      <c r="A93" s="9">
        <v>89</v>
      </c>
      <c r="B93" s="10" t="s">
        <v>97</v>
      </c>
      <c r="C93" s="25">
        <v>89</v>
      </c>
      <c r="D93" t="s">
        <v>97</v>
      </c>
      <c r="E93" s="34">
        <v>1504.23</v>
      </c>
      <c r="F93" s="10">
        <f t="shared" si="4"/>
        <v>0</v>
      </c>
      <c r="G93" s="11">
        <v>22343</v>
      </c>
      <c r="H93" s="23">
        <f t="shared" si="5"/>
        <v>1416.1100000000001</v>
      </c>
      <c r="I93" s="23">
        <f t="shared" si="6"/>
        <v>63.38047710692388</v>
      </c>
      <c r="J93" s="29">
        <v>1449.67</v>
      </c>
      <c r="K93" s="29">
        <v>64.88</v>
      </c>
      <c r="L93" s="40">
        <v>88.12</v>
      </c>
      <c r="M93" s="12">
        <v>3.94</v>
      </c>
      <c r="N93" s="25">
        <v>89</v>
      </c>
      <c r="O93" t="s">
        <v>97</v>
      </c>
      <c r="P93" s="34">
        <v>68.65</v>
      </c>
      <c r="Q93" s="23">
        <f t="shared" si="7"/>
        <v>3.072550687016068</v>
      </c>
      <c r="R93" s="29">
        <v>64.88</v>
      </c>
      <c r="S93" s="29">
        <v>35.09</v>
      </c>
      <c r="T93" s="29">
        <v>1.57</v>
      </c>
      <c r="U93" s="12" t="e">
        <f>#REF!+J93+#REF!+L93+S93</f>
        <v>#REF!</v>
      </c>
      <c r="V93" s="12" t="e">
        <f>ROUND(SUM(U93/#REF!)*1000,2)</f>
        <v>#REF!</v>
      </c>
    </row>
    <row r="94" spans="1:22" ht="16.5">
      <c r="A94" s="9">
        <v>90</v>
      </c>
      <c r="B94" s="10" t="s">
        <v>98</v>
      </c>
      <c r="C94" s="25">
        <v>90</v>
      </c>
      <c r="D94" t="s">
        <v>98</v>
      </c>
      <c r="E94" s="34">
        <v>128</v>
      </c>
      <c r="F94" s="10">
        <f t="shared" si="4"/>
        <v>0</v>
      </c>
      <c r="G94" s="11">
        <v>1155</v>
      </c>
      <c r="H94" s="23">
        <f t="shared" si="5"/>
        <v>125</v>
      </c>
      <c r="I94" s="23">
        <f t="shared" si="6"/>
        <v>108.22510822510823</v>
      </c>
      <c r="J94" s="29">
        <v>125</v>
      </c>
      <c r="K94" s="29">
        <v>108.23</v>
      </c>
      <c r="L94" s="40">
        <v>3</v>
      </c>
      <c r="M94" s="12">
        <v>2.6</v>
      </c>
      <c r="N94" s="25">
        <v>90</v>
      </c>
      <c r="O94" t="s">
        <v>98</v>
      </c>
      <c r="P94" s="34">
        <v>1.5</v>
      </c>
      <c r="Q94" s="23">
        <f t="shared" si="7"/>
        <v>1.2987012987012987</v>
      </c>
      <c r="R94" s="29">
        <v>108.23</v>
      </c>
      <c r="S94" s="29">
        <v>1.5</v>
      </c>
      <c r="T94" s="29">
        <v>1.3</v>
      </c>
      <c r="U94" s="12" t="e">
        <f>#REF!+J94+#REF!+L94+S94</f>
        <v>#REF!</v>
      </c>
      <c r="V94" s="12" t="e">
        <f>ROUND(SUM(U94/#REF!)*1000,2)</f>
        <v>#REF!</v>
      </c>
    </row>
    <row r="95" spans="1:22" ht="16.5">
      <c r="A95" s="9">
        <v>91</v>
      </c>
      <c r="B95" s="10" t="s">
        <v>99</v>
      </c>
      <c r="C95" s="25">
        <v>91</v>
      </c>
      <c r="D95" t="s">
        <v>99</v>
      </c>
      <c r="E95" s="34">
        <v>131.7</v>
      </c>
      <c r="F95" s="10">
        <f t="shared" si="4"/>
        <v>0</v>
      </c>
      <c r="G95" s="11">
        <v>1399</v>
      </c>
      <c r="H95" s="23">
        <f t="shared" si="5"/>
        <v>124.85</v>
      </c>
      <c r="I95" s="23">
        <f t="shared" si="6"/>
        <v>89.24231593995711</v>
      </c>
      <c r="J95" s="29">
        <v>124.85</v>
      </c>
      <c r="K95" s="29">
        <v>89.24</v>
      </c>
      <c r="L95" s="40">
        <v>6.85</v>
      </c>
      <c r="M95" s="12">
        <v>4.9</v>
      </c>
      <c r="N95" s="25">
        <v>91</v>
      </c>
      <c r="O95" t="s">
        <v>99</v>
      </c>
      <c r="P95" s="34">
        <v>3.7</v>
      </c>
      <c r="Q95" s="23">
        <f t="shared" si="7"/>
        <v>2.6447462473195142</v>
      </c>
      <c r="R95" s="29">
        <v>89.24</v>
      </c>
      <c r="S95" s="29">
        <v>3.7</v>
      </c>
      <c r="T95" s="29">
        <v>2.64</v>
      </c>
      <c r="U95" s="12" t="e">
        <f>#REF!+J95+#REF!+L95+S95</f>
        <v>#REF!</v>
      </c>
      <c r="V95" s="12" t="e">
        <f>ROUND(SUM(U95/#REF!)*1000,2)</f>
        <v>#REF!</v>
      </c>
    </row>
    <row r="96" spans="1:22" ht="16.5">
      <c r="A96" s="9">
        <v>92</v>
      </c>
      <c r="B96" s="10" t="s">
        <v>100</v>
      </c>
      <c r="C96" s="25">
        <v>92</v>
      </c>
      <c r="D96" t="s">
        <v>100</v>
      </c>
      <c r="E96" s="34">
        <v>554.55</v>
      </c>
      <c r="F96" s="10">
        <f t="shared" si="4"/>
        <v>0</v>
      </c>
      <c r="G96" s="11">
        <v>6965</v>
      </c>
      <c r="H96" s="23">
        <f t="shared" si="5"/>
        <v>517.75</v>
      </c>
      <c r="I96" s="23">
        <f t="shared" si="6"/>
        <v>74.33596554199569</v>
      </c>
      <c r="J96" s="29">
        <v>525.75</v>
      </c>
      <c r="K96" s="29">
        <v>75.48</v>
      </c>
      <c r="L96" s="40">
        <v>36.8</v>
      </c>
      <c r="M96" s="12">
        <v>5.28</v>
      </c>
      <c r="N96" s="25">
        <v>92</v>
      </c>
      <c r="O96" t="s">
        <v>100</v>
      </c>
      <c r="P96" s="34">
        <v>25</v>
      </c>
      <c r="Q96" s="23">
        <f t="shared" si="7"/>
        <v>3.5893754486719307</v>
      </c>
      <c r="R96" s="29">
        <v>75.48</v>
      </c>
      <c r="S96" s="29">
        <v>17</v>
      </c>
      <c r="T96" s="29">
        <v>2.44</v>
      </c>
      <c r="U96" s="12" t="e">
        <f>#REF!+J96+#REF!+L96+S96</f>
        <v>#REF!</v>
      </c>
      <c r="V96" s="12" t="e">
        <f>ROUND(SUM(U96/#REF!)*1000,2)</f>
        <v>#REF!</v>
      </c>
    </row>
    <row r="97" spans="1:22" ht="16.5">
      <c r="A97" s="9">
        <v>93</v>
      </c>
      <c r="B97" s="10" t="s">
        <v>101</v>
      </c>
      <c r="C97" s="25">
        <v>93</v>
      </c>
      <c r="D97" t="s">
        <v>101</v>
      </c>
      <c r="E97" s="34">
        <v>370.9</v>
      </c>
      <c r="F97" s="10">
        <f t="shared" si="4"/>
        <v>0</v>
      </c>
      <c r="G97" s="11">
        <v>5046</v>
      </c>
      <c r="H97" s="23">
        <f t="shared" si="5"/>
        <v>347.9</v>
      </c>
      <c r="I97" s="23">
        <f t="shared" si="6"/>
        <v>68.9456995640111</v>
      </c>
      <c r="J97" s="29">
        <v>347.9</v>
      </c>
      <c r="K97" s="29">
        <v>68.95</v>
      </c>
      <c r="L97" s="40">
        <v>23</v>
      </c>
      <c r="M97" s="12">
        <v>4.56</v>
      </c>
      <c r="N97" s="25">
        <v>93</v>
      </c>
      <c r="O97" t="s">
        <v>101</v>
      </c>
      <c r="P97" s="34">
        <v>3.73</v>
      </c>
      <c r="Q97" s="23">
        <f t="shared" si="7"/>
        <v>0.7391993658343241</v>
      </c>
      <c r="R97" s="29">
        <v>68.95</v>
      </c>
      <c r="S97" s="29">
        <v>3.73</v>
      </c>
      <c r="T97" s="29">
        <v>0.74</v>
      </c>
      <c r="U97" s="12" t="e">
        <f>#REF!+J97+#REF!+L97+S97</f>
        <v>#REF!</v>
      </c>
      <c r="V97" s="12" t="e">
        <f>ROUND(SUM(U97/#REF!)*1000,2)</f>
        <v>#REF!</v>
      </c>
    </row>
    <row r="98" spans="1:22" ht="16.5">
      <c r="A98" s="9">
        <v>94</v>
      </c>
      <c r="B98" s="10" t="s">
        <v>102</v>
      </c>
      <c r="C98" s="25">
        <v>94</v>
      </c>
      <c r="D98" t="s">
        <v>102</v>
      </c>
      <c r="E98" s="34">
        <v>617.92</v>
      </c>
      <c r="F98" s="10">
        <f t="shared" si="4"/>
        <v>0</v>
      </c>
      <c r="G98" s="11">
        <v>7132</v>
      </c>
      <c r="H98" s="23">
        <f t="shared" si="5"/>
        <v>598.92</v>
      </c>
      <c r="I98" s="23">
        <f t="shared" si="6"/>
        <v>83.97644419517667</v>
      </c>
      <c r="J98" s="29">
        <v>599.67</v>
      </c>
      <c r="K98" s="29">
        <v>84.08</v>
      </c>
      <c r="L98" s="40">
        <v>19</v>
      </c>
      <c r="M98" s="12">
        <v>2.66</v>
      </c>
      <c r="N98" s="25">
        <v>94</v>
      </c>
      <c r="O98" t="s">
        <v>102</v>
      </c>
      <c r="P98" s="34">
        <v>21.75</v>
      </c>
      <c r="Q98" s="23">
        <f t="shared" si="7"/>
        <v>3.049635445877734</v>
      </c>
      <c r="R98" s="29">
        <v>84.08</v>
      </c>
      <c r="S98" s="29">
        <v>21</v>
      </c>
      <c r="T98" s="29">
        <v>2.94</v>
      </c>
      <c r="U98" s="12" t="e">
        <f>#REF!+J98+#REF!+L98+S98</f>
        <v>#REF!</v>
      </c>
      <c r="V98" s="12" t="e">
        <f>ROUND(SUM(U98/#REF!)*1000,2)</f>
        <v>#REF!</v>
      </c>
    </row>
    <row r="99" spans="1:22" ht="16.5">
      <c r="A99" s="9">
        <v>95</v>
      </c>
      <c r="B99" s="10" t="s">
        <v>103</v>
      </c>
      <c r="C99" s="25">
        <v>95</v>
      </c>
      <c r="D99" t="s">
        <v>103</v>
      </c>
      <c r="E99" s="34">
        <v>156.4</v>
      </c>
      <c r="F99" s="10">
        <f t="shared" si="4"/>
        <v>0</v>
      </c>
      <c r="G99" s="11">
        <v>1951</v>
      </c>
      <c r="H99" s="23">
        <f t="shared" si="5"/>
        <v>146.4</v>
      </c>
      <c r="I99" s="23">
        <f t="shared" si="6"/>
        <v>75.03844182470529</v>
      </c>
      <c r="J99" s="29">
        <v>146.4</v>
      </c>
      <c r="K99" s="29">
        <v>75.04</v>
      </c>
      <c r="L99" s="40">
        <v>10</v>
      </c>
      <c r="M99" s="12">
        <v>5.13</v>
      </c>
      <c r="N99" s="25">
        <v>95</v>
      </c>
      <c r="O99" t="s">
        <v>103</v>
      </c>
      <c r="P99" s="34">
        <v>29</v>
      </c>
      <c r="Q99" s="23">
        <f t="shared" si="7"/>
        <v>14.86417221937468</v>
      </c>
      <c r="R99" s="29">
        <v>75.04</v>
      </c>
      <c r="S99" s="29">
        <v>29</v>
      </c>
      <c r="T99" s="29">
        <v>14.86</v>
      </c>
      <c r="U99" s="12" t="e">
        <f>#REF!+J99+#REF!+L99+S99</f>
        <v>#REF!</v>
      </c>
      <c r="V99" s="12" t="e">
        <f>ROUND(SUM(U99/#REF!)*1000,2)</f>
        <v>#REF!</v>
      </c>
    </row>
    <row r="100" spans="1:22" ht="16.5">
      <c r="A100" s="9">
        <v>96</v>
      </c>
      <c r="B100" s="10" t="s">
        <v>104</v>
      </c>
      <c r="C100" s="25">
        <v>96</v>
      </c>
      <c r="D100" t="s">
        <v>104</v>
      </c>
      <c r="E100" s="34">
        <v>565.83</v>
      </c>
      <c r="F100" s="10">
        <f t="shared" si="4"/>
        <v>0</v>
      </c>
      <c r="G100" s="11">
        <v>6827</v>
      </c>
      <c r="H100" s="23">
        <f t="shared" si="5"/>
        <v>530.99</v>
      </c>
      <c r="I100" s="23">
        <f t="shared" si="6"/>
        <v>77.77794053024755</v>
      </c>
      <c r="J100" s="29">
        <v>535.03</v>
      </c>
      <c r="K100" s="29">
        <v>78.37</v>
      </c>
      <c r="L100" s="40">
        <v>34.84</v>
      </c>
      <c r="M100" s="12">
        <v>5.1</v>
      </c>
      <c r="N100" s="25">
        <v>96</v>
      </c>
      <c r="O100" t="s">
        <v>104</v>
      </c>
      <c r="P100" s="34">
        <v>43.42</v>
      </c>
      <c r="Q100" s="23">
        <f t="shared" si="7"/>
        <v>6.360041013622382</v>
      </c>
      <c r="R100" s="29">
        <v>78.37</v>
      </c>
      <c r="S100" s="29">
        <v>39.38</v>
      </c>
      <c r="T100" s="29">
        <v>5.77</v>
      </c>
      <c r="U100" s="12" t="e">
        <f>#REF!+J100+#REF!+L100+S100</f>
        <v>#REF!</v>
      </c>
      <c r="V100" s="12" t="e">
        <f>ROUND(SUM(U100/#REF!)*1000,2)</f>
        <v>#REF!</v>
      </c>
    </row>
    <row r="101" spans="1:22" ht="16.5">
      <c r="A101" s="9">
        <v>97</v>
      </c>
      <c r="B101" s="10" t="s">
        <v>105</v>
      </c>
      <c r="C101" s="25">
        <v>97</v>
      </c>
      <c r="D101" t="s">
        <v>105</v>
      </c>
      <c r="E101" s="34">
        <v>333.93</v>
      </c>
      <c r="F101" s="10">
        <f t="shared" si="4"/>
        <v>0</v>
      </c>
      <c r="G101" s="11">
        <v>4314</v>
      </c>
      <c r="H101" s="23">
        <f t="shared" si="5"/>
        <v>312.57</v>
      </c>
      <c r="I101" s="23">
        <f t="shared" si="6"/>
        <v>72.4547983310153</v>
      </c>
      <c r="J101" s="29">
        <v>313.57</v>
      </c>
      <c r="K101" s="29">
        <v>72.69</v>
      </c>
      <c r="L101" s="40">
        <v>21.36</v>
      </c>
      <c r="M101" s="12">
        <v>4.95</v>
      </c>
      <c r="N101" s="25">
        <v>97</v>
      </c>
      <c r="O101" t="s">
        <v>105</v>
      </c>
      <c r="P101" s="34">
        <v>7.43</v>
      </c>
      <c r="Q101" s="23">
        <f t="shared" si="7"/>
        <v>1.7222994900324524</v>
      </c>
      <c r="R101" s="29">
        <v>72.69</v>
      </c>
      <c r="S101" s="29">
        <v>6.43</v>
      </c>
      <c r="T101" s="29">
        <v>1.49</v>
      </c>
      <c r="U101" s="12" t="e">
        <f>#REF!+J101+#REF!+L101+S101</f>
        <v>#REF!</v>
      </c>
      <c r="V101" s="12" t="e">
        <f>ROUND(SUM(U101/#REF!)*1000,2)</f>
        <v>#REF!</v>
      </c>
    </row>
    <row r="102" spans="1:22" ht="16.5">
      <c r="A102" s="9">
        <v>98</v>
      </c>
      <c r="B102" s="10" t="s">
        <v>106</v>
      </c>
      <c r="C102" s="25">
        <v>98</v>
      </c>
      <c r="D102" t="s">
        <v>106</v>
      </c>
      <c r="E102" s="34">
        <v>805.03</v>
      </c>
      <c r="F102" s="10">
        <f t="shared" si="4"/>
        <v>0</v>
      </c>
      <c r="G102" s="11">
        <v>11956</v>
      </c>
      <c r="H102" s="23">
        <f t="shared" si="5"/>
        <v>754.03</v>
      </c>
      <c r="I102" s="23">
        <f t="shared" si="6"/>
        <v>63.067079290732686</v>
      </c>
      <c r="J102" s="29">
        <v>770.03</v>
      </c>
      <c r="K102" s="29">
        <v>64.41</v>
      </c>
      <c r="L102" s="40">
        <v>51</v>
      </c>
      <c r="M102" s="12">
        <v>4.27</v>
      </c>
      <c r="N102" s="25">
        <v>98</v>
      </c>
      <c r="O102" t="s">
        <v>106</v>
      </c>
      <c r="P102" s="34">
        <v>19.63</v>
      </c>
      <c r="Q102" s="23">
        <f t="shared" si="7"/>
        <v>1.641853462696554</v>
      </c>
      <c r="R102" s="29">
        <v>64.41</v>
      </c>
      <c r="S102" s="29">
        <v>3.63</v>
      </c>
      <c r="T102" s="29">
        <v>0.3</v>
      </c>
      <c r="U102" s="12" t="e">
        <f>#REF!+J102+#REF!+L102+S102</f>
        <v>#REF!</v>
      </c>
      <c r="V102" s="12" t="e">
        <f>ROUND(SUM(U102/#REF!)*1000,2)</f>
        <v>#REF!</v>
      </c>
    </row>
    <row r="103" spans="1:22" ht="16.5">
      <c r="A103" s="65"/>
      <c r="B103" s="65"/>
      <c r="C103" s="25"/>
      <c r="D103"/>
      <c r="E103" s="34"/>
      <c r="F103" s="19"/>
      <c r="G103" s="11"/>
      <c r="H103" s="23"/>
      <c r="I103" s="23"/>
      <c r="J103" s="29"/>
      <c r="K103" s="29"/>
      <c r="L103" s="40"/>
      <c r="M103" s="12"/>
      <c r="N103" s="25"/>
      <c r="O103"/>
      <c r="P103" s="34"/>
      <c r="Q103" s="23"/>
      <c r="R103" s="29"/>
      <c r="S103" s="29"/>
      <c r="T103" s="29"/>
      <c r="U103" s="12"/>
      <c r="V103" s="12"/>
    </row>
    <row r="104" spans="1:22" ht="16.5">
      <c r="A104" s="66" t="s">
        <v>107</v>
      </c>
      <c r="B104" s="66"/>
      <c r="C104" s="25"/>
      <c r="D104" t="s">
        <v>12</v>
      </c>
      <c r="E104" s="34"/>
      <c r="F104" s="18"/>
      <c r="G104" s="11"/>
      <c r="H104" s="23"/>
      <c r="I104" s="23"/>
      <c r="J104" s="29"/>
      <c r="K104" s="29"/>
      <c r="L104" s="40"/>
      <c r="M104" s="12"/>
      <c r="N104" s="25"/>
      <c r="O104" t="s">
        <v>107</v>
      </c>
      <c r="P104" s="34"/>
      <c r="Q104" s="23"/>
      <c r="R104" s="29"/>
      <c r="S104" s="29"/>
      <c r="T104" s="29"/>
      <c r="U104" s="12"/>
      <c r="V104" s="12"/>
    </row>
    <row r="105" spans="1:22" ht="16.5">
      <c r="A105" s="66"/>
      <c r="B105" s="66"/>
      <c r="F105" s="18"/>
      <c r="G105" s="11"/>
      <c r="H105" s="23"/>
      <c r="I105" s="23"/>
      <c r="J105" s="29"/>
      <c r="K105" s="29"/>
      <c r="L105" s="40"/>
      <c r="M105" s="12"/>
      <c r="Q105" s="23"/>
      <c r="R105" s="29"/>
      <c r="S105" s="29"/>
      <c r="T105" s="29"/>
      <c r="U105" s="12"/>
      <c r="V105" s="12"/>
    </row>
    <row r="106" spans="1:22" ht="16.5">
      <c r="A106" s="9">
        <v>101</v>
      </c>
      <c r="B106" s="10" t="s">
        <v>108</v>
      </c>
      <c r="C106" s="25">
        <v>101</v>
      </c>
      <c r="D106" t="s">
        <v>108</v>
      </c>
      <c r="E106" s="34">
        <v>1190.28</v>
      </c>
      <c r="F106" s="10">
        <f aca="true" t="shared" si="8" ref="F106:F141">C106-A106</f>
        <v>0</v>
      </c>
      <c r="G106" s="11">
        <v>10890</v>
      </c>
      <c r="H106" s="23">
        <f aca="true" t="shared" si="9" ref="H106:H141">E106-L106</f>
        <v>1135.28</v>
      </c>
      <c r="I106" s="23">
        <f aca="true" t="shared" si="10" ref="I106:I141">H106/G106*1000</f>
        <v>104.24977043158862</v>
      </c>
      <c r="J106" s="29">
        <v>1135.28</v>
      </c>
      <c r="K106" s="29">
        <v>104.25</v>
      </c>
      <c r="L106" s="40">
        <v>55</v>
      </c>
      <c r="M106" s="12">
        <v>5.05</v>
      </c>
      <c r="N106" s="25">
        <v>101</v>
      </c>
      <c r="O106" t="s">
        <v>108</v>
      </c>
      <c r="P106" s="34">
        <v>332.5</v>
      </c>
      <c r="Q106" s="23">
        <f aca="true" t="shared" si="11" ref="Q106:Q141">P106/G106*1000</f>
        <v>30.532598714416896</v>
      </c>
      <c r="R106" s="29">
        <v>104.25</v>
      </c>
      <c r="S106" s="29">
        <v>332.5</v>
      </c>
      <c r="T106" s="29">
        <v>30.53</v>
      </c>
      <c r="U106" s="12" t="e">
        <f>#REF!+J106+#REF!+L106+S106</f>
        <v>#REF!</v>
      </c>
      <c r="V106" s="12" t="e">
        <f>ROUND(SUM(U106/#REF!)*1000,2)</f>
        <v>#REF!</v>
      </c>
    </row>
    <row r="107" spans="1:22" ht="16.5">
      <c r="A107" s="9">
        <v>102</v>
      </c>
      <c r="B107" s="10" t="s">
        <v>109</v>
      </c>
      <c r="C107" s="25">
        <v>102</v>
      </c>
      <c r="D107" t="s">
        <v>109</v>
      </c>
      <c r="E107" s="34">
        <v>222.5</v>
      </c>
      <c r="F107" s="10">
        <f t="shared" si="8"/>
        <v>0</v>
      </c>
      <c r="G107" s="11">
        <v>2337</v>
      </c>
      <c r="H107" s="23">
        <f t="shared" si="9"/>
        <v>209</v>
      </c>
      <c r="I107" s="23">
        <f t="shared" si="10"/>
        <v>89.4308943089431</v>
      </c>
      <c r="J107" s="29">
        <v>209</v>
      </c>
      <c r="K107" s="29">
        <v>89.43</v>
      </c>
      <c r="L107" s="40">
        <v>13.5</v>
      </c>
      <c r="M107" s="12">
        <v>5.78</v>
      </c>
      <c r="N107" s="25">
        <v>102</v>
      </c>
      <c r="O107" t="s">
        <v>109</v>
      </c>
      <c r="P107" s="34">
        <v>7</v>
      </c>
      <c r="Q107" s="23">
        <f t="shared" si="11"/>
        <v>2.995293110825845</v>
      </c>
      <c r="R107" s="29">
        <v>89.43</v>
      </c>
      <c r="S107" s="29">
        <v>7</v>
      </c>
      <c r="T107" s="29">
        <v>3</v>
      </c>
      <c r="U107" s="12" t="e">
        <f>#REF!+J107+#REF!+L107+S107</f>
        <v>#REF!</v>
      </c>
      <c r="V107" s="12" t="e">
        <f>ROUND(SUM(U107/#REF!)*1000,2)</f>
        <v>#REF!</v>
      </c>
    </row>
    <row r="108" spans="1:22" ht="16.5">
      <c r="A108" s="9">
        <v>103</v>
      </c>
      <c r="B108" s="10" t="s">
        <v>110</v>
      </c>
      <c r="C108" s="25">
        <v>103</v>
      </c>
      <c r="D108" t="s">
        <v>110</v>
      </c>
      <c r="E108" s="34">
        <v>95.8</v>
      </c>
      <c r="F108" s="10">
        <f t="shared" si="8"/>
        <v>0</v>
      </c>
      <c r="G108" s="11">
        <v>1099</v>
      </c>
      <c r="H108" s="23">
        <f t="shared" si="9"/>
        <v>87.8</v>
      </c>
      <c r="I108" s="23">
        <f t="shared" si="10"/>
        <v>79.89080982711556</v>
      </c>
      <c r="J108" s="29">
        <v>87.8</v>
      </c>
      <c r="K108" s="29">
        <v>79.89</v>
      </c>
      <c r="L108" s="40">
        <v>8</v>
      </c>
      <c r="M108" s="12">
        <v>7.28</v>
      </c>
      <c r="N108" s="25">
        <v>103</v>
      </c>
      <c r="O108" t="s">
        <v>110</v>
      </c>
      <c r="P108" s="34">
        <v>5</v>
      </c>
      <c r="Q108" s="23">
        <f t="shared" si="11"/>
        <v>4.549590536851683</v>
      </c>
      <c r="R108" s="29">
        <v>79.89</v>
      </c>
      <c r="S108" s="29">
        <v>5</v>
      </c>
      <c r="T108" s="29">
        <v>4.55</v>
      </c>
      <c r="U108" s="12" t="e">
        <f>#REF!+J108+#REF!+L108+S108</f>
        <v>#REF!</v>
      </c>
      <c r="V108" s="12" t="e">
        <f>ROUND(SUM(U108/#REF!)*1000,2)</f>
        <v>#REF!</v>
      </c>
    </row>
    <row r="109" spans="1:22" ht="16.5">
      <c r="A109" s="9">
        <v>104</v>
      </c>
      <c r="B109" s="10" t="s">
        <v>111</v>
      </c>
      <c r="C109" s="25">
        <v>104</v>
      </c>
      <c r="D109" t="s">
        <v>111</v>
      </c>
      <c r="E109" s="34">
        <v>427.31</v>
      </c>
      <c r="F109" s="10">
        <f t="shared" si="8"/>
        <v>0</v>
      </c>
      <c r="G109" s="11">
        <v>4192</v>
      </c>
      <c r="H109" s="23">
        <f t="shared" si="9"/>
        <v>403.31</v>
      </c>
      <c r="I109" s="23">
        <f t="shared" si="10"/>
        <v>96.2094465648855</v>
      </c>
      <c r="J109" s="29">
        <v>403.31</v>
      </c>
      <c r="K109" s="29">
        <v>96.21</v>
      </c>
      <c r="L109" s="40">
        <v>24</v>
      </c>
      <c r="M109" s="12">
        <v>5.73</v>
      </c>
      <c r="N109" s="25">
        <v>104</v>
      </c>
      <c r="O109" t="s">
        <v>111</v>
      </c>
      <c r="P109" s="34">
        <v>5.59</v>
      </c>
      <c r="Q109" s="23">
        <f t="shared" si="11"/>
        <v>1.3334923664122136</v>
      </c>
      <c r="R109" s="29">
        <v>96.21</v>
      </c>
      <c r="S109" s="29">
        <v>5.59</v>
      </c>
      <c r="T109" s="29">
        <v>1.33</v>
      </c>
      <c r="U109" s="12" t="e">
        <f>#REF!+J109+#REF!+L109+S109</f>
        <v>#REF!</v>
      </c>
      <c r="V109" s="12" t="e">
        <f>ROUND(SUM(U109/#REF!)*1000,2)</f>
        <v>#REF!</v>
      </c>
    </row>
    <row r="110" spans="1:22" ht="16.5">
      <c r="A110" s="9">
        <v>136</v>
      </c>
      <c r="B110" s="10" t="s">
        <v>137</v>
      </c>
      <c r="C110" s="25">
        <v>136</v>
      </c>
      <c r="D110" t="s">
        <v>137</v>
      </c>
      <c r="E110" s="34">
        <v>2708.76</v>
      </c>
      <c r="F110" s="10">
        <f t="shared" si="8"/>
        <v>0</v>
      </c>
      <c r="G110" s="11">
        <v>38029</v>
      </c>
      <c r="H110" s="23">
        <f t="shared" si="9"/>
        <v>2545.3900000000003</v>
      </c>
      <c r="I110" s="23">
        <f t="shared" si="10"/>
        <v>66.93286702253543</v>
      </c>
      <c r="J110" s="29">
        <v>2566.62</v>
      </c>
      <c r="K110" s="29">
        <v>67.49</v>
      </c>
      <c r="L110" s="40">
        <v>163.37</v>
      </c>
      <c r="M110" s="12">
        <v>4.3</v>
      </c>
      <c r="N110" s="25">
        <v>136</v>
      </c>
      <c r="O110" t="s">
        <v>137</v>
      </c>
      <c r="P110" s="34">
        <v>162.38</v>
      </c>
      <c r="Q110" s="23">
        <f t="shared" si="11"/>
        <v>4.269899287385942</v>
      </c>
      <c r="R110" s="29">
        <v>67.49</v>
      </c>
      <c r="S110" s="29">
        <v>141.15</v>
      </c>
      <c r="T110" s="29">
        <v>3.71</v>
      </c>
      <c r="U110" s="12" t="e">
        <f>#REF!+J110+#REF!+L110+S110</f>
        <v>#REF!</v>
      </c>
      <c r="V110" s="12" t="e">
        <f>ROUND(SUM(U110/#REF!)*1000,2)</f>
        <v>#REF!</v>
      </c>
    </row>
    <row r="111" spans="1:22" ht="16.5">
      <c r="A111" s="9">
        <v>106</v>
      </c>
      <c r="B111" s="10" t="s">
        <v>112</v>
      </c>
      <c r="C111" s="25">
        <v>106</v>
      </c>
      <c r="D111" t="s">
        <v>112</v>
      </c>
      <c r="E111" s="34">
        <v>229.6</v>
      </c>
      <c r="F111" s="10">
        <f t="shared" si="8"/>
        <v>0</v>
      </c>
      <c r="G111" s="11">
        <v>2766</v>
      </c>
      <c r="H111" s="23">
        <f t="shared" si="9"/>
        <v>216.6</v>
      </c>
      <c r="I111" s="23">
        <f t="shared" si="10"/>
        <v>78.30802603036877</v>
      </c>
      <c r="J111" s="29">
        <v>216.6</v>
      </c>
      <c r="K111" s="29">
        <v>78.31</v>
      </c>
      <c r="L111" s="40">
        <v>13</v>
      </c>
      <c r="M111" s="12">
        <v>4.7</v>
      </c>
      <c r="N111" s="25">
        <v>106</v>
      </c>
      <c r="O111" t="s">
        <v>112</v>
      </c>
      <c r="P111" s="34">
        <v>3</v>
      </c>
      <c r="Q111" s="23">
        <f t="shared" si="11"/>
        <v>1.0845986984815619</v>
      </c>
      <c r="R111" s="29">
        <v>78.31</v>
      </c>
      <c r="S111" s="29">
        <v>3</v>
      </c>
      <c r="T111" s="29">
        <v>1.08</v>
      </c>
      <c r="U111" s="12" t="e">
        <f>#REF!+J111+#REF!+L111+S111</f>
        <v>#REF!</v>
      </c>
      <c r="V111" s="12" t="e">
        <f>ROUND(SUM(U111/#REF!)*1000,2)</f>
        <v>#REF!</v>
      </c>
    </row>
    <row r="112" spans="1:22" ht="16.5">
      <c r="A112" s="9">
        <v>107</v>
      </c>
      <c r="B112" s="10" t="s">
        <v>113</v>
      </c>
      <c r="C112" s="25">
        <v>107</v>
      </c>
      <c r="D112" t="s">
        <v>113</v>
      </c>
      <c r="E112" s="34">
        <v>80.67</v>
      </c>
      <c r="F112" s="10">
        <f t="shared" si="8"/>
        <v>0</v>
      </c>
      <c r="G112" s="11">
        <v>913</v>
      </c>
      <c r="H112" s="23">
        <f t="shared" si="9"/>
        <v>74.67</v>
      </c>
      <c r="I112" s="23">
        <f t="shared" si="10"/>
        <v>81.78532311062432</v>
      </c>
      <c r="J112" s="29">
        <v>74.67</v>
      </c>
      <c r="K112" s="29">
        <v>81.79</v>
      </c>
      <c r="L112" s="40">
        <v>6</v>
      </c>
      <c r="M112" s="12">
        <v>6.57</v>
      </c>
      <c r="N112" s="25">
        <v>107</v>
      </c>
      <c r="O112" t="s">
        <v>113</v>
      </c>
      <c r="P112" s="34">
        <v>3.4</v>
      </c>
      <c r="Q112" s="23">
        <f t="shared" si="11"/>
        <v>3.723986856516977</v>
      </c>
      <c r="R112" s="29">
        <v>81.79</v>
      </c>
      <c r="S112" s="29">
        <v>3.4</v>
      </c>
      <c r="T112" s="29">
        <v>3.72</v>
      </c>
      <c r="U112" s="12" t="e">
        <f>#REF!+J112+#REF!+L112+S112</f>
        <v>#REF!</v>
      </c>
      <c r="V112" s="12" t="e">
        <f>ROUND(SUM(U112/#REF!)*1000,2)</f>
        <v>#REF!</v>
      </c>
    </row>
    <row r="113" spans="1:22" ht="16.5">
      <c r="A113" s="9">
        <v>108</v>
      </c>
      <c r="B113" s="10" t="s">
        <v>114</v>
      </c>
      <c r="C113" s="25">
        <v>108</v>
      </c>
      <c r="D113" t="s">
        <v>114</v>
      </c>
      <c r="E113" s="34">
        <v>630.1</v>
      </c>
      <c r="F113" s="10">
        <f t="shared" si="8"/>
        <v>0</v>
      </c>
      <c r="G113" s="11">
        <v>7415</v>
      </c>
      <c r="H113" s="23">
        <f t="shared" si="9"/>
        <v>590.53</v>
      </c>
      <c r="I113" s="23">
        <f t="shared" si="10"/>
        <v>79.63991908293998</v>
      </c>
      <c r="J113" s="29">
        <v>592.53</v>
      </c>
      <c r="K113" s="29">
        <v>79.91</v>
      </c>
      <c r="L113" s="40">
        <v>39.57</v>
      </c>
      <c r="M113" s="12">
        <v>5.34</v>
      </c>
      <c r="N113" s="25">
        <v>108</v>
      </c>
      <c r="O113" t="s">
        <v>114</v>
      </c>
      <c r="P113" s="34">
        <v>48</v>
      </c>
      <c r="Q113" s="23">
        <f t="shared" si="11"/>
        <v>6.473364801078894</v>
      </c>
      <c r="R113" s="29">
        <v>79.91</v>
      </c>
      <c r="S113" s="29">
        <v>46</v>
      </c>
      <c r="T113" s="29">
        <v>6.2</v>
      </c>
      <c r="U113" s="12" t="e">
        <f>#REF!+J113+#REF!+L113+S113</f>
        <v>#REF!</v>
      </c>
      <c r="V113" s="12" t="e">
        <f>ROUND(SUM(U113/#REF!)*1000,2)</f>
        <v>#REF!</v>
      </c>
    </row>
    <row r="114" spans="1:22" ht="16.5">
      <c r="A114" s="9">
        <v>109</v>
      </c>
      <c r="B114" s="10" t="s">
        <v>115</v>
      </c>
      <c r="C114" s="25">
        <v>109</v>
      </c>
      <c r="D114" t="s">
        <v>115</v>
      </c>
      <c r="E114" s="34">
        <v>165.32</v>
      </c>
      <c r="F114" s="10">
        <f t="shared" si="8"/>
        <v>0</v>
      </c>
      <c r="G114" s="11">
        <v>1754</v>
      </c>
      <c r="H114" s="23">
        <f t="shared" si="9"/>
        <v>154.29999999999998</v>
      </c>
      <c r="I114" s="23">
        <f t="shared" si="10"/>
        <v>87.97035347776509</v>
      </c>
      <c r="J114" s="29">
        <v>156.8</v>
      </c>
      <c r="K114" s="29">
        <v>89.4</v>
      </c>
      <c r="L114" s="40">
        <v>11.02</v>
      </c>
      <c r="M114" s="12">
        <v>6.28</v>
      </c>
      <c r="N114" s="25">
        <v>109</v>
      </c>
      <c r="O114" t="s">
        <v>115</v>
      </c>
      <c r="P114" s="34">
        <v>3.35</v>
      </c>
      <c r="Q114" s="23">
        <f t="shared" si="11"/>
        <v>1.9099201824401368</v>
      </c>
      <c r="R114" s="29">
        <v>89.4</v>
      </c>
      <c r="S114" s="29">
        <v>0.85</v>
      </c>
      <c r="T114" s="29">
        <v>0.48</v>
      </c>
      <c r="U114" s="12" t="e">
        <f>#REF!+J114+#REF!+L114+S114</f>
        <v>#REF!</v>
      </c>
      <c r="V114" s="12" t="e">
        <f>ROUND(SUM(U114/#REF!)*1000,2)</f>
        <v>#REF!</v>
      </c>
    </row>
    <row r="115" spans="1:22" ht="16.5">
      <c r="A115" s="9">
        <v>135</v>
      </c>
      <c r="B115" s="10" t="s">
        <v>45</v>
      </c>
      <c r="C115" s="25">
        <v>135</v>
      </c>
      <c r="D115" t="s">
        <v>45</v>
      </c>
      <c r="E115" s="34">
        <v>125.51</v>
      </c>
      <c r="F115" s="10">
        <f t="shared" si="8"/>
        <v>0</v>
      </c>
      <c r="G115" s="11">
        <v>1358</v>
      </c>
      <c r="H115" s="23">
        <f t="shared" si="9"/>
        <v>118.61</v>
      </c>
      <c r="I115" s="23">
        <f t="shared" si="10"/>
        <v>87.34167893961708</v>
      </c>
      <c r="J115" s="29">
        <v>118.61</v>
      </c>
      <c r="K115" s="29">
        <v>87.34</v>
      </c>
      <c r="L115" s="40">
        <v>6.9</v>
      </c>
      <c r="M115" s="12">
        <v>5.08</v>
      </c>
      <c r="N115" s="25">
        <v>135</v>
      </c>
      <c r="O115" t="s">
        <v>45</v>
      </c>
      <c r="P115" s="34">
        <v>8.42</v>
      </c>
      <c r="Q115" s="23">
        <f t="shared" si="11"/>
        <v>6.200294550810015</v>
      </c>
      <c r="R115" s="29">
        <v>87.34</v>
      </c>
      <c r="S115" s="29">
        <v>8.42</v>
      </c>
      <c r="T115" s="29">
        <v>6.2</v>
      </c>
      <c r="U115" s="12" t="e">
        <f>#REF!+J115+#REF!+L115+S115</f>
        <v>#REF!</v>
      </c>
      <c r="V115" s="12" t="e">
        <f>ROUND(SUM(U115/#REF!)*1000,2)</f>
        <v>#REF!</v>
      </c>
    </row>
    <row r="116" spans="1:22" ht="16.5">
      <c r="A116" s="9">
        <v>110</v>
      </c>
      <c r="B116" s="10" t="s">
        <v>116</v>
      </c>
      <c r="C116" s="25">
        <v>110</v>
      </c>
      <c r="D116" t="s">
        <v>116</v>
      </c>
      <c r="E116" s="34">
        <v>205.5</v>
      </c>
      <c r="F116" s="10">
        <f t="shared" si="8"/>
        <v>0</v>
      </c>
      <c r="G116" s="11">
        <v>2274</v>
      </c>
      <c r="H116" s="23">
        <f t="shared" si="9"/>
        <v>195.5</v>
      </c>
      <c r="I116" s="23">
        <f t="shared" si="10"/>
        <v>85.97185576077398</v>
      </c>
      <c r="J116" s="29">
        <v>195.5</v>
      </c>
      <c r="K116" s="29">
        <v>85.97</v>
      </c>
      <c r="L116" s="40">
        <v>10</v>
      </c>
      <c r="M116" s="12">
        <v>4.4</v>
      </c>
      <c r="N116" s="25">
        <v>110</v>
      </c>
      <c r="O116" t="s">
        <v>116</v>
      </c>
      <c r="P116" s="34">
        <v>18.25</v>
      </c>
      <c r="Q116" s="23">
        <f t="shared" si="11"/>
        <v>8.025505716798593</v>
      </c>
      <c r="R116" s="29">
        <v>85.97</v>
      </c>
      <c r="S116" s="29">
        <v>18.25</v>
      </c>
      <c r="T116" s="29">
        <v>8.03</v>
      </c>
      <c r="U116" s="12" t="e">
        <f>#REF!+J116+#REF!+L116+S116</f>
        <v>#REF!</v>
      </c>
      <c r="V116" s="12" t="e">
        <f>ROUND(SUM(U116/#REF!)*1000,2)</f>
        <v>#REF!</v>
      </c>
    </row>
    <row r="117" spans="1:22" ht="16.5">
      <c r="A117" s="9">
        <v>111</v>
      </c>
      <c r="B117" s="10" t="s">
        <v>117</v>
      </c>
      <c r="C117" s="25">
        <v>111</v>
      </c>
      <c r="D117" t="s">
        <v>117</v>
      </c>
      <c r="E117" s="34">
        <v>101.46</v>
      </c>
      <c r="F117" s="10">
        <f t="shared" si="8"/>
        <v>0</v>
      </c>
      <c r="G117" s="11">
        <v>1278</v>
      </c>
      <c r="H117" s="23">
        <f t="shared" si="9"/>
        <v>95.46</v>
      </c>
      <c r="I117" s="23">
        <f t="shared" si="10"/>
        <v>74.69483568075117</v>
      </c>
      <c r="J117" s="29">
        <v>99.15</v>
      </c>
      <c r="K117" s="29">
        <v>77.58</v>
      </c>
      <c r="L117" s="40">
        <v>6</v>
      </c>
      <c r="M117" s="12">
        <v>4.69</v>
      </c>
      <c r="N117" s="25">
        <v>111</v>
      </c>
      <c r="O117" t="s">
        <v>117</v>
      </c>
      <c r="P117" s="34">
        <v>7.89</v>
      </c>
      <c r="Q117" s="23">
        <f t="shared" si="11"/>
        <v>6.173708920187793</v>
      </c>
      <c r="R117" s="29">
        <v>77.58</v>
      </c>
      <c r="S117" s="29">
        <v>4.2</v>
      </c>
      <c r="T117" s="29">
        <v>3.29</v>
      </c>
      <c r="U117" s="12" t="e">
        <f>#REF!+J117+#REF!+L117+S117</f>
        <v>#REF!</v>
      </c>
      <c r="V117" s="12" t="e">
        <f>ROUND(SUM(U117/#REF!)*1000,2)</f>
        <v>#REF!</v>
      </c>
    </row>
    <row r="118" spans="1:22" ht="16.5">
      <c r="A118" s="9">
        <v>112</v>
      </c>
      <c r="B118" s="10" t="s">
        <v>118</v>
      </c>
      <c r="C118" s="25">
        <v>112</v>
      </c>
      <c r="D118" t="s">
        <v>118</v>
      </c>
      <c r="E118" s="34">
        <v>1847.06</v>
      </c>
      <c r="F118" s="10">
        <f t="shared" si="8"/>
        <v>0</v>
      </c>
      <c r="G118" s="11">
        <v>22887</v>
      </c>
      <c r="H118" s="23">
        <f t="shared" si="9"/>
        <v>1723.06</v>
      </c>
      <c r="I118" s="23">
        <f t="shared" si="10"/>
        <v>75.28553327216324</v>
      </c>
      <c r="J118" s="29">
        <v>1752.56</v>
      </c>
      <c r="K118" s="29">
        <v>76.57</v>
      </c>
      <c r="L118" s="40">
        <v>124</v>
      </c>
      <c r="M118" s="12">
        <v>5.42</v>
      </c>
      <c r="N118" s="25">
        <v>112</v>
      </c>
      <c r="O118" t="s">
        <v>118</v>
      </c>
      <c r="P118" s="34">
        <v>58.5</v>
      </c>
      <c r="Q118" s="23">
        <f t="shared" si="11"/>
        <v>2.5560361777428233</v>
      </c>
      <c r="R118" s="29">
        <v>76.57</v>
      </c>
      <c r="S118" s="29">
        <v>29</v>
      </c>
      <c r="T118" s="29">
        <v>1.27</v>
      </c>
      <c r="U118" s="12" t="e">
        <f>#REF!+J118+#REF!+L118+S118</f>
        <v>#REF!</v>
      </c>
      <c r="V118" s="12" t="e">
        <f>ROUND(SUM(U118/#REF!)*1000,2)</f>
        <v>#REF!</v>
      </c>
    </row>
    <row r="119" spans="1:22" ht="16.5">
      <c r="A119" s="9">
        <v>113</v>
      </c>
      <c r="B119" s="10" t="s">
        <v>119</v>
      </c>
      <c r="C119" s="25">
        <v>113</v>
      </c>
      <c r="D119" t="s">
        <v>119</v>
      </c>
      <c r="E119" s="34">
        <v>354.12</v>
      </c>
      <c r="F119" s="10">
        <f t="shared" si="8"/>
        <v>0</v>
      </c>
      <c r="G119" s="11">
        <v>3912</v>
      </c>
      <c r="H119" s="23">
        <f t="shared" si="9"/>
        <v>335.62</v>
      </c>
      <c r="I119" s="23">
        <f t="shared" si="10"/>
        <v>85.79243353783231</v>
      </c>
      <c r="J119" s="29">
        <v>338.62</v>
      </c>
      <c r="K119" s="29">
        <v>86.56</v>
      </c>
      <c r="L119" s="40">
        <v>18.5</v>
      </c>
      <c r="M119" s="12">
        <v>4.73</v>
      </c>
      <c r="N119" s="25">
        <v>113</v>
      </c>
      <c r="O119" t="s">
        <v>119</v>
      </c>
      <c r="P119" s="34">
        <v>21.18</v>
      </c>
      <c r="Q119" s="23">
        <f t="shared" si="11"/>
        <v>5.414110429447853</v>
      </c>
      <c r="R119" s="29">
        <v>86.56</v>
      </c>
      <c r="S119" s="29">
        <v>18.18</v>
      </c>
      <c r="T119" s="29">
        <v>4.65</v>
      </c>
      <c r="U119" s="12" t="e">
        <f>#REF!+J119+#REF!+L119+S119</f>
        <v>#REF!</v>
      </c>
      <c r="V119" s="12" t="e">
        <f>ROUND(SUM(U119/#REF!)*1000,2)</f>
        <v>#REF!</v>
      </c>
    </row>
    <row r="120" spans="1:22" ht="16.5">
      <c r="A120" s="9">
        <v>114</v>
      </c>
      <c r="B120" s="10" t="s">
        <v>120</v>
      </c>
      <c r="C120" s="25">
        <v>114</v>
      </c>
      <c r="D120" t="s">
        <v>120</v>
      </c>
      <c r="E120" s="34">
        <v>322.75</v>
      </c>
      <c r="F120" s="10">
        <f t="shared" si="8"/>
        <v>0</v>
      </c>
      <c r="G120" s="11">
        <v>3946</v>
      </c>
      <c r="H120" s="23">
        <f t="shared" si="9"/>
        <v>306.75</v>
      </c>
      <c r="I120" s="23">
        <f t="shared" si="10"/>
        <v>77.73694880892043</v>
      </c>
      <c r="J120" s="29">
        <v>307.75</v>
      </c>
      <c r="K120" s="29">
        <v>77.99</v>
      </c>
      <c r="L120" s="40">
        <v>16</v>
      </c>
      <c r="M120" s="12">
        <v>4.05</v>
      </c>
      <c r="N120" s="25">
        <v>114</v>
      </c>
      <c r="O120" t="s">
        <v>120</v>
      </c>
      <c r="P120" s="34">
        <v>17</v>
      </c>
      <c r="Q120" s="23">
        <f t="shared" si="11"/>
        <v>4.308160162189559</v>
      </c>
      <c r="R120" s="29">
        <v>77.99</v>
      </c>
      <c r="S120" s="29">
        <v>16</v>
      </c>
      <c r="T120" s="29">
        <v>4.05</v>
      </c>
      <c r="U120" s="12" t="e">
        <f>#REF!+J120+#REF!+L120+S120</f>
        <v>#REF!</v>
      </c>
      <c r="V120" s="12" t="e">
        <f>ROUND(SUM(U120/#REF!)*1000,2)</f>
        <v>#REF!</v>
      </c>
    </row>
    <row r="121" spans="1:22" ht="16.5">
      <c r="A121" s="9">
        <v>137</v>
      </c>
      <c r="B121" s="10" t="s">
        <v>138</v>
      </c>
      <c r="C121" s="25">
        <v>137</v>
      </c>
      <c r="D121" t="s">
        <v>138</v>
      </c>
      <c r="E121" s="34">
        <v>43.6</v>
      </c>
      <c r="F121" s="10">
        <f t="shared" si="8"/>
        <v>0</v>
      </c>
      <c r="G121" s="11">
        <v>465</v>
      </c>
      <c r="H121" s="23">
        <f t="shared" si="9"/>
        <v>39.6</v>
      </c>
      <c r="I121" s="23">
        <f t="shared" si="10"/>
        <v>85.16129032258064</v>
      </c>
      <c r="J121" s="29">
        <v>40.6</v>
      </c>
      <c r="K121" s="29">
        <v>87.31</v>
      </c>
      <c r="L121" s="40">
        <v>4</v>
      </c>
      <c r="M121" s="12">
        <v>8.6</v>
      </c>
      <c r="N121" s="25">
        <v>137</v>
      </c>
      <c r="O121" t="s">
        <v>138</v>
      </c>
      <c r="P121" s="34">
        <v>9</v>
      </c>
      <c r="Q121" s="23">
        <f t="shared" si="11"/>
        <v>19.35483870967742</v>
      </c>
      <c r="R121" s="29">
        <v>87.31</v>
      </c>
      <c r="S121" s="29">
        <v>8</v>
      </c>
      <c r="T121" s="29">
        <v>17.2</v>
      </c>
      <c r="U121" s="12" t="e">
        <f>#REF!+J121+#REF!+L121+S121</f>
        <v>#REF!</v>
      </c>
      <c r="V121" s="12" t="e">
        <f>ROUND(SUM(U121/#REF!)*1000,2)</f>
        <v>#REF!</v>
      </c>
    </row>
    <row r="122" spans="1:22" ht="16.5">
      <c r="A122" s="9">
        <v>115</v>
      </c>
      <c r="B122" s="10" t="s">
        <v>121</v>
      </c>
      <c r="C122" s="25">
        <v>115</v>
      </c>
      <c r="D122" t="s">
        <v>121</v>
      </c>
      <c r="E122" s="34">
        <v>872.85</v>
      </c>
      <c r="F122" s="10">
        <f t="shared" si="8"/>
        <v>0</v>
      </c>
      <c r="G122" s="11">
        <v>8934</v>
      </c>
      <c r="H122" s="23">
        <f t="shared" si="9"/>
        <v>823.3000000000001</v>
      </c>
      <c r="I122" s="23">
        <f t="shared" si="10"/>
        <v>92.15357062905754</v>
      </c>
      <c r="J122" s="29">
        <v>839.05</v>
      </c>
      <c r="K122" s="29">
        <v>93.92</v>
      </c>
      <c r="L122" s="40">
        <v>49.55</v>
      </c>
      <c r="M122" s="12">
        <v>5.55</v>
      </c>
      <c r="N122" s="25">
        <v>115</v>
      </c>
      <c r="O122" t="s">
        <v>121</v>
      </c>
      <c r="P122" s="34">
        <v>198.75</v>
      </c>
      <c r="Q122" s="23">
        <f t="shared" si="11"/>
        <v>22.24647414372062</v>
      </c>
      <c r="R122" s="29">
        <v>93.92</v>
      </c>
      <c r="S122" s="29">
        <v>183</v>
      </c>
      <c r="T122" s="29">
        <v>20.48</v>
      </c>
      <c r="U122" s="12" t="e">
        <f>#REF!+J122+#REF!+L122+S122</f>
        <v>#REF!</v>
      </c>
      <c r="V122" s="12" t="e">
        <f>ROUND(SUM(U122/#REF!)*1000,2)</f>
        <v>#REF!</v>
      </c>
    </row>
    <row r="123" spans="1:22" ht="16.5">
      <c r="A123" s="9">
        <v>143</v>
      </c>
      <c r="B123" s="10" t="s">
        <v>141</v>
      </c>
      <c r="C123" s="25">
        <v>143</v>
      </c>
      <c r="D123" t="s">
        <v>141</v>
      </c>
      <c r="E123" s="34">
        <v>488.58</v>
      </c>
      <c r="F123" s="10">
        <f t="shared" si="8"/>
        <v>0</v>
      </c>
      <c r="G123" s="11">
        <v>6429</v>
      </c>
      <c r="H123" s="23">
        <f t="shared" si="9"/>
        <v>464.58</v>
      </c>
      <c r="I123" s="23">
        <f t="shared" si="10"/>
        <v>72.26318245450302</v>
      </c>
      <c r="J123" s="29">
        <v>467.58</v>
      </c>
      <c r="K123" s="29">
        <v>72.73</v>
      </c>
      <c r="L123" s="40">
        <v>24</v>
      </c>
      <c r="M123" s="12">
        <v>3.73</v>
      </c>
      <c r="N123" s="25">
        <v>143</v>
      </c>
      <c r="O123" t="s">
        <v>141</v>
      </c>
      <c r="P123" s="34">
        <v>20.37</v>
      </c>
      <c r="Q123" s="23">
        <f t="shared" si="11"/>
        <v>3.1684554363042463</v>
      </c>
      <c r="R123" s="29">
        <v>72.73</v>
      </c>
      <c r="S123" s="29">
        <v>17.37</v>
      </c>
      <c r="T123" s="29">
        <v>2.7</v>
      </c>
      <c r="U123" s="12" t="e">
        <f>#REF!+J123+#REF!+L123+S123</f>
        <v>#REF!</v>
      </c>
      <c r="V123" s="12" t="e">
        <f>ROUND(SUM(U123/#REF!)*1000,2)</f>
        <v>#REF!</v>
      </c>
    </row>
    <row r="124" spans="1:22" ht="16.5">
      <c r="A124" s="9">
        <v>144</v>
      </c>
      <c r="B124" s="10" t="s">
        <v>142</v>
      </c>
      <c r="C124" s="25">
        <v>144</v>
      </c>
      <c r="D124" t="s">
        <v>142</v>
      </c>
      <c r="E124" s="34">
        <v>166.05</v>
      </c>
      <c r="F124" s="10">
        <f t="shared" si="8"/>
        <v>0</v>
      </c>
      <c r="G124" s="11">
        <v>2145</v>
      </c>
      <c r="H124" s="23">
        <f t="shared" si="9"/>
        <v>157.05</v>
      </c>
      <c r="I124" s="23">
        <f t="shared" si="10"/>
        <v>73.21678321678323</v>
      </c>
      <c r="J124" s="29">
        <v>159.05</v>
      </c>
      <c r="K124" s="29">
        <v>74.15</v>
      </c>
      <c r="L124" s="40">
        <v>9</v>
      </c>
      <c r="M124" s="12">
        <v>4.2</v>
      </c>
      <c r="N124" s="25">
        <v>144</v>
      </c>
      <c r="O124" t="s">
        <v>142</v>
      </c>
      <c r="P124" s="34">
        <v>9</v>
      </c>
      <c r="Q124" s="23">
        <f t="shared" si="11"/>
        <v>4.195804195804196</v>
      </c>
      <c r="R124" s="29">
        <v>74.15</v>
      </c>
      <c r="S124" s="29">
        <v>7</v>
      </c>
      <c r="T124" s="29">
        <v>3.26</v>
      </c>
      <c r="U124" s="12" t="e">
        <f>#REF!+J124+#REF!+L124+S124</f>
        <v>#REF!</v>
      </c>
      <c r="V124" s="12" t="e">
        <f>ROUND(SUM(U124/#REF!)*1000,2)</f>
        <v>#REF!</v>
      </c>
    </row>
    <row r="125" spans="1:22" ht="16.5">
      <c r="A125" s="9">
        <v>116</v>
      </c>
      <c r="B125" s="10" t="s">
        <v>122</v>
      </c>
      <c r="C125" s="25">
        <v>116</v>
      </c>
      <c r="D125" t="s">
        <v>122</v>
      </c>
      <c r="E125" s="34">
        <v>261.7</v>
      </c>
      <c r="F125" s="10">
        <f t="shared" si="8"/>
        <v>0</v>
      </c>
      <c r="G125" s="11">
        <v>2659</v>
      </c>
      <c r="H125" s="23">
        <f t="shared" si="9"/>
        <v>246.7</v>
      </c>
      <c r="I125" s="23">
        <f t="shared" si="10"/>
        <v>92.77924031590823</v>
      </c>
      <c r="J125" s="29">
        <v>247.7</v>
      </c>
      <c r="K125" s="29">
        <v>93.16</v>
      </c>
      <c r="L125" s="40">
        <v>15</v>
      </c>
      <c r="M125" s="12">
        <v>5.64</v>
      </c>
      <c r="N125" s="25">
        <v>116</v>
      </c>
      <c r="O125" t="s">
        <v>122</v>
      </c>
      <c r="P125" s="34">
        <v>3.61</v>
      </c>
      <c r="Q125" s="23">
        <f t="shared" si="11"/>
        <v>1.3576532531026702</v>
      </c>
      <c r="R125" s="29">
        <v>93.16</v>
      </c>
      <c r="S125" s="29">
        <v>2.61</v>
      </c>
      <c r="T125" s="29">
        <v>0.98</v>
      </c>
      <c r="U125" s="12" t="e">
        <f>#REF!+J125+#REF!+L125+S125</f>
        <v>#REF!</v>
      </c>
      <c r="V125" s="12" t="e">
        <f>ROUND(SUM(U125/#REF!)*1000,2)</f>
        <v>#REF!</v>
      </c>
    </row>
    <row r="126" spans="1:22" ht="16.5">
      <c r="A126" s="9">
        <v>117</v>
      </c>
      <c r="B126" s="10" t="s">
        <v>123</v>
      </c>
      <c r="C126" s="25">
        <v>117</v>
      </c>
      <c r="D126" t="s">
        <v>123</v>
      </c>
      <c r="E126" s="34">
        <v>2310.1</v>
      </c>
      <c r="F126" s="10">
        <f t="shared" si="8"/>
        <v>0</v>
      </c>
      <c r="G126" s="11">
        <v>31350</v>
      </c>
      <c r="H126" s="23">
        <f t="shared" si="9"/>
        <v>2174</v>
      </c>
      <c r="I126" s="23">
        <f t="shared" si="10"/>
        <v>69.34609250398724</v>
      </c>
      <c r="J126" s="29">
        <v>2204</v>
      </c>
      <c r="K126" s="29">
        <v>70.3</v>
      </c>
      <c r="L126" s="40">
        <v>136.1</v>
      </c>
      <c r="M126" s="12">
        <v>4.34</v>
      </c>
      <c r="N126" s="25">
        <v>117</v>
      </c>
      <c r="O126" t="s">
        <v>123</v>
      </c>
      <c r="P126" s="34">
        <v>141</v>
      </c>
      <c r="Q126" s="23">
        <f t="shared" si="11"/>
        <v>4.497607655502392</v>
      </c>
      <c r="R126" s="29">
        <v>70.3</v>
      </c>
      <c r="S126" s="29">
        <v>111</v>
      </c>
      <c r="T126" s="29">
        <v>3.54</v>
      </c>
      <c r="U126" s="12" t="e">
        <f>#REF!+J126+#REF!+L126+S126</f>
        <v>#REF!</v>
      </c>
      <c r="V126" s="12" t="e">
        <f>ROUND(SUM(U126/#REF!)*1000,2)</f>
        <v>#REF!</v>
      </c>
    </row>
    <row r="127" spans="1:22" ht="16.5">
      <c r="A127" s="9">
        <v>118</v>
      </c>
      <c r="B127" s="10" t="s">
        <v>124</v>
      </c>
      <c r="C127" s="25">
        <v>118</v>
      </c>
      <c r="D127" t="s">
        <v>124</v>
      </c>
      <c r="E127" s="34">
        <v>2866.52</v>
      </c>
      <c r="F127" s="10">
        <f t="shared" si="8"/>
        <v>0</v>
      </c>
      <c r="G127" s="11">
        <v>34532</v>
      </c>
      <c r="H127" s="23">
        <f t="shared" si="9"/>
        <v>2715.9</v>
      </c>
      <c r="I127" s="23">
        <f t="shared" si="10"/>
        <v>78.64878952855322</v>
      </c>
      <c r="J127" s="29">
        <v>2720.9</v>
      </c>
      <c r="K127" s="29">
        <v>78.79</v>
      </c>
      <c r="L127" s="40">
        <v>150.62</v>
      </c>
      <c r="M127" s="12">
        <v>4.36</v>
      </c>
      <c r="N127" s="25">
        <v>118</v>
      </c>
      <c r="O127" t="s">
        <v>124</v>
      </c>
      <c r="P127" s="34">
        <v>225.8</v>
      </c>
      <c r="Q127" s="23">
        <f t="shared" si="11"/>
        <v>6.538862504343797</v>
      </c>
      <c r="R127" s="29">
        <v>78.79</v>
      </c>
      <c r="S127" s="29">
        <v>220.8</v>
      </c>
      <c r="T127" s="29">
        <v>6.39</v>
      </c>
      <c r="U127" s="12" t="e">
        <f>#REF!+J127+#REF!+L127+S127</f>
        <v>#REF!</v>
      </c>
      <c r="V127" s="12" t="e">
        <f>ROUND(SUM(U127/#REF!)*1000,2)</f>
        <v>#REF!</v>
      </c>
    </row>
    <row r="128" spans="1:22" ht="16.5">
      <c r="A128" s="9">
        <v>119</v>
      </c>
      <c r="B128" s="10" t="s">
        <v>125</v>
      </c>
      <c r="C128" s="25">
        <v>119</v>
      </c>
      <c r="D128" t="s">
        <v>125</v>
      </c>
      <c r="E128" s="34">
        <v>65.56</v>
      </c>
      <c r="F128" s="10">
        <f t="shared" si="8"/>
        <v>0</v>
      </c>
      <c r="G128" s="11">
        <v>722</v>
      </c>
      <c r="H128" s="23">
        <f t="shared" si="9"/>
        <v>63.56</v>
      </c>
      <c r="I128" s="23">
        <f t="shared" si="10"/>
        <v>88.03324099722992</v>
      </c>
      <c r="J128" s="29">
        <v>63.56</v>
      </c>
      <c r="K128" s="29">
        <v>88.03</v>
      </c>
      <c r="L128" s="40">
        <v>2</v>
      </c>
      <c r="M128" s="12">
        <v>2.77</v>
      </c>
      <c r="N128" s="25">
        <v>119</v>
      </c>
      <c r="O128" t="s">
        <v>125</v>
      </c>
      <c r="P128" s="34">
        <v>0</v>
      </c>
      <c r="Q128" s="23">
        <f t="shared" si="11"/>
        <v>0</v>
      </c>
      <c r="R128" s="29">
        <v>88.03</v>
      </c>
      <c r="S128" s="29">
        <v>0</v>
      </c>
      <c r="T128" s="29">
        <v>0</v>
      </c>
      <c r="U128" s="12" t="e">
        <f>#REF!+J128+#REF!+L128+S128</f>
        <v>#REF!</v>
      </c>
      <c r="V128" s="12" t="e">
        <f>ROUND(SUM(U128/#REF!)*1000,2)</f>
        <v>#REF!</v>
      </c>
    </row>
    <row r="129" spans="1:22" ht="16.5">
      <c r="A129" s="9">
        <v>120</v>
      </c>
      <c r="B129" s="10" t="s">
        <v>126</v>
      </c>
      <c r="C129" s="25">
        <v>120</v>
      </c>
      <c r="D129" t="s">
        <v>126</v>
      </c>
      <c r="E129" s="34">
        <v>471</v>
      </c>
      <c r="F129" s="10">
        <f t="shared" si="8"/>
        <v>0</v>
      </c>
      <c r="G129" s="11">
        <v>5733</v>
      </c>
      <c r="H129" s="23">
        <f t="shared" si="9"/>
        <v>444</v>
      </c>
      <c r="I129" s="23">
        <f t="shared" si="10"/>
        <v>77.44636316064887</v>
      </c>
      <c r="J129" s="29">
        <v>446</v>
      </c>
      <c r="K129" s="29">
        <v>77.8</v>
      </c>
      <c r="L129" s="40">
        <v>27</v>
      </c>
      <c r="M129" s="12">
        <v>4.71</v>
      </c>
      <c r="N129" s="25">
        <v>120</v>
      </c>
      <c r="O129" t="s">
        <v>126</v>
      </c>
      <c r="P129" s="34">
        <v>35</v>
      </c>
      <c r="Q129" s="23">
        <f t="shared" si="11"/>
        <v>6.105006105006105</v>
      </c>
      <c r="R129" s="29">
        <v>77.8</v>
      </c>
      <c r="S129" s="29">
        <v>33</v>
      </c>
      <c r="T129" s="29">
        <v>5.76</v>
      </c>
      <c r="U129" s="12" t="e">
        <f>#REF!+J129+#REF!+L129+S129</f>
        <v>#REF!</v>
      </c>
      <c r="V129" s="12" t="e">
        <f>ROUND(SUM(U129/#REF!)*1000,2)</f>
        <v>#REF!</v>
      </c>
    </row>
    <row r="130" spans="1:22" ht="16.5">
      <c r="A130" s="9">
        <v>142</v>
      </c>
      <c r="B130" s="10" t="s">
        <v>140</v>
      </c>
      <c r="C130" s="25">
        <v>142</v>
      </c>
      <c r="D130" t="s">
        <v>140</v>
      </c>
      <c r="E130" s="34">
        <v>177.47</v>
      </c>
      <c r="F130" s="10">
        <f t="shared" si="8"/>
        <v>0</v>
      </c>
      <c r="G130" s="11">
        <v>2490</v>
      </c>
      <c r="H130" s="23">
        <f t="shared" si="9"/>
        <v>166.3</v>
      </c>
      <c r="I130" s="23">
        <f t="shared" si="10"/>
        <v>66.78714859437751</v>
      </c>
      <c r="J130" s="29">
        <v>169.8</v>
      </c>
      <c r="K130" s="29">
        <v>68.19</v>
      </c>
      <c r="L130" s="40">
        <v>11.17</v>
      </c>
      <c r="M130" s="12">
        <v>4.49</v>
      </c>
      <c r="N130" s="25">
        <v>142</v>
      </c>
      <c r="O130" t="s">
        <v>140</v>
      </c>
      <c r="P130" s="34">
        <v>3.83</v>
      </c>
      <c r="Q130" s="23">
        <f t="shared" si="11"/>
        <v>1.538152610441767</v>
      </c>
      <c r="R130" s="29">
        <v>68.19</v>
      </c>
      <c r="S130" s="29">
        <v>0.33</v>
      </c>
      <c r="T130" s="29">
        <v>0.13</v>
      </c>
      <c r="U130" s="12" t="e">
        <f>#REF!+J130+#REF!+L130+S130</f>
        <v>#REF!</v>
      </c>
      <c r="V130" s="12" t="e">
        <f>ROUND(SUM(U130/#REF!)*1000,2)</f>
        <v>#REF!</v>
      </c>
    </row>
    <row r="131" spans="1:22" ht="16.5">
      <c r="A131" s="9">
        <v>121</v>
      </c>
      <c r="B131" s="10" t="s">
        <v>127</v>
      </c>
      <c r="C131" s="25">
        <v>121</v>
      </c>
      <c r="D131" t="s">
        <v>127</v>
      </c>
      <c r="E131" s="34">
        <v>1209.8</v>
      </c>
      <c r="F131" s="10">
        <f t="shared" si="8"/>
        <v>0</v>
      </c>
      <c r="G131" s="11">
        <v>16770</v>
      </c>
      <c r="H131" s="23">
        <f t="shared" si="9"/>
        <v>1125.49</v>
      </c>
      <c r="I131" s="23">
        <f t="shared" si="10"/>
        <v>67.11329755515801</v>
      </c>
      <c r="J131" s="29">
        <v>1125.49</v>
      </c>
      <c r="K131" s="29">
        <v>67.11</v>
      </c>
      <c r="L131" s="40">
        <v>84.31</v>
      </c>
      <c r="M131" s="12">
        <v>5.03</v>
      </c>
      <c r="N131" s="25">
        <v>121</v>
      </c>
      <c r="O131" t="s">
        <v>127</v>
      </c>
      <c r="P131" s="34">
        <v>31.63</v>
      </c>
      <c r="Q131" s="23">
        <f t="shared" si="11"/>
        <v>1.8861061419200953</v>
      </c>
      <c r="R131" s="29">
        <v>67.11</v>
      </c>
      <c r="S131" s="29">
        <v>31.63</v>
      </c>
      <c r="T131" s="29">
        <v>1.89</v>
      </c>
      <c r="U131" s="12" t="e">
        <f>#REF!+J131+#REF!+L131+S131</f>
        <v>#REF!</v>
      </c>
      <c r="V131" s="12" t="e">
        <f>ROUND(SUM(U131/#REF!)*1000,2)</f>
        <v>#REF!</v>
      </c>
    </row>
    <row r="132" spans="1:22" ht="16.5">
      <c r="A132" s="9">
        <v>122</v>
      </c>
      <c r="B132" s="10" t="s">
        <v>128</v>
      </c>
      <c r="C132" s="25">
        <v>122</v>
      </c>
      <c r="D132" t="s">
        <v>128</v>
      </c>
      <c r="E132" s="34">
        <v>124.77</v>
      </c>
      <c r="F132" s="10">
        <f t="shared" si="8"/>
        <v>0</v>
      </c>
      <c r="G132" s="11">
        <v>1551</v>
      </c>
      <c r="H132" s="23">
        <f t="shared" si="9"/>
        <v>116.77</v>
      </c>
      <c r="I132" s="23">
        <f t="shared" si="10"/>
        <v>75.28691166989039</v>
      </c>
      <c r="J132" s="29">
        <v>116.77</v>
      </c>
      <c r="K132" s="29">
        <v>75.29</v>
      </c>
      <c r="L132" s="40">
        <v>8</v>
      </c>
      <c r="M132" s="12">
        <v>5.16</v>
      </c>
      <c r="N132" s="25">
        <v>122</v>
      </c>
      <c r="O132" t="s">
        <v>128</v>
      </c>
      <c r="P132" s="34">
        <v>5.5</v>
      </c>
      <c r="Q132" s="23">
        <f t="shared" si="11"/>
        <v>3.5460992907801416</v>
      </c>
      <c r="R132" s="29">
        <v>75.29</v>
      </c>
      <c r="S132" s="29">
        <v>5.5</v>
      </c>
      <c r="T132" s="29">
        <v>3.55</v>
      </c>
      <c r="U132" s="12" t="e">
        <f>#REF!+J132+#REF!+L132+S132</f>
        <v>#REF!</v>
      </c>
      <c r="V132" s="12" t="e">
        <f>ROUND(SUM(U132/#REF!)*1000,2)</f>
        <v>#REF!</v>
      </c>
    </row>
    <row r="133" spans="1:22" ht="16.5">
      <c r="A133" s="9">
        <v>123</v>
      </c>
      <c r="B133" s="10" t="s">
        <v>129</v>
      </c>
      <c r="C133" s="25">
        <v>123</v>
      </c>
      <c r="D133" t="s">
        <v>129</v>
      </c>
      <c r="E133" s="34">
        <v>1982.5</v>
      </c>
      <c r="F133" s="10">
        <f t="shared" si="8"/>
        <v>0</v>
      </c>
      <c r="G133" s="11">
        <v>25249</v>
      </c>
      <c r="H133" s="23">
        <f t="shared" si="9"/>
        <v>1836</v>
      </c>
      <c r="I133" s="23">
        <f t="shared" si="10"/>
        <v>72.7157511188562</v>
      </c>
      <c r="J133" s="29">
        <v>1856</v>
      </c>
      <c r="K133" s="29">
        <v>73.51</v>
      </c>
      <c r="L133" s="40">
        <v>146.5</v>
      </c>
      <c r="M133" s="12">
        <v>5.8</v>
      </c>
      <c r="N133" s="25">
        <v>123</v>
      </c>
      <c r="O133" t="s">
        <v>129</v>
      </c>
      <c r="P133" s="34">
        <v>217</v>
      </c>
      <c r="Q133" s="23">
        <f t="shared" si="11"/>
        <v>8.594399778209038</v>
      </c>
      <c r="R133" s="29">
        <v>73.51</v>
      </c>
      <c r="S133" s="29">
        <v>197</v>
      </c>
      <c r="T133" s="29">
        <v>7.8</v>
      </c>
      <c r="U133" s="12" t="e">
        <f>#REF!+J133+#REF!+L133+S133</f>
        <v>#REF!</v>
      </c>
      <c r="V133" s="12" t="e">
        <f>ROUND(SUM(U133/#REF!)*1000,2)</f>
        <v>#REF!</v>
      </c>
    </row>
    <row r="134" spans="1:22" ht="16.5">
      <c r="A134" s="9">
        <v>124</v>
      </c>
      <c r="B134" s="10" t="s">
        <v>130</v>
      </c>
      <c r="C134" s="25">
        <v>124</v>
      </c>
      <c r="D134" t="s">
        <v>130</v>
      </c>
      <c r="E134" s="34">
        <v>1114.48</v>
      </c>
      <c r="F134" s="10">
        <f t="shared" si="8"/>
        <v>0</v>
      </c>
      <c r="G134" s="11">
        <v>13069</v>
      </c>
      <c r="H134" s="23">
        <f t="shared" si="9"/>
        <v>1039.26</v>
      </c>
      <c r="I134" s="23">
        <f t="shared" si="10"/>
        <v>79.52100390236437</v>
      </c>
      <c r="J134" s="29">
        <v>1046.59</v>
      </c>
      <c r="K134" s="29">
        <v>80.08</v>
      </c>
      <c r="L134" s="40">
        <v>75.22</v>
      </c>
      <c r="M134" s="12">
        <v>5.76</v>
      </c>
      <c r="N134" s="25">
        <v>124</v>
      </c>
      <c r="O134" t="s">
        <v>130</v>
      </c>
      <c r="P134" s="34">
        <v>100.65</v>
      </c>
      <c r="Q134" s="23">
        <f t="shared" si="11"/>
        <v>7.701430866937027</v>
      </c>
      <c r="R134" s="29">
        <v>80.08</v>
      </c>
      <c r="S134" s="29">
        <v>93.32</v>
      </c>
      <c r="T134" s="29">
        <v>7.14</v>
      </c>
      <c r="U134" s="12" t="e">
        <f>#REF!+J134+#REF!+L134+S134</f>
        <v>#REF!</v>
      </c>
      <c r="V134" s="12" t="e">
        <f>ROUND(SUM(U134/#REF!)*1000,2)</f>
        <v>#REF!</v>
      </c>
    </row>
    <row r="135" spans="1:22" ht="16.5">
      <c r="A135" s="9">
        <v>139</v>
      </c>
      <c r="B135" s="10" t="s">
        <v>139</v>
      </c>
      <c r="C135" s="25">
        <v>139</v>
      </c>
      <c r="D135" t="s">
        <v>139</v>
      </c>
      <c r="E135" s="34">
        <v>301.81</v>
      </c>
      <c r="F135" s="10">
        <f t="shared" si="8"/>
        <v>0</v>
      </c>
      <c r="G135" s="11">
        <v>4007</v>
      </c>
      <c r="H135" s="23">
        <f t="shared" si="9"/>
        <v>283.6</v>
      </c>
      <c r="I135" s="23">
        <f t="shared" si="10"/>
        <v>70.77614175193413</v>
      </c>
      <c r="J135" s="29">
        <v>288.31</v>
      </c>
      <c r="K135" s="29">
        <v>71.95</v>
      </c>
      <c r="L135" s="40">
        <v>18.21</v>
      </c>
      <c r="M135" s="12">
        <v>4.54</v>
      </c>
      <c r="N135" s="25">
        <v>139</v>
      </c>
      <c r="O135" t="s">
        <v>139</v>
      </c>
      <c r="P135" s="34">
        <v>8.21</v>
      </c>
      <c r="Q135" s="23">
        <f t="shared" si="11"/>
        <v>2.0489143998003496</v>
      </c>
      <c r="R135" s="29">
        <v>71.95</v>
      </c>
      <c r="S135" s="29">
        <v>3.5</v>
      </c>
      <c r="T135" s="29">
        <v>0.87</v>
      </c>
      <c r="U135" s="12" t="e">
        <f>#REF!+J135+#REF!+L135+S135</f>
        <v>#REF!</v>
      </c>
      <c r="V135" s="12" t="e">
        <f>ROUND(SUM(U135/#REF!)*1000,2)</f>
        <v>#REF!</v>
      </c>
    </row>
    <row r="136" spans="1:22" ht="16.5">
      <c r="A136" s="9">
        <v>126</v>
      </c>
      <c r="B136" s="10" t="s">
        <v>131</v>
      </c>
      <c r="C136" s="25">
        <v>126</v>
      </c>
      <c r="D136" t="s">
        <v>131</v>
      </c>
      <c r="E136" s="34">
        <v>254.59</v>
      </c>
      <c r="F136" s="10">
        <f t="shared" si="8"/>
        <v>0</v>
      </c>
      <c r="G136" s="11">
        <v>2711</v>
      </c>
      <c r="H136" s="23">
        <f t="shared" si="9"/>
        <v>238.6</v>
      </c>
      <c r="I136" s="23">
        <f t="shared" si="10"/>
        <v>88.01180376244929</v>
      </c>
      <c r="J136" s="29">
        <v>239.6</v>
      </c>
      <c r="K136" s="29">
        <v>88.38</v>
      </c>
      <c r="L136" s="40">
        <v>15.99</v>
      </c>
      <c r="M136" s="12">
        <v>5.9</v>
      </c>
      <c r="N136" s="25">
        <v>126</v>
      </c>
      <c r="O136" t="s">
        <v>131</v>
      </c>
      <c r="P136" s="34">
        <v>26.66</v>
      </c>
      <c r="Q136" s="23">
        <f t="shared" si="11"/>
        <v>9.83400959055699</v>
      </c>
      <c r="R136" s="29">
        <v>88.38</v>
      </c>
      <c r="S136" s="29">
        <v>25.66</v>
      </c>
      <c r="T136" s="29">
        <v>9.47</v>
      </c>
      <c r="U136" s="12" t="e">
        <f>#REF!+J136+#REF!+L136+S136</f>
        <v>#REF!</v>
      </c>
      <c r="V136" s="12" t="e">
        <f>ROUND(SUM(U136/#REF!)*1000,2)</f>
        <v>#REF!</v>
      </c>
    </row>
    <row r="137" spans="1:22" ht="16.5">
      <c r="A137" s="9">
        <v>127</v>
      </c>
      <c r="B137" s="10" t="s">
        <v>132</v>
      </c>
      <c r="C137" s="25">
        <v>127</v>
      </c>
      <c r="D137" t="s">
        <v>132</v>
      </c>
      <c r="E137" s="34">
        <v>880.51</v>
      </c>
      <c r="F137" s="10">
        <f t="shared" si="8"/>
        <v>0</v>
      </c>
      <c r="G137" s="11">
        <v>12031</v>
      </c>
      <c r="H137" s="23">
        <f t="shared" si="9"/>
        <v>829.51</v>
      </c>
      <c r="I137" s="23">
        <f t="shared" si="10"/>
        <v>68.94771839414845</v>
      </c>
      <c r="J137" s="29">
        <v>863.01</v>
      </c>
      <c r="K137" s="29">
        <v>71.73</v>
      </c>
      <c r="L137" s="40">
        <v>51</v>
      </c>
      <c r="M137" s="12">
        <v>4.24</v>
      </c>
      <c r="N137" s="25">
        <v>127</v>
      </c>
      <c r="O137" t="s">
        <v>132</v>
      </c>
      <c r="P137" s="34">
        <v>51.1</v>
      </c>
      <c r="Q137" s="23">
        <f t="shared" si="11"/>
        <v>4.247360984124346</v>
      </c>
      <c r="R137" s="29">
        <v>71.73</v>
      </c>
      <c r="S137" s="29">
        <v>17.6</v>
      </c>
      <c r="T137" s="29">
        <v>1.46</v>
      </c>
      <c r="U137" s="12" t="e">
        <f>#REF!+J137+#REF!+L137+S137</f>
        <v>#REF!</v>
      </c>
      <c r="V137" s="12" t="e">
        <f>ROUND(SUM(U137/#REF!)*1000,2)</f>
        <v>#REF!</v>
      </c>
    </row>
    <row r="138" spans="1:22" ht="16.5">
      <c r="A138" s="9">
        <v>128</v>
      </c>
      <c r="B138" s="10" t="s">
        <v>133</v>
      </c>
      <c r="C138" s="25">
        <v>128</v>
      </c>
      <c r="D138" t="s">
        <v>156</v>
      </c>
      <c r="E138" s="34">
        <v>5352.74</v>
      </c>
      <c r="F138" s="10">
        <f t="shared" si="8"/>
        <v>0</v>
      </c>
      <c r="G138" s="11">
        <v>75090</v>
      </c>
      <c r="H138" s="23">
        <f t="shared" si="9"/>
        <v>5043.74</v>
      </c>
      <c r="I138" s="23">
        <f t="shared" si="10"/>
        <v>67.16926355040617</v>
      </c>
      <c r="J138" s="29">
        <v>5140.74</v>
      </c>
      <c r="K138" s="29">
        <v>68.46</v>
      </c>
      <c r="L138" s="40">
        <v>309</v>
      </c>
      <c r="M138" s="12">
        <v>4.12</v>
      </c>
      <c r="N138" s="25">
        <v>128</v>
      </c>
      <c r="O138" t="s">
        <v>156</v>
      </c>
      <c r="P138" s="34">
        <v>191.64</v>
      </c>
      <c r="Q138" s="23">
        <f t="shared" si="11"/>
        <v>2.5521374350779062</v>
      </c>
      <c r="R138" s="29">
        <v>68.46</v>
      </c>
      <c r="S138" s="29">
        <v>94.64</v>
      </c>
      <c r="T138" s="29">
        <v>1.26</v>
      </c>
      <c r="U138" s="12" t="e">
        <f>#REF!+J138+#REF!+L138+S138</f>
        <v>#REF!</v>
      </c>
      <c r="V138" s="12" t="e">
        <f>ROUND(SUM(U138/#REF!)*1000,2)</f>
        <v>#REF!</v>
      </c>
    </row>
    <row r="139" spans="1:22" ht="16.5">
      <c r="A139" s="9">
        <v>130</v>
      </c>
      <c r="B139" s="10" t="s">
        <v>134</v>
      </c>
      <c r="C139" s="25">
        <v>130</v>
      </c>
      <c r="D139" t="s">
        <v>134</v>
      </c>
      <c r="E139" s="34">
        <v>244.9</v>
      </c>
      <c r="F139" s="10">
        <f t="shared" si="8"/>
        <v>0</v>
      </c>
      <c r="G139" s="11">
        <v>2963</v>
      </c>
      <c r="H139" s="23">
        <f t="shared" si="9"/>
        <v>229.9</v>
      </c>
      <c r="I139" s="23">
        <f t="shared" si="10"/>
        <v>77.5902801214985</v>
      </c>
      <c r="J139" s="29">
        <v>229.9</v>
      </c>
      <c r="K139" s="29">
        <v>77.59</v>
      </c>
      <c r="L139" s="40">
        <v>15</v>
      </c>
      <c r="M139" s="12">
        <v>5.06</v>
      </c>
      <c r="N139" s="25">
        <v>130</v>
      </c>
      <c r="O139" t="s">
        <v>134</v>
      </c>
      <c r="P139" s="34">
        <v>6</v>
      </c>
      <c r="Q139" s="23">
        <f t="shared" si="11"/>
        <v>2.0249746878164023</v>
      </c>
      <c r="R139" s="29">
        <v>77.59</v>
      </c>
      <c r="S139" s="29">
        <v>6</v>
      </c>
      <c r="T139" s="29">
        <v>2.02</v>
      </c>
      <c r="U139" s="12" t="e">
        <f>#REF!+J139+#REF!+L139+S139</f>
        <v>#REF!</v>
      </c>
      <c r="V139" s="12" t="e">
        <f>ROUND(SUM(U139/#REF!)*1000,2)</f>
        <v>#REF!</v>
      </c>
    </row>
    <row r="140" spans="1:22" ht="16.5">
      <c r="A140" s="9">
        <v>131</v>
      </c>
      <c r="B140" s="10" t="s">
        <v>135</v>
      </c>
      <c r="C140" s="25">
        <v>131</v>
      </c>
      <c r="D140" t="s">
        <v>157</v>
      </c>
      <c r="E140" s="34">
        <v>684.71</v>
      </c>
      <c r="F140" s="10">
        <f t="shared" si="8"/>
        <v>0</v>
      </c>
      <c r="G140" s="11">
        <v>8387</v>
      </c>
      <c r="H140" s="23">
        <f t="shared" si="9"/>
        <v>648.71</v>
      </c>
      <c r="I140" s="23">
        <f t="shared" si="10"/>
        <v>77.34708477405509</v>
      </c>
      <c r="J140" s="29">
        <v>663.71</v>
      </c>
      <c r="K140" s="29">
        <v>79.14</v>
      </c>
      <c r="L140" s="40">
        <v>36</v>
      </c>
      <c r="M140" s="12">
        <v>4.29</v>
      </c>
      <c r="N140" s="25">
        <v>131</v>
      </c>
      <c r="O140" t="s">
        <v>157</v>
      </c>
      <c r="P140" s="34">
        <v>55.5</v>
      </c>
      <c r="Q140" s="23">
        <f t="shared" si="11"/>
        <v>6.6173840467390015</v>
      </c>
      <c r="R140" s="29">
        <v>79.14</v>
      </c>
      <c r="S140" s="29">
        <v>40.5</v>
      </c>
      <c r="T140" s="29">
        <v>4.83</v>
      </c>
      <c r="U140" s="12" t="e">
        <f>#REF!+J140+#REF!+L140+S140</f>
        <v>#REF!</v>
      </c>
      <c r="V140" s="12" t="e">
        <f>ROUND(SUM(U140/#REF!)*1000,2)</f>
        <v>#REF!</v>
      </c>
    </row>
    <row r="141" spans="1:22" ht="16.5">
      <c r="A141" s="9">
        <v>132</v>
      </c>
      <c r="B141" s="10" t="s">
        <v>136</v>
      </c>
      <c r="C141" s="25">
        <v>132</v>
      </c>
      <c r="D141" t="s">
        <v>136</v>
      </c>
      <c r="E141" s="34">
        <v>314.47</v>
      </c>
      <c r="F141" s="10">
        <f t="shared" si="8"/>
        <v>0</v>
      </c>
      <c r="G141" s="11">
        <v>3490</v>
      </c>
      <c r="H141" s="23">
        <f t="shared" si="9"/>
        <v>296.11</v>
      </c>
      <c r="I141" s="23">
        <f t="shared" si="10"/>
        <v>84.84527220630372</v>
      </c>
      <c r="J141" s="29">
        <v>300.38</v>
      </c>
      <c r="K141" s="29">
        <v>86.07</v>
      </c>
      <c r="L141" s="40">
        <v>18.36</v>
      </c>
      <c r="M141" s="12">
        <v>5.26</v>
      </c>
      <c r="N141" s="25">
        <v>132</v>
      </c>
      <c r="O141" t="s">
        <v>136</v>
      </c>
      <c r="P141" s="34">
        <v>16.42</v>
      </c>
      <c r="Q141" s="23">
        <f t="shared" si="11"/>
        <v>4.704871060171921</v>
      </c>
      <c r="R141" s="29">
        <v>86.07</v>
      </c>
      <c r="S141" s="29">
        <v>12.15</v>
      </c>
      <c r="T141" s="29">
        <v>3.48</v>
      </c>
      <c r="U141" s="12" t="e">
        <f>#REF!+J141+#REF!+L141+S141</f>
        <v>#REF!</v>
      </c>
      <c r="V141" s="12" t="e">
        <f>ROUND(SUM(U141/#REF!)*1000,2)</f>
        <v>#REF!</v>
      </c>
    </row>
    <row r="142" spans="1:22" ht="16.5">
      <c r="A142" s="65"/>
      <c r="B142" s="65"/>
      <c r="F142" s="19"/>
      <c r="G142" s="11"/>
      <c r="H142" s="23"/>
      <c r="I142" s="23"/>
      <c r="J142" s="29"/>
      <c r="K142" s="29"/>
      <c r="L142" s="40"/>
      <c r="M142" s="12"/>
      <c r="Q142" s="23"/>
      <c r="R142" s="29"/>
      <c r="S142" s="29"/>
      <c r="T142" s="29"/>
      <c r="U142" s="12"/>
      <c r="V142" s="12"/>
    </row>
    <row r="143" spans="1:22" ht="16.5">
      <c r="A143" s="66" t="s">
        <v>143</v>
      </c>
      <c r="B143" s="66"/>
      <c r="C143" s="25"/>
      <c r="D143" t="s">
        <v>143</v>
      </c>
      <c r="E143" s="34"/>
      <c r="F143" s="18"/>
      <c r="G143" s="11"/>
      <c r="H143" s="23"/>
      <c r="I143" s="23"/>
      <c r="J143" s="29"/>
      <c r="K143" s="29"/>
      <c r="L143" s="40"/>
      <c r="M143" s="12"/>
      <c r="N143" s="25"/>
      <c r="O143"/>
      <c r="P143" s="34"/>
      <c r="Q143" s="23"/>
      <c r="R143" s="29"/>
      <c r="S143" s="29"/>
      <c r="T143" s="29"/>
      <c r="U143" s="12"/>
      <c r="V143" s="12"/>
    </row>
    <row r="144" spans="1:22" ht="16.5">
      <c r="A144" s="65"/>
      <c r="B144" s="65"/>
      <c r="F144" s="19"/>
      <c r="G144" s="11"/>
      <c r="H144" s="23"/>
      <c r="I144" s="23"/>
      <c r="J144" s="29"/>
      <c r="K144" s="29"/>
      <c r="L144" s="40"/>
      <c r="M144" s="12"/>
      <c r="N144" s="25"/>
      <c r="O144" t="s">
        <v>143</v>
      </c>
      <c r="P144" s="34"/>
      <c r="Q144" s="23"/>
      <c r="R144" s="29"/>
      <c r="S144" s="29"/>
      <c r="T144" s="29"/>
      <c r="U144" s="12"/>
      <c r="V144" s="12"/>
    </row>
    <row r="145" spans="1:22" ht="16.5">
      <c r="A145" s="9">
        <v>202</v>
      </c>
      <c r="B145" s="10" t="s">
        <v>144</v>
      </c>
      <c r="C145" s="25">
        <v>202</v>
      </c>
      <c r="D145" t="s">
        <v>144</v>
      </c>
      <c r="E145" s="34">
        <v>44</v>
      </c>
      <c r="F145" s="10">
        <f>C145-A145</f>
        <v>0</v>
      </c>
      <c r="G145" s="11">
        <v>587</v>
      </c>
      <c r="H145" s="23">
        <f>E145-L145</f>
        <v>42</v>
      </c>
      <c r="I145" s="23">
        <f>H145/G145*1000</f>
        <v>71.55025553662692</v>
      </c>
      <c r="J145" s="29">
        <v>42</v>
      </c>
      <c r="K145" s="29">
        <v>71.55</v>
      </c>
      <c r="L145" s="40">
        <v>2</v>
      </c>
      <c r="M145" s="12">
        <v>3.41</v>
      </c>
      <c r="N145" s="25">
        <v>202</v>
      </c>
      <c r="O145" t="s">
        <v>144</v>
      </c>
      <c r="P145" s="34">
        <v>2</v>
      </c>
      <c r="Q145" s="23">
        <f>P145/G145*1000</f>
        <v>3.4071550255536627</v>
      </c>
      <c r="R145" s="29">
        <v>71.55</v>
      </c>
      <c r="S145" s="29">
        <v>2</v>
      </c>
      <c r="T145" s="29">
        <v>3.41</v>
      </c>
      <c r="U145" s="12" t="e">
        <f>#REF!+J145+#REF!+L145+S145</f>
        <v>#REF!</v>
      </c>
      <c r="V145" s="12" t="e">
        <f>ROUND(SUM(U145/#REF!)*1000,2)</f>
        <v>#REF!</v>
      </c>
    </row>
    <row r="146" spans="1:22" ht="16.5">
      <c r="A146" s="9">
        <v>207</v>
      </c>
      <c r="B146" s="10" t="s">
        <v>145</v>
      </c>
      <c r="C146" s="25">
        <v>207</v>
      </c>
      <c r="D146" t="s">
        <v>145</v>
      </c>
      <c r="E146" s="34">
        <v>83</v>
      </c>
      <c r="F146" s="10">
        <f>C146-A146</f>
        <v>0</v>
      </c>
      <c r="G146" s="11">
        <v>826</v>
      </c>
      <c r="H146" s="23">
        <f>E146-L146</f>
        <v>83</v>
      </c>
      <c r="I146" s="23">
        <f>H146/G146*1000</f>
        <v>100.48426150121065</v>
      </c>
      <c r="J146" s="29">
        <v>83</v>
      </c>
      <c r="K146" s="29">
        <v>100.48</v>
      </c>
      <c r="L146" s="40">
        <v>0</v>
      </c>
      <c r="M146" s="12">
        <v>0</v>
      </c>
      <c r="N146" s="25">
        <v>207</v>
      </c>
      <c r="O146" t="s">
        <v>145</v>
      </c>
      <c r="P146" s="34">
        <v>0</v>
      </c>
      <c r="Q146" s="23">
        <f>P146/G146*1000</f>
        <v>0</v>
      </c>
      <c r="R146" s="29">
        <v>100.48</v>
      </c>
      <c r="S146" s="29">
        <v>0</v>
      </c>
      <c r="T146" s="29">
        <v>0</v>
      </c>
      <c r="U146" s="12" t="e">
        <f>#REF!+J146+#REF!+L146+S146</f>
        <v>#REF!</v>
      </c>
      <c r="V146" s="12" t="e">
        <f>ROUND(SUM(U146/#REF!)*1000,2)</f>
        <v>#REF!</v>
      </c>
    </row>
    <row r="147" spans="1:22" ht="16.5">
      <c r="A147" s="8"/>
      <c r="B147" s="10"/>
      <c r="C147" s="10"/>
      <c r="D147" s="10"/>
      <c r="E147" s="35"/>
      <c r="F147" s="10"/>
      <c r="G147" s="11"/>
      <c r="H147" s="23"/>
      <c r="I147" s="23"/>
      <c r="J147" s="29"/>
      <c r="K147" s="29"/>
      <c r="L147" s="40"/>
      <c r="M147" s="12"/>
      <c r="N147" s="12"/>
      <c r="O147" s="12"/>
      <c r="P147" s="23"/>
      <c r="Q147" s="23"/>
      <c r="R147" s="29"/>
      <c r="S147" s="29"/>
      <c r="T147" s="29"/>
      <c r="U147" s="12"/>
      <c r="V147" s="12"/>
    </row>
    <row r="148" spans="1:22" ht="16.5">
      <c r="A148" s="8"/>
      <c r="B148" s="13" t="s">
        <v>146</v>
      </c>
      <c r="C148" s="13"/>
      <c r="D148" s="13"/>
      <c r="E148" s="36"/>
      <c r="F148" s="13"/>
      <c r="G148" s="14">
        <f>SUM(G9:G146)</f>
        <v>1143829</v>
      </c>
      <c r="H148" s="24">
        <f>SUM(H9:H146)</f>
        <v>84544.19</v>
      </c>
      <c r="I148" s="24">
        <f>ROUND(SUM(H148/G148)*1000,2)</f>
        <v>73.91</v>
      </c>
      <c r="J148" s="30">
        <f>SUM(J9:J146)</f>
        <v>85289.33000000002</v>
      </c>
      <c r="K148" s="30">
        <f>ROUND(SUM(J148/G148)*1000,2)</f>
        <v>74.56</v>
      </c>
      <c r="L148" s="41">
        <f>SUM(L9:L146)</f>
        <v>5392.67</v>
      </c>
      <c r="M148" s="15" t="e">
        <f>ROUND(SUM(L148/#REF!)*1000,2)</f>
        <v>#REF!</v>
      </c>
      <c r="N148" s="15"/>
      <c r="O148" s="15"/>
      <c r="P148" s="24">
        <f>SUM(P9:P146)</f>
        <v>4090.0900000000015</v>
      </c>
      <c r="Q148" s="23">
        <f>P148/G148*1000</f>
        <v>3.57578798928861</v>
      </c>
      <c r="R148" s="30" t="e">
        <f>ROUND(SUM(Q148/N148)*1000,2)</f>
        <v>#DIV/0!</v>
      </c>
      <c r="S148" s="30">
        <f>SUM(S9:S146)</f>
        <v>3344.9500000000007</v>
      </c>
      <c r="T148" s="30" t="e">
        <f>ROUND(SUM(S148/#REF!)*1000,2)</f>
        <v>#REF!</v>
      </c>
      <c r="U148" s="15" t="e">
        <f>SUM(U9:U146)</f>
        <v>#REF!</v>
      </c>
      <c r="V148" s="15" t="e">
        <f>ROUND(SUM(U148/#REF!)*1000,2)</f>
        <v>#REF!</v>
      </c>
    </row>
    <row r="149" spans="1:22" ht="16.5">
      <c r="A149" s="8"/>
      <c r="B149" s="13"/>
      <c r="C149" s="13"/>
      <c r="D149" s="13"/>
      <c r="E149" s="36"/>
      <c r="F149" s="13"/>
      <c r="G149" s="13"/>
      <c r="H149" s="24">
        <f>H148-J148</f>
        <v>-745.140000000014</v>
      </c>
      <c r="I149" s="24"/>
      <c r="J149" s="30"/>
      <c r="K149" s="30"/>
      <c r="L149" s="41"/>
      <c r="M149" s="15"/>
      <c r="N149" s="15"/>
      <c r="O149" s="15"/>
      <c r="P149" s="24">
        <f>P148-S148</f>
        <v>745.1400000000008</v>
      </c>
      <c r="Q149" s="24"/>
      <c r="R149" s="30"/>
      <c r="S149" s="30"/>
      <c r="T149" s="30"/>
      <c r="U149" s="15"/>
      <c r="V149" s="15"/>
    </row>
    <row r="150" spans="1:22" ht="16.5">
      <c r="A150" s="8"/>
      <c r="B150" s="13"/>
      <c r="C150" s="13"/>
      <c r="D150" s="13"/>
      <c r="E150" s="36"/>
      <c r="F150" s="13"/>
      <c r="G150" s="13"/>
      <c r="H150" s="24"/>
      <c r="I150" s="24"/>
      <c r="J150" s="30"/>
      <c r="K150" s="30"/>
      <c r="L150" s="41"/>
      <c r="M150" s="15"/>
      <c r="N150" s="15"/>
      <c r="O150" s="15"/>
      <c r="P150" s="24"/>
      <c r="Q150" s="24"/>
      <c r="R150" s="30"/>
      <c r="S150" s="30"/>
      <c r="T150" s="30"/>
      <c r="U150" s="15"/>
      <c r="V150" s="15"/>
    </row>
    <row r="151" spans="1:22" ht="16.5">
      <c r="A151" s="8"/>
      <c r="B151" s="13"/>
      <c r="C151" s="13"/>
      <c r="D151" s="13"/>
      <c r="E151" s="36"/>
      <c r="F151" s="13"/>
      <c r="G151" s="13"/>
      <c r="H151" s="24"/>
      <c r="I151" s="24"/>
      <c r="J151" s="30"/>
      <c r="K151" s="30"/>
      <c r="L151" s="41"/>
      <c r="M151" s="15"/>
      <c r="N151" s="15"/>
      <c r="O151" s="15"/>
      <c r="P151" s="24"/>
      <c r="Q151" s="24"/>
      <c r="R151" s="30"/>
      <c r="S151" s="30"/>
      <c r="T151" s="30"/>
      <c r="U151" s="15"/>
      <c r="V151" s="15"/>
    </row>
    <row r="152" spans="1:22" ht="32.2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row>
    <row r="153" spans="1:22" ht="16.5">
      <c r="A153" s="63"/>
      <c r="B153" s="63"/>
      <c r="C153" s="63"/>
      <c r="D153" s="63"/>
      <c r="E153" s="63"/>
      <c r="F153" s="63"/>
      <c r="G153" s="63"/>
      <c r="H153" s="63"/>
      <c r="I153" s="63"/>
      <c r="J153" s="63"/>
      <c r="K153" s="63"/>
      <c r="L153" s="63"/>
      <c r="M153" s="63"/>
      <c r="N153" s="63"/>
      <c r="O153" s="63"/>
      <c r="P153" s="63"/>
      <c r="Q153" s="63"/>
      <c r="R153" s="63"/>
      <c r="S153" s="63"/>
      <c r="T153" s="63"/>
      <c r="U153" s="63"/>
      <c r="V153" s="63"/>
    </row>
    <row r="154" spans="1:22" ht="31.5" customHeight="1">
      <c r="A154" s="62"/>
      <c r="B154" s="62"/>
      <c r="C154" s="62"/>
      <c r="D154" s="62"/>
      <c r="E154" s="62"/>
      <c r="F154" s="62"/>
      <c r="G154" s="62"/>
      <c r="H154" s="62"/>
      <c r="I154" s="62"/>
      <c r="J154" s="62"/>
      <c r="K154" s="62"/>
      <c r="L154" s="62"/>
      <c r="M154" s="62"/>
      <c r="N154" s="62"/>
      <c r="O154" s="62"/>
      <c r="P154" s="62"/>
      <c r="Q154" s="62"/>
      <c r="R154" s="62"/>
      <c r="S154" s="62"/>
      <c r="T154" s="62"/>
      <c r="U154" s="62"/>
      <c r="V154" s="62"/>
    </row>
    <row r="155" spans="1:22" ht="16.5">
      <c r="A155" s="55"/>
      <c r="B155" s="56"/>
      <c r="C155" s="56"/>
      <c r="D155" s="56"/>
      <c r="E155" s="56"/>
      <c r="F155" s="56"/>
      <c r="G155" s="56"/>
      <c r="H155" s="56"/>
      <c r="I155" s="56"/>
      <c r="J155" s="56"/>
      <c r="K155" s="56"/>
      <c r="L155" s="56"/>
      <c r="M155" s="56"/>
      <c r="N155" s="56"/>
      <c r="O155" s="56"/>
      <c r="P155" s="56"/>
      <c r="Q155" s="56"/>
      <c r="R155" s="56"/>
      <c r="S155" s="56"/>
      <c r="T155" s="56"/>
      <c r="U155" s="56"/>
      <c r="V155" s="56"/>
    </row>
    <row r="156" spans="1:22" ht="16.5">
      <c r="A156" s="56"/>
      <c r="B156" s="56"/>
      <c r="C156" s="56"/>
      <c r="D156" s="56"/>
      <c r="E156" s="56"/>
      <c r="F156" s="56"/>
      <c r="G156" s="56"/>
      <c r="H156" s="56"/>
      <c r="I156" s="56"/>
      <c r="J156" s="56"/>
      <c r="K156" s="56"/>
      <c r="L156" s="56"/>
      <c r="M156" s="56"/>
      <c r="N156" s="56"/>
      <c r="O156" s="56"/>
      <c r="P156" s="56"/>
      <c r="Q156" s="56"/>
      <c r="R156" s="56"/>
      <c r="S156" s="56"/>
      <c r="T156" s="56"/>
      <c r="U156" s="56"/>
      <c r="V156" s="56"/>
    </row>
    <row r="157" spans="1:22" ht="16.5">
      <c r="A157" s="56"/>
      <c r="B157" s="56"/>
      <c r="C157" s="56"/>
      <c r="D157" s="56"/>
      <c r="E157" s="56"/>
      <c r="F157" s="56"/>
      <c r="G157" s="56"/>
      <c r="H157" s="56"/>
      <c r="I157" s="56"/>
      <c r="J157" s="56"/>
      <c r="K157" s="56"/>
      <c r="L157" s="56"/>
      <c r="M157" s="56"/>
      <c r="N157" s="56"/>
      <c r="O157" s="56"/>
      <c r="P157" s="56"/>
      <c r="Q157" s="56"/>
      <c r="R157" s="56"/>
      <c r="S157" s="56"/>
      <c r="T157" s="56"/>
      <c r="U157" s="56"/>
      <c r="V157" s="56"/>
    </row>
    <row r="158" spans="1:22" ht="16.5">
      <c r="A158" s="56"/>
      <c r="B158" s="56"/>
      <c r="C158" s="56"/>
      <c r="D158" s="56"/>
      <c r="E158" s="56"/>
      <c r="F158" s="56"/>
      <c r="G158" s="56"/>
      <c r="H158" s="56"/>
      <c r="I158" s="56"/>
      <c r="J158" s="56"/>
      <c r="K158" s="56"/>
      <c r="L158" s="56"/>
      <c r="M158" s="56"/>
      <c r="N158" s="56"/>
      <c r="O158" s="56"/>
      <c r="P158" s="56"/>
      <c r="Q158" s="56"/>
      <c r="R158" s="56"/>
      <c r="S158" s="56"/>
      <c r="T158" s="56"/>
      <c r="U158" s="56"/>
      <c r="V158" s="56"/>
    </row>
    <row r="159" spans="1:22" ht="16.5">
      <c r="A159" s="53"/>
      <c r="B159" s="54"/>
      <c r="C159" s="54"/>
      <c r="D159" s="54"/>
      <c r="E159" s="54"/>
      <c r="F159" s="54"/>
      <c r="G159" s="54"/>
      <c r="H159" s="54"/>
      <c r="I159" s="54"/>
      <c r="J159" s="54"/>
      <c r="K159" s="54"/>
      <c r="L159" s="54"/>
      <c r="M159" s="54"/>
      <c r="N159" s="54"/>
      <c r="O159" s="54"/>
      <c r="P159" s="54"/>
      <c r="Q159" s="54"/>
      <c r="R159" s="54"/>
      <c r="S159" s="54"/>
      <c r="T159" s="54"/>
      <c r="U159" s="54"/>
      <c r="V159" s="54"/>
    </row>
    <row r="160" spans="1:22" ht="16.5">
      <c r="A160" s="54"/>
      <c r="B160" s="54"/>
      <c r="C160" s="54"/>
      <c r="D160" s="54"/>
      <c r="E160" s="54"/>
      <c r="F160" s="54"/>
      <c r="G160" s="54"/>
      <c r="H160" s="54"/>
      <c r="I160" s="54"/>
      <c r="J160" s="54"/>
      <c r="K160" s="54"/>
      <c r="L160" s="54"/>
      <c r="M160" s="54"/>
      <c r="N160" s="54"/>
      <c r="O160" s="54"/>
      <c r="P160" s="54"/>
      <c r="Q160" s="54"/>
      <c r="R160" s="54"/>
      <c r="S160" s="54"/>
      <c r="T160" s="54"/>
      <c r="U160" s="54"/>
      <c r="V160" s="54"/>
    </row>
    <row r="161" spans="1:22" ht="16.5">
      <c r="A161" s="54"/>
      <c r="B161" s="54"/>
      <c r="C161" s="54"/>
      <c r="D161" s="54"/>
      <c r="E161" s="54"/>
      <c r="F161" s="54"/>
      <c r="G161" s="54"/>
      <c r="H161" s="54"/>
      <c r="I161" s="54"/>
      <c r="J161" s="54"/>
      <c r="K161" s="54"/>
      <c r="L161" s="54"/>
      <c r="M161" s="54"/>
      <c r="N161" s="54"/>
      <c r="O161" s="54"/>
      <c r="P161" s="54"/>
      <c r="Q161" s="54"/>
      <c r="R161" s="54"/>
      <c r="S161" s="54"/>
      <c r="T161" s="54"/>
      <c r="U161" s="54"/>
      <c r="V161" s="54"/>
    </row>
    <row r="162" spans="1:22" ht="16.5">
      <c r="A162" s="54"/>
      <c r="B162" s="54"/>
      <c r="C162" s="54"/>
      <c r="D162" s="54"/>
      <c r="E162" s="54"/>
      <c r="F162" s="54"/>
      <c r="G162" s="54"/>
      <c r="H162" s="54"/>
      <c r="I162" s="54"/>
      <c r="J162" s="54"/>
      <c r="K162" s="54"/>
      <c r="L162" s="54"/>
      <c r="M162" s="54"/>
      <c r="N162" s="54"/>
      <c r="O162" s="54"/>
      <c r="P162" s="54"/>
      <c r="Q162" s="54"/>
      <c r="R162" s="54"/>
      <c r="S162" s="54"/>
      <c r="T162" s="54"/>
      <c r="U162" s="54"/>
      <c r="V162" s="54"/>
    </row>
  </sheetData>
  <sheetProtection/>
  <mergeCells count="14">
    <mergeCell ref="A104:B104"/>
    <mergeCell ref="A105:B105"/>
    <mergeCell ref="A142:B142"/>
    <mergeCell ref="A143:B143"/>
    <mergeCell ref="A5:B5"/>
    <mergeCell ref="A6:B6"/>
    <mergeCell ref="A7:B7"/>
    <mergeCell ref="A103:B103"/>
    <mergeCell ref="A155:V158"/>
    <mergeCell ref="A159:V162"/>
    <mergeCell ref="A144:B144"/>
    <mergeCell ref="A152:V152"/>
    <mergeCell ref="A153:V153"/>
    <mergeCell ref="A154:V15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Department of Education</dc:creator>
  <cp:keywords/>
  <dc:description/>
  <cp:lastModifiedBy>jwx36301</cp:lastModifiedBy>
  <cp:lastPrinted>2003-12-23T22:54:06Z</cp:lastPrinted>
  <dcterms:created xsi:type="dcterms:W3CDTF">2003-04-22T14:26:10Z</dcterms:created>
  <dcterms:modified xsi:type="dcterms:W3CDTF">2010-10-04T15:51:21Z</dcterms:modified>
  <cp:category/>
  <cp:version/>
  <cp:contentType/>
  <cp:contentStatus/>
</cp:coreProperties>
</file>