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6420" tabRatio="738" activeTab="0"/>
  </bookViews>
  <sheets>
    <sheet name="Cover Page" sheetId="1" r:id="rId1"/>
    <sheet name="TOC" sheetId="2" r:id="rId2"/>
    <sheet name="Summary" sheetId="3" r:id="rId3"/>
    <sheet name="Rank" sheetId="4" r:id="rId4"/>
    <sheet name="Teachers" sheetId="5" r:id="rId5"/>
    <sheet name="Principals" sheetId="6" r:id="rId6"/>
    <sheet name="Asst. Principals" sheetId="7" r:id="rId7"/>
    <sheet name="Narrative" sheetId="8" r:id="rId8"/>
    <sheet name="Starting Teacher Salaries" sheetId="9" r:id="rId9"/>
    <sheet name="Avg Teacher Salary By School" sheetId="10" r:id="rId10"/>
    <sheet name="Appendix A" sheetId="11" r:id="rId11"/>
    <sheet name="Appendix B - Calculations" sheetId="12" r:id="rId12"/>
  </sheets>
  <definedNames>
    <definedName name="_xlnm.Print_Area" localSheetId="10">'Appendix A'!$A$1:$A$7</definedName>
    <definedName name="_xlnm.Print_Area" localSheetId="11">'Appendix B - Calculations'!$A$1:$D$57</definedName>
    <definedName name="_xlnm.Print_Area" localSheetId="6">'Asst. Principals'!$A$1:$G$231</definedName>
    <definedName name="_xlnm.Print_Area" localSheetId="9">'Avg Teacher Salary By School'!$A$1:$E$1886</definedName>
    <definedName name="_xlnm.Print_Area" localSheetId="0">'Cover Page'!$A$1:$A$24</definedName>
    <definedName name="_xlnm.Print_Area" localSheetId="7">'Narrative'!$A$1:$C$224</definedName>
    <definedName name="_xlnm.Print_Area" localSheetId="5">'Principals'!$A$1:$G$231</definedName>
    <definedName name="_xlnm.Print_Area" localSheetId="8">'Starting Teacher Salaries'!$A$1:$E$138</definedName>
    <definedName name="_xlnm.Print_Area" localSheetId="2">'Summary'!$A$1:$B$32</definedName>
    <definedName name="_xlnm.Print_Area" localSheetId="4">'Teachers'!$A$1:$G$231</definedName>
    <definedName name="_xlnm.Print_Area" localSheetId="1">'TOC'!$A$1:$B$41</definedName>
    <definedName name="_xlnm.Print_Titles" localSheetId="9">'Avg Teacher Salary By School'!$1:$5</definedName>
    <definedName name="_xlnm.Print_Titles" localSheetId="7">'Narrative'!$1:$6</definedName>
    <definedName name="_xlnm.Print_Titles" localSheetId="5">'Principals'!$1:$4</definedName>
    <definedName name="_xlnm.Print_Titles" localSheetId="3">'Rank'!$1:$8</definedName>
    <definedName name="_xlnm.Print_Titles" localSheetId="8">'Starting Teacher Salaries'!$1:$6</definedName>
    <definedName name="_xlnm.Print_Titles" localSheetId="4">'Teachers'!$1:$5</definedName>
  </definedNames>
  <calcPr fullCalcOnLoad="1"/>
</workbook>
</file>

<file path=xl/sharedStrings.xml><?xml version="1.0" encoding="utf-8"?>
<sst xmlns="http://schemas.openxmlformats.org/spreadsheetml/2006/main" count="5415" uniqueCount="2429">
  <si>
    <t>PARKLAWN ELEM.</t>
  </si>
  <si>
    <t>CHURCHILL ROAD ELEM.</t>
  </si>
  <si>
    <t>MADISON HIGH</t>
  </si>
  <si>
    <t>STUART HIGH</t>
  </si>
  <si>
    <t>WAYNEWOOD ELEM.</t>
  </si>
  <si>
    <t>BRADDOCK ELEM.</t>
  </si>
  <si>
    <t>LOUISE ARCHER ELEM.</t>
  </si>
  <si>
    <t>FALLS CHURCH HIGH</t>
  </si>
  <si>
    <t>LANIER MIDDLE</t>
  </si>
  <si>
    <t>IRVING MIDDLE</t>
  </si>
  <si>
    <t>POE MIDDLE</t>
  </si>
  <si>
    <t>THOREAU MIDDLE</t>
  </si>
  <si>
    <t>LONGFELLOW MIDDLE</t>
  </si>
  <si>
    <t>TWAIN MIDDLE</t>
  </si>
  <si>
    <t>GLASGOW MIDDLE</t>
  </si>
  <si>
    <t>COOPER MIDDLE</t>
  </si>
  <si>
    <t>VIENNA ELEM.</t>
  </si>
  <si>
    <t>MARSHALL ROAD ELEM.</t>
  </si>
  <si>
    <t>MANTUA ELEM.</t>
  </si>
  <si>
    <t>KEENE MILL ELEM.</t>
  </si>
  <si>
    <t>HERNDON ELEM.</t>
  </si>
  <si>
    <t>WOODSON HIGH</t>
  </si>
  <si>
    <t>EDISON HIGH</t>
  </si>
  <si>
    <t>MARSHALL HIGH</t>
  </si>
  <si>
    <t>SANDBURG MIDDLE</t>
  </si>
  <si>
    <t>CHANTILLY HIGH</t>
  </si>
  <si>
    <t>RAVENSWORTH ELEM.</t>
  </si>
  <si>
    <t>WASHINGTON MILL ELEM.</t>
  </si>
  <si>
    <t>HOLLIN MEADOWS ELEM.</t>
  </si>
  <si>
    <t>STRATFORD LANDING ELEM.</t>
  </si>
  <si>
    <t>ANNANDALE TERRACE ELEM.</t>
  </si>
  <si>
    <t>THOMAS JEFFERSON HIGH</t>
  </si>
  <si>
    <t>STENWOOD ELEM.</t>
  </si>
  <si>
    <t>MOSBY WOODS ELEM.</t>
  </si>
  <si>
    <t>OAKTON ELEM.</t>
  </si>
  <si>
    <t>LITTLE RUN ELEM.</t>
  </si>
  <si>
    <t>FROST MIDDLE</t>
  </si>
  <si>
    <t>HYBLA VALLEY ELEM.</t>
  </si>
  <si>
    <t>WEST SPRINGFIELD ELEM.</t>
  </si>
  <si>
    <t>KINGS PARK ELEM.</t>
  </si>
  <si>
    <t>FORESTDALE ELEM.</t>
  </si>
  <si>
    <t>LANGLEY HIGH</t>
  </si>
  <si>
    <t>FAIRFAX VILLA ELEM.</t>
  </si>
  <si>
    <t>ORANGE HUNT ELEM.</t>
  </si>
  <si>
    <t>GREENBRIAR WEST ELEM.</t>
  </si>
  <si>
    <t>COLUMBIA ELEM.</t>
  </si>
  <si>
    <t>HOLMES MIDDLE</t>
  </si>
  <si>
    <t>ARMSTRONG ELEM.</t>
  </si>
  <si>
    <t>UNION MILL ELEM.</t>
  </si>
  <si>
    <t>WHITMAN MIDDLE</t>
  </si>
  <si>
    <t>LAKE ANNE ELEM.</t>
  </si>
  <si>
    <t>WESTBRIAR ELEM.</t>
  </si>
  <si>
    <t>CANTERBURY WOODS ELEM.</t>
  </si>
  <si>
    <t>CUB RUN ELEM.</t>
  </si>
  <si>
    <t>WEST SPRINGFIELD HIGH</t>
  </si>
  <si>
    <t>SPRING HILL ELEM.</t>
  </si>
  <si>
    <t>FAIRHILL ELEM.</t>
  </si>
  <si>
    <t>MOUNT VERNON WOODS ELEM.</t>
  </si>
  <si>
    <t>OLDE CREEK ELEM.</t>
  </si>
  <si>
    <t>SHREVEWOOD ELEM.</t>
  </si>
  <si>
    <t>WESTGATE ELEM.</t>
  </si>
  <si>
    <t>SILVERBROOK ELEM.</t>
  </si>
  <si>
    <t>CARDINAL FOREST ELEM.</t>
  </si>
  <si>
    <t>TERRA CENTRE ELEM.</t>
  </si>
  <si>
    <t>CUNNINGHAM PARK ELEM.</t>
  </si>
  <si>
    <t>OAKTON HIGH</t>
  </si>
  <si>
    <t>BEECH TREE ELEM.</t>
  </si>
  <si>
    <t>HAYFIELD ELEM.</t>
  </si>
  <si>
    <t>KILMER MIDDLE</t>
  </si>
  <si>
    <t>KILMER CENTER</t>
  </si>
  <si>
    <t>ROLLING VALLEY ELEM.</t>
  </si>
  <si>
    <t>BROOKFIELD ELEM.</t>
  </si>
  <si>
    <t>HAYFIELD SECONDARY</t>
  </si>
  <si>
    <t>WOLFTRAP ELEM.</t>
  </si>
  <si>
    <t>RIVERSIDE ELEM.</t>
  </si>
  <si>
    <t>LONDON TOWNE ELEM.</t>
  </si>
  <si>
    <t>GREENBRIAR EAST ELEM.</t>
  </si>
  <si>
    <t>LEES CORNER ELEM.</t>
  </si>
  <si>
    <t>OAK VIEW ELEM.</t>
  </si>
  <si>
    <t>CLERMONT ELEM.</t>
  </si>
  <si>
    <t>HUNT VALLEY ELEM.</t>
  </si>
  <si>
    <t>KINGS GLEN ELEM.</t>
  </si>
  <si>
    <t>WOODSON ADULT HIGH</t>
  </si>
  <si>
    <t>KEY MIDDLE</t>
  </si>
  <si>
    <t>KEY CENTER</t>
  </si>
  <si>
    <t>FORT HUNT ELEM.</t>
  </si>
  <si>
    <t>CAMELOT ELEM.</t>
  </si>
  <si>
    <t>HUNTERS WOODS ELEM.</t>
  </si>
  <si>
    <t>ROBINSON SECONDARY</t>
  </si>
  <si>
    <t>LAUREL RIDGE ELEM.</t>
  </si>
  <si>
    <t>HUTCHISON ELEM.</t>
  </si>
  <si>
    <t>SOUTH LAKES HIGH</t>
  </si>
  <si>
    <t>FAIRFAX HIGH</t>
  </si>
  <si>
    <t>CENTREVILLE HIGH</t>
  </si>
  <si>
    <t>BONNIE BRAE ELEM.</t>
  </si>
  <si>
    <t>DRANESVILLE ELEM.</t>
  </si>
  <si>
    <t>CROSSFIELD ELEM.</t>
  </si>
  <si>
    <t>SANGSTER ELEM.</t>
  </si>
  <si>
    <t>SARATOGA ELEM.</t>
  </si>
  <si>
    <t>VIRGINIA RUN ELEM.</t>
  </si>
  <si>
    <t>WILLOW SPRINGS ELEM.</t>
  </si>
  <si>
    <t>STONE MIDDLE</t>
  </si>
  <si>
    <t>POPLAR TREE ELEM.</t>
  </si>
  <si>
    <t>CENTRE RIDGE ELEM.</t>
  </si>
  <si>
    <t>WAPLES MILL ELEM.</t>
  </si>
  <si>
    <t>DOGWOOD ELEM.</t>
  </si>
  <si>
    <t>BRYANT ALTERNATIVE HIGH</t>
  </si>
  <si>
    <t>PIMMIT HILLS ALTERNATIVE HIGH</t>
  </si>
  <si>
    <t>ALDRIN ELEM.</t>
  </si>
  <si>
    <t>DEER PARK ELEM.</t>
  </si>
  <si>
    <t>CENTREVILLE ELEM.</t>
  </si>
  <si>
    <t>LANE ELEM.</t>
  </si>
  <si>
    <t>HALLEY ELEM.</t>
  </si>
  <si>
    <t>MOUNTAIN VIEW ALTERNATIVE HIGH</t>
  </si>
  <si>
    <t>CARSON MIDDLE</t>
  </si>
  <si>
    <t>FORT BELVOIR ELEM.</t>
  </si>
  <si>
    <t>BULL RUN ELEM.</t>
  </si>
  <si>
    <t>WESTFIELD HIGH</t>
  </si>
  <si>
    <t>DANIELS RUN ELEM.</t>
  </si>
  <si>
    <t>PROVIDENCE ELEM</t>
  </si>
  <si>
    <t>MCNAIR ELEM.</t>
  </si>
  <si>
    <t>LIBERTY MIDDLE</t>
  </si>
  <si>
    <t>COLVIN RUN ELEM.</t>
  </si>
  <si>
    <t>ISLAND CREEK ELEM.</t>
  </si>
  <si>
    <t>LORTON STATION ELEM.</t>
  </si>
  <si>
    <t>POWELL ELEM.</t>
  </si>
  <si>
    <t>DEVONSHIRE PRESCHOOL</t>
  </si>
  <si>
    <t>LORTON PRESCHOOL</t>
  </si>
  <si>
    <t>SOUTH COUNTY SECONDARY</t>
  </si>
  <si>
    <t>EAGLE VIEW ELEM.</t>
  </si>
  <si>
    <t>TERRASET ELEM.</t>
  </si>
  <si>
    <t>CLEARVIEW ELEM.</t>
  </si>
  <si>
    <t>CLIFTON ELEM.</t>
  </si>
  <si>
    <t>SUNRISE VALLEY ELEM.</t>
  </si>
  <si>
    <t>FAIRVIEW ELEM.</t>
  </si>
  <si>
    <t>ROCKY RUN MIDDLE</t>
  </si>
  <si>
    <t>HERNDON HIGH</t>
  </si>
  <si>
    <t>FRANCONIA ELEM.</t>
  </si>
  <si>
    <t>HERNDON MIDDLE</t>
  </si>
  <si>
    <t>GROVETON ELEM.</t>
  </si>
  <si>
    <t>HUGHES MIDDLE</t>
  </si>
  <si>
    <t>FORESTVILLE ELEM.</t>
  </si>
  <si>
    <t>WOODLAWN ELEM.</t>
  </si>
  <si>
    <t>FOX MILL ELEM.</t>
  </si>
  <si>
    <t>WHITE OAKS ELEM.</t>
  </si>
  <si>
    <t>MOUNT VERNON HIGH</t>
  </si>
  <si>
    <t>OAK HILL ELEM.</t>
  </si>
  <si>
    <t>FRANKLIN MIDDLE</t>
  </si>
  <si>
    <t>NEWINGTON FOREST ELEM.</t>
  </si>
  <si>
    <t>CHERRY RUN ELEM.</t>
  </si>
  <si>
    <t>FREEDOM HILL ELEM.</t>
  </si>
  <si>
    <t>MOUNT EAGLE ELEM.</t>
  </si>
  <si>
    <t>WEYANOKE ELEM.</t>
  </si>
  <si>
    <t>GRAHAM ROAD ELEM.</t>
  </si>
  <si>
    <t>BAILEYS ELEM.</t>
  </si>
  <si>
    <t>BELLE VIEW ELEM.</t>
  </si>
  <si>
    <t>GREAT FALLS ELEM.</t>
  </si>
  <si>
    <t>WESTLAWN ELEM.</t>
  </si>
  <si>
    <t>WOODLEY HILLS ELEM.</t>
  </si>
  <si>
    <t>CAMERON ELEM.</t>
  </si>
  <si>
    <t>GARFIELD ELEM.</t>
  </si>
  <si>
    <t>WOODBURN ELEM.</t>
  </si>
  <si>
    <t>ANNANDALE HIGH</t>
  </si>
  <si>
    <t>JACKSON MIDDLE</t>
  </si>
  <si>
    <t>BUSH HILL ELEM.</t>
  </si>
  <si>
    <t>GUNSTON ELEM.</t>
  </si>
  <si>
    <t>FOREST EDGE ELEM.</t>
  </si>
  <si>
    <t>BUCKNELL ELEM.</t>
  </si>
  <si>
    <t>SLEEPY HOLLOW ELEM.</t>
  </si>
  <si>
    <t>BELVEDERE ELEM.</t>
  </si>
  <si>
    <t>FLINT HILL ELEM.</t>
  </si>
  <si>
    <t>FLORIS ELEM.</t>
  </si>
  <si>
    <t>HAYCOCK ELEM.</t>
  </si>
  <si>
    <t>LEMON ROAD ELEM.</t>
  </si>
  <si>
    <t>MCLEAN HIGH</t>
  </si>
  <si>
    <t>SHERMAN ELEM.</t>
  </si>
  <si>
    <t>NAVY ELEM.</t>
  </si>
  <si>
    <t>PINE SPRING ELEM.</t>
  </si>
  <si>
    <t>TIMBER LANE ELEM.</t>
  </si>
  <si>
    <t>WAKEFIELD FOREST ELEM.</t>
  </si>
  <si>
    <t>LYNBROOK ELEM.</t>
  </si>
  <si>
    <t>LAKE BRADDOCK SECONDARY</t>
  </si>
  <si>
    <t>WEST POTOMAC HIGH</t>
  </si>
  <si>
    <t>NORTH SPRINGFIELD ELEM.</t>
  </si>
  <si>
    <t>BREN MAR PARK ELEM.</t>
  </si>
  <si>
    <t>ROSE HILL ELEM.</t>
  </si>
  <si>
    <t>SPRINGFIELD ESTATES ELEM.</t>
  </si>
  <si>
    <t>GLEN FOREST ELEM.</t>
  </si>
  <si>
    <t>KENT GARDENS ELEM.</t>
  </si>
  <si>
    <t>DJJ or SVCS BD Schools</t>
  </si>
  <si>
    <t>MARSHALL MIDDLE</t>
  </si>
  <si>
    <t>CLAUDE THOMPSON ELEM.</t>
  </si>
  <si>
    <t>MARY WALTER ELEM.</t>
  </si>
  <si>
    <t>GRACE MILLER ELEM.</t>
  </si>
  <si>
    <t>C. HUNTER RITCHIE ELEM.</t>
  </si>
  <si>
    <t>KETTLE RUN HIGH SCH</t>
  </si>
  <si>
    <t>GREENVILLE ELEM.</t>
  </si>
  <si>
    <t>CEDAR LEE MIDDLE</t>
  </si>
  <si>
    <t>MARGARET M. PIERCE ELEM.</t>
  </si>
  <si>
    <t>WARRENTON MIDDLE</t>
  </si>
  <si>
    <t>W.C. TAYLOR MIDDLE</t>
  </si>
  <si>
    <t>FAUQUIER HIGH</t>
  </si>
  <si>
    <t>P.B. SMITH ELEM.</t>
  </si>
  <si>
    <t>C.M. BRADLEY ELEM.</t>
  </si>
  <si>
    <t>W.G. COLEMAN ELEM.</t>
  </si>
  <si>
    <t>H.M. PEARSON ELEM.</t>
  </si>
  <si>
    <t>JAMES G. BRUMFIELD ELEM.</t>
  </si>
  <si>
    <t>AUBURN MIDDLE</t>
  </si>
  <si>
    <t>FLOYD ELEM.</t>
  </si>
  <si>
    <t>WILLIS ELEM.</t>
  </si>
  <si>
    <t>INDIAN VALLEY ELEM.</t>
  </si>
  <si>
    <t>FLOYD COUNTY HIGH</t>
  </si>
  <si>
    <t>CHECK ELEM.</t>
  </si>
  <si>
    <t>FLUVANNA MIDDLE</t>
  </si>
  <si>
    <t>FLUVANNA COUNTY HIGH</t>
  </si>
  <si>
    <t>COLUMBIA DIST. ELEM.</t>
  </si>
  <si>
    <t>CUNNINGHAM DIST. ELEM.</t>
  </si>
  <si>
    <t>SNOW CREEK ELEM.</t>
  </si>
  <si>
    <t>FRANKLIN COUNTY HIGH</t>
  </si>
  <si>
    <t>BURNT CHIMNEY ELEM.</t>
  </si>
  <si>
    <t>FERRUM ELEM.</t>
  </si>
  <si>
    <t>BOONES MILL ELEM.</t>
  </si>
  <si>
    <t>ROCKY MOUNT ELEM.</t>
  </si>
  <si>
    <t>GEREAU CTR FOR APL TECH&amp;CAREER EXPL</t>
  </si>
  <si>
    <t>DUDLEY ELEM.</t>
  </si>
  <si>
    <t>BEN. FRANKLIN MIDDLE-WEST</t>
  </si>
  <si>
    <t>BEN. FRANKLIN MIDDLE-EAST</t>
  </si>
  <si>
    <t>CALLAWAY ELEM.</t>
  </si>
  <si>
    <t>LEE M. WAID ELEM.</t>
  </si>
  <si>
    <t>GLADE HILL ELEM.</t>
  </si>
  <si>
    <t>SONTAG ELEM.</t>
  </si>
  <si>
    <t>APPLE PIE RIDGE ELEM.</t>
  </si>
  <si>
    <t>BASS-HOOVER ELEM.</t>
  </si>
  <si>
    <t>JAMES WOOD HIGH</t>
  </si>
  <si>
    <t>ARMEL ELEM.</t>
  </si>
  <si>
    <t>MIDDLETOWN ELEM.</t>
  </si>
  <si>
    <t>GAINESBORO ELEM.</t>
  </si>
  <si>
    <t>INDIAN HOLLOW ELEM.</t>
  </si>
  <si>
    <t>STONEWALL ELEM.</t>
  </si>
  <si>
    <t>JAMES WOOD MIDDLE</t>
  </si>
  <si>
    <t>FREDERICK COUNTY MIDDLE</t>
  </si>
  <si>
    <t>SENSENY ROAD ELEM.</t>
  </si>
  <si>
    <t>ROBERT E. AYLOR MIDDLE</t>
  </si>
  <si>
    <t>SHERANDO HIGH</t>
  </si>
  <si>
    <t>REDBUD RUN ELEM.</t>
  </si>
  <si>
    <t>ORCHARD VIEW ELEM.</t>
  </si>
  <si>
    <t>MILLBROOK HIGH</t>
  </si>
  <si>
    <t>ADMIRAL RICHARD E. BYRD MIDDLE</t>
  </si>
  <si>
    <t>EVENDALE ELEM.</t>
  </si>
  <si>
    <t>EASTERN COMBINED</t>
  </si>
  <si>
    <t>MACY MCCLAUGHERTY COMBINED</t>
  </si>
  <si>
    <t>NARROWS ELEM./MID.</t>
  </si>
  <si>
    <t>GILES HIGH</t>
  </si>
  <si>
    <t>NARROWS HIGH</t>
  </si>
  <si>
    <t>BOTETOURT ELEM.</t>
  </si>
  <si>
    <t>THOMAS C. WALKER ELEM.</t>
  </si>
  <si>
    <t>ACHILLES ELEM.</t>
  </si>
  <si>
    <t>GLOUCESTER HIGH</t>
  </si>
  <si>
    <t>PETSWORTH ELEM.</t>
  </si>
  <si>
    <t>PEASLEY MIDDLE</t>
  </si>
  <si>
    <t>BETHEL ELEM.</t>
  </si>
  <si>
    <t>PAGE MIDDLE</t>
  </si>
  <si>
    <t>BYRD ELEM.</t>
  </si>
  <si>
    <t>GOOCHLAND HIGH</t>
  </si>
  <si>
    <t>GOOCHLAND MIDDLE</t>
  </si>
  <si>
    <t>GOOCHLAND ELEM.</t>
  </si>
  <si>
    <t>INDEPENDENCE MIDDLE</t>
  </si>
  <si>
    <t>GRAYSON COUNTY HIGH</t>
  </si>
  <si>
    <t>INDEPENDENCE ELEM.</t>
  </si>
  <si>
    <t>BAYWOOD ELEM.</t>
  </si>
  <si>
    <t>BRIDLE CREEK ELEM.</t>
  </si>
  <si>
    <t>MT. ROGERS COMBINED</t>
  </si>
  <si>
    <t>FRIES MIDDLE</t>
  </si>
  <si>
    <t>GREENE COUNTY PRIMARY</t>
  </si>
  <si>
    <t>NATHANAEL GREENE ELEM.</t>
  </si>
  <si>
    <t>RUCKERSVILLE ELEM.</t>
  </si>
  <si>
    <t>WILLIAM MONROE MIDDLE</t>
  </si>
  <si>
    <t>WILLIAM MONROE HIGH</t>
  </si>
  <si>
    <t>EDWARD W. WYATT MIDDLE</t>
  </si>
  <si>
    <t>GREENSVILLE COUNTY HIGH</t>
  </si>
  <si>
    <t>BELFIELD ELEM.</t>
  </si>
  <si>
    <t>GREENSVILLE ELEM</t>
  </si>
  <si>
    <t>HALIFAX COUNTY HIGH</t>
  </si>
  <si>
    <t>HALIFAX COUNTY MIDDLE</t>
  </si>
  <si>
    <t>SYDNOR JENNINGS ELEM.</t>
  </si>
  <si>
    <t>SCOTTSBURG ELEM.</t>
  </si>
  <si>
    <t>SINAI ELEM.</t>
  </si>
  <si>
    <t>MEADVILLE ELEM.</t>
  </si>
  <si>
    <t>CLAYS MILL ELEM.</t>
  </si>
  <si>
    <t>CLUSTER SPRINGS ELEM.</t>
  </si>
  <si>
    <t>SOUTH BOSTON ELEM.</t>
  </si>
  <si>
    <t>HENRY CLAY ELEM.</t>
  </si>
  <si>
    <t>JOHN M. GANDY ELEM.</t>
  </si>
  <si>
    <t>BEAVERDAM ELEM.</t>
  </si>
  <si>
    <t>KERSEY CREEK ELEM.</t>
  </si>
  <si>
    <t>LAUREL MEADOW ELEM.</t>
  </si>
  <si>
    <t>WASHINGTON-HENRY ELEM.</t>
  </si>
  <si>
    <t>RURAL POINT ELEM.</t>
  </si>
  <si>
    <t>BATTLEFIELD PARK ELEM.</t>
  </si>
  <si>
    <t>LEE DAVIS HIGH</t>
  </si>
  <si>
    <t>SOUTH ANNA ELEM.</t>
  </si>
  <si>
    <t>PATRICK HENRY HIGH</t>
  </si>
  <si>
    <t>PEARSON'S CORNER ELEM.</t>
  </si>
  <si>
    <t>MECHANICSVILLE ELEM.</t>
  </si>
  <si>
    <t>ELMONT ELEM.</t>
  </si>
  <si>
    <t>STONEWALL JACKSON MIDDLE</t>
  </si>
  <si>
    <t>COOL SPRING ELEM.</t>
  </si>
  <si>
    <t>POLE GREEN ELEM.</t>
  </si>
  <si>
    <t>OAK KNOLL MIDDLE</t>
  </si>
  <si>
    <t>HANOVER HIGH</t>
  </si>
  <si>
    <t>CHICKAHOMINY MIDDLE</t>
  </si>
  <si>
    <t>ATLEE HIGH</t>
  </si>
  <si>
    <t>COLD HARBOR ELEM.</t>
  </si>
  <si>
    <t>THREE CHOPT ELEM.</t>
  </si>
  <si>
    <t>HUNGARY CREEK MIDDLE</t>
  </si>
  <si>
    <t>DONAHOE ELEM.</t>
  </si>
  <si>
    <t>ROLFE MIDDLE</t>
  </si>
  <si>
    <t>GODWIN HIGH</t>
  </si>
  <si>
    <t>GAYTON ELEM.</t>
  </si>
  <si>
    <t>DEEP RUN HIGH</t>
  </si>
  <si>
    <t>HIGHLAND SPRINGS HIGH</t>
  </si>
  <si>
    <t>GLEN ALLEN ELEM.</t>
  </si>
  <si>
    <t>FAIR OAKS ELEM.</t>
  </si>
  <si>
    <t>MONTROSE ELEM.</t>
  </si>
  <si>
    <t>SANDSTON ELEM.</t>
  </si>
  <si>
    <t>SPRINGFIELD PARK ELEM.</t>
  </si>
  <si>
    <t>RIVERS EDGE ELEM.</t>
  </si>
  <si>
    <t>L. DOUGLAS WILDER MIDDLE</t>
  </si>
  <si>
    <t>GREENWOOD ELEM.</t>
  </si>
  <si>
    <t>NUCKOLS FARM ELEM.</t>
  </si>
  <si>
    <t>POCAHONTAS MIDDLE</t>
  </si>
  <si>
    <t>VARINA ELEM.</t>
  </si>
  <si>
    <t>ECHO LAKE ELEM.</t>
  </si>
  <si>
    <t>TWIN HICKORY ELEM</t>
  </si>
  <si>
    <t>ARTHUR ASHE JR. ELEM.</t>
  </si>
  <si>
    <t>WARD ELEMENTARY</t>
  </si>
  <si>
    <t>MT. VERNON MIDDLE</t>
  </si>
  <si>
    <t>LAKESIDE ELEM.</t>
  </si>
  <si>
    <t>GLEN LEA ELEM.</t>
  </si>
  <si>
    <t>MOODY MIDDLE</t>
  </si>
  <si>
    <t>VA. RANDOLPH COMM. HIGH</t>
  </si>
  <si>
    <t>CRESTVIEW ELEM.</t>
  </si>
  <si>
    <t>FREEMAN HIGH</t>
  </si>
  <si>
    <t>RATCLIFFE ELEM.</t>
  </si>
  <si>
    <t>LABURNUM ELEM.</t>
  </si>
  <si>
    <t>PEMBERTON ELEM.</t>
  </si>
  <si>
    <t>MEHFOUD ELEM.</t>
  </si>
  <si>
    <t>BAKER ELEM.</t>
  </si>
  <si>
    <t>SKIPWITH ELEM.</t>
  </si>
  <si>
    <t>TREVVETT ELEM.</t>
  </si>
  <si>
    <t>LONGDALE ELEM.</t>
  </si>
  <si>
    <t>BROOKLAND MIDDLE</t>
  </si>
  <si>
    <t>FAIRFIELD MIDDLE</t>
  </si>
  <si>
    <t>TUCKAHOE MIDDLE</t>
  </si>
  <si>
    <t>JOHNSON ELEM.</t>
  </si>
  <si>
    <t>MAYBEURY ELEM.</t>
  </si>
  <si>
    <t>SEVEN PINES ELEM.</t>
  </si>
  <si>
    <t>PINCHBECK ELEM.</t>
  </si>
  <si>
    <t>VARINA HIGH</t>
  </si>
  <si>
    <t>CHAMBERLAYNE ELEM.</t>
  </si>
  <si>
    <t>SHORT PUMP ELEM.</t>
  </si>
  <si>
    <t>TUCKER HIGH</t>
  </si>
  <si>
    <t>HENRICO HIGH</t>
  </si>
  <si>
    <t>DAVIS ELEM.</t>
  </si>
  <si>
    <t>LONGAN ELEM.</t>
  </si>
  <si>
    <t>HIGHLAND SPRINGS ELEM.</t>
  </si>
  <si>
    <t>CARVER ELEM.</t>
  </si>
  <si>
    <t>ADAMS ELEM.</t>
  </si>
  <si>
    <t>HERMITAGE HIGH</t>
  </si>
  <si>
    <t>HOLLADAY ELEM.</t>
  </si>
  <si>
    <t>BYRD MIDDLE</t>
  </si>
  <si>
    <t>NEW BRIDGE SCHOOL</t>
  </si>
  <si>
    <t>DUMBARTON ELEM.</t>
  </si>
  <si>
    <t>SHADY GROVE ELEM.</t>
  </si>
  <si>
    <t>SHORT PUMP MIDDLE</t>
  </si>
  <si>
    <t>RIDGE ELEM.</t>
  </si>
  <si>
    <t>ELKO MIDDLE</t>
  </si>
  <si>
    <t>COLONIAL TRAIL ELEM.</t>
  </si>
  <si>
    <t>HARVIE ELEM.</t>
  </si>
  <si>
    <t>BASSETT HIGH</t>
  </si>
  <si>
    <t>MAGNA VISTA HIGH</t>
  </si>
  <si>
    <t>SANVILLE ELEM.</t>
  </si>
  <si>
    <t>DREWRY MASON ELEM.</t>
  </si>
  <si>
    <t>CAMPBELL COURT ELEM.</t>
  </si>
  <si>
    <t>FIELDALE-COLLINSVILLE MIDDLE</t>
  </si>
  <si>
    <t>IRISBURG ELEM.</t>
  </si>
  <si>
    <t>JOHN REDD SMITH ELEM.</t>
  </si>
  <si>
    <t>COLLINSVILLE PRIMARY</t>
  </si>
  <si>
    <t>LAUREL PARK MIDDLE</t>
  </si>
  <si>
    <t>RICH ACRES ELEM.</t>
  </si>
  <si>
    <t>AXTON ELEM.</t>
  </si>
  <si>
    <t>STANLEYTOWN ELEM.</t>
  </si>
  <si>
    <t>MT. OLIVET ELEMENTARY</t>
  </si>
  <si>
    <t>HIGHLAND ELEM.</t>
  </si>
  <si>
    <t>HIGHLAND HIGH</t>
  </si>
  <si>
    <t>WINDSOR ELEM.</t>
  </si>
  <si>
    <t>WINDSOR HIGH</t>
  </si>
  <si>
    <t>CARRSVILLE ELEM.</t>
  </si>
  <si>
    <t>HARDY ELEM.</t>
  </si>
  <si>
    <t>SMITHFIELD HIGH</t>
  </si>
  <si>
    <t>CARROLLTON ELEM.</t>
  </si>
  <si>
    <t>WINDSOR MIDDLE</t>
  </si>
  <si>
    <t>WESTSIDE ELEM.</t>
  </si>
  <si>
    <t>SMITHFIELD MIDDLE</t>
  </si>
  <si>
    <t>KING GEORGE MIDDLE</t>
  </si>
  <si>
    <t>KING GEORGE ELEM.</t>
  </si>
  <si>
    <t>KING GEORGE HIGH</t>
  </si>
  <si>
    <t>SEALSTON ELEM.</t>
  </si>
  <si>
    <t>POTOMAC ELEM.</t>
  </si>
  <si>
    <t>KING &amp; QUEEN ELEM.</t>
  </si>
  <si>
    <t>CENTRAL HIGH</t>
  </si>
  <si>
    <t>LAWSON-MARRIOTT ELEM.</t>
  </si>
  <si>
    <t>KING WILLIAM HIGH</t>
  </si>
  <si>
    <t>HAMILTON HOLMES MIDDLE</t>
  </si>
  <si>
    <t>ACQUINTON ELEM.</t>
  </si>
  <si>
    <t>COOL SPRING PRIMARY</t>
  </si>
  <si>
    <t>LANCASTER HIGH</t>
  </si>
  <si>
    <t>LANCASTER MIDDLE</t>
  </si>
  <si>
    <t>LANCASTER PRIMARY</t>
  </si>
  <si>
    <t>DRYDEN ELEM.</t>
  </si>
  <si>
    <t>KEOKEE ELEM.</t>
  </si>
  <si>
    <t>ST. CHARLES ELEM.</t>
  </si>
  <si>
    <t>PENNINGTON MIDDLE</t>
  </si>
  <si>
    <t>ELK KNOB ELEM.</t>
  </si>
  <si>
    <t>STICKLEYVILLE ELEM.</t>
  </si>
  <si>
    <t>JONESVILLE MIDDLE</t>
  </si>
  <si>
    <t>FLATWOODS ELEM.</t>
  </si>
  <si>
    <t>EWING ELEM.</t>
  </si>
  <si>
    <t>ELYDALE ELEM.</t>
  </si>
  <si>
    <t>THOMAS WALKER HIGH</t>
  </si>
  <si>
    <t>SUGARLAND ELEM.</t>
  </si>
  <si>
    <t>HILLSBORO ELEM.</t>
  </si>
  <si>
    <t>FREEDOM HIGH</t>
  </si>
  <si>
    <t>LUCKETTS ELEM.</t>
  </si>
  <si>
    <t>POTOMAC FALLS HIGH</t>
  </si>
  <si>
    <t>ALGONKIAN ELEM.</t>
  </si>
  <si>
    <t>ASHBURN ELEM.</t>
  </si>
  <si>
    <t>ROUND HILL ELEM.</t>
  </si>
  <si>
    <t>EVERGREEN MILL ELEM.</t>
  </si>
  <si>
    <t>J. LUPTON SIMPSON MIDDLE</t>
  </si>
  <si>
    <t>FARMWELL STATION MIDDLE</t>
  </si>
  <si>
    <t>BALL'S BLUFF ELEM.</t>
  </si>
  <si>
    <t>HAMILTON ELEM.</t>
  </si>
  <si>
    <t>SANDERS CORNER ELEM.</t>
  </si>
  <si>
    <t>POTOWMACK ELEM.</t>
  </si>
  <si>
    <t>NEWTON-LEE ELEM.</t>
  </si>
  <si>
    <t>SYCOLIN CREEK ELEM.</t>
  </si>
  <si>
    <t>LINCOLN ELEM.</t>
  </si>
  <si>
    <t>SENECA RIDGE MIDDLE</t>
  </si>
  <si>
    <t>BELMONT STATION ELEM.</t>
  </si>
  <si>
    <t>DOMINION HIGH</t>
  </si>
  <si>
    <t>MERCER MIDDLE</t>
  </si>
  <si>
    <t>PINEBROOK ELEM.</t>
  </si>
  <si>
    <t>STEUART W. WELLER ELEM.</t>
  </si>
  <si>
    <t>ROLLING RIDGE ELEM.</t>
  </si>
  <si>
    <t>HILLSIDE ELEM.</t>
  </si>
  <si>
    <t>BRIAR WOODS HIGH</t>
  </si>
  <si>
    <t>LEGACY ELEM.</t>
  </si>
  <si>
    <t>DOMINION TRAIL ELEM.</t>
  </si>
  <si>
    <t>MIDDLEBURG ELEM.</t>
  </si>
  <si>
    <t>LOWES ISLAND ELEM.</t>
  </si>
  <si>
    <t>ALDIE ELEM.</t>
  </si>
  <si>
    <t>HARPER PARK MIDDLE</t>
  </si>
  <si>
    <t>CREIGHTON'S CORNER ELEM.</t>
  </si>
  <si>
    <t>ROSA LEE CARTER ELEM.</t>
  </si>
  <si>
    <t>LIBERTY ELEM.</t>
  </si>
  <si>
    <t>STONE HILL MIDDLE</t>
  </si>
  <si>
    <t>PARK VIEW HIGH</t>
  </si>
  <si>
    <t>ARCOLA ELEM.</t>
  </si>
  <si>
    <t>BANNEKER ELEM.</t>
  </si>
  <si>
    <t>LOUDOUN COUNTY HIGH</t>
  </si>
  <si>
    <t>LOUDOUN VALLEY HIGH</t>
  </si>
  <si>
    <t>STERLING ELEM.</t>
  </si>
  <si>
    <t>MEADOWLAND ELEM.</t>
  </si>
  <si>
    <t>WATERFORD ELEM.</t>
  </si>
  <si>
    <t>CATOCTIN ELEM.</t>
  </si>
  <si>
    <t>GUILFORD ELEM.</t>
  </si>
  <si>
    <t>EMERICK ELEM.</t>
  </si>
  <si>
    <t>BROAD RUN HIGH</t>
  </si>
  <si>
    <t>SULLY ELEM.</t>
  </si>
  <si>
    <t>STERLING MIDDLE</t>
  </si>
  <si>
    <t>LOVETTSVILLE ELEM.</t>
  </si>
  <si>
    <t>BLUE RIDGE MIDDLE</t>
  </si>
  <si>
    <t>LEESBURG ELEM.</t>
  </si>
  <si>
    <t>HORIZON ELEM.</t>
  </si>
  <si>
    <t>CEDAR LANE ELEM.</t>
  </si>
  <si>
    <t>STONE BRIDGE HIGH</t>
  </si>
  <si>
    <t>LITTLE RIVER ELEM.</t>
  </si>
  <si>
    <t>SELDENS LANDING ELEM.</t>
  </si>
  <si>
    <t>EAGLE RIDGE MIDDLE</t>
  </si>
  <si>
    <t>COUNTRYSIDE ELEM.</t>
  </si>
  <si>
    <t>SMART'S MILL MIDDLE</t>
  </si>
  <si>
    <t>HERITAGE HIGH</t>
  </si>
  <si>
    <t>FRANCES HAZEL REID ELEM.</t>
  </si>
  <si>
    <t>MILL RUN ELEM.</t>
  </si>
  <si>
    <t>HARMONY INTERMEDIATE</t>
  </si>
  <si>
    <t>RIVER BEND MIDDLE</t>
  </si>
  <si>
    <t>BELMONT RIDGE MIDDLE</t>
  </si>
  <si>
    <t>JOHN W. TOLBERT JR. ELEM.</t>
  </si>
  <si>
    <t>HUTCHISON FARM ELEM.</t>
  </si>
  <si>
    <t>FOREST GROVE ELEM.</t>
  </si>
  <si>
    <t>MOUNTAIN VIEW ELEM.</t>
  </si>
  <si>
    <t>LOUISA COUNTY MIDDLE</t>
  </si>
  <si>
    <t>LOUISA COUNTY HIGH</t>
  </si>
  <si>
    <t>TREVILIANS ELEM.</t>
  </si>
  <si>
    <t>JOUETT ELEM.</t>
  </si>
  <si>
    <t>VICTORIA ELEM.</t>
  </si>
  <si>
    <t>LUNENBURG MIDDLE</t>
  </si>
  <si>
    <t>KENBRIDGE ELEM.</t>
  </si>
  <si>
    <t>WAVERLY YOWELL ELEM.</t>
  </si>
  <si>
    <t>MADISON COUNTY HIGH</t>
  </si>
  <si>
    <t>WILLIAM H. WETSEL MIDDLE</t>
  </si>
  <si>
    <t>MADISON PRIMARY</t>
  </si>
  <si>
    <t>THOMAS HUNTER MIDDLE</t>
  </si>
  <si>
    <t>MATHEWS HIGH</t>
  </si>
  <si>
    <t>LEE-JACKSON ELEM.</t>
  </si>
  <si>
    <t>CLARKSVILLE ELEM.</t>
  </si>
  <si>
    <t>BUCKHORN ELEM.</t>
  </si>
  <si>
    <t>LACROSSE ELEM.</t>
  </si>
  <si>
    <t>SOUTH HILL ELEM.</t>
  </si>
  <si>
    <t>CHASE CITY ELEM.</t>
  </si>
  <si>
    <t>PARK VIEW MIDDLE</t>
  </si>
  <si>
    <t>BLUESTONE MIDDLE</t>
  </si>
  <si>
    <t>BLUESTONE  HIGH</t>
  </si>
  <si>
    <t>ST. CLARE WALKER MIDDLE</t>
  </si>
  <si>
    <t>MIDDLESEX ELEM.</t>
  </si>
  <si>
    <t>MIDDLESEX HIGH</t>
  </si>
  <si>
    <t>HARDING AVENUE ELEM.</t>
  </si>
  <si>
    <t>PRICES FORK ELEM.</t>
  </si>
  <si>
    <t>SHAWSVILLE MIDDLE</t>
  </si>
  <si>
    <t>FALLING BRANCH ELEM.</t>
  </si>
  <si>
    <t>AUBURN HIGH</t>
  </si>
  <si>
    <t>CHRISTIANSBURG MIDDLE</t>
  </si>
  <si>
    <t>BELVIEW ELEM.</t>
  </si>
  <si>
    <t>BLACKSBURG MIDDLE</t>
  </si>
  <si>
    <t>ELLISTON-LAFAYETTE ELEM.</t>
  </si>
  <si>
    <t>MARGARET BEEKS ELEM.</t>
  </si>
  <si>
    <t>CHRISTIANSBURG ELEM.</t>
  </si>
  <si>
    <t>GILBERT LINKOUS ELEM.</t>
  </si>
  <si>
    <t>BLACKSBURG HIGH</t>
  </si>
  <si>
    <t>CHRISTIANSBURG HIGH</t>
  </si>
  <si>
    <t>CHRISTIANSBURG PRIMARY</t>
  </si>
  <si>
    <t>SHAWSVILLE ELEM.</t>
  </si>
  <si>
    <t>KIPPS ELEM.</t>
  </si>
  <si>
    <t>AUBURN ELEM.</t>
  </si>
  <si>
    <t>EASTERN MONTGOMERY HIGH</t>
  </si>
  <si>
    <t>ROCKFISH RIVER ELEM.</t>
  </si>
  <si>
    <t>TYE RIVER ELEM.</t>
  </si>
  <si>
    <t>NELSON COUNTY HIGH</t>
  </si>
  <si>
    <t>NELSON MIDDLE</t>
  </si>
  <si>
    <t>NEW KENT ELEM.</t>
  </si>
  <si>
    <t>NEW KENT MIDDLE</t>
  </si>
  <si>
    <t>GEORGE W. WATKINS ELEM.</t>
  </si>
  <si>
    <t>NEW KENT  HIGH</t>
  </si>
  <si>
    <t>NORTHAMPTON HIGH</t>
  </si>
  <si>
    <t>OCCOHANNOCK ELEM.</t>
  </si>
  <si>
    <t>KIPTOPEKE ELEM.</t>
  </si>
  <si>
    <t>NORTHUMBERLAND MIDDLE</t>
  </si>
  <si>
    <t>NORTHUMBERLAND ELEM.</t>
  </si>
  <si>
    <t>NORTHUMBERLAND HIGH</t>
  </si>
  <si>
    <t>NOTTOWAY INTERMEDIATE</t>
  </si>
  <si>
    <t>NOTTOWAY HIGH</t>
  </si>
  <si>
    <t>NOTTOWAY MIDDLE</t>
  </si>
  <si>
    <t>BURKEVILLE ELEM.</t>
  </si>
  <si>
    <t>CREWE PRIMARY</t>
  </si>
  <si>
    <t>BLACKSTONE PRIMARY</t>
  </si>
  <si>
    <t>All employees were given a salary step increase (averaging 2%) plus a 3% Cost of Living Adjustment.  In addition a $400 per covered employee increase was given to help cover the cost of increased health insurance premiums.</t>
  </si>
  <si>
    <t>Albemarle County Public Schools</t>
  </si>
  <si>
    <t>4.00 % increase across scale (World @ Work Data).  Approximately 1.67% to 5.76% increase (including step) in salary.</t>
  </si>
  <si>
    <t>Alleghany County Public Schools</t>
  </si>
  <si>
    <t>cost of living increase 3.5%</t>
  </si>
  <si>
    <t>Amelia County Public Schools</t>
  </si>
  <si>
    <t>3% cost of living increase, plus a step for experience on the salary scale.</t>
  </si>
  <si>
    <t>Amherst County Public Schools</t>
  </si>
  <si>
    <t>Salaries for teachers was increased approximatley 5.56%.</t>
  </si>
  <si>
    <t>Appomattox County Public Schools</t>
  </si>
  <si>
    <t>Teachers received a step raise and a base scale increase equaling an average raise of 5.4%. The board continued  to pay 100% of employee only health insurance preminum for the Keycare plan.</t>
  </si>
  <si>
    <t>Arlington County Public Schools</t>
  </si>
  <si>
    <t>Provided Cost of Living increase in the amount of 2.2%.</t>
  </si>
  <si>
    <t>Augusta County Public Schools</t>
  </si>
  <si>
    <t>An average salary increase of 4.5% was given district wide.</t>
  </si>
  <si>
    <t>Bath County Public Schools</t>
  </si>
  <si>
    <t>Employees were provided with an annual 1.17% increase including step.</t>
  </si>
  <si>
    <t>Bedford County Public Schools1</t>
  </si>
  <si>
    <t>Teacher Salary Increased by average 4.25%</t>
  </si>
  <si>
    <t>Bland County Public Schools</t>
  </si>
  <si>
    <t>Provided a step  plus a 4% increase</t>
  </si>
  <si>
    <t>Botetourt County Public Schools</t>
  </si>
  <si>
    <t>The base of the indexed Teacher Salary Scale was increased by 2%.  There is a longevity step of $1,000.00 for 28 or more years of experience.  The average increase for all teachers is approximately 3.51%/</t>
  </si>
  <si>
    <t>Brunswick County Public Schools</t>
  </si>
  <si>
    <t>Salary increase of 3% plus step</t>
  </si>
  <si>
    <t>Buchanan County Public Schools</t>
  </si>
  <si>
    <t>A 2% plus step was approved by the School Board for all school employees.</t>
  </si>
  <si>
    <t>Buckingham County Public Schools</t>
  </si>
  <si>
    <t>All employes were given a 3% plus step increase and the health and dental insurance premiums were paid by the school board.</t>
  </si>
  <si>
    <t>Campbell County Public Schools</t>
  </si>
  <si>
    <t>3% Across the board pay increase.</t>
  </si>
  <si>
    <t>Caroline County Public Schools</t>
  </si>
  <si>
    <t>TEACHERS WERE GIVEN A STEP IF DUE ONE AND A 1% ACROSS THE BOARD COST OF LIVING INCREASE EFFECTIVE 08/225/2008.  AVERAGE ANNUAL INCREASE OF 2.44%</t>
  </si>
  <si>
    <t>Carroll County Public Schools</t>
  </si>
  <si>
    <t>All personnel received a 4% plus step pay increase for the 2008-2009 school year.</t>
  </si>
  <si>
    <t>Charles City County Public Schools</t>
  </si>
  <si>
    <t>A 2% salary increase awarded to classroom teachers in FY2009 in addition to a 2% increase in the salary step.</t>
  </si>
  <si>
    <t>Charlotte County Public Schools</t>
  </si>
  <si>
    <t>Average 4% increase</t>
  </si>
  <si>
    <t>Chesterfield County Public Schools</t>
  </si>
  <si>
    <t>Funding is provided in the Chesterfield County Public School Approved FY09 Annual Financial Plan to complete the final year of the 3-year compensation plan.  All employees, except those at the top of their scale or range will receive a 4% increase with targeted adjustments in selected areas.</t>
  </si>
  <si>
    <t>Clarke County Public Schools5</t>
  </si>
  <si>
    <t>The budget includes a 4.5% increase for teachers.</t>
  </si>
  <si>
    <t>Craig County Public Schools</t>
  </si>
  <si>
    <t>All personnel was given an annual step increase which averaged 1.7%.</t>
  </si>
  <si>
    <t>Culpeper County Public Schools</t>
  </si>
  <si>
    <t>No action taken to improve teacher's salaries</t>
  </si>
  <si>
    <t>Cumberland County Public Schools</t>
  </si>
  <si>
    <t>Salary scales adjusted for cost of living increase.</t>
  </si>
  <si>
    <t>Dickenson County Public Schools</t>
  </si>
  <si>
    <t>Teachers received an average raise of approximately 10% for FY 2009</t>
  </si>
  <si>
    <t>Dinwiddie County Public Schools</t>
  </si>
  <si>
    <t>Significantly increased the teacher scale with increases ranging from 4.5% to 9%.  All teachers received a step increase.</t>
  </si>
  <si>
    <t>Essex County Public Schools</t>
  </si>
  <si>
    <t>PROVIDE 3% SALARY INCREASE PLUS STEP</t>
  </si>
  <si>
    <t>Fairfax County Public Schools2</t>
  </si>
  <si>
    <t>1) Provide a 2% cost-of-living increase for all teachers.                                                                                                                                                    2) Provide a step increase averaging 2.7% for all teachers.</t>
  </si>
  <si>
    <t>Fauquier County Public Schools</t>
  </si>
  <si>
    <t>All teachers received a flat amount of $1,500.</t>
  </si>
  <si>
    <t>Floyd County Public Schools</t>
  </si>
  <si>
    <t>4.5%  increase on bale salary  plus increases in supplements</t>
  </si>
  <si>
    <t>Fluvanna County Public Schools</t>
  </si>
  <si>
    <t>For FY2009, salaries are budgeted to increase by 4%.</t>
  </si>
  <si>
    <t>Franklin County Public Schools</t>
  </si>
  <si>
    <t>Teachers will receive a combined cost-of-living and step increase ranging from a minimum of 3.00% to to a maximum of 10.30%. The weighted-average increase overall will be 4.84%.</t>
  </si>
  <si>
    <t>Frederick County Public Schools</t>
  </si>
  <si>
    <t>A division average of 3.5% salary increase for all staff.</t>
  </si>
  <si>
    <t>Giles County Public Schools</t>
  </si>
  <si>
    <t>The teacher salary scale was increased to accomplish an average 3.01% salary increase for all existing teachers.</t>
  </si>
  <si>
    <t>Gloucester County Public Schools</t>
  </si>
  <si>
    <t>Teachers received an average 3.5% increase that included step.  The minimum increase was 2.5%</t>
  </si>
  <si>
    <t>Goochland County Public Schools</t>
  </si>
  <si>
    <t>4% increase in salary including step increment.</t>
  </si>
  <si>
    <t>Grayson County Public Schools</t>
  </si>
  <si>
    <t>Employees received an average 4.4% increase for 08-09.  This includes any applicable steps.</t>
  </si>
  <si>
    <t>Greene County Public Schools</t>
  </si>
  <si>
    <t>Provided cost of living increase and scale adjustments to be more competitive in our area.  Average effective salary increase for teachers for FY 2009 is 5.74%.</t>
  </si>
  <si>
    <t>Greensville County Public Schools3</t>
  </si>
  <si>
    <t>Provided a 5% salary increase</t>
  </si>
  <si>
    <t>Halifax County Public Schools</t>
  </si>
  <si>
    <t>Teachers given an average salary increase of 3.5%.</t>
  </si>
  <si>
    <t>Hanover County Public Schools</t>
  </si>
  <si>
    <t>Average increase of 3.5% for all employees - a perfomance step incrase and an adjustment to the salary scale</t>
  </si>
  <si>
    <t>Henrico County Public Schools</t>
  </si>
  <si>
    <t>1.628% Wage Adjustment on all employees + 2.372% Step Increase for eligible employees.</t>
  </si>
  <si>
    <t>Henry County Public Schools</t>
  </si>
  <si>
    <t>AVERAGE OF 3% INCREASE FY 09</t>
  </si>
  <si>
    <t>Highland County Public Schools</t>
  </si>
  <si>
    <t>All employees received a 2% pay increase as well as a step increase for the teachers.</t>
  </si>
  <si>
    <t>Isle Of Wight County Public Schools</t>
  </si>
  <si>
    <t>The FY2009 Budget seeks to retain the competitive position in the recruitment and retention of quality teachers.Teachers will receive step increases averaging 1.4% as well as 3.9% market adjustment to the pay scale.</t>
  </si>
  <si>
    <t>King George County Public Schools</t>
  </si>
  <si>
    <t>Teachers received an average salary increase of 4 %</t>
  </si>
  <si>
    <t>King And Queen County Public Schools</t>
  </si>
  <si>
    <t>A salary increase of 2.5%.</t>
  </si>
  <si>
    <t>King William County Public Schools</t>
  </si>
  <si>
    <t>We provided a step plus COL increase that averaged 5% in FY08.   The increase for FY09 has not yet been determined or forecast.</t>
  </si>
  <si>
    <t>Lancaster County Public Schools</t>
  </si>
  <si>
    <t>A new step scale was created that provided a more equitable distribution between steps.  The staff received a step increase, plus an increase of 1.5%, resulting in an overall pay increase of 2.5%.</t>
  </si>
  <si>
    <t>Lee County Public Schools</t>
  </si>
  <si>
    <t>A 5% salary step increase was given to all employees.</t>
  </si>
  <si>
    <t>Loudoun County Public Schools</t>
  </si>
  <si>
    <t>A 3% salary increase was awarded to teachers in FY 2009</t>
  </si>
  <si>
    <t>Louisa County Public Schools</t>
  </si>
  <si>
    <t>Increased teacher starting salary to $40,370, teachers got an average increase of 3.25%</t>
  </si>
  <si>
    <t>Lunenburg County Public Schools</t>
  </si>
  <si>
    <t>Increased each step of salary scale by 2.5%.</t>
  </si>
  <si>
    <t>Madison County Public Schools</t>
  </si>
  <si>
    <t>The Madison County School board provided an average 1% cost of living increase and an average of a 1% step increase to improve teacher salaries.</t>
  </si>
  <si>
    <t>Mathews County Public Schools</t>
  </si>
  <si>
    <t>Mecklenburg County Public Schools</t>
  </si>
  <si>
    <t>3% across the board increase</t>
  </si>
  <si>
    <t>Middlesex County Public Schools</t>
  </si>
  <si>
    <t>Teachers received raises varing from 4.5 % to 8.5 % based on the revised salary scale.</t>
  </si>
  <si>
    <t>Montgomery County Public Schools</t>
  </si>
  <si>
    <t>Average Salary was increased by 8.6% (1.6% step increase  and 7% COLA)</t>
  </si>
  <si>
    <t>Nelson County Public Schools</t>
  </si>
  <si>
    <t>2% Cost of Living Allowance + Step Increase if Applicable</t>
  </si>
  <si>
    <t>New Kent County Public Schools</t>
  </si>
  <si>
    <t>Provided all teachers with a step increase (1.7%) and a 4% scale adjustment for a total 6.7% increase overall</t>
  </si>
  <si>
    <t>Northampton County Public Schools</t>
  </si>
  <si>
    <t>salary step increase</t>
  </si>
  <si>
    <t>Northumberland County Public Schools</t>
  </si>
  <si>
    <t>2.25% increase</t>
  </si>
  <si>
    <t>Nottoway County Public Schools</t>
  </si>
  <si>
    <t>Teachers given step raise(average = 1.36%) plus 5 % increase.</t>
  </si>
  <si>
    <t>Orange County Public Schools</t>
  </si>
  <si>
    <t>An overall increase of 4% was provided to teachers</t>
  </si>
  <si>
    <t>Page County Public Schools</t>
  </si>
  <si>
    <t>$960.00 per teacher; average of 2.2%</t>
  </si>
  <si>
    <t>Patrick County Public Schools</t>
  </si>
  <si>
    <t>3% plus step and index adjustments to all salary schedules</t>
  </si>
  <si>
    <t>Pittsylvania County Public Schools</t>
  </si>
  <si>
    <t>Average 4% salary increase was given to all employees.</t>
  </si>
  <si>
    <t>Powhatan County Public Schools</t>
  </si>
  <si>
    <t>Teachers were provided a 2%  salary increase plus the value of the appropriate step movement.  The average annual percentage increase was 2.89%.</t>
  </si>
  <si>
    <t>Prince Edward County Public Schools</t>
  </si>
  <si>
    <t>Teachers were provided a 3% salary increase.</t>
  </si>
  <si>
    <t>Prince George County Public Schools</t>
  </si>
  <si>
    <t>Prince George County Public Schools provided an average teacher pay raise of 8.74% (5% - 11.49% range) for 2008-2009 based on implementation of a Teacher Salary Study performed by Hendricks &amp; Associates.</t>
  </si>
  <si>
    <t>Prince William County Public Schools</t>
  </si>
  <si>
    <t>The School Board approve a one step increase for all eligible employees, and a 2% cost of living increase.  These two increases amounted to approximately a 5% increase across the board for all employees.</t>
  </si>
  <si>
    <t>Pulaski County Public Schools</t>
  </si>
  <si>
    <t>Average increase for teacher salaries in FY 2009 is 3.18%.</t>
  </si>
  <si>
    <t>Rappahannock County Public Schools</t>
  </si>
  <si>
    <t>Classroom teacher salaries were increased 2.5% to the base salary scale plus a step (1.5%).  Total 4% increase.</t>
  </si>
  <si>
    <t>Richmond County Public Schools</t>
  </si>
  <si>
    <t>Teachers in Ri chmond County received a 3% plus step raise for the 2008-2009 school term.</t>
  </si>
  <si>
    <t>Roanoke County Public Schools</t>
  </si>
  <si>
    <t>Classroom teachers provided a salary increase of 4% plus a market adjustment of 1%.</t>
  </si>
  <si>
    <t>Rockbridge County Public Schools</t>
  </si>
  <si>
    <t>Teacher salaries were increased an average of 4.5% including step.</t>
  </si>
  <si>
    <t>Rockingham County Public Schools</t>
  </si>
  <si>
    <t>we gave a 3% raise above last year</t>
  </si>
  <si>
    <t>Russell County Public Schools5</t>
  </si>
  <si>
    <t>All employees will receive a 10% increase for FY 2009.</t>
  </si>
  <si>
    <t>Scott County Public Schools</t>
  </si>
  <si>
    <t>3% Salary increase and step increase for employees not yet at the top of the scale</t>
  </si>
  <si>
    <t>Shenandoah County Public Schools</t>
  </si>
  <si>
    <t>Smyth County Public Schools</t>
  </si>
  <si>
    <t>Cost of living increase (three percent) which includes salary step increase.</t>
  </si>
  <si>
    <t>Southampton County Public Schools</t>
  </si>
  <si>
    <t>Provide a 4% minimum increase for all teachers</t>
  </si>
  <si>
    <t>Spotsylvania County Public Schools</t>
  </si>
  <si>
    <t>For FY09 all teachers received a 2% COLA (cost of living increase).</t>
  </si>
  <si>
    <t>Stafford County Public Schools</t>
  </si>
  <si>
    <t>2.5% Step increase.</t>
  </si>
  <si>
    <t>Surry County Public Schools</t>
  </si>
  <si>
    <t>The School Board approved an average salary increase of 6% for all employees.  This includes a step increase as well as cost of living increase.</t>
  </si>
  <si>
    <t>Sussex County Public Schools</t>
  </si>
  <si>
    <t>The teacher salary scale has been modified to provide a 5% increase between steps. All returning teachers will advance one step and receive a 5% increase.</t>
  </si>
  <si>
    <t>Tazewell County Public Schools</t>
  </si>
  <si>
    <t>5% plus step salary increase</t>
  </si>
  <si>
    <t>Warren County Public Schools</t>
  </si>
  <si>
    <t>Four percent across the board increase.</t>
  </si>
  <si>
    <t>Washington County Public Schools</t>
  </si>
  <si>
    <t>2008-2009 is year 4 of a 5-year plan to improve teacher salaries.  For 2008-2009 the average teacher raise is estimated at 4.54%.</t>
  </si>
  <si>
    <t>Westmoreland County Public Schools</t>
  </si>
  <si>
    <t>A two percent salary increase is being given to classroom teachers , principals, assistant principals, guidance counelors, and librarians.  Teachers  and librarians increase will be effective September 1, 2008, Principals-effective July 1, 2008, Guidance Counselors and Assisant Principals-effective August 1, 2008</t>
  </si>
  <si>
    <t>Wise County Public Schools</t>
  </si>
  <si>
    <t>ALL TEACHERS RECEIVED VARIOUS INCREASES DUE TO NEW TEACHER SCALE THAT WAS DEVELOPED.  TEACHERS INCREASES AVERAGED AT 8%.</t>
  </si>
  <si>
    <t>Wythe County Public Schools</t>
  </si>
  <si>
    <t>Salary scales increased by 5%</t>
  </si>
  <si>
    <t>York County Public Schools</t>
  </si>
  <si>
    <t>OLIVER C. GREENWOOD ELEM.</t>
  </si>
  <si>
    <t>J.M. DOZIER MIDDLE</t>
  </si>
  <si>
    <t>L.F. PALMER ELEM.</t>
  </si>
  <si>
    <t>SOUTH MORRISON ELEM.</t>
  </si>
  <si>
    <t>RESERVOIR MIDDLE</t>
  </si>
  <si>
    <t>RICHARD T. YATES ELEM.</t>
  </si>
  <si>
    <t>DENBIGH HIGH</t>
  </si>
  <si>
    <t>T. RYLAND SANFORD ELEM.</t>
  </si>
  <si>
    <t>JOSEPH H. SAUNDERS ELEM.</t>
  </si>
  <si>
    <t>R.O. NELSON ELEM.</t>
  </si>
  <si>
    <t>WILLIS A. JENKINS ELEM.</t>
  </si>
  <si>
    <t>DAVID A. DUTROW ELEM.</t>
  </si>
  <si>
    <t>GEORGE J. MCINTOSH ELEM.</t>
  </si>
  <si>
    <t>HUNTINGTON MIDDLE</t>
  </si>
  <si>
    <t>MAURY HIGH</t>
  </si>
  <si>
    <t>TANNERS CREEK ELEMENTARY</t>
  </si>
  <si>
    <t>JAMES MONROE ELEM.</t>
  </si>
  <si>
    <t>W.H. TAYLOR ELEM.</t>
  </si>
  <si>
    <t>LAFAYETTE-WINONA MIDDLE</t>
  </si>
  <si>
    <t>OCEAN VIEW ELEM.</t>
  </si>
  <si>
    <t>BLAIR MIDDLE</t>
  </si>
  <si>
    <t>LARCHMONT ELEM.</t>
  </si>
  <si>
    <t>SCHOOL OF INTERN'L STUDIES AT MEADOWBROOK</t>
  </si>
  <si>
    <t>CHESTERFIELD ACADEMY ELEM.</t>
  </si>
  <si>
    <t>BAY VIEW ELEM.</t>
  </si>
  <si>
    <t>RUFFNER MIDDLE</t>
  </si>
  <si>
    <t>GRANBY HIGH</t>
  </si>
  <si>
    <t>CAMP ALLEN ELEM.</t>
  </si>
  <si>
    <t>GRANBY ELEM.</t>
  </si>
  <si>
    <t>JACOX ELEM.</t>
  </si>
  <si>
    <t>MARY CALCOTT ELEM.</t>
  </si>
  <si>
    <t>WILLARD MODEL ELEM.</t>
  </si>
  <si>
    <t>RICHARD BOWLING ELEM.</t>
  </si>
  <si>
    <t>SUBURBAN PARK ELEM.</t>
  </si>
  <si>
    <t>ECC-BERKLEY/CAMPOSTELLA</t>
  </si>
  <si>
    <t>LINDENWOOD ELEM.</t>
  </si>
  <si>
    <t>P.B. YOUNG SR. ELEM.</t>
  </si>
  <si>
    <t>OAKWOOD ELEM.</t>
  </si>
  <si>
    <t>COLEMAN PLACE ELEM.</t>
  </si>
  <si>
    <t>CROSSROADS ELEM</t>
  </si>
  <si>
    <t>NORVIEW MIDDLE</t>
  </si>
  <si>
    <t>NORVIEW HIGH</t>
  </si>
  <si>
    <t>INGLESIDE ELEM.</t>
  </si>
  <si>
    <t>NORVIEW ELEM.</t>
  </si>
  <si>
    <t>OCEANAIR ELEM.</t>
  </si>
  <si>
    <t>SHERWOOD FOREST ELEM.</t>
  </si>
  <si>
    <t>LARRYMORE ELEM.</t>
  </si>
  <si>
    <t>LITTLE CREEK ELEM.</t>
  </si>
  <si>
    <t>POPLAR HALLS ELEM.</t>
  </si>
  <si>
    <t>ROSEMONT MIDDLE</t>
  </si>
  <si>
    <t>EASTON PRESCHOOL</t>
  </si>
  <si>
    <t>FAIRLAWN ELEM.</t>
  </si>
  <si>
    <t>AZALEA MIDDLE</t>
  </si>
  <si>
    <t>CAMPOSTELLA ELEM.</t>
  </si>
  <si>
    <t>TIDEWATER PARK ELEM.</t>
  </si>
  <si>
    <t>LAKE TAYLOR MIDDLE</t>
  </si>
  <si>
    <t>TARRALLTON ELEM.</t>
  </si>
  <si>
    <t>DREAMKEEPERS ACADEMY/J.J. ROBERTS ELEM.</t>
  </si>
  <si>
    <t>ST. HELENA ELEM.</t>
  </si>
  <si>
    <t>LAKE TAYLOR HIGH</t>
  </si>
  <si>
    <t>SEWELLS POINT ELEM.</t>
  </si>
  <si>
    <t>WILLOUGHBY ELEM.</t>
  </si>
  <si>
    <t>B. T. WASHINGTON HIGH</t>
  </si>
  <si>
    <t>GHENT ELEM.</t>
  </si>
  <si>
    <t>J.I. BURTON HIGH</t>
  </si>
  <si>
    <t>NORTON ELEM.</t>
  </si>
  <si>
    <t>A.P. HILL ELEM.</t>
  </si>
  <si>
    <t>PEABODY MIDDLE</t>
  </si>
  <si>
    <t>WALNUT HILL ELEM.</t>
  </si>
  <si>
    <t>WESTVIEW EARLY CHILDHOOD ED. CTR.</t>
  </si>
  <si>
    <t>J.E.B. STUART ELEM.</t>
  </si>
  <si>
    <t>PETERSBURG HIGH</t>
  </si>
  <si>
    <t>VERNON JOHNS JR. HIGH</t>
  </si>
  <si>
    <t>CRADOCK MIDDLE</t>
  </si>
  <si>
    <t>JAMES HURST ELEM.</t>
  </si>
  <si>
    <t>SIMONSDALE ELEM.</t>
  </si>
  <si>
    <t>CHURCHLAND PRIMARY &amp; INTERMEDIATE</t>
  </si>
  <si>
    <t>HODGES MANOR ELEM.</t>
  </si>
  <si>
    <t>WOODROW WILSON HIGH</t>
  </si>
  <si>
    <t>BRIGHTON ELEM.</t>
  </si>
  <si>
    <t>VICTORY ELEMENTARY</t>
  </si>
  <si>
    <t>DOUGLASS PARK ELEM.</t>
  </si>
  <si>
    <t>WESTHAVEN ELEM.</t>
  </si>
  <si>
    <t>DAC CENTER</t>
  </si>
  <si>
    <t>I.C. NORCOM HIGH</t>
  </si>
  <si>
    <t>OLIVE BRANCH ELEM.</t>
  </si>
  <si>
    <t>WM. E. WATERS MIDDLE</t>
  </si>
  <si>
    <t>CHURCHLAND MIDDLE</t>
  </si>
  <si>
    <t>CHURCHLAND ACADEMY ELEM.</t>
  </si>
  <si>
    <t>CHURCHLAND HIGH</t>
  </si>
  <si>
    <t>PARK VIEW ELEM.</t>
  </si>
  <si>
    <t>CHURCHLAND ELEM.</t>
  </si>
  <si>
    <t>BELLE HETH ELEM.</t>
  </si>
  <si>
    <t>MCHARG ELEM.</t>
  </si>
  <si>
    <t>RADFORD HIGH</t>
  </si>
  <si>
    <t>JOHN N. DALTON INT.</t>
  </si>
  <si>
    <t>BELLEVUE ELEM.</t>
  </si>
  <si>
    <t>ELKHARDT MIDDLE</t>
  </si>
  <si>
    <t>BROAD ROCK ELEM.</t>
  </si>
  <si>
    <t>OVERBY-SHEPPARD ELEM.</t>
  </si>
  <si>
    <t>ELIZABETH D. REDD ELEM.</t>
  </si>
  <si>
    <t>E.S.H. GREENE ELEM.</t>
  </si>
  <si>
    <t>G.H. REID ELEM.</t>
  </si>
  <si>
    <t>SOUTHAMPTON ELEM.</t>
  </si>
  <si>
    <t>HUGUENOT HIGH</t>
  </si>
  <si>
    <t>FRED D. THOMPSON MIDDLE</t>
  </si>
  <si>
    <t>J.B. FISHER ELEM.</t>
  </si>
  <si>
    <t>BLACKWELL ELEM.</t>
  </si>
  <si>
    <t>J.L. FRANCIS ELEM.</t>
  </si>
  <si>
    <t>WILLIAM FOX ELEM.</t>
  </si>
  <si>
    <t>SWANSBORO ELEM.</t>
  </si>
  <si>
    <t>GINTER PARK ELEM.</t>
  </si>
  <si>
    <t>ALBERT HILL MIDDLE</t>
  </si>
  <si>
    <t>CHANDLER MIDDLE</t>
  </si>
  <si>
    <t>LUCILLE M. BROWN MIDDLE</t>
  </si>
  <si>
    <t>LINWOOD HOLTON ELEM.</t>
  </si>
  <si>
    <t>MILES JONES ELEM.</t>
  </si>
  <si>
    <t>GEORGE W. CARVER ELEM.</t>
  </si>
  <si>
    <t xml:space="preserve">RICHMOND ALTERNATIVE </t>
  </si>
  <si>
    <t>OAK GROVE/BELLEMEADE ELEM.</t>
  </si>
  <si>
    <t>RICHMOND COMMUNITY HIGH</t>
  </si>
  <si>
    <t>HENDERSON MIDDLE</t>
  </si>
  <si>
    <t>THOMAS C. BOUSHALL MIDDLE</t>
  </si>
  <si>
    <t>BINFORD MIDDLE</t>
  </si>
  <si>
    <t>SUMMER HILL/RUFFIN ROAD ELEM.</t>
  </si>
  <si>
    <t>MARY MUNFORD ELEM.</t>
  </si>
  <si>
    <t>FRANKLIN MILITARY ACADEMY</t>
  </si>
  <si>
    <t>WOODVILLE ELEM.</t>
  </si>
  <si>
    <t>WESTOVER HILLS ELEM.</t>
  </si>
  <si>
    <t>MAYMONT ELEM.</t>
  </si>
  <si>
    <t>FAIRFIELD COURT ELEM.</t>
  </si>
  <si>
    <t>JOHN MARSHALL HIGH</t>
  </si>
  <si>
    <t>AMELIA STREET SP. ED.</t>
  </si>
  <si>
    <t>MARTIN LUTHER KING JR. MIDDLE</t>
  </si>
  <si>
    <t>ADULT CAREER DEV. CTR.</t>
  </si>
  <si>
    <t>CLARK SPRINGS ELEM.</t>
  </si>
  <si>
    <t>CHIMBORAZO ELEM.</t>
  </si>
  <si>
    <t>ARMSTRONG HIGH</t>
  </si>
  <si>
    <t>OPEN HIGH</t>
  </si>
  <si>
    <t>HIGHLAND PARK ELEM.</t>
  </si>
  <si>
    <t>WOODROW WILSON MIDDLE</t>
  </si>
  <si>
    <t>CRYSTAL SPRING ELEM.</t>
  </si>
  <si>
    <t>BRECKINRIDGE MIDDLE</t>
  </si>
  <si>
    <t>ROANOKE ACADEMY FOR MATH &amp; SCIENCE ELEM.</t>
  </si>
  <si>
    <t>OAKLAND INTERMEDIATE</t>
  </si>
  <si>
    <t>ADDISON AEROSPACE MAGNET MIDDLE</t>
  </si>
  <si>
    <t>GARDEN CITY ELEM.</t>
  </si>
  <si>
    <t>GRANDIN COURT ELEM.</t>
  </si>
  <si>
    <t>HUFF LANE INTER.</t>
  </si>
  <si>
    <t>PRESTON PARK PRIMARY</t>
  </si>
  <si>
    <t>LINCOLN TERRACE ELEM.</t>
  </si>
  <si>
    <t>RALEIGH COURT ELEM.</t>
  </si>
  <si>
    <t>MONTEREY ELEM.</t>
  </si>
  <si>
    <t>FISHBURN PARK ELEM.</t>
  </si>
  <si>
    <t>WILLIAM FLEMING HIGH</t>
  </si>
  <si>
    <t>HURT PARK ELEM.</t>
  </si>
  <si>
    <t>ROUND HILL MONTESSORI PRIMARY</t>
  </si>
  <si>
    <t>WILLIAM RUFFNER MIDDLE</t>
  </si>
  <si>
    <t>JAMES MADISON MIDDLE</t>
  </si>
  <si>
    <t>FALLON PARK ELEM.</t>
  </si>
  <si>
    <t>MORNINGSIDE ELEM.</t>
  </si>
  <si>
    <t>VIRGINIA HEIGHTS ELEM.</t>
  </si>
  <si>
    <t>WASENA ELEM.</t>
  </si>
  <si>
    <t>SHELBURNE MIDDLE SCHOOL</t>
  </si>
  <si>
    <t>ROBERT E. LEE HIGH SCHOOL</t>
  </si>
  <si>
    <t>THOMAS W. DIXON ELEM.</t>
  </si>
  <si>
    <t>BESSIE WELLER ELEMENTARY SCHOOL</t>
  </si>
  <si>
    <t>A.R. WARE ELEMENTARY SCHOOL</t>
  </si>
  <si>
    <t>THOMAS C. MCSWAIN ELEMENTARY SCHOOL</t>
  </si>
  <si>
    <t>ELEPHANT'S FORK ELEM.</t>
  </si>
  <si>
    <t>NANSEMOND PARKWAY ELEM.</t>
  </si>
  <si>
    <t>KILBY SHORES ELEM.</t>
  </si>
  <si>
    <t>NANSEMOND RIVER HIGH</t>
  </si>
  <si>
    <t>SOUTHWESTERN ELEM.</t>
  </si>
  <si>
    <t>LAKELAND HIGH</t>
  </si>
  <si>
    <t>MACK BENN JR. ELEM.</t>
  </si>
  <si>
    <t>ROBERTSON ELEM.</t>
  </si>
  <si>
    <t>MOUNT ZION ELEM.</t>
  </si>
  <si>
    <t>JOHN F. KENNEDY MIDDLE</t>
  </si>
  <si>
    <t>JOHN YEATES MIDDLE</t>
  </si>
  <si>
    <t>FOREST GLEN MIDDLE</t>
  </si>
  <si>
    <t>NORTHERN SHORES ELEM.</t>
  </si>
  <si>
    <t>KING`S FORK MIDDLE</t>
  </si>
  <si>
    <t>KING`S FORK HIGH</t>
  </si>
  <si>
    <t>CREEKSIDE ELEM.</t>
  </si>
  <si>
    <t>HILLPOINT ELEM</t>
  </si>
  <si>
    <t>BOOKER T. WASHINGTON ELEM.</t>
  </si>
  <si>
    <t>OAKLAND ELEM.</t>
  </si>
  <si>
    <t>DRIVER ELEM.</t>
  </si>
  <si>
    <t>FLORENCE BOWSER ELEM.</t>
  </si>
  <si>
    <t>GREEN RUN HIGH</t>
  </si>
  <si>
    <t>THREE OAKS ELEM.</t>
  </si>
  <si>
    <t>NEW CASTLE ELEM.</t>
  </si>
  <si>
    <t>LANDSTOWN HIGH</t>
  </si>
  <si>
    <t>CORPORATE LANDING ELEM.</t>
  </si>
  <si>
    <t>DIAMOND SPRINGS ELEM.</t>
  </si>
  <si>
    <t>W.T. COOKE ELEM.</t>
  </si>
  <si>
    <t>VIRGINIA BEACH MIDDLE</t>
  </si>
  <si>
    <t>CREEDS ELEM.</t>
  </si>
  <si>
    <t>BAYSIDE ELEM.</t>
  </si>
  <si>
    <t>SEATACK ELEM.</t>
  </si>
  <si>
    <t>FRANK W. COX HIGH</t>
  </si>
  <si>
    <t>SHELTON PARK ELEM.</t>
  </si>
  <si>
    <t>PRINCESS ANNE HIGH</t>
  </si>
  <si>
    <t>LINKHORN PARK ELEM.</t>
  </si>
  <si>
    <t>PRINCESS ANNE ELEM.</t>
  </si>
  <si>
    <t>THALIA ELEM.</t>
  </si>
  <si>
    <t>JOHN B. DEY ELEM.</t>
  </si>
  <si>
    <t>WOODSTOCK ELEM.</t>
  </si>
  <si>
    <t>CENTERVILLE ELEM.</t>
  </si>
  <si>
    <t>THOROUGHGOOD ELEM.</t>
  </si>
  <si>
    <t>KEMPSVILLE MEADOWS ELEM.</t>
  </si>
  <si>
    <t>KING'S GRANT ELEM.</t>
  </si>
  <si>
    <t>GREAT NECK MIDDLE</t>
  </si>
  <si>
    <t>FLOYD KELLAM HIGH</t>
  </si>
  <si>
    <t>KEMPSVILLE ELEM.</t>
  </si>
  <si>
    <t>LUXFORD ELEM.</t>
  </si>
  <si>
    <t>WILLIAMS ELEM.</t>
  </si>
  <si>
    <t>PLAZA ELEM.</t>
  </si>
  <si>
    <t>PEMBROKE ELEM.</t>
  </si>
  <si>
    <t>SALEM MIDDLE</t>
  </si>
  <si>
    <t>MALIBU ELEM.</t>
  </si>
  <si>
    <t>TRANTWOOD ELEM.</t>
  </si>
  <si>
    <t>LYNNHAVEN ELEM.</t>
  </si>
  <si>
    <t>BAYSIDE HIGH</t>
  </si>
  <si>
    <t>HERMITAGE ELEM.</t>
  </si>
  <si>
    <t>ARROWHEAD ELEM.</t>
  </si>
  <si>
    <t>WINDSOR WOODS ELEM.</t>
  </si>
  <si>
    <t>OLD DONATION CENTER</t>
  </si>
  <si>
    <t>KINGSTON ELEM.</t>
  </si>
  <si>
    <t>ALANTON ELEM.</t>
  </si>
  <si>
    <t>BIRDNECK ELEM.</t>
  </si>
  <si>
    <t>HOLLAND ELEM.</t>
  </si>
  <si>
    <t>FIRST COLONIAL HIGH</t>
  </si>
  <si>
    <t>KEMPSVILLE HIGH</t>
  </si>
  <si>
    <t>BROOKWOOD ELEM.</t>
  </si>
  <si>
    <t>PLAZA MIDDLE</t>
  </si>
  <si>
    <t>PEMBROKE MEADOWS ELEM.</t>
  </si>
  <si>
    <t>WINDSOR OAKS ELEM.</t>
  </si>
  <si>
    <t>POINT O' VIEW ELEM.</t>
  </si>
  <si>
    <t>KEMPSVILLE MIDDLE</t>
  </si>
  <si>
    <t>BAYSIDE MIDDLE</t>
  </si>
  <si>
    <t>NEWTOWN ELEM.</t>
  </si>
  <si>
    <t>COLLEGE PARK ELEM.</t>
  </si>
  <si>
    <t>LYNNHAVEN MIDDLE</t>
  </si>
  <si>
    <t>PRINCESS ANNE MIDDLE</t>
  </si>
  <si>
    <t>NORTH LANDING ELEM.</t>
  </si>
  <si>
    <t>GREEN RUN ELEM.</t>
  </si>
  <si>
    <t>BRANDON MIDDLE</t>
  </si>
  <si>
    <t>KEMPS LANDING MAGNET</t>
  </si>
  <si>
    <t>INDIAN LAKES ELEM.</t>
  </si>
  <si>
    <t>ROSEMONT ELEM.</t>
  </si>
  <si>
    <t>PARKWAY ELEM.</t>
  </si>
  <si>
    <t>ROSEMONT FOREST ELEM.</t>
  </si>
  <si>
    <t>SALEM HIGH</t>
  </si>
  <si>
    <t>OCEAN LAKES ELEM.</t>
  </si>
  <si>
    <t>RED MILL ELEM.</t>
  </si>
  <si>
    <t>TALLWOOD ELEM.</t>
  </si>
  <si>
    <t>TALLWOOD HIGH</t>
  </si>
  <si>
    <t>LANDSTOWN MIDDLE</t>
  </si>
  <si>
    <t>LANDSTOWN ELEM.</t>
  </si>
  <si>
    <t>STRAWBRIDGE ELEM.</t>
  </si>
  <si>
    <t>OCEAN LAKES HIGH</t>
  </si>
  <si>
    <t>LARKSPUR MIDDLE</t>
  </si>
  <si>
    <t>CORPORATE LANDING MIDDLE</t>
  </si>
  <si>
    <t>CHRISTOPHER FARMS ELEM.</t>
  </si>
  <si>
    <t>WENONAH ELEM.</t>
  </si>
  <si>
    <t>WAYNESBORO HIGH</t>
  </si>
  <si>
    <t>WESTWOOD HILLS ELEM.</t>
  </si>
  <si>
    <t>KATE COLLINS MIDDLE</t>
  </si>
  <si>
    <t>BERKELEY GLENN ELEM.</t>
  </si>
  <si>
    <t>WILLIAM PERRY ELEM.</t>
  </si>
  <si>
    <t>MATTHEW WHALEY ELEM.</t>
  </si>
  <si>
    <t>TOANO MIDDLE</t>
  </si>
  <si>
    <t>JAMES BLAIR MIDDLE</t>
  </si>
  <si>
    <t>JAMES RIVER ELEM.</t>
  </si>
  <si>
    <t>JAMESTOWN HIGH</t>
  </si>
  <si>
    <t>STONEHOUSE ELEM</t>
  </si>
  <si>
    <t>WARHILL HIGH</t>
  </si>
  <si>
    <t>MATOAKA ELEMENTARY</t>
  </si>
  <si>
    <t>CLARA BYRD BAKER ELEM.</t>
  </si>
  <si>
    <t>RAWLS BYRD ELEM.</t>
  </si>
  <si>
    <t>BERKELEY MIDDLE</t>
  </si>
  <si>
    <t>NORGE ELEM.</t>
  </si>
  <si>
    <t>D.J. MONTAGUE ELEM.</t>
  </si>
  <si>
    <t>LAFAYETTE HIGH</t>
  </si>
  <si>
    <t>VIRGINIA AVE. CHARLOTTE DEHART ELEM.</t>
  </si>
  <si>
    <t>JOHN HANDLEY HIGH</t>
  </si>
  <si>
    <t>GARLAND R. QUARLES ELEM.</t>
  </si>
  <si>
    <t>JOHN KERR ELEM.</t>
  </si>
  <si>
    <t>DANIEL MORGAN MIDDLE</t>
  </si>
  <si>
    <t>FREDERICK DOUGLASS ELEM.</t>
  </si>
  <si>
    <t>S.P. MORTON ELEM.</t>
  </si>
  <si>
    <t>FRANKLIN HIGH</t>
  </si>
  <si>
    <t>JOSEPH P. KING JR. MIDDLE</t>
  </si>
  <si>
    <t>OSCAR SMITH MIDDLE</t>
  </si>
  <si>
    <t>DEEP CREEK HIGH</t>
  </si>
  <si>
    <t>WESTERN BRANCH PRIMARY</t>
  </si>
  <si>
    <t>GREAT BRIDGE HIGH</t>
  </si>
  <si>
    <t>GREENBRIER PRIMARY</t>
  </si>
  <si>
    <t>NORFOLK HIGHLANDS PRIMARY</t>
  </si>
  <si>
    <t>RENA B. WRIGHT PRIMARY</t>
  </si>
  <si>
    <t>DEEP CREEK ELEM.</t>
  </si>
  <si>
    <t>HICKORY MIDDLE</t>
  </si>
  <si>
    <t>HICKORY ELEM.</t>
  </si>
  <si>
    <t>GEORGE W. CARVER INT.</t>
  </si>
  <si>
    <t>CRESTWOOD MIDDLE</t>
  </si>
  <si>
    <t>GREAT BRIDGE MIDDLE</t>
  </si>
  <si>
    <t>DEEP CREEK MIDDLE</t>
  </si>
  <si>
    <t>SOUTHEASTERN ELEM.</t>
  </si>
  <si>
    <t>B.M. WILLIAMS PRIMARY</t>
  </si>
  <si>
    <t>EDWIN W. CHITTUM ELEM.</t>
  </si>
  <si>
    <t>DEEP CREEK CENTRAL ELEM.</t>
  </si>
  <si>
    <t>GREAT BRIDGE PRIMARY</t>
  </si>
  <si>
    <t>CRESTWOOD INTERMEDIATE</t>
  </si>
  <si>
    <t>INDIAN RIVER MIDDLE</t>
  </si>
  <si>
    <t>G. A. TREAKLE ELEM.</t>
  </si>
  <si>
    <t>PORTLOCK PRIMARY</t>
  </si>
  <si>
    <t>WESTERN BRANCH MIDDLE</t>
  </si>
  <si>
    <t>SPARROW ROAD INTERMEDIATE</t>
  </si>
  <si>
    <t>BUTTS ROAD PRIMARY</t>
  </si>
  <si>
    <t>OSCAR F. SMITH HIGH</t>
  </si>
  <si>
    <t>WESTERN BRANCH INT.</t>
  </si>
  <si>
    <t>GEORGETOWN PRIMARY</t>
  </si>
  <si>
    <t>INDIAN RIVER HIGH</t>
  </si>
  <si>
    <t>WESTERN BRANCH HIGH</t>
  </si>
  <si>
    <t>GREAT BRIDGE INT.</t>
  </si>
  <si>
    <t>BUTTS ROAD INT.</t>
  </si>
  <si>
    <t>GREENBRIER INT.</t>
  </si>
  <si>
    <t>HICKORY HIGH</t>
  </si>
  <si>
    <t>CEDAR ROAD ELEM.</t>
  </si>
  <si>
    <t>HUGO A. OWENS MIDDLE</t>
  </si>
  <si>
    <t>GRASSFIELD ELEM.</t>
  </si>
  <si>
    <t>GRASSFIELD HIGH</t>
  </si>
  <si>
    <t>TRUITT INTERMEDIATE</t>
  </si>
  <si>
    <t>GREENBRIER MIDDLE</t>
  </si>
  <si>
    <t>JOLLIFF MIDDLE</t>
  </si>
  <si>
    <t>HARRINGTON WADDELL ELEM.</t>
  </si>
  <si>
    <t>LYLBURN DOWNING MIDDLE</t>
  </si>
  <si>
    <t>ANDREW LEWIS MIDDLE</t>
  </si>
  <si>
    <t>WEST SALEM ELEM.</t>
  </si>
  <si>
    <t>EAST SALEM ELEM.</t>
  </si>
  <si>
    <t>SOUTH SALEM ELEM.</t>
  </si>
  <si>
    <t>G.W. CARVER ELEM.</t>
  </si>
  <si>
    <t>POQUOSON HIGH</t>
  </si>
  <si>
    <t>POQUOSON MIDDLE</t>
  </si>
  <si>
    <t>POQUOSON ELEM.</t>
  </si>
  <si>
    <t>POQUOSON PRIMARY</t>
  </si>
  <si>
    <t>WEEMS ELEM.</t>
  </si>
  <si>
    <t>RICHARD C. HAYDON ELEM.</t>
  </si>
  <si>
    <t>JENNIE DEAN ELEM.</t>
  </si>
  <si>
    <t>OSBOURN HIGH</t>
  </si>
  <si>
    <t>BALDWIN ELEM.</t>
  </si>
  <si>
    <t>GEORGE CARR ROUND ELEM.</t>
  </si>
  <si>
    <t>GRACE E. METZ MIDDLE</t>
  </si>
  <si>
    <t>MAYFIELD INTERMEDIATE</t>
  </si>
  <si>
    <t>MANASSAS PARK HIGH</t>
  </si>
  <si>
    <t>MANASSAS PARK MIDDLE</t>
  </si>
  <si>
    <t>MANASSAS PARK ELEM.</t>
  </si>
  <si>
    <t>COUGAR ELEM.</t>
  </si>
  <si>
    <t>COLONIAL BEACH HIGH</t>
  </si>
  <si>
    <t>COLONIAL BEACH ELEM.</t>
  </si>
  <si>
    <t>WEST POINT ELEM.</t>
  </si>
  <si>
    <t>WEST POINT HIGH</t>
  </si>
  <si>
    <t>WEST POINT MIDDLE</t>
  </si>
  <si>
    <t>Copy the Mandate for the Reporting Requirement</t>
  </si>
  <si>
    <t>The Superintendent of Public Instruction shall provide a report annually on the status of teacher salaries, by local school division, to the Governor and the Chairmen of the Senate Finance and House Appropriations Committees.  In addition to information on average salaries by school division and statewide comparisons with other states, the report shall also include information on starting salaries by school division and average teacher salaries by school.</t>
  </si>
  <si>
    <t>Average Teacher Salary Calculations:</t>
  </si>
  <si>
    <t>Total reported salary and wage expenditures from the following Annual School Report Financial Section (ASRFIN) expenditure categories are summed:</t>
  </si>
  <si>
    <t>Expenditure Category</t>
  </si>
  <si>
    <t>Function</t>
  </si>
  <si>
    <t>Object</t>
  </si>
  <si>
    <t>Total Amount</t>
  </si>
  <si>
    <t>Classroom Instruction Salaries and Wages</t>
  </si>
  <si>
    <t>Classroom Instruction Supplemental Salaries and Wages</t>
  </si>
  <si>
    <t>Guidance Services Instructional Salaries and Wages</t>
  </si>
  <si>
    <t>Homebound Instruction Salaries and Wages</t>
  </si>
  <si>
    <t>Media Services Instructional Salaries and Wages</t>
  </si>
  <si>
    <t>Media Services Librarian Salaries and Wages</t>
  </si>
  <si>
    <t>Technology Classroom Instruction Salaries and Wages</t>
  </si>
  <si>
    <t>Technology Instructional Support Salaries and Wages</t>
  </si>
  <si>
    <t>Contingency Reserve Instructional Salaries and Wages</t>
  </si>
  <si>
    <t>Contingency Reserve Supplemental Salaries and Wages</t>
  </si>
  <si>
    <t>TOTAL:</t>
  </si>
  <si>
    <t>Total reported FTEs from the following ASRFIN FTE categories are summed:</t>
  </si>
  <si>
    <t>FTE Category</t>
  </si>
  <si>
    <t>Instructional Classroom - Teacher</t>
  </si>
  <si>
    <t>Guidance Counselors</t>
  </si>
  <si>
    <t>Homebound Instructional</t>
  </si>
  <si>
    <t>Media Instructional</t>
  </si>
  <si>
    <t>Media Librarian</t>
  </si>
  <si>
    <t>Technology Classroom Instruction</t>
  </si>
  <si>
    <t>Technology Instructional Support</t>
  </si>
  <si>
    <t>Contingency Reserve Instructional</t>
  </si>
  <si>
    <t>Contingency Reserve Librarian</t>
  </si>
  <si>
    <t>Total reported compensation expenditures are divided by the total reported FTEs to calculate the statewide average salary for fiscal year 2008:</t>
  </si>
  <si>
    <t>The same information is reported on a budgeted basis for fiscal year 2009 in Schedule I of the ASRFIN.</t>
  </si>
  <si>
    <t>Average Principal Salary Calculations:</t>
  </si>
  <si>
    <t>Office of the Principal, Principal Salaries and Wages</t>
  </si>
  <si>
    <t>Contingency Reserve, Principal Salaries and Wages</t>
  </si>
  <si>
    <t>Principals</t>
  </si>
  <si>
    <t>Contingency Reserve Principals</t>
  </si>
  <si>
    <t>Average Assistant Principal Salary Calculations:</t>
  </si>
  <si>
    <t>Total reported compensation expenditures from the following Annual School Report Financial Section (ASRFIN) expenditure categories are summed:</t>
  </si>
  <si>
    <t>Office of the Principal, Assistant Principal Salaries and Wages</t>
  </si>
  <si>
    <t>Contingency Reserve, Assistant Principal Salaries and Wages</t>
  </si>
  <si>
    <t>Assistant Principals</t>
  </si>
  <si>
    <t>Contingency Reserve Assistant Principals</t>
  </si>
  <si>
    <t>Explanation of average salary calculations for FY 2008 and FY 2009 …..………..………...………....………………</t>
  </si>
  <si>
    <t>The average budgeted classroom teacher salary for fiscal year 2009 is $51,902; this is a 2.75 percent increase from fiscal year 2008.</t>
  </si>
  <si>
    <t>The average budgeted principal salary for fiscal year 2009 is $92,174; this is a 3.56 percent increase from fiscal year 2008.</t>
  </si>
  <si>
    <t>The average budgeted assistant principal salary for fiscal year 2009 is $76,770; this is a 5.60 percent increase from fiscal year 2008.</t>
  </si>
  <si>
    <t>Classroom Teacher Salaries</t>
  </si>
  <si>
    <t>Statewide:</t>
  </si>
  <si>
    <r>
      <t>FY 2007 Actual Average Teacher Salary</t>
    </r>
    <r>
      <rPr>
        <vertAlign val="superscript"/>
        <sz val="12"/>
        <rFont val="Arial"/>
        <family val="2"/>
      </rPr>
      <t>1</t>
    </r>
  </si>
  <si>
    <r>
      <t>FY 2008 Actual Average Teacher Salary</t>
    </r>
    <r>
      <rPr>
        <vertAlign val="superscript"/>
        <sz val="12"/>
        <rFont val="Arial"/>
        <family val="2"/>
      </rPr>
      <t>2</t>
    </r>
  </si>
  <si>
    <t>Average Percentage Increase, FY 2007 to FY 2008</t>
  </si>
  <si>
    <r>
      <t>FY 2009 Budgeted Average Teacher Salary</t>
    </r>
    <r>
      <rPr>
        <vertAlign val="superscript"/>
        <sz val="12"/>
        <rFont val="Arial"/>
        <family val="2"/>
      </rPr>
      <t>3</t>
    </r>
  </si>
  <si>
    <t>Budgeted Percentage Increase, FY 2008 to FY 2009</t>
  </si>
  <si>
    <t>Principal Salaries</t>
  </si>
  <si>
    <r>
      <t>FY 2007 Actual Average Principal Salary</t>
    </r>
    <r>
      <rPr>
        <vertAlign val="superscript"/>
        <sz val="12"/>
        <rFont val="Arial"/>
        <family val="2"/>
      </rPr>
      <t>1</t>
    </r>
  </si>
  <si>
    <r>
      <t>FY 2008 Actual Average Principal Salary</t>
    </r>
    <r>
      <rPr>
        <vertAlign val="superscript"/>
        <sz val="12"/>
        <rFont val="Arial"/>
        <family val="2"/>
      </rPr>
      <t>2</t>
    </r>
  </si>
  <si>
    <r>
      <t>FY 2009 Budgeted Average Principal Salary</t>
    </r>
    <r>
      <rPr>
        <vertAlign val="superscript"/>
        <sz val="12"/>
        <rFont val="Arial"/>
        <family val="2"/>
      </rPr>
      <t>3</t>
    </r>
  </si>
  <si>
    <t>Assistant Principal Salaries</t>
  </si>
  <si>
    <r>
      <t>FY 2007 Actual Average Assistant Principal Salary</t>
    </r>
    <r>
      <rPr>
        <vertAlign val="superscript"/>
        <sz val="12"/>
        <rFont val="Arial"/>
        <family val="2"/>
      </rPr>
      <t>1</t>
    </r>
  </si>
  <si>
    <r>
      <t>FY 2008 Actual Average Assistant Principal Salary</t>
    </r>
    <r>
      <rPr>
        <vertAlign val="superscript"/>
        <sz val="12"/>
        <rFont val="Arial"/>
        <family val="2"/>
      </rPr>
      <t>2</t>
    </r>
  </si>
  <si>
    <r>
      <t>FY 2009 Budgeted Average Assistant Principal Salary</t>
    </r>
    <r>
      <rPr>
        <vertAlign val="superscript"/>
        <sz val="12"/>
        <rFont val="Arial"/>
        <family val="2"/>
      </rPr>
      <t>3</t>
    </r>
  </si>
  <si>
    <r>
      <t>1</t>
    </r>
    <r>
      <rPr>
        <sz val="8"/>
        <rFont val="Arial"/>
        <family val="2"/>
      </rPr>
      <t xml:space="preserve"> FY 2007 Actual Salaries have been updated since last year's report to include all divisions.</t>
    </r>
  </si>
  <si>
    <r>
      <t xml:space="preserve">2  </t>
    </r>
    <r>
      <rPr>
        <sz val="8"/>
        <rFont val="Arial"/>
        <family val="2"/>
      </rPr>
      <t>Based on actual expenditures for salaries divided by the actual number of full-time equivalent (FTE) positions - as reported by school divisions and regional programs on the 2007-2008 Annual School Report and certified by division superintendents.  Averages calculated on the basis of statewide totals.</t>
    </r>
  </si>
  <si>
    <r>
      <t xml:space="preserve">3  </t>
    </r>
    <r>
      <rPr>
        <sz val="8"/>
        <rFont val="Arial"/>
        <family val="2"/>
      </rPr>
      <t>Based on certification by division superintendents of the average budgeted salary to be provided - as reported by school divisions and regional programs on the 2007-2008 Annual School Report.  Averages calculated on the basis of statewide totals.</t>
    </r>
  </si>
  <si>
    <t>The Average Salary calculation includes licensed elementary and secondary classroom teachers (regardless of fund source).  Classroom teachers include: art, music, physical education, technology, remedial, gifted, math, reading, special education, and ESL teachers. Not included in the calculation are: teacher aides, guidance counselors or librarians.
To calculate each school’s average salary, the salaries of each teacher who works in the school were summed and divided by the FTE total of all teachers (full and part-time) in the school.</t>
  </si>
  <si>
    <t xml:space="preserve">  Division</t>
  </si>
  <si>
    <t>School Number</t>
  </si>
  <si>
    <t>School Name</t>
  </si>
  <si>
    <t>Average 2008-2009 Salary</t>
  </si>
  <si>
    <t>TANGIER COMBINED</t>
  </si>
  <si>
    <t>ARCADIA HIGH</t>
  </si>
  <si>
    <t>CHINCOTEAGUE HIGH</t>
  </si>
  <si>
    <t>PUNGOTEAGUE ELEM.</t>
  </si>
  <si>
    <t>KEGOTANK ELEM.</t>
  </si>
  <si>
    <t>NANDUA HIGH</t>
  </si>
  <si>
    <t>ACCAWMACKE ELEM.</t>
  </si>
  <si>
    <t>METOMPKIN ELEM.</t>
  </si>
  <si>
    <t>NANDUA MIDDLE</t>
  </si>
  <si>
    <t>ARCADIA MIDDLE</t>
  </si>
  <si>
    <t>CHINCOTEAGUE ELEM.</t>
  </si>
  <si>
    <t>HOLLYMEAD ELEM.</t>
  </si>
  <si>
    <t>BROADUS WOOD ELEM.</t>
  </si>
  <si>
    <t>MORTIMER Y. SUTHERLAND MIDDLE</t>
  </si>
  <si>
    <t>MONTICELLO HIGH</t>
  </si>
  <si>
    <t>BAKER-BUTLER ELEM.</t>
  </si>
  <si>
    <t>ALBEMARLE COUNTY COMMUNITY PUBLIC CHARTER</t>
  </si>
  <si>
    <t>WESTERN ALBEMARLE HIGH</t>
  </si>
  <si>
    <t>PAUL H. CALE ELEM.</t>
  </si>
  <si>
    <t>AGNOR-HURT ELEM.</t>
  </si>
  <si>
    <t>LESLIE H. WALTON MIDDLE</t>
  </si>
  <si>
    <t>STONY POINT ELEM.</t>
  </si>
  <si>
    <t>MERIWETHER LEWIS ELEM.</t>
  </si>
  <si>
    <t>SCOTTSVILLE ELEM.</t>
  </si>
  <si>
    <t>CROZET ELEM.</t>
  </si>
  <si>
    <t>MARY CARR GREER ELEM.</t>
  </si>
  <si>
    <t>RED HILL ELEM.</t>
  </si>
  <si>
    <t>JACKSON P. BURLEY MIDDLE</t>
  </si>
  <si>
    <t>ALBEMARLE HIGH</t>
  </si>
  <si>
    <t>MURRAY HIGH</t>
  </si>
  <si>
    <t>BENJAMIN F. YANCEY ELEM.</t>
  </si>
  <si>
    <t>VIRGINIA L. MURRAY ELEM.</t>
  </si>
  <si>
    <t>STONE ROBINSON ELEM.</t>
  </si>
  <si>
    <t>WOODBROOK ELEM.</t>
  </si>
  <si>
    <t>BROWNSVILLE ELEM.</t>
  </si>
  <si>
    <t>JOSEPH T. HENLEY MIDDLE</t>
  </si>
  <si>
    <t>JACK JOUETT MIDDLE</t>
  </si>
  <si>
    <t>CLIFTON MIDDLE</t>
  </si>
  <si>
    <t>MT. VIEW ELEM.</t>
  </si>
  <si>
    <t>CALLAGHAN ELEM.</t>
  </si>
  <si>
    <t>FALLING SPRING ELEM.</t>
  </si>
  <si>
    <t>BOILING SPRING ELEM.</t>
  </si>
  <si>
    <t>ALLEGHANY HIGH</t>
  </si>
  <si>
    <t>SHARON ELEM.</t>
  </si>
  <si>
    <t>AMELIA COUNTY HIGH</t>
  </si>
  <si>
    <t>AMELIA COUNTY MIDDLE</t>
  </si>
  <si>
    <t>AMELIA COUNTY ELEM.</t>
  </si>
  <si>
    <t>MONELISON MIDDLE</t>
  </si>
  <si>
    <t>PLEASANT VIEW ELEM.</t>
  </si>
  <si>
    <t>MADISON HEIGHTS ELEM.</t>
  </si>
  <si>
    <t>AMHERST MIDDLE</t>
  </si>
  <si>
    <t>TEMPERANCE ELEM.</t>
  </si>
  <si>
    <t>AMHERST COUNTY HIGH</t>
  </si>
  <si>
    <t>ELON ELEM.</t>
  </si>
  <si>
    <t>CENTRAL ELEM.</t>
  </si>
  <si>
    <t>AMELON ELEM.</t>
  </si>
  <si>
    <t>AMHERST ELEM.</t>
  </si>
  <si>
    <t>APPOMATTOX ELEM.</t>
  </si>
  <si>
    <t>APPOMATTOX MIDDLE</t>
  </si>
  <si>
    <t>APPOMATTOX PRIMARY</t>
  </si>
  <si>
    <t>APPOMATTOX COUNTY HIGH</t>
  </si>
  <si>
    <t>GLEBE ELEM.</t>
  </si>
  <si>
    <t>FRANCIS SCOTT KEY ELEM.</t>
  </si>
  <si>
    <t>BARCROFT ELEM.</t>
  </si>
  <si>
    <t>HENRY ELEM.</t>
  </si>
  <si>
    <t>JEFFERSON MIDDLE</t>
  </si>
  <si>
    <t>DREW MODEL ELEM.</t>
  </si>
  <si>
    <t>TUCKAHOE ELEM.</t>
  </si>
  <si>
    <t>SWANSON MIDDLE</t>
  </si>
  <si>
    <t>BARRETT ELEM.</t>
  </si>
  <si>
    <t>YORKTOWN HIGH</t>
  </si>
  <si>
    <t>ABINGDON ELEM.</t>
  </si>
  <si>
    <t>OAKRIDGE ELEM.</t>
  </si>
  <si>
    <t>MCKINLEY ELEM.</t>
  </si>
  <si>
    <t>NOTTINGHAM ELEM.</t>
  </si>
  <si>
    <t>TAYLOR ELEM.</t>
  </si>
  <si>
    <t>JAMESTOWN ELEM.</t>
  </si>
  <si>
    <t>WAKEFIELD HIGH</t>
  </si>
  <si>
    <t>LONG BRANCH ELEM.</t>
  </si>
  <si>
    <t>ARLINGTON TRADITIONAL</t>
  </si>
  <si>
    <t>WILLIAMSBURG MIDDLE</t>
  </si>
  <si>
    <t>ASHLAWN ELEM.</t>
  </si>
  <si>
    <t>KENMORE MIDDLE</t>
  </si>
  <si>
    <t>RANDOLPH ELEM.</t>
  </si>
  <si>
    <t>GUNSTON MIDDLE</t>
  </si>
  <si>
    <t>ARLINGTON SCIENCE FOCUS</t>
  </si>
  <si>
    <t>HOFFMAN-BOSTON ELEM.</t>
  </si>
  <si>
    <t>CAMPBELL ELEM.</t>
  </si>
  <si>
    <t>CLAREMONT IMMERSION</t>
  </si>
  <si>
    <t>WASHINGTON LEE HIGH</t>
  </si>
  <si>
    <t>CARLIN SPRINGS ELEM.</t>
  </si>
  <si>
    <t>CHURCHVILLE ELEM.</t>
  </si>
  <si>
    <t>BEVERLEY MANOR ELEM.</t>
  </si>
  <si>
    <t>BEVERLEY MANOR MIDDLE</t>
  </si>
  <si>
    <t>CASSELL ELEM.</t>
  </si>
  <si>
    <t>CRAIGSVILLE ELEM.</t>
  </si>
  <si>
    <t>NORTH RIVER ELEM.</t>
  </si>
  <si>
    <t>STUARTS DRAFT ELEM.</t>
  </si>
  <si>
    <t>STUARTS DRAFT MIDDLE</t>
  </si>
  <si>
    <t>WILSON ELEM.</t>
  </si>
  <si>
    <t>BUFFALO GAP HIGH</t>
  </si>
  <si>
    <t>FT. DEFIANCE HIGH</t>
  </si>
  <si>
    <t>RIVERHEADS HIGH</t>
  </si>
  <si>
    <t>LADD ELEM.</t>
  </si>
  <si>
    <t>VERONA ELEM.</t>
  </si>
  <si>
    <t>WILSON MEMORIAL HIGH</t>
  </si>
  <si>
    <t>STUARTS DRAFT HIGH</t>
  </si>
  <si>
    <t>RIVERHEADS ELEM.</t>
  </si>
  <si>
    <t>EDWARD G. CLYMORE ELEM.</t>
  </si>
  <si>
    <t>GUY K. STUMP ELEM.</t>
  </si>
  <si>
    <t>WILSON MIDDLE</t>
  </si>
  <si>
    <t>S. GORDON STEWART MIDDLE</t>
  </si>
  <si>
    <t>MILLBORO ELEM.</t>
  </si>
  <si>
    <t>BATH COUNTY HIGH</t>
  </si>
  <si>
    <t>VALLEY ELEM.</t>
  </si>
  <si>
    <t>BODY CAMP ELEM.</t>
  </si>
  <si>
    <t>OTTER RIVER ELEM.</t>
  </si>
  <si>
    <t>LIBERTY HIGH</t>
  </si>
  <si>
    <t>STAUNTON RIVER HIGH</t>
  </si>
  <si>
    <t>STAUNTON RIVER MIDDLE</t>
  </si>
  <si>
    <t>BEDFORD PRIMARY</t>
  </si>
  <si>
    <t>FOREST MIDDLE</t>
  </si>
  <si>
    <t>JEFFERSON FOREST HIGH</t>
  </si>
  <si>
    <t>THOMAS JEFFERSON ELEM.</t>
  </si>
  <si>
    <t>GOODVIEW ELEM.</t>
  </si>
  <si>
    <t>BOONSBORO ELEM.</t>
  </si>
  <si>
    <t>MONTVALE ELEM.</t>
  </si>
  <si>
    <t>BIG ISLAND ELEM.</t>
  </si>
  <si>
    <t>THAXTON ELEM.</t>
  </si>
  <si>
    <t>BEDFORD ELEM.</t>
  </si>
  <si>
    <t>BEDFORD MIDDLE</t>
  </si>
  <si>
    <t>FOREST ELEM.</t>
  </si>
  <si>
    <t>NEW LONDON ACADEMY ELEM.</t>
  </si>
  <si>
    <t>STEWARTSVILLE ELEM.</t>
  </si>
  <si>
    <t>MONETA ELEM.</t>
  </si>
  <si>
    <t>HUDDLESTON ELEM.</t>
  </si>
  <si>
    <t>BLAND HIGH</t>
  </si>
  <si>
    <t>BLAND ELEM.</t>
  </si>
  <si>
    <t>ROCKY GAP HIGH</t>
  </si>
  <si>
    <t>ROCKY GAP ELEM.</t>
  </si>
  <si>
    <t>BUCHANAN ELEM.</t>
  </si>
  <si>
    <t>BRECKINRIDGE ELEM.</t>
  </si>
  <si>
    <t>EAGLE ROCK ELEM.</t>
  </si>
  <si>
    <t>CLOVERDALE ELEM.</t>
  </si>
  <si>
    <t>TROUTVILLE ELEM.</t>
  </si>
  <si>
    <t>COLONIAL ELEM.</t>
  </si>
  <si>
    <t>CENTRAL ACADEMY MIDDLE</t>
  </si>
  <si>
    <t>JAMES RIVER HIGH</t>
  </si>
  <si>
    <t>LORD BOTETOURT HIGH</t>
  </si>
  <si>
    <t>READ MOUNTAIN MIDDLE</t>
  </si>
  <si>
    <t>GREENFIELD ELEM.</t>
  </si>
  <si>
    <t>BRUNSWICK HIGH</t>
  </si>
  <si>
    <t>JAMES S. RUSSELL MIDDLE</t>
  </si>
  <si>
    <t>MEHERRIN POWELLTON ELEM.</t>
  </si>
  <si>
    <t>RED OAK-STURGEON ELEM.</t>
  </si>
  <si>
    <t>TOTARO ELEM.</t>
  </si>
  <si>
    <t>RUSSELL PRATER ELEM.</t>
  </si>
  <si>
    <t>COUNCIL HIGH</t>
  </si>
  <si>
    <t>HURLEY HIGH</t>
  </si>
  <si>
    <t>RIVERVIEW ELEM./MIDDLE</t>
  </si>
  <si>
    <t>TWIN VALLEY ELEM/MIDDLE</t>
  </si>
  <si>
    <t>TWIN VALLEY HIGH</t>
  </si>
  <si>
    <t>HURLEY MIDDLE</t>
  </si>
  <si>
    <t>J. M. BEVINS ELEM.</t>
  </si>
  <si>
    <t>COUNCIL ELEM.</t>
  </si>
  <si>
    <t>GRUNDY HIGH</t>
  </si>
  <si>
    <t>BUCKINGHAM PRIMARY</t>
  </si>
  <si>
    <t>DILLWYN PRIMARY</t>
  </si>
  <si>
    <t>BUCKINGHAM COUNTY HIGH</t>
  </si>
  <si>
    <t>BUCKINGHAM CO. MIDDLE</t>
  </si>
  <si>
    <t>DILLWYN ELEM.</t>
  </si>
  <si>
    <t>GOLD HILL ELEM.</t>
  </si>
  <si>
    <t>CONCORD ELEM.</t>
  </si>
  <si>
    <t>BROOKVILLE MIDDLE</t>
  </si>
  <si>
    <t>ALTAVISTA HIGH</t>
  </si>
  <si>
    <t>RUSTBURG MIDDLE</t>
  </si>
  <si>
    <t>RUSTBURG HIGH</t>
  </si>
  <si>
    <t>WILLIAM CAMPBELL HIGH</t>
  </si>
  <si>
    <t>ALTAVISTA ELEM.</t>
  </si>
  <si>
    <t>TOMAHAWK ELEM.</t>
  </si>
  <si>
    <t>BROOKNEAL ELEM.</t>
  </si>
  <si>
    <t>GLADYS ELEM.</t>
  </si>
  <si>
    <t>LEESVILLE ROAD ELEM.</t>
  </si>
  <si>
    <t>YELLOW BRANCH ELEM.</t>
  </si>
  <si>
    <t>BROOKVILLE HIGH</t>
  </si>
  <si>
    <t>RUSTBURG ELEM</t>
  </si>
  <si>
    <t>CAROLINE MIDDLE</t>
  </si>
  <si>
    <t>CAROLINE HIGH</t>
  </si>
  <si>
    <t>BOWLING GREEN PRIMARY</t>
  </si>
  <si>
    <t>BOWLING GREEN ELEM.</t>
  </si>
  <si>
    <t>MADISON ELEM</t>
  </si>
  <si>
    <t>LEWIS &amp; CLARK ELEM</t>
  </si>
  <si>
    <t>ST. PAUL SCHOOL</t>
  </si>
  <si>
    <t>OAKLAND ELEMENTARY SCHOOL</t>
  </si>
  <si>
    <t>GLADESBORO ELEMENTARY SCHOOL</t>
  </si>
  <si>
    <t>LAUREL ELEMENTARY SCHOOL</t>
  </si>
  <si>
    <t>HILLSVILLE ELEMENTARY SCHOOL</t>
  </si>
  <si>
    <t>FANCY GAP ELEMENTARY SCHOOL</t>
  </si>
  <si>
    <t>GLADEVILLE ELEMENTARY SCHOOL</t>
  </si>
  <si>
    <t>CARROLL COUNTY HIGH SCHOOL</t>
  </si>
  <si>
    <t>CARROLL COUNTY INTERMEDIATE SCHOOL</t>
  </si>
  <si>
    <t>WOODLAWN SCHOOL</t>
  </si>
  <si>
    <t>CHARLES CITY CO. HIGH</t>
  </si>
  <si>
    <t>CHARLES CITY CO. MIDDLE</t>
  </si>
  <si>
    <t>CHARLES CITY CO. ELEM.</t>
  </si>
  <si>
    <t>EUREKA ELEM.</t>
  </si>
  <si>
    <t>PHENIX ELEM.</t>
  </si>
  <si>
    <t>CENTRAL MIDDLE</t>
  </si>
  <si>
    <t>J. MURRAY JEFFRESS ELEM.</t>
  </si>
  <si>
    <t>RANDOLPH HENRY HIGH</t>
  </si>
  <si>
    <t>BACON DISTRICT ELEM.</t>
  </si>
  <si>
    <t>EARLY LEARNING CENTER</t>
  </si>
  <si>
    <t>LLOYD C. BIRD HIGH</t>
  </si>
  <si>
    <t>MATOACA MIDDLE</t>
  </si>
  <si>
    <t>BEULAH ELEM.</t>
  </si>
  <si>
    <t>CLOVER HILL ELEM.</t>
  </si>
  <si>
    <t>GRANGE HALL ELEM.</t>
  </si>
  <si>
    <t>BON AIR ELEM.</t>
  </si>
  <si>
    <t>CHESTER MIDDLE</t>
  </si>
  <si>
    <t>SWIFT CREEK MIDDLE</t>
  </si>
  <si>
    <t>MONACAN HIGH</t>
  </si>
  <si>
    <t>W.W. GORDON ELEM.</t>
  </si>
  <si>
    <t>CHESTERFIELD COMMUNITY HIGH</t>
  </si>
  <si>
    <t>EVERGREEN ELEM.</t>
  </si>
  <si>
    <t>MIDLOTHIAN HIGH</t>
  </si>
  <si>
    <t>SWIFT CREEK ELEM.</t>
  </si>
  <si>
    <t>ETTRICK ELEM.</t>
  </si>
  <si>
    <t>O.B. GATES ELEM.</t>
  </si>
  <si>
    <t>MATOACA ELEM.</t>
  </si>
  <si>
    <t>PROVIDENCE ELEM.</t>
  </si>
  <si>
    <t>ENON ELEM.</t>
  </si>
  <si>
    <t>MIDLOTHIAN MIDDLE</t>
  </si>
  <si>
    <t>JACOBS ROAD ELEM.</t>
  </si>
  <si>
    <t>THELMA CRENSHAW ELEM.</t>
  </si>
  <si>
    <t>CARVER MIDDLE</t>
  </si>
  <si>
    <t>BENSLEY ELEM.</t>
  </si>
  <si>
    <t>WOOLRIDGE ELEM.</t>
  </si>
  <si>
    <t>PERRYMONT MIDDLE</t>
  </si>
  <si>
    <t>HARROWGATE ELEM.</t>
  </si>
  <si>
    <t>ECOFF ELEM.</t>
  </si>
  <si>
    <t>C.E. CURTIS ELEM.</t>
  </si>
  <si>
    <t>C.C. WELLS ELEM.</t>
  </si>
  <si>
    <t>J.G. HENING ELEM.</t>
  </si>
  <si>
    <t>BETTIE WEAVER ELEM.</t>
  </si>
  <si>
    <t>MATOACA HIGH</t>
  </si>
  <si>
    <t>J.A. CHALKLEY ELEM.</t>
  </si>
  <si>
    <t>CRESTWOOD ELEM.</t>
  </si>
  <si>
    <t>MEADOWBROOK HIGH</t>
  </si>
  <si>
    <t>FALLING CREEK ELEM.</t>
  </si>
  <si>
    <t>HOPKINS ROAD ELEM.</t>
  </si>
  <si>
    <t>MANCHESTER MIDDLE</t>
  </si>
  <si>
    <t>THOMAS DALE HIGH</t>
  </si>
  <si>
    <t>A.M. DAVIS ELEM.</t>
  </si>
  <si>
    <t>BAILEY BRIDGE MIDDLE</t>
  </si>
  <si>
    <t>MANCHESTER HIGH</t>
  </si>
  <si>
    <t>J.B. WATKINS ELEM.</t>
  </si>
  <si>
    <t>BELLWOOD ELEM.</t>
  </si>
  <si>
    <t>FALLING CREEK MIDDLE</t>
  </si>
  <si>
    <t>PROVIDENCE MIDDLE</t>
  </si>
  <si>
    <t>REAMS ROAD ELEM.</t>
  </si>
  <si>
    <t>SALEM CHURCH ELEM.</t>
  </si>
  <si>
    <t>SALEM CHURCH MIDDLE</t>
  </si>
  <si>
    <t>ROBIOUS ELEM.</t>
  </si>
  <si>
    <t>CLOVER HILL HIGH</t>
  </si>
  <si>
    <t>ROBIOUS MIDDLE</t>
  </si>
  <si>
    <t>MARGUERITE F. CHRISTIAN ELEM.</t>
  </si>
  <si>
    <t>SPRING RUN ELEM.</t>
  </si>
  <si>
    <t>COSBY HIGH</t>
  </si>
  <si>
    <t>ELIZABETH SCOTT ELEM.</t>
  </si>
  <si>
    <t>WINTERPOCK ELEM.</t>
  </si>
  <si>
    <t>ALBERTA SMITH ELEM.</t>
  </si>
  <si>
    <t>SPECIALIZED PROGRAMS - HEADSTART</t>
  </si>
  <si>
    <t>ELIZABETH DAVIS MIDDLE</t>
  </si>
  <si>
    <t xml:space="preserve">TOMAHAWK CREEK MIDDLE </t>
  </si>
  <si>
    <t>CLARKE COUNTY HIGH</t>
  </si>
  <si>
    <t>BOYCE ELEM.</t>
  </si>
  <si>
    <t>JOHNSON-WILLIAMS MIDDLE</t>
  </si>
  <si>
    <t>D.G. COOLEY ELEM.</t>
  </si>
  <si>
    <t>BERRYVILLE PRIMARY</t>
  </si>
  <si>
    <t>MCCLEARY ELEM.</t>
  </si>
  <si>
    <t>CRAIG COUNTY HIGH</t>
  </si>
  <si>
    <t>PEARL SAMPLE ELEM.</t>
  </si>
  <si>
    <t>CULPEPER MIDDLE</t>
  </si>
  <si>
    <t>A.G. RICHARDSON ELEM.</t>
  </si>
  <si>
    <t>YOWELL ELEM.</t>
  </si>
  <si>
    <t>EMERALD HILL ELEM.</t>
  </si>
  <si>
    <t>SYCAMORE PARK ELEM.</t>
  </si>
  <si>
    <t>FARMINGTON ELEM.</t>
  </si>
  <si>
    <t>CULPEPER COUNTY HIGH</t>
  </si>
  <si>
    <t>EASTERN VIEW HIGH</t>
  </si>
  <si>
    <t>FLOYD T. BINNS MIDDLE</t>
  </si>
  <si>
    <t>GALBREATH-MARSHALL BLDG.</t>
  </si>
  <si>
    <t>CUMBERLAND ELEM.</t>
  </si>
  <si>
    <t>CUMBERLAND HIGH</t>
  </si>
  <si>
    <t>CUMBERLAND MIDDLE</t>
  </si>
  <si>
    <t>HAYSI HIGH</t>
  </si>
  <si>
    <t>CLINTWOOD ELEM.</t>
  </si>
  <si>
    <t>CLINTWOOD HIGH</t>
  </si>
  <si>
    <t>CLINCHCO ELEM.</t>
  </si>
  <si>
    <t>ERVINTON ELEM.</t>
  </si>
  <si>
    <t>ERVINTON HIGH</t>
  </si>
  <si>
    <t>LONGS FORK ELEM.</t>
  </si>
  <si>
    <t>SANDLICK ELEM.</t>
  </si>
  <si>
    <t>SOUTHSIDE ELEM.</t>
  </si>
  <si>
    <t>SUNNYSIDE ELEM.</t>
  </si>
  <si>
    <t>MIDWAY ELEM.</t>
  </si>
  <si>
    <t>DINWIDDIE ELEM.</t>
  </si>
  <si>
    <t>DINWIDDIE MIDDLE</t>
  </si>
  <si>
    <t>DINWIDDIE SENIOR HIGH</t>
  </si>
  <si>
    <t>DINWIDDIE JR. HIGH</t>
  </si>
  <si>
    <t>SUTHERLAND ELEM.</t>
  </si>
  <si>
    <t>ESSEX HIGH</t>
  </si>
  <si>
    <t>ESSEX INT.</t>
  </si>
  <si>
    <t>TAPPAHANNOCK ELEM.</t>
  </si>
  <si>
    <t>CHESTERBROOK ELEM.</t>
  </si>
  <si>
    <t>LEE HIGH</t>
  </si>
  <si>
    <t>Provided a step increase on the scale to improve teacher salaries in FY09 (average increase 1.5%).  Provided a market adjustment of 4%.  Combined, the above items average a budgeted annual increase of 5.5%.</t>
  </si>
  <si>
    <t>Alexandria City Public Schools</t>
  </si>
  <si>
    <t>provided step increases</t>
  </si>
  <si>
    <t>Bristol City Public Schools</t>
  </si>
  <si>
    <t>Provided a 2% plus step salary increase.</t>
  </si>
  <si>
    <t>Buena Vista City Public Schools</t>
  </si>
  <si>
    <t>TEACHERS WERE PUT ON A INDEX SALARY SCALE FOR BUDGET YEAR 2008-09.</t>
  </si>
  <si>
    <t>Charlottesville City Public Schools</t>
  </si>
  <si>
    <t>4% average increase in base pay</t>
  </si>
  <si>
    <t>Colonial Heights City Public Schools</t>
  </si>
  <si>
    <t>An experience step was given to those not at the top of the teacher's scale.  Also 2.3% COLA.</t>
  </si>
  <si>
    <t>Covington City Public Schools</t>
  </si>
  <si>
    <t>Increase of 2.5% applied to all salary scales</t>
  </si>
  <si>
    <t>Danville City Public Schools</t>
  </si>
  <si>
    <t>Increase to the base of the indexed teacher salary scale plus a step to yield average 5.1% increase per teacher.</t>
  </si>
  <si>
    <t>Falls Church City Public Schools</t>
  </si>
  <si>
    <t>Provided a cost-of-living increase of 3.0% and a step increase with an average value of 2.8%</t>
  </si>
  <si>
    <t>Fredericksburg City Public Schools</t>
  </si>
  <si>
    <t>An average scale increase of 4.0% (2.2% COLA and 1.8% Step)</t>
  </si>
  <si>
    <t>Galax City Public Schools</t>
  </si>
  <si>
    <t>Average 5% salary increase give to employees for 2008-09 school year.</t>
  </si>
  <si>
    <t>Hampton City Public Schools</t>
  </si>
  <si>
    <t>Average increase for teachers for FY09 is 5.14%</t>
  </si>
  <si>
    <t>Harrisonburg City Public Schools</t>
  </si>
  <si>
    <t>Teacher salaries were increased by providing a cost of living and stip increase that averaged 3% on the teacher salary scale for the 2008-2009 fiscal year.</t>
  </si>
  <si>
    <t>Hopewell City Public Schools</t>
  </si>
  <si>
    <t>Including their step incresases, all employees received a 5% increase from FY2008 to FY2009.</t>
  </si>
  <si>
    <t>Lynchburg City Public Schools</t>
  </si>
  <si>
    <t>Teacher salaries increased by an average of 4.29%.</t>
  </si>
  <si>
    <t>Martinsville City Public Schools</t>
  </si>
  <si>
    <t>Average 4% Raise Including Step</t>
  </si>
  <si>
    <t>Newport News City Public Schools</t>
  </si>
  <si>
    <t>A 3.5% across the board salary increase was provided.</t>
  </si>
  <si>
    <t>Norfolk Public Schools plans to offer salary and  cost of living increase to teachers in 2009.  The cost of living increase will be negotiated with the City of Norfolk.  Salaries will be determined based on budget constraints.</t>
  </si>
  <si>
    <t>Norton City Public Schools</t>
  </si>
  <si>
    <t>Teacher salary scale was adjusted to improve scale and reflecting an overall average increase of 5%.</t>
  </si>
  <si>
    <t>Petersburg City Public Schools</t>
  </si>
  <si>
    <t>Minimum increase of 2.5% for teachers, up to 4.5% for teachers with between 10 and 20 years of service .</t>
  </si>
  <si>
    <t>Portsmouth City Public Schools</t>
  </si>
  <si>
    <t>On average teacher salaries were increased by 4.8%.</t>
  </si>
  <si>
    <t>Radford City Public Schools</t>
  </si>
  <si>
    <t>AN AVERAGE OF 7.18%</t>
  </si>
  <si>
    <t>Richmond City Public Schools</t>
  </si>
  <si>
    <t>4% salary increase for all personnel effective July 1, 2008; an equity adjustment of 2% for Principals and Assistant Principals</t>
  </si>
  <si>
    <t>Roanoke City Public Schools</t>
  </si>
  <si>
    <t>Staunton City Public Schools</t>
  </si>
  <si>
    <t>All teachers granted a cost of living adjustment plus a step on the salary scale.  This provides an average 4% increase overall.</t>
  </si>
  <si>
    <t>Suffolk City Public Schools</t>
  </si>
  <si>
    <t>Provided a one-step increase averaging 1.75% and provided a 3.25% cost of living increase, resulting in an average salary increase totaling 5.00%.</t>
  </si>
  <si>
    <t>Virginia Beach City Public Schools</t>
  </si>
  <si>
    <t>Teachers at the top of the scale will receive a 2 percent adjustment.  All other teachers will receive a 3.5 percent salary increase.</t>
  </si>
  <si>
    <t>Waynesboro City Public Schools</t>
  </si>
  <si>
    <t>Teachers provided a 3.5% average increase, starting September 2008 for FY 2009.</t>
  </si>
  <si>
    <t>Williamsburg Public Schools4</t>
  </si>
  <si>
    <t>Provided a salary step increase to improve teacher salaries in FY2009.  The School Board also increased the starting teaching salary lane by $700 and the impact flowed through the salary schedule resulting in an average salary increase of 4.0%.</t>
  </si>
  <si>
    <t>Winchester City Public Schools</t>
  </si>
  <si>
    <t>Teachers were given an average 4.26% pay increase in FY 2009.</t>
  </si>
  <si>
    <t>Franklin City Public Schools</t>
  </si>
  <si>
    <t>All classroom teachrers received a 4% salary increase for the 2008-09 school year.</t>
  </si>
  <si>
    <t>Chesapeake City Public Schools</t>
  </si>
  <si>
    <t>The salary increase for 2009 is 3.25%.</t>
  </si>
  <si>
    <t>Lexington City Public Schools</t>
  </si>
  <si>
    <t>All teachers received a 5% raise and eligible teachers received a 1.5% step</t>
  </si>
  <si>
    <t>Salem City Public Schools</t>
  </si>
  <si>
    <t>Teachers received an average raise of 6.5%, classified employees received an average raise of 4.23%, an dadministrators received an average raise of 4.7%.</t>
  </si>
  <si>
    <t>Poquoson City Public Schools</t>
  </si>
  <si>
    <t>A 3% salary increase was given to all staff for 2008/2009.</t>
  </si>
  <si>
    <t>Manassas City Public Schools</t>
  </si>
  <si>
    <t>Provided an average 6% increase in FY 2009.</t>
  </si>
  <si>
    <t>Manassas Park City Public Schools</t>
  </si>
  <si>
    <t>A step plus cost of living was provided to improve teachers salaries on an average of 4%.</t>
  </si>
  <si>
    <t>Colonial Beach Public Schools</t>
  </si>
  <si>
    <t>Teachers received a 3.5 percent increase</t>
  </si>
  <si>
    <t>West Point Public Schools</t>
  </si>
  <si>
    <t>West Point School Board will provide a 3.5% salary increase plus step increase.</t>
  </si>
  <si>
    <t>Central Virginia Governor's School</t>
  </si>
  <si>
    <t>Employees are on a step system of 3% between steps plus 2% cost of living inc.</t>
  </si>
  <si>
    <t>Southwest Virginia Governor's School</t>
  </si>
  <si>
    <t>For FY09, a salary step increase of 3% was given then a 2% cost of living increase.</t>
  </si>
  <si>
    <t>Governor's School For The Arts</t>
  </si>
  <si>
    <t>5% Increase for Full-Time Teachers</t>
  </si>
  <si>
    <t>Roanoke Valley Governor's School</t>
  </si>
  <si>
    <t>New Horizons Governor's School</t>
  </si>
  <si>
    <t>Cost of living increase.</t>
  </si>
  <si>
    <t>Shenandoah Valley Governor's School</t>
  </si>
  <si>
    <t>An average 4.5% increase in salary was given.</t>
  </si>
  <si>
    <t>Governor's School Global Economics/Tech</t>
  </si>
  <si>
    <t>Cost of living increase</t>
  </si>
  <si>
    <t>Appomattox Regional Governor's School</t>
  </si>
  <si>
    <t>Teachers are receiving a 5% salary increase for FY2009 in addition to supplement for National Board Certification achievement.</t>
  </si>
  <si>
    <t>A. Linwood Holton Governor's School</t>
  </si>
  <si>
    <t>2008-2009 is year 4 of a 5-year plan to improve teachers' salaries.  For 2008-2009 the average teacher raise is estimated at 4.54%.</t>
  </si>
  <si>
    <t>Chesapeake Bay Governor's School</t>
  </si>
  <si>
    <t>1.5% increase plus step to average 3% increase</t>
  </si>
  <si>
    <t>Commonwealth Governor's School</t>
  </si>
  <si>
    <t>Please see annual reports from Spotsylvania and Stafford.</t>
  </si>
  <si>
    <t>Maggie L. Walker Governor's School</t>
  </si>
  <si>
    <t>Teachers were given a step and COL for a total of a 5% increase</t>
  </si>
  <si>
    <t>Thomas Jefferson High School</t>
  </si>
  <si>
    <t>1) Provide a 2% cost-of-living increase for all teachers.                                                                                                                                                      2) Provide a step increase averaging 2.7% for all teachers.</t>
  </si>
  <si>
    <t>Blue Ridge Governor's School</t>
  </si>
  <si>
    <t>Jackson River Governor's School</t>
  </si>
  <si>
    <t>COST OF LIVING INCREASE</t>
  </si>
  <si>
    <t>Piedmont Governor's School</t>
  </si>
  <si>
    <t>AVERAGE 3.4% ANNUAL SALARY INCREASE FY 2009</t>
  </si>
  <si>
    <t>Mountain Vista Governor's School</t>
  </si>
  <si>
    <t>All teachers received a $1,500 salary adjustment.</t>
  </si>
  <si>
    <t>Cooperative Centers For Exceptional Children</t>
  </si>
  <si>
    <t>Salary increases ranging from 3% to 4% were given in the different localites the CCEC program serves.</t>
  </si>
  <si>
    <t>Middle Peninsula Special Education Program</t>
  </si>
  <si>
    <t>average increase of 3.3%</t>
  </si>
  <si>
    <t>Laurel Regional Special Education Center</t>
  </si>
  <si>
    <t>Average 3% Scale increase plus 2% cost of living increase.</t>
  </si>
  <si>
    <t>Northern Neck Special Education Program</t>
  </si>
  <si>
    <t>5 % salary Increase</t>
  </si>
  <si>
    <t>Northwestern Regional Education Program</t>
  </si>
  <si>
    <t>Peninsula Area Cooperative Education Services</t>
  </si>
  <si>
    <t>Teacher Assistant brought up to scale. Cost of loving increase for others.</t>
  </si>
  <si>
    <t>Piedmont Regional Education Program</t>
  </si>
  <si>
    <t>cost living and step 4%</t>
  </si>
  <si>
    <t>Shenandoah Valley Regional Program</t>
  </si>
  <si>
    <t>SVRP teachers are paid on the salary scales of the LEA where they are employed.  Each LEA increased their salary scales.</t>
  </si>
  <si>
    <t>Southeastern Cooperative Educational Program</t>
  </si>
  <si>
    <t>Averages raises to be 4 %</t>
  </si>
  <si>
    <t>N. Virginia Regional Special Education Program</t>
  </si>
  <si>
    <t>Provided an average step increase of 3% and an average cost of living increase of 1.8%.  Making a total average salary increase of 4.8%</t>
  </si>
  <si>
    <t>Henry Co/Martinsville Regional Program</t>
  </si>
  <si>
    <t>AVERAGE OF 3% SALARY INCREASE</t>
  </si>
  <si>
    <t>Roanoke Valley Regional Board</t>
  </si>
  <si>
    <t>Charlottesville-Albemarle Vocational-Technical</t>
  </si>
  <si>
    <t>Jackson River Technical Center</t>
  </si>
  <si>
    <t>Provided 3.1% salary increase in addition to salary step increase.</t>
  </si>
  <si>
    <t>Massanutten Technical Center</t>
  </si>
  <si>
    <t>a 3% raise was given to all employees</t>
  </si>
  <si>
    <t>Valley Vocational-Technical Center</t>
  </si>
  <si>
    <t>An average of 4.50% raise was applied to all employees.</t>
  </si>
  <si>
    <t>New Horizons Regional Education Center</t>
  </si>
  <si>
    <t>P. D. Pruden Vocational-Technical Center</t>
  </si>
  <si>
    <t>Teachers will receive an average salary increase of 5%</t>
  </si>
  <si>
    <t>Rowanty Vocational-Technical Center</t>
  </si>
  <si>
    <t>The teachers received a 7.08% increase in their salaries.</t>
  </si>
  <si>
    <t>Northern Neck Vocational-Technical Center</t>
  </si>
  <si>
    <t>Five percent salary increase.</t>
  </si>
  <si>
    <t>Amelia-Nottoway Vocational-Technical Center</t>
  </si>
  <si>
    <t>Salary step increase</t>
  </si>
  <si>
    <t>Lynchburg City Secondary Alternative</t>
  </si>
  <si>
    <t>Step increase of 3% plus 2% cost of living increase.</t>
  </si>
  <si>
    <t>Enterprise Academy/Newport News City</t>
  </si>
  <si>
    <t>An average of 3.5% salary increase was provided.</t>
  </si>
  <si>
    <t>Tidewater Regional Alternative Education</t>
  </si>
  <si>
    <t>4  % to 5 % salary increase</t>
  </si>
  <si>
    <t>Regional Alternative Plus Self Project/Roanoke</t>
  </si>
  <si>
    <t>Transition Support Resource Center/Fairfax</t>
  </si>
  <si>
    <t>Project Return/Fluvanna County</t>
  </si>
  <si>
    <t>Behav Disord Youth/Montgomery</t>
  </si>
  <si>
    <t>Salaries increased by average of 6.0%.</t>
  </si>
  <si>
    <t>Petersburg Regional Alternative</t>
  </si>
  <si>
    <t>Regional Alternative/Pittsylvania Co</t>
  </si>
  <si>
    <t>Salary Steps - Teacher Salary Schedule</t>
  </si>
  <si>
    <t>Project Return/Powhatan Co</t>
  </si>
  <si>
    <t>Teachers were provided a 2%  increase plus step movement.  The average effective annual percentage increase was 2.89%</t>
  </si>
  <si>
    <t>Crossroads Alternative/Bristol City</t>
  </si>
  <si>
    <t>Salary increase will be provided by each applicable division increase.</t>
  </si>
  <si>
    <t>Metro Richmond Alternative Ed</t>
  </si>
  <si>
    <t>Merit increase based on performance.</t>
  </si>
  <si>
    <t>Regional Alternative Ed/Stafford Co</t>
  </si>
  <si>
    <t>2.5% Step Increase.</t>
  </si>
  <si>
    <t>Southside L.I.N.K. Project/Brunswick Co</t>
  </si>
  <si>
    <t>Provided increase of 3% plus step.</t>
  </si>
  <si>
    <t>Regional Alternative Ed/King William</t>
  </si>
  <si>
    <t>New Dominion/Prince William Co</t>
  </si>
  <si>
    <t>The School Board approved a one step increase for all eligible employees, and a 2% cost of living increase.  These two increases amounted to approximately a 5% increase across the board for all employees.</t>
  </si>
  <si>
    <t>Project Bridge/Russell Co</t>
  </si>
  <si>
    <t>Employees will receive a 10% salary increase</t>
  </si>
  <si>
    <t>Regional Alternative/Wythe Co</t>
  </si>
  <si>
    <t>On The Right Track Reg Alternative Education</t>
  </si>
  <si>
    <t>Northern Neck Regional Alternative Education</t>
  </si>
  <si>
    <t>A five percent salary increase was given to teachers beginning with their September 2008 paycheck and for Assistant Principals beginning with their July 1, 2008 paycheck</t>
  </si>
  <si>
    <t>Shenandoah Valley Reg Alternative Ed/Genesis</t>
  </si>
  <si>
    <t>Teachers will receive a cost of living adjustment and a step on scale, for a combined average 4% raise in FY09</t>
  </si>
  <si>
    <t>Breaking Barriers Alternative Ed/Henry Co</t>
  </si>
  <si>
    <t>AN AVERAGE OF 3% PLUS A STEP ON SALARY CHART</t>
  </si>
  <si>
    <t>Carroll/Galax/Joy Ranch Reg Alternative Ed</t>
  </si>
  <si>
    <t>Employees were given a 4% plus step pay increase for 2008-2009</t>
  </si>
  <si>
    <t>Regional Learning Academy/Wise Co</t>
  </si>
  <si>
    <t>ALL TEACHERS RECEIVED VARIOUS INCREASES DUE TO NEW TEACHER SCALE THAT WAS DEVELOPED.  TEACHERS INCREASES AVERAGED AT 8%</t>
  </si>
  <si>
    <t>Regional Community Alternative Ed Continuum</t>
  </si>
  <si>
    <t>Each teacher received $1,500 pay increase.</t>
  </si>
  <si>
    <t>Project Renew/Northampton Co</t>
  </si>
  <si>
    <t>Step increases to salaries was approved by the Northampton County Board of Supervisors for the 08-09 school year.</t>
  </si>
  <si>
    <t>Renaissance/Scott Co</t>
  </si>
  <si>
    <t>3% salary increase and step increase for those employees not yet at the top of the salary scale</t>
  </si>
  <si>
    <t>R.E.Cook Regional Alternative</t>
  </si>
  <si>
    <t>Roanoke County Public Schools budgeted a 4% salary increase plus a !% market adjustment for teachers in FY 08-09.</t>
  </si>
  <si>
    <t>Average for School Divisions5:</t>
  </si>
  <si>
    <t>Average for Governor's Schools5:</t>
  </si>
  <si>
    <t>Average for Special Education Programs5:</t>
  </si>
  <si>
    <t>Average for Vocational Education Programs5:</t>
  </si>
  <si>
    <t xml:space="preserve">  Starting Teacher Salaries for School Year 2008-2009</t>
  </si>
  <si>
    <t>The starting salary calculation includes licensed elementary and secondary classroom teachers (regardless of fund source).  Classroom teachers include: art, music, physical education, technology, remedial, gifted, math, reading, special education, and ESL teachers. Not included in the calculation are: teacher aides, guidance counselors or librarians.</t>
  </si>
  <si>
    <t>Division Name</t>
  </si>
  <si>
    <t xml:space="preserve"> Bachelor's Starting Salary</t>
  </si>
  <si>
    <t>Master's Starting Salary</t>
  </si>
  <si>
    <t>Doctorate Starting Salary</t>
  </si>
  <si>
    <t>Bedford County Public Schools</t>
  </si>
  <si>
    <t>Clarke County Public Schools</t>
  </si>
  <si>
    <t>Fairfax County Public Schools</t>
  </si>
  <si>
    <t>Greensville County Public Schools</t>
  </si>
  <si>
    <t>Isle of Wight County Public Schools</t>
  </si>
  <si>
    <t>King and Queen County Public Schools</t>
  </si>
  <si>
    <t>Russell County Public Schools</t>
  </si>
  <si>
    <t>Williamsburg-James City County Public Schools</t>
  </si>
  <si>
    <t>Average Teacher Salaries by School for School Year 2008-2009</t>
  </si>
  <si>
    <t>ORANGE CO. HIGH</t>
  </si>
  <si>
    <t>PROSPECT HEIGHTS MIDDLE</t>
  </si>
  <si>
    <t>UNIONVILLE ELEM.</t>
  </si>
  <si>
    <t>GORDON BARBOUR ELEM.</t>
  </si>
  <si>
    <t>ORANGE ELEM.</t>
  </si>
  <si>
    <t>LOCUST GROVE MIDDLE</t>
  </si>
  <si>
    <t>LOCUST GROVE ELEM.</t>
  </si>
  <si>
    <t>LIGHTFOOT ELEM.</t>
  </si>
  <si>
    <t>LURAY HIGH</t>
  </si>
  <si>
    <t>STANLEY ELEM.</t>
  </si>
  <si>
    <t>GROVE HILL ELEM.</t>
  </si>
  <si>
    <t>SHENANDOAH ELEM.</t>
  </si>
  <si>
    <t>LURAY ELEM.</t>
  </si>
  <si>
    <t>PAGE COUNTY HIGH</t>
  </si>
  <si>
    <t>SPRINGFIELD ELEM.</t>
  </si>
  <si>
    <t>MEADOWS OF DAN ELEM.</t>
  </si>
  <si>
    <t>STUART ELEM.</t>
  </si>
  <si>
    <t>HARDIN REYNOLDS ELEM.</t>
  </si>
  <si>
    <t>BLUE RIDGE ELEM.</t>
  </si>
  <si>
    <t>PATRICK SPRINGS ELEM.</t>
  </si>
  <si>
    <t>PATRICK COUNTY HIGH</t>
  </si>
  <si>
    <t>WOOLWINE ELEM.</t>
  </si>
  <si>
    <t>DAN RIVER MIDDLE</t>
  </si>
  <si>
    <t>TUNSTALL MIDDLE</t>
  </si>
  <si>
    <t>CHATHAM MIDDLE</t>
  </si>
  <si>
    <t>DAN RIVER SR. HIGH</t>
  </si>
  <si>
    <t>KENTUCK ELEM.</t>
  </si>
  <si>
    <t>GRETNA SR. HIGH</t>
  </si>
  <si>
    <t>STONY MILL ELEM.</t>
  </si>
  <si>
    <t>CHATHAM HIGH</t>
  </si>
  <si>
    <t>TUNSTALL SR. HIGH</t>
  </si>
  <si>
    <t>UNION HALL ELEM.</t>
  </si>
  <si>
    <t>MT. AIRY ELEM.</t>
  </si>
  <si>
    <t>TWIN SPRINGS ELEM.</t>
  </si>
  <si>
    <t>BROSVILLE ELEM.</t>
  </si>
  <si>
    <t>GRETNA ELEM.</t>
  </si>
  <si>
    <t>GRETNA MIDDLE</t>
  </si>
  <si>
    <t>JOHN L. HURT ELEM.</t>
  </si>
  <si>
    <t>CHATHAM ELEM.</t>
  </si>
  <si>
    <t>POWHATAN HIGH</t>
  </si>
  <si>
    <t>POWHATAN ELEM.</t>
  </si>
  <si>
    <t>POWHATAN JR. HIGH</t>
  </si>
  <si>
    <t>FLAT ROCK ELEM.</t>
  </si>
  <si>
    <t>POCAHONTAS ELEM.</t>
  </si>
  <si>
    <t>PRINCE EDWARD ELEM.</t>
  </si>
  <si>
    <t>PRINCE EDWARD MIDDLE</t>
  </si>
  <si>
    <t>PRINCE EDWARD COUNTY HIGH</t>
  </si>
  <si>
    <t>PRINCE GEORGE HIGH</t>
  </si>
  <si>
    <t>N.B. CLEMENTS JUNIOR HIGH</t>
  </si>
  <si>
    <t>WILLIAM A. WALTON ELEM.</t>
  </si>
  <si>
    <t>NORTH ELEM.</t>
  </si>
  <si>
    <t>SOUTH ELEM.</t>
  </si>
  <si>
    <t>L.L. BEAZLEY ELEM.</t>
  </si>
  <si>
    <t>J.E.J. MOORE MIDDLE</t>
  </si>
  <si>
    <t>DAVID A. HARRISON ELEM.</t>
  </si>
  <si>
    <t>ENTERPRISE ELEM.</t>
  </si>
  <si>
    <t>JOHN F. PATTIE SR. ELEM.</t>
  </si>
  <si>
    <t>POTOMAC HIGH</t>
  </si>
  <si>
    <t>NOKESVILLE ELEM.</t>
  </si>
  <si>
    <t>MARTIN LUTHER KING JR. ELEM.</t>
  </si>
  <si>
    <t>POTOMAC MIDDLE</t>
  </si>
  <si>
    <t>LAKE RIDGE ELEM.</t>
  </si>
  <si>
    <t>WOODBINE PRE-SCHOOL CENTER</t>
  </si>
  <si>
    <t>SUDLEY ELEM.</t>
  </si>
  <si>
    <t>ASHLAND ELEM.</t>
  </si>
  <si>
    <t>J.W. ALVEY ELEM.</t>
  </si>
  <si>
    <t>MARY G. PORTER TRADITIONAL</t>
  </si>
  <si>
    <t>MARY WILLIAMS ELEM.</t>
  </si>
  <si>
    <t>OCCOQUAN ELEM.</t>
  </si>
  <si>
    <t>SUELLA G. ELLIS ELEM.</t>
  </si>
  <si>
    <t>DUMFRIES ELEM.</t>
  </si>
  <si>
    <t>BATTLEFIELD HIGH</t>
  </si>
  <si>
    <t>MINNIEVILLE ELEM.</t>
  </si>
  <si>
    <t>SPRINGWOODS ELEM.</t>
  </si>
  <si>
    <t>A. HENDERSON ELEM.</t>
  </si>
  <si>
    <t>GLENKIRK ELEM.</t>
  </si>
  <si>
    <t>YORKSHIRE ELEM.</t>
  </si>
  <si>
    <t>SAMUEL L. GRAVELY JR. ELEM. SCH</t>
  </si>
  <si>
    <t>FANNIE W. FITZGERALD ELEM. SCH.</t>
  </si>
  <si>
    <t>HERBERT J. SAUNDERS MIDDLE</t>
  </si>
  <si>
    <t>VICTORY ELEM.</t>
  </si>
  <si>
    <t>ROCKLEDGE ELEM.</t>
  </si>
  <si>
    <t>TRIANGLE ELEM.</t>
  </si>
  <si>
    <t>R. DEAN KILBY ELEM.</t>
  </si>
  <si>
    <t>FEATHERSTONE ELEM.</t>
  </si>
  <si>
    <t>LOCH LOMOND ELEM.</t>
  </si>
  <si>
    <t>STONEWALL MIDDLE</t>
  </si>
  <si>
    <t>E.H. MARSTELLER MIDDLE</t>
  </si>
  <si>
    <t>SIGNAL HILL ELEM.</t>
  </si>
  <si>
    <t>PARKSIDE MIDDLE</t>
  </si>
  <si>
    <t>GRAHAM PARK MIDDLE</t>
  </si>
  <si>
    <t>FRED M. LYNN MIDDLE</t>
  </si>
  <si>
    <t>BRENTSVILLE DISTRICT HIGH</t>
  </si>
  <si>
    <t>WEST GATE ELEM.</t>
  </si>
  <si>
    <t>POTOMAC VIEW ELEM.</t>
  </si>
  <si>
    <t>WOODBRIDGE MIDDLE</t>
  </si>
  <si>
    <t>MARUMSCO HILLS ELEM.</t>
  </si>
  <si>
    <t>ELIZABETH VAUGHAN ELEM.</t>
  </si>
  <si>
    <t>RIPPON MIDDLE</t>
  </si>
  <si>
    <t>WOODBRIDGE HIGH</t>
  </si>
  <si>
    <t>BELMONT ELEM.</t>
  </si>
  <si>
    <t>DALE CITY ELEM.</t>
  </si>
  <si>
    <t>C.A. SINCLAIR ELEM.</t>
  </si>
  <si>
    <t>GEORGE G. TYLER ELEM.</t>
  </si>
  <si>
    <t>MILLS E. GODWIN MIDDLE</t>
  </si>
  <si>
    <t>COLES ELEM.</t>
  </si>
  <si>
    <t>BEL AIR ELEM.</t>
  </si>
  <si>
    <t>STONEWALL JACKSON HIGH</t>
  </si>
  <si>
    <t>GAR-FIELD HIGH</t>
  </si>
  <si>
    <t>KERRYDALE ELEM.</t>
  </si>
  <si>
    <t>NEABSCO ELEM.</t>
  </si>
  <si>
    <t>C.D. HYLTON HIGH</t>
  </si>
  <si>
    <t>LAKE RIDGE MIDDLE</t>
  </si>
  <si>
    <t>SHARON C. MCAULIFFE ELEM.</t>
  </si>
  <si>
    <t>WESTRIDGE ELEM.</t>
  </si>
  <si>
    <t>RIVER OAKS ELEM.</t>
  </si>
  <si>
    <t>ANTIETAM ELEM.</t>
  </si>
  <si>
    <t>GEORGE P. MULLEN ELEM.</t>
  </si>
  <si>
    <t>STUART M. BEVILLE MIDDLE</t>
  </si>
  <si>
    <t>THURGOOD MARSHALL ELEM.</t>
  </si>
  <si>
    <t>OSBOURN PARK HIGH</t>
  </si>
  <si>
    <t>MONTCLAIR ELEM.</t>
  </si>
  <si>
    <t>OLD BRIDGE ELEM.</t>
  </si>
  <si>
    <t>LEESYLVANIA ELEM.</t>
  </si>
  <si>
    <t>BENNETT ELEM.</t>
  </si>
  <si>
    <t>SONNIE PENN ELEM.</t>
  </si>
  <si>
    <t>BRISTOW RUN ELEM.</t>
  </si>
  <si>
    <t>FOREST PARK HIGH</t>
  </si>
  <si>
    <t>LOUISE A. BENTON MIDDLE</t>
  </si>
  <si>
    <t>SWANS CREEK ELEM.</t>
  </si>
  <si>
    <t>CEDAR POINT ELEM.</t>
  </si>
  <si>
    <t>BULL RUN MIDDLE</t>
  </si>
  <si>
    <t>ROSA PARKS ELEM.</t>
  </si>
  <si>
    <t>PENNINGTON SCHOOL</t>
  </si>
  <si>
    <t>BUCKLAND MILLS ELEM.</t>
  </si>
  <si>
    <t>GAINESVILLE MIDDLE</t>
  </si>
  <si>
    <t>PULASKI COUNTY SR. HIGH</t>
  </si>
  <si>
    <t>CRITZER ELEM.</t>
  </si>
  <si>
    <t>PULASKI ELEM.</t>
  </si>
  <si>
    <t>NEWBERN ELEM.</t>
  </si>
  <si>
    <t>SNOWVILLE ELEM.</t>
  </si>
  <si>
    <t>PULASKI MIDDLE</t>
  </si>
  <si>
    <t>RIVERLAWN ELEM.</t>
  </si>
  <si>
    <t>DUBLIN MIDDLE</t>
  </si>
  <si>
    <t>DUBLIN ELEM.</t>
  </si>
  <si>
    <t>RAPPAHANNOCK CO. HIGH SCHOOL</t>
  </si>
  <si>
    <t>RAPPAHANNOCK COUNTY ELEMENTARY SCHOOL</t>
  </si>
  <si>
    <t>RICHMOND COUNTY INT.</t>
  </si>
  <si>
    <t>RICHMOND COUNTY ELEM.</t>
  </si>
  <si>
    <t>RAPPAHANNOCK HIGH</t>
  </si>
  <si>
    <t>HIDDEN VALLEY MIDDLE</t>
  </si>
  <si>
    <t>BURLINGTON ELEM.</t>
  </si>
  <si>
    <t>WILLIAM BYRD MIDDLE</t>
  </si>
  <si>
    <t>MT. PLEASANT ELEM.</t>
  </si>
  <si>
    <t>CLEARBROOK ELEM.</t>
  </si>
  <si>
    <t>FORT LEWIS ELEM.</t>
  </si>
  <si>
    <t>BACK CREEK ELEM.</t>
  </si>
  <si>
    <t>BENT MOUNTAIN ELEM.</t>
  </si>
  <si>
    <t>CAVE SPRING HIGH</t>
  </si>
  <si>
    <t>OAK GROVE ELEM.</t>
  </si>
  <si>
    <t>GLENVAR ELEM.</t>
  </si>
  <si>
    <t>PENN FOREST ELEM.</t>
  </si>
  <si>
    <t>NORTHSIDE HIGH</t>
  </si>
  <si>
    <t>MASON'S COVE ELEM.</t>
  </si>
  <si>
    <t>HERMAN L. HORN ELEM.</t>
  </si>
  <si>
    <t>CAVE SPRING ELEM.</t>
  </si>
  <si>
    <t>W.E. CUNDIFF ELEM.</t>
  </si>
  <si>
    <t>GREEN VALLEY ELEM.</t>
  </si>
  <si>
    <t>GLENVAR HIGH</t>
  </si>
  <si>
    <t>CAVE SPRING MIDDLE</t>
  </si>
  <si>
    <t>WILLIAM BYRD HIGH</t>
  </si>
  <si>
    <t>NORTHSIDE MIDDLE</t>
  </si>
  <si>
    <t>GLEN COVE ELEM.</t>
  </si>
  <si>
    <t>GLENVAR MIDDLE</t>
  </si>
  <si>
    <t>BONSACK ELEM.</t>
  </si>
  <si>
    <t>HIDDEN VALLEY HIGH</t>
  </si>
  <si>
    <t>FAIRFIELD ELEM.</t>
  </si>
  <si>
    <t>ROCKBRIDGE COUNTY HIGH</t>
  </si>
  <si>
    <t>EFFINGER ELEM.</t>
  </si>
  <si>
    <t>NATURAL BRIDGE ELEM.</t>
  </si>
  <si>
    <t>MAURY RIVER MIDDLE</t>
  </si>
  <si>
    <t>ROCKBRIDGE MIDDLE</t>
  </si>
  <si>
    <t>PLAINS ELEM.</t>
  </si>
  <si>
    <t>JOHN C. MYERS ELEM.</t>
  </si>
  <si>
    <t>PEAK VIEW ELEM.</t>
  </si>
  <si>
    <t>SPOTSWOOD HIGH</t>
  </si>
  <si>
    <t>LINVILLE-EDOM ELEM.</t>
  </si>
  <si>
    <t>ELKTON ELEM.</t>
  </si>
  <si>
    <t>LACEY SPRING ELEM.</t>
  </si>
  <si>
    <t>MCGAHEYSVILLE ELEM.</t>
  </si>
  <si>
    <t>SOUTH RIVER ELEM.</t>
  </si>
  <si>
    <t>TURNER ASHBY HIGH</t>
  </si>
  <si>
    <t>MONTEVIDEO MIDDLE</t>
  </si>
  <si>
    <t>CUB RUN ELEM</t>
  </si>
  <si>
    <t>BROADWAY HIGH</t>
  </si>
  <si>
    <t>WILBUR S. PENCE MIDDLE</t>
  </si>
  <si>
    <t>ELKTON MIDDLE</t>
  </si>
  <si>
    <t>OTTOBINE ELEM.</t>
  </si>
  <si>
    <t>FULKS RUN ELEM.</t>
  </si>
  <si>
    <t>PLEASANT VALLEY ELEM.</t>
  </si>
  <si>
    <t>J. FRANK HILLYARD MIDDLE</t>
  </si>
  <si>
    <t>JOHN W. WAYLAND ELEM.</t>
  </si>
  <si>
    <t>LEBANON HIGH</t>
  </si>
  <si>
    <t>LEBANON PRIMARY</t>
  </si>
  <si>
    <t>LEBANON ELEM.</t>
  </si>
  <si>
    <t>HONAKER HIGH</t>
  </si>
  <si>
    <t>BELFAST ELK GARDEN ELEM.</t>
  </si>
  <si>
    <t>SWORDS CREEK ELEM.</t>
  </si>
  <si>
    <t>CASTLEWOOD HIGH</t>
  </si>
  <si>
    <t>CASTLEWOOD ELEM.</t>
  </si>
  <si>
    <t>GIVENS ELEM.</t>
  </si>
  <si>
    <t>COPPER CREEK ELEM.</t>
  </si>
  <si>
    <t>CLEVELAND ELEM.</t>
  </si>
  <si>
    <t>HONAKER ELEM.</t>
  </si>
  <si>
    <t>LEBANON MIDDLE</t>
  </si>
  <si>
    <t>FORT BLACKMORE PRIMARY</t>
  </si>
  <si>
    <t>RYE COVE INTERMEDIATE</t>
  </si>
  <si>
    <t>NICKELSVILLE ELEMENTARY</t>
  </si>
  <si>
    <t>RYE COVE HIGH</t>
  </si>
  <si>
    <t>DUNGANNON INTERMEDIATE</t>
  </si>
  <si>
    <t>SHOEMAKER ELEMENTARY</t>
  </si>
  <si>
    <t>HILTON ELEMENTARY</t>
  </si>
  <si>
    <t>WEBER CITY ELEMENTARY</t>
  </si>
  <si>
    <t>DUFFIELD-PATTONSVILLE PRIMARY</t>
  </si>
  <si>
    <t>GATE CITY HIGH</t>
  </si>
  <si>
    <t>GATE CITY MIDDLE</t>
  </si>
  <si>
    <t>TWIN SPRINGS HIGH</t>
  </si>
  <si>
    <t>YUMA ELEMENTARY</t>
  </si>
  <si>
    <t>W.W. ROBINSON ELEM.</t>
  </si>
  <si>
    <t>PETER MUHLENBERG MIDDLE</t>
  </si>
  <si>
    <t>NORTH FORK MIDDLE</t>
  </si>
  <si>
    <t>SIGNAL KNOB MIDDLE</t>
  </si>
  <si>
    <t>STRASBURG HIGH</t>
  </si>
  <si>
    <t>SANDY HOOK ELEM.</t>
  </si>
  <si>
    <t>ASHBY LEE ELEM.</t>
  </si>
  <si>
    <t>NORTHWOOD MIDDLE</t>
  </si>
  <si>
    <t>NORTHWOOD HIGH</t>
  </si>
  <si>
    <t>ATKINS ELEM.</t>
  </si>
  <si>
    <t>CHILHOWIE HIGH</t>
  </si>
  <si>
    <t>SUGAR GROVE COMBINED</t>
  </si>
  <si>
    <t>MARION MIDDLE</t>
  </si>
  <si>
    <t>MARION INT.</t>
  </si>
  <si>
    <t>MARION SENIOR HIGH</t>
  </si>
  <si>
    <t>MARION PRIMARY</t>
  </si>
  <si>
    <t>RICH VALLEY ELEM.</t>
  </si>
  <si>
    <t>CHILHOWIE ELEM.</t>
  </si>
  <si>
    <t>SALTVILLE ELEM.</t>
  </si>
  <si>
    <t>CHILHOWIE MIDDLE</t>
  </si>
  <si>
    <t>NOTTOWAY ELEM.</t>
  </si>
  <si>
    <t>MEHERRIN ELEM.</t>
  </si>
  <si>
    <t>SOUTHAMPTON HIGH</t>
  </si>
  <si>
    <t>SOUTHAMPTON MIDDLE</t>
  </si>
  <si>
    <t>CAPRON ELEM.</t>
  </si>
  <si>
    <t>RIVERDALE ELEM.</t>
  </si>
  <si>
    <t>BATTLEFIELD ELEM.</t>
  </si>
  <si>
    <t>ROBERT E. LEE ELEM.</t>
  </si>
  <si>
    <t>COURTLAND HIGH</t>
  </si>
  <si>
    <t>COURTLAND ELEM.</t>
  </si>
  <si>
    <t>POST OAK MIDDLE</t>
  </si>
  <si>
    <t>LEE HILL ELEM.</t>
  </si>
  <si>
    <t>SPOTSYLVANIA MIDDLE</t>
  </si>
  <si>
    <t>BERKELEY ELEM.</t>
  </si>
  <si>
    <t>LIVINGSTON ELEM.</t>
  </si>
  <si>
    <t>SPOTSWOOD ELEM.</t>
  </si>
  <si>
    <t>SPOTSYLVANIA HIGH</t>
  </si>
  <si>
    <t>CHANCELLOR HIGH</t>
  </si>
  <si>
    <t>CHANCELLOR MIDDLE</t>
  </si>
  <si>
    <t>SMITH STATION ELEM.</t>
  </si>
  <si>
    <t>CHANCELLOR ELEM.</t>
  </si>
  <si>
    <t>BROCK ROAD ELEM.</t>
  </si>
  <si>
    <t>BATTLEFIELD MIDDLE</t>
  </si>
  <si>
    <t>COURTHOUSE RD ELEM.</t>
  </si>
  <si>
    <t>THORNBURG MIDDLE</t>
  </si>
  <si>
    <t>RIVERVIEW ELEM.</t>
  </si>
  <si>
    <t>WILDERNESS ELEM.</t>
  </si>
  <si>
    <t>NI RIVER MIDDLE</t>
  </si>
  <si>
    <t>MASSAPONAX HIGH</t>
  </si>
  <si>
    <t>HARRISON ROAD ELEM.</t>
  </si>
  <si>
    <t>PARKSIDE ELEM.</t>
  </si>
  <si>
    <t>FREEDOM MIDDLE</t>
  </si>
  <si>
    <t>RIVERBEND HIGH</t>
  </si>
  <si>
    <t>CEDAR FOREST ELEM.</t>
  </si>
  <si>
    <t>SALEM ELEM.</t>
  </si>
  <si>
    <t>EDWARD E. DREW JR. MIDDLE</t>
  </si>
  <si>
    <t>STAFFORD ELEM.</t>
  </si>
  <si>
    <t>STAFFORD MIDDLE</t>
  </si>
  <si>
    <t>T. BENTON GAYLE MIDDLE</t>
  </si>
  <si>
    <t>STAFFORD SR. HIGH</t>
  </si>
  <si>
    <t>FERRY FARM ELEM.</t>
  </si>
  <si>
    <t>HARTWOOD ELEM.</t>
  </si>
  <si>
    <t>ANNE E. MONCURE ELEM.</t>
  </si>
  <si>
    <t>GRAFTON VILLAGE ELEM.</t>
  </si>
  <si>
    <t>FALMOUTH ELEM.</t>
  </si>
  <si>
    <t>NORTH STAFFORD HIGH</t>
  </si>
  <si>
    <t>PARK RIDGE ELEM.</t>
  </si>
  <si>
    <t>HAMPTON OAKS ELEM.</t>
  </si>
  <si>
    <t>ANDREW G. WRIGHT MIDDLE</t>
  </si>
  <si>
    <t>GARRISONVILLE ELEM.</t>
  </si>
  <si>
    <t>BROOKE POINT HIGH</t>
  </si>
  <si>
    <t>H.H. POOLE MIDDLE</t>
  </si>
  <si>
    <t>WINDING CREEK ELEM</t>
  </si>
  <si>
    <t>COLONIAL FORGE HIGH</t>
  </si>
  <si>
    <t>ROCKY RUN ELEM</t>
  </si>
  <si>
    <t>RODNEY E. THOMPSON MIDDLE</t>
  </si>
  <si>
    <t>KATE WALLER BARRETT ELEM.</t>
  </si>
  <si>
    <t>MARGARET BRENT ELEM.</t>
  </si>
  <si>
    <t>MOUNTAIN VIEW HIGH</t>
  </si>
  <si>
    <t>CONWAY ELEMENTARY</t>
  </si>
  <si>
    <t>DONALD B. DIXON-LYLE R. SMITH MIDDLE</t>
  </si>
  <si>
    <t>ANTHONY BURNS ELEMENTARY</t>
  </si>
  <si>
    <t>SHIRLEY C. HEIM MIDDLE</t>
  </si>
  <si>
    <t>WIDEWATER ELEM.</t>
  </si>
  <si>
    <t>ROCKHILL ELEM.</t>
  </si>
  <si>
    <t>SURRY COUNTY HIGH</t>
  </si>
  <si>
    <t>SURRY ELEM.</t>
  </si>
  <si>
    <t>LUTHER P. JACKSON MIDDLE</t>
  </si>
  <si>
    <t>ANNIE B. JACKSON ELEM.</t>
  </si>
  <si>
    <t>SUSSEX CENTRAL HIGH</t>
  </si>
  <si>
    <t>JEFFERSON ELEM.</t>
  </si>
  <si>
    <t>SUSSEX CENTRAL MIDDLE</t>
  </si>
  <si>
    <t>ELLEN W. CHAMBLISS ELEM.</t>
  </si>
  <si>
    <t>GRAHAM MIDDLE</t>
  </si>
  <si>
    <t>TAZEWELL MIDDLE</t>
  </si>
  <si>
    <t>ABBS VALLEY-BOISSEVAIN ELEM.</t>
  </si>
  <si>
    <t>TAZEWELL ELEM.</t>
  </si>
  <si>
    <t>NORTH TAZEWELL ELEM.</t>
  </si>
  <si>
    <t>DUDLEY PRIMARY</t>
  </si>
  <si>
    <t>RICHLANDS HIGH</t>
  </si>
  <si>
    <t>RICHLANDS ELEM.</t>
  </si>
  <si>
    <t>RICHLANDS MIDDLE</t>
  </si>
  <si>
    <t>CEDAR BLUFF ELEM.</t>
  </si>
  <si>
    <t>TAZEWELL HIGH</t>
  </si>
  <si>
    <t>RAVEN ELEM.</t>
  </si>
  <si>
    <t>GRAHAM HIGH</t>
  </si>
  <si>
    <t>GRAHAM INTERMEDIATE</t>
  </si>
  <si>
    <t>SPRINGVILLE ELEM.</t>
  </si>
  <si>
    <t>E. WILSON MORRISON ELEM.</t>
  </si>
  <si>
    <t>LESLIE FOX KEYSER ELEM.</t>
  </si>
  <si>
    <t>WARREN COUNTY HIGH</t>
  </si>
  <si>
    <t>RESSIE JEFFRIES ELEM.</t>
  </si>
  <si>
    <t>SKYLINE HIGH</t>
  </si>
  <si>
    <t>WARREN COUNTY MIDDLE</t>
  </si>
  <si>
    <t>HILDA J. BARBOUR ELEM.</t>
  </si>
  <si>
    <t>A.S. RHODES ELEM.</t>
  </si>
  <si>
    <t>VALLEY INSTITUTE ELEMENTARY</t>
  </si>
  <si>
    <t>ABINGDON HIGH</t>
  </si>
  <si>
    <t>JOHN S. BATTLE HIGH</t>
  </si>
  <si>
    <t>HOLSTON HIGH</t>
  </si>
  <si>
    <t>HIGH POINT ELEMENTARY</t>
  </si>
  <si>
    <t>ABINGDON ELEMENTARY</t>
  </si>
  <si>
    <t>GLADE SPRING MIDDLE</t>
  </si>
  <si>
    <t>E.B. STANLEY MIDDLE</t>
  </si>
  <si>
    <t>MEADOWVIEW ELEMENTARY</t>
  </si>
  <si>
    <t>GREENDALE ELEMENTARY</t>
  </si>
  <si>
    <t>DAMASCUS MIDDLE</t>
  </si>
  <si>
    <t>RHEA VALLEY ELEMENTARY</t>
  </si>
  <si>
    <t>WALLACE MIDDLE</t>
  </si>
  <si>
    <t>WATAUGA ELEMENTARY</t>
  </si>
  <si>
    <t>WASHINGTON &amp; LEE HIGH</t>
  </si>
  <si>
    <t>COPLE ELEM.</t>
  </si>
  <si>
    <t>MONTROSS MIDDLE</t>
  </si>
  <si>
    <t>WASHINGTON DISTRICT ELEM.</t>
  </si>
  <si>
    <t>J.J. KELLY HIGH</t>
  </si>
  <si>
    <t>POWELL VALLEY HIGH</t>
  </si>
  <si>
    <t>POWELL VALLEY PRIMARY</t>
  </si>
  <si>
    <t>POWELL VALLEY MIDDLE</t>
  </si>
  <si>
    <t>WISE PRIMARY</t>
  </si>
  <si>
    <t>APPALACHIA ELEM.</t>
  </si>
  <si>
    <t>L.F. ADDINGTON MIDDLE</t>
  </si>
  <si>
    <t>COEBURN MIDDLE</t>
  </si>
  <si>
    <t>COEBURN HIGH</t>
  </si>
  <si>
    <t>COEBURN PRIMARY</t>
  </si>
  <si>
    <t>POUND HIGH</t>
  </si>
  <si>
    <t>APPALACHIA HIGH</t>
  </si>
  <si>
    <t>J.W. ADAMS COMBINED</t>
  </si>
  <si>
    <t>ST. PAUL ELEM.</t>
  </si>
  <si>
    <t>ST. PAUL HIGH</t>
  </si>
  <si>
    <t>MAX MEADOWS ELEM.</t>
  </si>
  <si>
    <t>FORT CHISWELL MIDDLE</t>
  </si>
  <si>
    <t>RURAL RETREAT MIDDLE</t>
  </si>
  <si>
    <t>SCOTT MEMORIAL MIDDLE</t>
  </si>
  <si>
    <t>SPILLER ELEMENTARY</t>
  </si>
  <si>
    <t>RURAL RETREAT ELEM.</t>
  </si>
  <si>
    <t>RURAL RETREAT HIGH</t>
  </si>
  <si>
    <t>SPEEDWELL ELEM.</t>
  </si>
  <si>
    <t>GEORGE WYTHE HIGH</t>
  </si>
  <si>
    <t>JACKSON MEMORIAL ELEM</t>
  </si>
  <si>
    <t>SHEFFEY ELEM.</t>
  </si>
  <si>
    <t>FORT CHISWELL HIGH</t>
  </si>
  <si>
    <t>MAGRUDER ELEM.</t>
  </si>
  <si>
    <t>GRAFTON BETHEL ELEM.</t>
  </si>
  <si>
    <t>DARE ELEM.</t>
  </si>
  <si>
    <t>SEAFORD ELEM.</t>
  </si>
  <si>
    <t>BETHEL MANOR ELEM.</t>
  </si>
  <si>
    <t>TABB MIDDLE</t>
  </si>
  <si>
    <t>BRUTON HIGH</t>
  </si>
  <si>
    <t>QUEENS LAKE MIDDLE</t>
  </si>
  <si>
    <t>YORKTOWN ELEM.</t>
  </si>
  <si>
    <t>WALLER MILL ELEM.</t>
  </si>
  <si>
    <t>TABB HIGH</t>
  </si>
  <si>
    <t>YORK HIGH</t>
  </si>
  <si>
    <t>GRAFTON HIGH</t>
  </si>
  <si>
    <t>GRAFTON MIDDLE</t>
  </si>
  <si>
    <t>YORK RIVER ACADEMY</t>
  </si>
  <si>
    <t>TABB ELEM.</t>
  </si>
  <si>
    <t>YORKTOWN MIDDLE</t>
  </si>
  <si>
    <t>MT. VERNON ELEM.</t>
  </si>
  <si>
    <t>COVENTRY ELEM.</t>
  </si>
  <si>
    <t>GEORGE WASHINGTON MIDDLE</t>
  </si>
  <si>
    <t>GEORGE MASON ELEM.</t>
  </si>
  <si>
    <t>DOUGLAS MACARTHUR ELEM.</t>
  </si>
  <si>
    <t>CHARLES BARRETT ELEM.</t>
  </si>
  <si>
    <t>CORA KELLY MAGNET ELEM.</t>
  </si>
  <si>
    <t>FRANCIS C HAMMOND MIDDLE</t>
  </si>
  <si>
    <t>WILLIAM RAMSAY ELEM.</t>
  </si>
  <si>
    <t>T.C. WILLIAMS HIGH</t>
  </si>
  <si>
    <t>JAMES K. POLK ELEM.</t>
  </si>
  <si>
    <t>JOHN ADAMS ELEM.</t>
  </si>
  <si>
    <t>MOUNT VERNON ELEM.</t>
  </si>
  <si>
    <t>SAMUEL W. TUCKER ELEM</t>
  </si>
  <si>
    <t>PATRICK HENRY ELEM.</t>
  </si>
  <si>
    <t>MAURY ELEM.</t>
  </si>
  <si>
    <t>LYLES-CROUCH ELEM.</t>
  </si>
  <si>
    <t>JEFFERSON-HOUSTON ELEM.</t>
  </si>
  <si>
    <t>VIRGINIA MIDDLE</t>
  </si>
  <si>
    <t>JOSEPH VAN PELT ELEM.</t>
  </si>
  <si>
    <t>HIGHLAND VIEW ELEM.</t>
  </si>
  <si>
    <t>STONEWALL JACKSON ELEM.</t>
  </si>
  <si>
    <t>VIRGINIA HIGH</t>
  </si>
  <si>
    <t>WASHINGTON LEE ELEM.</t>
  </si>
  <si>
    <t>ENDERLY HEIGHTS ELEM.</t>
  </si>
  <si>
    <t>PARRY MCCLUER MIDDLE</t>
  </si>
  <si>
    <t>PARRY MCCLUER HIGH</t>
  </si>
  <si>
    <t>F.W. KLING JR. ELEM.</t>
  </si>
  <si>
    <t>BUFORD MIDDLE</t>
  </si>
  <si>
    <t>WALKER UPPER ELEM.</t>
  </si>
  <si>
    <t>JACKSON - VIA ELEM.</t>
  </si>
  <si>
    <t>CHARLOTTESVILLE HIGH</t>
  </si>
  <si>
    <t>VENABLE ELEM.</t>
  </si>
  <si>
    <t>CLARK ELEM.</t>
  </si>
  <si>
    <t>BURNLEY-MORAN ELEM.</t>
  </si>
  <si>
    <t>GREENBRIER ELEM.</t>
  </si>
  <si>
    <t>COLONIAL HEIGHTS MIDDLE</t>
  </si>
  <si>
    <t>COLONIAL HEIGHTS HIGH</t>
  </si>
  <si>
    <t>LAKEVIEW ELEM.</t>
  </si>
  <si>
    <t>TUSSING ELEM.</t>
  </si>
  <si>
    <t>EDGEMONT PRIMARY</t>
  </si>
  <si>
    <t>COVINGTON HIGH</t>
  </si>
  <si>
    <t>JETER-WATSON INTERMEDIATE</t>
  </si>
  <si>
    <t>GLENWOOD ELEM.</t>
  </si>
  <si>
    <t>WESTWOOD MIDDLE</t>
  </si>
  <si>
    <t>WOODROW WILSON ELEM.</t>
  </si>
  <si>
    <t>GALILEO MAGNET HIGH</t>
  </si>
  <si>
    <t>LANGSTON FOCUS SCHOOL</t>
  </si>
  <si>
    <t>W. TOWNES LEA ELEM.</t>
  </si>
  <si>
    <t>IRVIN W. TAYLOR ELEM</t>
  </si>
  <si>
    <t>G.L.H. JOHNSON ELEM.</t>
  </si>
  <si>
    <t>FOREST HILLS ELEM.</t>
  </si>
  <si>
    <t>GROVE PARK PRESCHOOL</t>
  </si>
  <si>
    <t>GEORGE WASHINGTON HIGH</t>
  </si>
  <si>
    <t>WOODBERRY HILLS ELEM.</t>
  </si>
  <si>
    <t>PARK AVENUE ELEMENTARY</t>
  </si>
  <si>
    <t>O. TRENT BONNER MIDDLE</t>
  </si>
  <si>
    <t>SCHOOLFIELD ELEM</t>
  </si>
  <si>
    <t>EDWIN A. GIBSON MIDDLE</t>
  </si>
  <si>
    <t>MT. DANIEL ELEM.</t>
  </si>
  <si>
    <t>GEORGE MASON HIGH</t>
  </si>
  <si>
    <t>MARY ELLEN HENDERSON MIDDLE</t>
  </si>
  <si>
    <t>LAFAYETTE UPPER ELEM.</t>
  </si>
  <si>
    <t>WALKER-GRANT MIDDLE</t>
  </si>
  <si>
    <t>ORIGINAL WALKER-GRANT</t>
  </si>
  <si>
    <t>JAMES MONROE HIGH</t>
  </si>
  <si>
    <t>HUGH MERCER ELEM.</t>
  </si>
  <si>
    <t>GALAX ELEM.</t>
  </si>
  <si>
    <t>GALAX HIGH</t>
  </si>
  <si>
    <t>GALAX MIDDLE</t>
  </si>
  <si>
    <t>WYTHE ELEM.</t>
  </si>
  <si>
    <t>ABERDEEN ELEM.</t>
  </si>
  <si>
    <t>SAMUEL P. LANGLEY ELEM.</t>
  </si>
  <si>
    <t>MOTON EARLY CHILDHOOD CENTER</t>
  </si>
  <si>
    <t>JANE H. BRYAN ELEM.</t>
  </si>
  <si>
    <t>ALFRED S. FORREST ELEM.</t>
  </si>
  <si>
    <t>JOHN B. CARY ELEM.</t>
  </si>
  <si>
    <t>HAMPTON HIGH</t>
  </si>
  <si>
    <t>FRANCIS MALLORY ELEM.</t>
  </si>
  <si>
    <t>FRANCIS ASBURY ELEM.</t>
  </si>
  <si>
    <t>JEFFERSON DAVIS MIDDLE</t>
  </si>
  <si>
    <t>KECOUGHTAN HIGH</t>
  </si>
  <si>
    <t>BARRON ELEM.</t>
  </si>
  <si>
    <t>BENJAMIN SYMS MIDDLE</t>
  </si>
  <si>
    <t>TUCKER-CAPPS ELEM.</t>
  </si>
  <si>
    <t>PHILLIPS ELEM.</t>
  </si>
  <si>
    <t>THOMAS EATON MIDDLE</t>
  </si>
  <si>
    <t>MERRIMACK ELEM.</t>
  </si>
  <si>
    <t>PAUL BURBANK ELEM.</t>
  </si>
  <si>
    <t>CHRISTOPHER C. KRAFT ELEM.</t>
  </si>
  <si>
    <t>BETHEL HIGH</t>
  </si>
  <si>
    <t>JOHN TYLER ELEM.</t>
  </si>
  <si>
    <t>C. ALTON LINDSAY MIDDLE</t>
  </si>
  <si>
    <t>CAPTAIN JOHN SMITH ELEM.</t>
  </si>
  <si>
    <t>BOOKER ELEM.</t>
  </si>
  <si>
    <t>C. VERNON SPRATLEY MIDDLE</t>
  </si>
  <si>
    <t>LUTHER W. MACHEN ELEM.</t>
  </si>
  <si>
    <t>PHOEBUS HIGH</t>
  </si>
  <si>
    <t>A.W.E. BASSETTE ELEM.</t>
  </si>
  <si>
    <t>CESAR TARRANT ELEM.</t>
  </si>
  <si>
    <t>HAMPTON HARBOUR ACADEMY</t>
  </si>
  <si>
    <t>FRANCIS W. JONES MAGNET MIDDLE</t>
  </si>
  <si>
    <t>WILLIAM MASON COOPER ELEM.</t>
  </si>
  <si>
    <t>SMITHLAND ELEM.</t>
  </si>
  <si>
    <t>SKYLINE MIDDLE</t>
  </si>
  <si>
    <t>HARRISONBURG HIGH</t>
  </si>
  <si>
    <t>STONE SPRING ELEM.</t>
  </si>
  <si>
    <t>WATERMAN ELEM.</t>
  </si>
  <si>
    <t>KEISTER ELEM.</t>
  </si>
  <si>
    <t>THOMAS HARRISON MIDDLE</t>
  </si>
  <si>
    <t>CARTER G. WOODSON MIDDLE</t>
  </si>
  <si>
    <t>HOPEWELL HIGH</t>
  </si>
  <si>
    <t>HARRY E. JAMES ELEM.</t>
  </si>
  <si>
    <t>WOODLAWN PRE-SCHOOL LRNG CTR.</t>
  </si>
  <si>
    <t>DUPONT ELEM.</t>
  </si>
  <si>
    <t>PATRICK COPELAND ELEM.</t>
  </si>
  <si>
    <t>HERITAGE ELEM.</t>
  </si>
  <si>
    <t>PAUL L. DUNBAR MID. FOR INNOV.</t>
  </si>
  <si>
    <t>ROBERT S. PAYNE ELEM.</t>
  </si>
  <si>
    <t>WILLIAM M. BASS ELEM.</t>
  </si>
  <si>
    <t>E.C. GLASS HIGH</t>
  </si>
  <si>
    <t>PERRYMONT ELEM.</t>
  </si>
  <si>
    <t>BEDFORD HILLS ELEM.</t>
  </si>
  <si>
    <t>SHEFFIELD ELEM.</t>
  </si>
  <si>
    <t>PAUL MUNRO ELEM.</t>
  </si>
  <si>
    <t>SANDUSKY MIDDLE</t>
  </si>
  <si>
    <t>LINKHORNE MIDDLE</t>
  </si>
  <si>
    <t>LINKHORNE ELEM.</t>
  </si>
  <si>
    <t>SANDUSKY ELEM.</t>
  </si>
  <si>
    <t>DEARINGTON ELEM./INNOVATION</t>
  </si>
  <si>
    <t>T.C. MILLER ELEM. FOR INNOVAT.</t>
  </si>
  <si>
    <t>MARTINSVILLE MIDDLE</t>
  </si>
  <si>
    <t>MARTINSVILLE HIGH</t>
  </si>
  <si>
    <t>ALBERT HARRIS ELEM.</t>
  </si>
  <si>
    <t>CLEARVIEW EARLY CHILDHOOD CTR.</t>
  </si>
  <si>
    <t>WARWICK HIGH</t>
  </si>
  <si>
    <t>HILTON ELEM.</t>
  </si>
  <si>
    <t>B.T. WASHINGTON MIDDLE</t>
  </si>
  <si>
    <t>NEWSOME PARK ELEM.</t>
  </si>
  <si>
    <t>LEE HALL ELEM.</t>
  </si>
  <si>
    <t>JOHN MARSHALL ELEM.</t>
  </si>
  <si>
    <t>SEDGEFIELD ELEM.</t>
  </si>
  <si>
    <t>HIDENWOOD ELEM.</t>
  </si>
  <si>
    <t>MENCHVILLE HIGH</t>
  </si>
  <si>
    <t>RICHNECK ELEM.</t>
  </si>
  <si>
    <t>HORACE H. EPES ELEM.</t>
  </si>
  <si>
    <t>B.C. CHARLES ELEM.</t>
  </si>
  <si>
    <t>ETHEL M. GILDERSLEEVE MIDDLE</t>
  </si>
  <si>
    <t>HOMER L. HINES MIDDLE</t>
  </si>
  <si>
    <t>KILN CREEK ELEM.</t>
  </si>
  <si>
    <t>CRITTENDEN MIDDLE</t>
  </si>
  <si>
    <t>WOODSIDE HIGH</t>
  </si>
  <si>
    <t>MARY PASSAGE MIDDLE</t>
  </si>
  <si>
    <t>MAGRUDER EARLY CHILDHOOD CENTER</t>
  </si>
  <si>
    <t>DENBIGH EARLY CHILDHOOD CENTER</t>
  </si>
  <si>
    <t>ACHIEVABLE DREAM ACADEMY</t>
  </si>
  <si>
    <t>ACHIEVABLE DREAM MIDDLE/HIGH</t>
  </si>
  <si>
    <t>GENERAL STANFORD ELEM.</t>
  </si>
  <si>
    <t>GATEWOOD ACADEMY</t>
  </si>
  <si>
    <t>LEE HALL EARLY CHILDHOOD CENTER</t>
  </si>
  <si>
    <t>WATKINS EARLY CHILDHOOD CENTER</t>
  </si>
  <si>
    <t>DLAS Document Summary</t>
  </si>
  <si>
    <t>2008-2009 Teacher Salary Survey Results</t>
  </si>
  <si>
    <t>Author</t>
  </si>
  <si>
    <t>Department of Education</t>
  </si>
  <si>
    <t>Enabling Authority</t>
  </si>
  <si>
    <t>Item 140, paragraph B. 12., Chapter 879, 2008 Acts of Assembly (May 9, 2008)</t>
  </si>
  <si>
    <t>Executive Summary</t>
  </si>
  <si>
    <t xml:space="preserve">Item 140, paragraph B. 12., of the 2008 Appropriation Act directs the Superintendent of Public Instruction to provide a report on the status of teacher salaries, by local school division, to the Governor and the Chairmen of the Senate Finance and House Appropriations Committees.  Beginning in 2008-2009, the report shall also include information on starting salaries by school division and average teacher salaries by school.  </t>
  </si>
  <si>
    <t>Department of Education staff prepared the report based on Annual School Report (ASR) data submitted by each school division and regional program.  Statewide and school division salary averages were computed for fiscal years 2008 and 2009.  The report shows salary information from fiscal years 2007, 2008, and 2009 for comparative purposes.  Year-to-year percentage change in salary averages is shown for statewide and division data.</t>
  </si>
  <si>
    <t>According to these calculations, average salaries are expected to increase for classroom teachers, principals, and assistant principals from fiscal year 2008 to fiscal year 2009.</t>
  </si>
  <si>
    <t>Table of Contents</t>
  </si>
  <si>
    <t>Statewide Averages - Summary</t>
  </si>
  <si>
    <t>Classroom Teacher …………………………………………………………………………………………………</t>
  </si>
  <si>
    <t>Page 3</t>
  </si>
  <si>
    <t>Principal……………………………………………………………………………………………………...</t>
  </si>
  <si>
    <t>Assistant Principal………………………………………………………………………………………………………</t>
  </si>
  <si>
    <t>Virginia Teacher Salaries Compared to National and Regional Averages</t>
  </si>
  <si>
    <t>Comparison………………………………………………………………………………………………………</t>
  </si>
  <si>
    <t>Page 4</t>
  </si>
  <si>
    <t>School Division and Regional Program Detail – 
Fiscal Years (FY) 2007, 2008, and 2009</t>
  </si>
  <si>
    <t>Classroom Teacher Salaries - FY 2007, 2008, and 2009………………………………………………………………………………………………………</t>
  </si>
  <si>
    <t>Page 6</t>
  </si>
  <si>
    <t>Principal Salaries - FY 2007, 2008, and 2009………………………………………………………………………………………………………</t>
  </si>
  <si>
    <t>Page 10</t>
  </si>
  <si>
    <t>Assistant Principal Salaries - FY 2007, 2008, and 2009………………………………………………………………………………………………………</t>
  </si>
  <si>
    <t>Page 14</t>
  </si>
  <si>
    <t>School Division Narrative on Proposed FY 2009 Salary Actions</t>
  </si>
  <si>
    <t>School Division Narrative………………………………………………………………………………………………………</t>
  </si>
  <si>
    <t>Page 18</t>
  </si>
  <si>
    <r>
      <t xml:space="preserve">Classroom Teacher Starting Salaries - FY 2009 </t>
    </r>
    <r>
      <rPr>
        <sz val="12"/>
        <rFont val="Arial"/>
        <family val="2"/>
      </rPr>
      <t>……………………</t>
    </r>
  </si>
  <si>
    <t>Page 23</t>
  </si>
  <si>
    <t>Average Teacher Salaries By School - FY 2009…………………………….</t>
  </si>
  <si>
    <t>Page 27</t>
  </si>
  <si>
    <t>Appendix - A</t>
  </si>
  <si>
    <t>Copy of the Mandate for Reporting Requirement………………………………………………………………………………………………………</t>
  </si>
  <si>
    <t>Page 66</t>
  </si>
  <si>
    <t>Appendix - B</t>
  </si>
  <si>
    <t>Page 67</t>
  </si>
  <si>
    <t>Data Excerpted from the National Education Association's (NEA) 
"Rankings of the States 2008 and Estimates of School Statistics 2009" Report</t>
  </si>
  <si>
    <t>http://www.nea.org/assets/docs/rankings08.pdf</t>
  </si>
  <si>
    <t>NOTE:  There is a difference between the average salary used in the NEA report and the average salary as published in the Annual Salary Survey Report.   The NEA Rankings and Estimates average teacher salary includes instructional classroom teachers, substitutes, and homebound instructional teachers.  The average teacher salary that is calculated and published in the Annual Salary Survey Report includes those positions included in the NEA average salary except substitutes, but also includes guidance counselors, librarians, instructional technology positions, and supplemental salary expenditures. The average salary shown below for Virginia is based on the NEA calculation.</t>
  </si>
  <si>
    <t xml:space="preserve">From Rankings &amp; Estimates 2008-2009, Rankings, Table C-11
Average Salaries ($) of Public School Teachers, 2007–08 </t>
  </si>
  <si>
    <t xml:space="preserve">Rank: 2007–08 </t>
  </si>
  <si>
    <t xml:space="preserve">State </t>
  </si>
  <si>
    <t>School Year 2007–08 Average Salary</t>
  </si>
  <si>
    <t>CALIFORNIA</t>
  </si>
  <si>
    <t>NEW YORK</t>
  </si>
  <si>
    <t>CONNECTICUT</t>
  </si>
  <si>
    <t>NEW JERSEY</t>
  </si>
  <si>
    <t>DISTRICT OF COLUMBIA</t>
  </si>
  <si>
    <t>ILLINOIS</t>
  </si>
  <si>
    <t>MASSACHUSETTS</t>
  </si>
  <si>
    <t>MARYLAND</t>
  </si>
  <si>
    <t>RHODE ISLAND</t>
  </si>
  <si>
    <t>ALASKA</t>
  </si>
  <si>
    <t>MICHIGAN</t>
  </si>
  <si>
    <t>DELAWARE</t>
  </si>
  <si>
    <t>PENNSYLVANIA</t>
  </si>
  <si>
    <t>OHIO</t>
  </si>
  <si>
    <t>HAWAII</t>
  </si>
  <si>
    <t>WYOMING</t>
  </si>
  <si>
    <t xml:space="preserve"> </t>
  </si>
  <si>
    <t>UNITED STATES</t>
  </si>
  <si>
    <t>OREGON</t>
  </si>
  <si>
    <t>GEORGIA</t>
  </si>
  <si>
    <t>MINNESOTA</t>
  </si>
  <si>
    <t>WASHINGTON</t>
  </si>
  <si>
    <t>WISCONSIN</t>
  </si>
  <si>
    <t>INDIANA</t>
  </si>
  <si>
    <t>NEVADA</t>
  </si>
  <si>
    <t>NEW HAMPSHIRE</t>
  </si>
  <si>
    <t>NORTH CAROLINA</t>
  </si>
  <si>
    <t>COLORADO</t>
  </si>
  <si>
    <t>KENTUCKY</t>
  </si>
  <si>
    <t>LOUISIANA</t>
  </si>
  <si>
    <t>FLORIDA</t>
  </si>
  <si>
    <t>VIRGINIA</t>
  </si>
  <si>
    <t>IOWA</t>
  </si>
  <si>
    <t>ALABAMA</t>
  </si>
  <si>
    <t>VERMONT</t>
  </si>
  <si>
    <t>TEXAS</t>
  </si>
  <si>
    <t>ARKANSAS</t>
  </si>
  <si>
    <t>ARIZONA</t>
  </si>
  <si>
    <t>SOUTH CAROLINA</t>
  </si>
  <si>
    <t>KANSAS</t>
  </si>
  <si>
    <t>NEW MEXICO</t>
  </si>
  <si>
    <t>TENNESSEE</t>
  </si>
  <si>
    <t>IDAHO</t>
  </si>
  <si>
    <t>OKLAHOMA</t>
  </si>
  <si>
    <t>MAINE</t>
  </si>
  <si>
    <t>MISSOURI</t>
  </si>
  <si>
    <t>NEBRASKA</t>
  </si>
  <si>
    <t>MONTANA</t>
  </si>
  <si>
    <t>WEST VIRGINIA</t>
  </si>
  <si>
    <t>MISSISSIPPI</t>
  </si>
  <si>
    <t>UTAH</t>
  </si>
  <si>
    <t>NORTH DAKOTA</t>
  </si>
  <si>
    <t>SOUTH DAKOTA</t>
  </si>
  <si>
    <t>* Computed from NEA Research, Estimates Database (2008).</t>
  </si>
  <si>
    <t>Virginia Department of Education</t>
  </si>
  <si>
    <t>2008-2009 Salary Survey - Teachers</t>
  </si>
  <si>
    <t>Classroom Teacher Salary Survey (Including Librarians and Guidance Counselors)</t>
  </si>
  <si>
    <t>Division</t>
  </si>
  <si>
    <t>Name</t>
  </si>
  <si>
    <t>FY 2007 
Actual Average Teacher Salary</t>
  </si>
  <si>
    <t>FY 2008
Actual Average Teacher Salary</t>
  </si>
  <si>
    <r>
      <t xml:space="preserve">FY 2007 to FY 2008 Percent Increase/ </t>
    </r>
    <r>
      <rPr>
        <sz val="12"/>
        <rFont val="Arial"/>
        <family val="2"/>
      </rPr>
      <t>(Decrease)</t>
    </r>
  </si>
  <si>
    <t>FY 2009 
Budgeted Average Teacher Salary</t>
  </si>
  <si>
    <r>
      <t xml:space="preserve">FY 2008 to FY 2009 Percent Increase/ </t>
    </r>
    <r>
      <rPr>
        <sz val="12"/>
        <rFont val="Arial"/>
        <family val="2"/>
      </rPr>
      <t>(Decrease)</t>
    </r>
  </si>
  <si>
    <t>School Divisions</t>
  </si>
  <si>
    <t>Counties</t>
  </si>
  <si>
    <t>Cities</t>
  </si>
  <si>
    <t>Norfolk City Public Schools</t>
  </si>
  <si>
    <t>Towns</t>
  </si>
  <si>
    <t>Governor's Schools</t>
  </si>
  <si>
    <t>Massanutten Governor's School</t>
  </si>
  <si>
    <t>New School</t>
  </si>
  <si>
    <t>-</t>
  </si>
  <si>
    <t>Special Education Regional Programs</t>
  </si>
  <si>
    <t>Vocational Education Regional Programs</t>
  </si>
  <si>
    <t>Regional Alternative Education Programs</t>
  </si>
  <si>
    <r>
      <t>Average for Alternative Education Programs</t>
    </r>
    <r>
      <rPr>
        <b/>
        <vertAlign val="superscript"/>
        <sz val="12"/>
        <color indexed="18"/>
        <rFont val="Arial"/>
        <family val="2"/>
      </rPr>
      <t>5</t>
    </r>
    <r>
      <rPr>
        <b/>
        <sz val="12"/>
        <color indexed="18"/>
        <rFont val="Arial"/>
        <family val="2"/>
      </rPr>
      <t>:</t>
    </r>
  </si>
  <si>
    <r>
      <t>Statewide Average</t>
    </r>
    <r>
      <rPr>
        <b/>
        <vertAlign val="superscript"/>
        <sz val="14"/>
        <color indexed="18"/>
        <rFont val="Arial"/>
        <family val="2"/>
      </rPr>
      <t>5</t>
    </r>
    <r>
      <rPr>
        <b/>
        <sz val="14"/>
        <color indexed="18"/>
        <rFont val="Arial"/>
        <family val="2"/>
      </rPr>
      <t xml:space="preserve">: </t>
    </r>
  </si>
  <si>
    <r>
      <t>1</t>
    </r>
    <r>
      <rPr>
        <sz val="12"/>
        <rFont val="Arial"/>
        <family val="2"/>
      </rPr>
      <t xml:space="preserve">  Data for Bedford City is reported with Bedford County.</t>
    </r>
  </si>
  <si>
    <r>
      <t>2</t>
    </r>
    <r>
      <rPr>
        <sz val="12"/>
        <rFont val="Arial"/>
        <family val="2"/>
      </rPr>
      <t xml:space="preserve">  Data for Fairfax City is reported with Fairfax County.</t>
    </r>
  </si>
  <si>
    <r>
      <t>3</t>
    </r>
    <r>
      <rPr>
        <sz val="12"/>
        <rFont val="Arial"/>
        <family val="2"/>
      </rPr>
      <t xml:space="preserve">  Data for Emporia City is reported with Greensville County.</t>
    </r>
  </si>
  <si>
    <r>
      <t>4</t>
    </r>
    <r>
      <rPr>
        <sz val="12"/>
        <rFont val="Arial"/>
        <family val="2"/>
      </rPr>
      <t xml:space="preserve">  Data for James City County is reported with Williamsburg City.</t>
    </r>
  </si>
  <si>
    <r>
      <t xml:space="preserve">5 </t>
    </r>
    <r>
      <rPr>
        <sz val="12"/>
        <rFont val="Arial"/>
        <family val="2"/>
      </rPr>
      <t xml:space="preserve"> Average calculated on the basis of statewide totals.</t>
    </r>
  </si>
  <si>
    <t>Note: DOE staff prepared the report based on Annual School Report (ASR) data submitted by each school division or regional program.</t>
  </si>
  <si>
    <t>2008-2009 Salary Survey - Principals</t>
  </si>
  <si>
    <t>FY 2007
Actual Average Principal Salary</t>
  </si>
  <si>
    <t>FY 2008 
Actual Average Principal Salary</t>
  </si>
  <si>
    <t>FY 2009 Budgeted Average Principal Salary</t>
  </si>
  <si>
    <t/>
  </si>
  <si>
    <t>2008-2009 Salary Survey - Assistant Principals</t>
  </si>
  <si>
    <t>FY 2007
Actual Average Assistant Principal Salary</t>
  </si>
  <si>
    <t>FY 2008 
Actual Average Assistant Principal Salary</t>
  </si>
  <si>
    <t>FY 2009 
Budgeted Average Assistant Principal Salary</t>
  </si>
  <si>
    <r>
      <t>Statewide Average</t>
    </r>
    <r>
      <rPr>
        <b/>
        <vertAlign val="superscript"/>
        <sz val="11"/>
        <color indexed="18"/>
        <rFont val="Arial"/>
        <family val="2"/>
      </rPr>
      <t>5</t>
    </r>
    <r>
      <rPr>
        <b/>
        <sz val="11"/>
        <rFont val="Arial"/>
        <family val="2"/>
      </rPr>
      <t xml:space="preserve">: </t>
    </r>
  </si>
  <si>
    <t>2008-2009 Salary Survey</t>
  </si>
  <si>
    <t>Local Actions to Improve Classroom Teacher Salaries in Fiscal Year 2009</t>
  </si>
  <si>
    <t>(As reported by school divisions on the 2007-2008 Annual School Report - narrative not edited by DOE for content or format)</t>
  </si>
  <si>
    <t>Reported Local Action to Improve Classroom Teacher Salaries in FY 2009</t>
  </si>
  <si>
    <r>
      <t>1</t>
    </r>
    <r>
      <rPr>
        <sz val="11"/>
        <rFont val="Arial"/>
        <family val="2"/>
      </rPr>
      <t xml:space="preserve">  Data for Bedford City is reported with Bedford County.</t>
    </r>
  </si>
  <si>
    <r>
      <t>2</t>
    </r>
    <r>
      <rPr>
        <sz val="11"/>
        <rFont val="Arial"/>
        <family val="2"/>
      </rPr>
      <t xml:space="preserve">  Data for Fairfax City is reported with Fairfax County.</t>
    </r>
  </si>
  <si>
    <r>
      <t>3</t>
    </r>
    <r>
      <rPr>
        <sz val="11"/>
        <rFont val="Arial"/>
        <family val="2"/>
      </rPr>
      <t xml:space="preserve">  Data for Emporia City is reported with Greensville County.</t>
    </r>
  </si>
  <si>
    <r>
      <t>4</t>
    </r>
    <r>
      <rPr>
        <sz val="11"/>
        <rFont val="Arial"/>
        <family val="2"/>
      </rPr>
      <t xml:space="preserve">  Data for James City County is reported with Williamsburg City.</t>
    </r>
  </si>
  <si>
    <t>Accomack County Public Schools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</si>
</sst>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000"/>
    <numFmt numFmtId="167" formatCode="#,##0.00%_);[Red]\(#,##0.00%\)"/>
    <numFmt numFmtId="168" formatCode="_(* #,##0.0000_);_(* \(#,##0.0000\);_(* &quot;-&quot;??_);_(@_)"/>
    <numFmt numFmtId="169" formatCode="&quot;$&quot;#,##0"/>
  </numFmts>
  <fonts count="37">
    <font>
      <sz val="9"/>
      <name val="Arial"/>
      <family val="0"/>
    </font>
    <font>
      <b/>
      <sz val="16"/>
      <name val="Arial"/>
      <family val="2"/>
    </font>
    <font>
      <sz val="8"/>
      <color indexed="22"/>
      <name val="Arial"/>
      <family val="2"/>
    </font>
    <font>
      <sz val="8"/>
      <name val="Arial"/>
      <family val="2"/>
    </font>
    <font>
      <sz val="12"/>
      <name val="Arial"/>
      <family val="2"/>
    </font>
    <font>
      <b/>
      <sz val="12"/>
      <name val="Arial"/>
      <family val="2"/>
    </font>
    <font>
      <sz val="8"/>
      <color indexed="9"/>
      <name val="Arial"/>
      <family val="2"/>
    </font>
    <font>
      <sz val="8"/>
      <color indexed="10"/>
      <name val="Arial"/>
      <family val="2"/>
    </font>
    <font>
      <b/>
      <sz val="11"/>
      <name val="Arial"/>
      <family val="2"/>
    </font>
    <font>
      <sz val="12"/>
      <name val="Helv"/>
      <family val="0"/>
    </font>
    <font>
      <sz val="10"/>
      <name val="Arial"/>
      <family val="2"/>
    </font>
    <font>
      <u val="single"/>
      <sz val="8"/>
      <color indexed="12"/>
      <name val="Arial"/>
      <family val="0"/>
    </font>
    <font>
      <b/>
      <sz val="10"/>
      <name val="Arial"/>
      <family val="2"/>
    </font>
    <font>
      <b/>
      <sz val="14"/>
      <name val="Arial"/>
      <family val="2"/>
    </font>
    <font>
      <sz val="11"/>
      <name val="Arial"/>
      <family val="2"/>
    </font>
    <font>
      <b/>
      <i/>
      <sz val="14"/>
      <name val="Arial"/>
      <family val="2"/>
    </font>
    <font>
      <i/>
      <sz val="12"/>
      <name val="Arial"/>
      <family val="2"/>
    </font>
    <font>
      <b/>
      <sz val="12"/>
      <color indexed="18"/>
      <name val="Arial"/>
      <family val="2"/>
    </font>
    <font>
      <b/>
      <i/>
      <sz val="12"/>
      <name val="Arial"/>
      <family val="2"/>
    </font>
    <font>
      <vertAlign val="superscript"/>
      <sz val="12"/>
      <name val="Arial"/>
      <family val="2"/>
    </font>
    <font>
      <b/>
      <i/>
      <sz val="12"/>
      <color indexed="8"/>
      <name val="Arial"/>
      <family val="2"/>
    </font>
    <font>
      <sz val="12"/>
      <color indexed="18"/>
      <name val="Arial"/>
      <family val="2"/>
    </font>
    <font>
      <b/>
      <vertAlign val="superscript"/>
      <sz val="12"/>
      <color indexed="18"/>
      <name val="Arial"/>
      <family val="2"/>
    </font>
    <font>
      <sz val="11"/>
      <color indexed="18"/>
      <name val="Arial"/>
      <family val="2"/>
    </font>
    <font>
      <b/>
      <sz val="11"/>
      <color indexed="18"/>
      <name val="Arial"/>
      <family val="2"/>
    </font>
    <font>
      <b/>
      <sz val="14"/>
      <color indexed="18"/>
      <name val="Arial"/>
      <family val="2"/>
    </font>
    <font>
      <b/>
      <vertAlign val="superscript"/>
      <sz val="14"/>
      <color indexed="18"/>
      <name val="Arial"/>
      <family val="2"/>
    </font>
    <font>
      <b/>
      <vertAlign val="superscript"/>
      <sz val="11"/>
      <color indexed="18"/>
      <name val="Arial"/>
      <family val="2"/>
    </font>
    <font>
      <i/>
      <sz val="11"/>
      <name val="Arial"/>
      <family val="2"/>
    </font>
    <font>
      <b/>
      <i/>
      <sz val="11"/>
      <name val="Arial"/>
      <family val="2"/>
    </font>
    <font>
      <vertAlign val="superscript"/>
      <sz val="8"/>
      <name val="Arial"/>
      <family val="2"/>
    </font>
    <font>
      <vertAlign val="superscript"/>
      <sz val="11"/>
      <name val="Arial"/>
      <family val="2"/>
    </font>
    <font>
      <b/>
      <i/>
      <sz val="11"/>
      <color indexed="8"/>
      <name val="Arial"/>
      <family val="2"/>
    </font>
    <font>
      <b/>
      <sz val="8"/>
      <name val="Arial"/>
      <family val="2"/>
    </font>
    <font>
      <i/>
      <sz val="9"/>
      <name val="Arial"/>
      <family val="2"/>
    </font>
    <font>
      <i/>
      <sz val="9"/>
      <color indexed="9"/>
      <name val="Arial"/>
      <family val="0"/>
    </font>
    <font>
      <b/>
      <u val="single"/>
      <sz val="16"/>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4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medium"/>
    </border>
    <border>
      <left style="thin">
        <color indexed="22"/>
      </left>
      <right style="thin"/>
      <top style="thin">
        <color indexed="22"/>
      </top>
      <bottom style="medium"/>
    </border>
    <border>
      <left style="medium"/>
      <right style="thin">
        <color indexed="22"/>
      </right>
      <top style="medium"/>
      <bottom style="medium"/>
    </border>
    <border>
      <left style="thin">
        <color indexed="22"/>
      </left>
      <right style="medium"/>
      <top style="medium"/>
      <bottom style="mediu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color indexed="63"/>
      </right>
      <top style="thin"/>
      <bottom>
        <color indexed="63"/>
      </bottom>
    </border>
    <border>
      <left style="thin">
        <color indexed="22"/>
      </left>
      <right>
        <color indexed="63"/>
      </right>
      <top>
        <color indexed="63"/>
      </top>
      <bottom>
        <color indexed="63"/>
      </bottom>
    </border>
    <border>
      <left>
        <color indexed="63"/>
      </left>
      <right>
        <color indexed="63"/>
      </right>
      <top>
        <color indexed="63"/>
      </top>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color indexed="22"/>
      </left>
      <right>
        <color indexed="63"/>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164" fontId="9" fillId="0" borderId="0">
      <alignment/>
      <protection/>
    </xf>
    <xf numFmtId="164" fontId="9" fillId="0" borderId="0">
      <alignment/>
      <protection/>
    </xf>
    <xf numFmtId="9" fontId="0" fillId="0" borderId="0" applyFont="0" applyFill="0" applyBorder="0" applyAlignment="0" applyProtection="0"/>
  </cellStyleXfs>
  <cellXfs count="308">
    <xf numFmtId="0" fontId="0" fillId="0" borderId="0" xfId="0" applyAlignment="1">
      <alignment/>
    </xf>
    <xf numFmtId="0" fontId="1"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4" fillId="0" borderId="0" xfId="0" applyNumberFormat="1" applyFont="1" applyFill="1" applyAlignment="1" quotePrefix="1">
      <alignment horizontal="left" vertical="center" wrapText="1"/>
    </xf>
    <xf numFmtId="4" fontId="6" fillId="0" borderId="0" xfId="0" applyNumberFormat="1" applyFont="1" applyFill="1" applyAlignment="1">
      <alignment vertical="center"/>
    </xf>
    <xf numFmtId="10" fontId="2" fillId="0" borderId="0" xfId="0" applyNumberFormat="1" applyFont="1" applyFill="1" applyAlignment="1">
      <alignment vertical="center"/>
    </xf>
    <xf numFmtId="49" fontId="2" fillId="0" borderId="0" xfId="0" applyNumberFormat="1" applyFont="1" applyFill="1" applyAlignment="1">
      <alignment/>
    </xf>
    <xf numFmtId="3" fontId="6" fillId="0" borderId="0" xfId="0" applyNumberFormat="1"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xf>
    <xf numFmtId="0" fontId="1"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Alignment="1">
      <alignment horizontal="left" vertical="center"/>
    </xf>
    <xf numFmtId="0" fontId="4" fillId="0" borderId="0" xfId="0" applyFont="1" applyFill="1" applyAlignment="1">
      <alignment horizontal="left" vertical="center" indent="5"/>
    </xf>
    <xf numFmtId="0" fontId="4" fillId="0" borderId="0" xfId="0" applyFont="1" applyFill="1" applyAlignment="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wrapText="1"/>
    </xf>
    <xf numFmtId="0" fontId="3" fillId="0" borderId="0" xfId="0" applyFont="1" applyFill="1" applyAlignment="1">
      <alignment horizontal="left" vertical="center" indent="5"/>
    </xf>
    <xf numFmtId="0" fontId="5" fillId="0" borderId="0" xfId="0" applyFont="1" applyFill="1" applyAlignment="1">
      <alignment vertical="center"/>
    </xf>
    <xf numFmtId="0" fontId="4" fillId="0" borderId="0" xfId="0" applyFont="1" applyFill="1" applyAlignment="1">
      <alignment horizontal="left" vertical="center" wrapText="1" indent="5"/>
    </xf>
    <xf numFmtId="164" fontId="10" fillId="0" borderId="0" xfId="20" applyFont="1" applyFill="1" applyBorder="1" applyAlignment="1">
      <alignment vertical="center"/>
      <protection/>
    </xf>
    <xf numFmtId="164" fontId="10" fillId="0" borderId="0" xfId="20" applyFont="1" applyFill="1" applyBorder="1" applyAlignment="1">
      <alignment horizontal="left" vertical="center"/>
      <protection/>
    </xf>
    <xf numFmtId="164" fontId="10" fillId="0" borderId="0" xfId="20" applyFont="1" applyFill="1" applyBorder="1" applyAlignment="1">
      <alignment horizontal="center" vertical="center"/>
      <protection/>
    </xf>
    <xf numFmtId="0" fontId="10" fillId="0" borderId="0" xfId="0" applyFont="1" applyAlignment="1">
      <alignment vertical="center"/>
    </xf>
    <xf numFmtId="0" fontId="10" fillId="0" borderId="0" xfId="0" applyFont="1" applyAlignment="1">
      <alignment horizontal="center" vertical="center"/>
    </xf>
    <xf numFmtId="164" fontId="12" fillId="0" borderId="1" xfId="20" applyFont="1" applyFill="1" applyBorder="1" applyAlignment="1">
      <alignment horizontal="center" vertical="center" wrapText="1"/>
      <protection/>
    </xf>
    <xf numFmtId="165" fontId="12" fillId="0" borderId="1" xfId="15" applyNumberFormat="1" applyFont="1" applyFill="1" applyBorder="1" applyAlignment="1">
      <alignment horizontal="center" vertical="center" wrapText="1"/>
    </xf>
    <xf numFmtId="164" fontId="12" fillId="0" borderId="0" xfId="20" applyFont="1" applyFill="1" applyBorder="1" applyAlignment="1">
      <alignment vertical="center" wrapText="1"/>
      <protection/>
    </xf>
    <xf numFmtId="164" fontId="12" fillId="0" borderId="2" xfId="20" applyFont="1" applyFill="1" applyBorder="1" applyAlignment="1">
      <alignment horizontal="center" vertical="center" wrapText="1"/>
      <protection/>
    </xf>
    <xf numFmtId="164" fontId="12" fillId="0" borderId="0" xfId="20" applyFont="1" applyFill="1" applyBorder="1" applyAlignment="1">
      <alignment horizontal="center" vertical="center" wrapText="1"/>
      <protection/>
    </xf>
    <xf numFmtId="165" fontId="12" fillId="0" borderId="3" xfId="15" applyNumberFormat="1" applyFont="1" applyFill="1" applyBorder="1" applyAlignment="1">
      <alignment horizontal="center" vertical="center" wrapText="1"/>
    </xf>
    <xf numFmtId="164" fontId="10" fillId="0" borderId="4" xfId="20" applyFont="1" applyFill="1" applyBorder="1" applyAlignment="1">
      <alignment horizontal="center" vertical="center"/>
      <protection/>
    </xf>
    <xf numFmtId="164" fontId="10" fillId="0" borderId="5" xfId="20" applyFont="1" applyFill="1" applyBorder="1" applyAlignment="1">
      <alignment vertical="center"/>
      <protection/>
    </xf>
    <xf numFmtId="6" fontId="10" fillId="0" borderId="6" xfId="15" applyNumberFormat="1" applyFont="1" applyFill="1" applyBorder="1" applyAlignment="1">
      <alignment horizontal="center" vertical="center"/>
    </xf>
    <xf numFmtId="164" fontId="10" fillId="0" borderId="7" xfId="20" applyFont="1" applyFill="1" applyBorder="1" applyAlignment="1">
      <alignment horizontal="center" vertical="center"/>
      <protection/>
    </xf>
    <xf numFmtId="164" fontId="10" fillId="0" borderId="8" xfId="20" applyFont="1" applyFill="1" applyBorder="1" applyAlignment="1">
      <alignment vertical="center"/>
      <protection/>
    </xf>
    <xf numFmtId="6" fontId="10" fillId="0" borderId="9" xfId="15" applyNumberFormat="1" applyFont="1" applyFill="1" applyBorder="1" applyAlignment="1">
      <alignment horizontal="center" vertical="center"/>
    </xf>
    <xf numFmtId="164" fontId="12" fillId="0" borderId="8" xfId="20" applyFont="1" applyFill="1" applyBorder="1" applyAlignment="1">
      <alignment vertical="center"/>
      <protection/>
    </xf>
    <xf numFmtId="6" fontId="12" fillId="0" borderId="9" xfId="15" applyNumberFormat="1" applyFont="1" applyFill="1" applyBorder="1" applyAlignment="1">
      <alignment horizontal="center" vertical="center"/>
    </xf>
    <xf numFmtId="164" fontId="10" fillId="0" borderId="10" xfId="20" applyFont="1" applyFill="1" applyBorder="1" applyAlignment="1">
      <alignment horizontal="center" vertical="center"/>
      <protection/>
    </xf>
    <xf numFmtId="164" fontId="10" fillId="0" borderId="11" xfId="20" applyFont="1" applyFill="1" applyBorder="1" applyAlignment="1">
      <alignment vertical="center"/>
      <protection/>
    </xf>
    <xf numFmtId="164" fontId="12" fillId="0" borderId="0" xfId="20" applyFont="1" applyFill="1" applyBorder="1" applyAlignment="1">
      <alignment vertical="center"/>
      <protection/>
    </xf>
    <xf numFmtId="164" fontId="10" fillId="0" borderId="12" xfId="20" applyFont="1" applyFill="1" applyBorder="1" applyAlignment="1">
      <alignment vertical="center"/>
      <protection/>
    </xf>
    <xf numFmtId="6" fontId="10" fillId="0" borderId="13" xfId="15" applyNumberFormat="1" applyFont="1" applyFill="1" applyBorder="1" applyAlignment="1">
      <alignment horizontal="center" vertical="center"/>
    </xf>
    <xf numFmtId="164" fontId="12" fillId="2" borderId="14" xfId="20" applyFont="1" applyFill="1" applyBorder="1" applyAlignment="1">
      <alignment vertical="center"/>
      <protection/>
    </xf>
    <xf numFmtId="6" fontId="12" fillId="2" borderId="15" xfId="15" applyNumberFormat="1" applyFont="1" applyFill="1" applyBorder="1" applyAlignment="1">
      <alignment horizontal="center" vertical="center"/>
    </xf>
    <xf numFmtId="6" fontId="10" fillId="0" borderId="9" xfId="15" applyNumberFormat="1" applyFont="1" applyFill="1" applyBorder="1" applyAlignment="1" quotePrefix="1">
      <alignment horizontal="center" vertical="center"/>
    </xf>
    <xf numFmtId="164" fontId="10" fillId="0" borderId="16" xfId="20" applyFont="1" applyFill="1" applyBorder="1" applyAlignment="1">
      <alignment horizontal="center" vertical="center"/>
      <protection/>
    </xf>
    <xf numFmtId="164" fontId="10" fillId="0" borderId="17" xfId="20" applyFont="1" applyFill="1" applyBorder="1" applyAlignment="1">
      <alignment vertical="center"/>
      <protection/>
    </xf>
    <xf numFmtId="6" fontId="10" fillId="0" borderId="18" xfId="15" applyNumberFormat="1" applyFont="1" applyFill="1" applyBorder="1" applyAlignment="1">
      <alignment horizontal="center" vertical="center"/>
    </xf>
    <xf numFmtId="0" fontId="0" fillId="0" borderId="0" xfId="0" applyAlignment="1">
      <alignment horizontal="center"/>
    </xf>
    <xf numFmtId="0" fontId="14" fillId="0" borderId="0" xfId="0" applyFont="1" applyAlignment="1">
      <alignment vertical="center"/>
    </xf>
    <xf numFmtId="166" fontId="4" fillId="3" borderId="0" xfId="0" applyNumberFormat="1" applyFont="1" applyFill="1" applyAlignment="1">
      <alignment horizontal="center" vertical="center"/>
    </xf>
    <xf numFmtId="166" fontId="14" fillId="3" borderId="0" xfId="0" applyNumberFormat="1" applyFont="1" applyFill="1" applyAlignment="1">
      <alignment horizontal="center" vertical="center"/>
    </xf>
    <xf numFmtId="0" fontId="14" fillId="3" borderId="0" xfId="0" applyFont="1" applyFill="1" applyAlignment="1">
      <alignment vertical="center"/>
    </xf>
    <xf numFmtId="166" fontId="5" fillId="3" borderId="1" xfId="15"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6" fontId="5" fillId="3" borderId="19" xfId="15"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166" fontId="17" fillId="3" borderId="19" xfId="15" applyNumberFormat="1" applyFont="1" applyFill="1" applyBorder="1" applyAlignment="1">
      <alignment horizontal="left" vertical="center"/>
    </xf>
    <xf numFmtId="166" fontId="18" fillId="3" borderId="0" xfId="15" applyNumberFormat="1" applyFont="1" applyFill="1" applyBorder="1" applyAlignment="1">
      <alignment horizontal="left" vertical="center"/>
    </xf>
    <xf numFmtId="166" fontId="5" fillId="3" borderId="0" xfId="15" applyNumberFormat="1" applyFont="1" applyFill="1" applyBorder="1" applyAlignment="1">
      <alignment horizontal="center" vertical="center"/>
    </xf>
    <xf numFmtId="0" fontId="5" fillId="3" borderId="0" xfId="0" applyFont="1" applyFill="1" applyBorder="1" applyAlignment="1">
      <alignment horizontal="center" vertical="center" wrapText="1"/>
    </xf>
    <xf numFmtId="166" fontId="4" fillId="0" borderId="8" xfId="15" applyNumberFormat="1" applyFont="1" applyFill="1" applyBorder="1" applyAlignment="1">
      <alignment horizontal="center" vertical="center"/>
    </xf>
    <xf numFmtId="166" fontId="4" fillId="0" borderId="8" xfId="15" applyNumberFormat="1" applyFont="1" applyFill="1" applyBorder="1" applyAlignment="1">
      <alignment horizontal="left" vertical="center"/>
    </xf>
    <xf numFmtId="165" fontId="4" fillId="0" borderId="8" xfId="15" applyNumberFormat="1" applyFont="1" applyBorder="1" applyAlignment="1">
      <alignment vertical="center"/>
    </xf>
    <xf numFmtId="167" fontId="4" fillId="0" borderId="8" xfId="22" applyNumberFormat="1" applyFont="1" applyBorder="1" applyAlignment="1">
      <alignment vertical="center"/>
    </xf>
    <xf numFmtId="10" fontId="14" fillId="0" borderId="0" xfId="22" applyNumberFormat="1" applyFont="1" applyAlignment="1">
      <alignment vertical="center"/>
    </xf>
    <xf numFmtId="0" fontId="14" fillId="0" borderId="20" xfId="0" applyFont="1" applyBorder="1" applyAlignment="1">
      <alignment vertical="center"/>
    </xf>
    <xf numFmtId="166" fontId="20" fillId="3" borderId="8" xfId="15" applyNumberFormat="1" applyFont="1" applyFill="1" applyBorder="1" applyAlignment="1">
      <alignment horizontal="center" vertical="center"/>
    </xf>
    <xf numFmtId="166" fontId="4" fillId="3" borderId="8" xfId="15" applyNumberFormat="1" applyFont="1" applyFill="1" applyBorder="1" applyAlignment="1">
      <alignment horizontal="left" vertical="center"/>
    </xf>
    <xf numFmtId="168" fontId="14" fillId="0" borderId="0" xfId="0" applyNumberFormat="1" applyFont="1" applyAlignment="1">
      <alignment vertical="center"/>
    </xf>
    <xf numFmtId="166" fontId="20" fillId="3" borderId="8" xfId="15" applyNumberFormat="1" applyFont="1" applyFill="1" applyBorder="1" applyAlignment="1">
      <alignment horizontal="left" vertical="center"/>
    </xf>
    <xf numFmtId="166" fontId="21" fillId="3" borderId="0" xfId="15" applyNumberFormat="1" applyFont="1" applyFill="1" applyBorder="1" applyAlignment="1">
      <alignment horizontal="center" vertical="center"/>
    </xf>
    <xf numFmtId="166" fontId="17" fillId="3" borderId="0" xfId="15" applyNumberFormat="1" applyFont="1" applyFill="1" applyBorder="1" applyAlignment="1">
      <alignment horizontal="right" vertical="center"/>
    </xf>
    <xf numFmtId="165" fontId="17" fillId="3" borderId="0" xfId="15" applyNumberFormat="1" applyFont="1" applyFill="1" applyBorder="1" applyAlignment="1">
      <alignment vertical="center"/>
    </xf>
    <xf numFmtId="167" fontId="17" fillId="3" borderId="0" xfId="22" applyNumberFormat="1" applyFont="1" applyFill="1" applyBorder="1" applyAlignment="1">
      <alignment vertical="center"/>
    </xf>
    <xf numFmtId="0" fontId="23" fillId="0" borderId="0" xfId="0" applyFont="1" applyAlignment="1">
      <alignment vertical="center"/>
    </xf>
    <xf numFmtId="166" fontId="4" fillId="3" borderId="0" xfId="0" applyNumberFormat="1" applyFont="1" applyFill="1" applyBorder="1" applyAlignment="1">
      <alignment horizontal="center" vertical="center"/>
    </xf>
    <xf numFmtId="165" fontId="4" fillId="3" borderId="0" xfId="15" applyNumberFormat="1" applyFont="1" applyFill="1" applyBorder="1" applyAlignment="1">
      <alignment vertical="center"/>
    </xf>
    <xf numFmtId="167" fontId="4" fillId="3" borderId="0" xfId="22" applyNumberFormat="1" applyFont="1" applyFill="1" applyBorder="1" applyAlignment="1">
      <alignment vertical="center"/>
    </xf>
    <xf numFmtId="166" fontId="17" fillId="3" borderId="0" xfId="15" applyNumberFormat="1" applyFont="1" applyFill="1" applyBorder="1" applyAlignment="1">
      <alignment horizontal="left" vertical="center"/>
    </xf>
    <xf numFmtId="166" fontId="4" fillId="3" borderId="0" xfId="15" applyNumberFormat="1" applyFont="1" applyFill="1" applyBorder="1" applyAlignment="1">
      <alignment horizontal="left" vertical="center"/>
    </xf>
    <xf numFmtId="166" fontId="4" fillId="0" borderId="8" xfId="15" applyNumberFormat="1" applyFont="1" applyFill="1" applyBorder="1" applyAlignment="1">
      <alignment horizontal="left" vertical="center" wrapText="1"/>
    </xf>
    <xf numFmtId="0" fontId="24" fillId="0" borderId="0" xfId="0" applyFont="1" applyAlignment="1">
      <alignment vertical="center"/>
    </xf>
    <xf numFmtId="165" fontId="4" fillId="0" borderId="8" xfId="15" applyNumberFormat="1" applyFont="1" applyFill="1" applyBorder="1" applyAlignment="1">
      <alignment vertical="center"/>
    </xf>
    <xf numFmtId="167" fontId="4" fillId="0" borderId="8" xfId="22" applyNumberFormat="1" applyFont="1" applyFill="1" applyBorder="1" applyAlignment="1">
      <alignment vertical="center"/>
    </xf>
    <xf numFmtId="166" fontId="14" fillId="3" borderId="0" xfId="0" applyNumberFormat="1" applyFont="1" applyFill="1" applyBorder="1" applyAlignment="1">
      <alignment horizontal="center" vertical="center"/>
    </xf>
    <xf numFmtId="43" fontId="14" fillId="3" borderId="0" xfId="15" applyFont="1" applyFill="1" applyBorder="1" applyAlignment="1">
      <alignment vertical="center"/>
    </xf>
    <xf numFmtId="167" fontId="14" fillId="3" borderId="0" xfId="22" applyNumberFormat="1" applyFont="1" applyFill="1" applyBorder="1" applyAlignment="1">
      <alignment vertical="center"/>
    </xf>
    <xf numFmtId="166" fontId="24" fillId="3" borderId="0" xfId="15" applyNumberFormat="1" applyFont="1" applyFill="1" applyBorder="1" applyAlignment="1">
      <alignment horizontal="left" vertical="center"/>
    </xf>
    <xf numFmtId="166" fontId="25" fillId="3" borderId="0" xfId="15" applyNumberFormat="1" applyFont="1" applyFill="1" applyBorder="1" applyAlignment="1">
      <alignment horizontal="right" vertical="center"/>
    </xf>
    <xf numFmtId="165" fontId="25" fillId="3" borderId="0" xfId="15" applyNumberFormat="1" applyFont="1" applyFill="1" applyBorder="1" applyAlignment="1">
      <alignment vertical="center"/>
    </xf>
    <xf numFmtId="167" fontId="25" fillId="3" borderId="0" xfId="22" applyNumberFormat="1" applyFont="1" applyFill="1" applyBorder="1" applyAlignment="1">
      <alignment vertical="center"/>
    </xf>
    <xf numFmtId="0" fontId="8" fillId="0" borderId="0" xfId="0" applyFont="1" applyAlignment="1">
      <alignment vertical="center"/>
    </xf>
    <xf numFmtId="166" fontId="8" fillId="3" borderId="0" xfId="0" applyNumberFormat="1" applyFont="1" applyFill="1" applyBorder="1" applyAlignment="1">
      <alignment horizontal="center" vertical="center"/>
    </xf>
    <xf numFmtId="166" fontId="8" fillId="3" borderId="0" xfId="0" applyNumberFormat="1" applyFont="1" applyFill="1" applyBorder="1" applyAlignment="1">
      <alignment horizontal="right" vertical="center"/>
    </xf>
    <xf numFmtId="43" fontId="8" fillId="3" borderId="0" xfId="15" applyFont="1" applyFill="1" applyBorder="1" applyAlignment="1">
      <alignment vertical="center"/>
    </xf>
    <xf numFmtId="43" fontId="8" fillId="3" borderId="0" xfId="0" applyNumberFormat="1" applyFont="1" applyFill="1" applyBorder="1" applyAlignment="1">
      <alignment vertical="center"/>
    </xf>
    <xf numFmtId="167" fontId="8" fillId="3" borderId="0" xfId="22" applyNumberFormat="1" applyFont="1" applyFill="1" applyBorder="1" applyAlignment="1">
      <alignment vertical="center"/>
    </xf>
    <xf numFmtId="166" fontId="19" fillId="3" borderId="0" xfId="0" applyNumberFormat="1" applyFont="1" applyFill="1" applyAlignment="1">
      <alignment horizontal="left" vertical="center"/>
    </xf>
    <xf numFmtId="49" fontId="4" fillId="3" borderId="0" xfId="0" applyNumberFormat="1" applyFont="1" applyFill="1" applyAlignment="1">
      <alignment horizontal="left" vertical="center"/>
    </xf>
    <xf numFmtId="166" fontId="14" fillId="0" borderId="0" xfId="0" applyNumberFormat="1" applyFont="1" applyFill="1" applyAlignment="1">
      <alignment horizontal="center" vertical="center"/>
    </xf>
    <xf numFmtId="0" fontId="3" fillId="0" borderId="0" xfId="0" applyFont="1" applyAlignment="1">
      <alignment vertical="center"/>
    </xf>
    <xf numFmtId="166" fontId="8" fillId="3" borderId="19" xfId="15"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166" fontId="20" fillId="3" borderId="0" xfId="15" applyNumberFormat="1" applyFont="1" applyFill="1" applyBorder="1" applyAlignment="1">
      <alignment horizontal="center" vertical="center"/>
    </xf>
    <xf numFmtId="166" fontId="20" fillId="3" borderId="0" xfId="15" applyNumberFormat="1" applyFont="1" applyFill="1" applyBorder="1" applyAlignment="1">
      <alignment horizontal="left" vertical="center"/>
    </xf>
    <xf numFmtId="166" fontId="17" fillId="3" borderId="21" xfId="15" applyNumberFormat="1" applyFont="1" applyFill="1" applyBorder="1" applyAlignment="1">
      <alignment horizontal="left" vertical="center"/>
    </xf>
    <xf numFmtId="166" fontId="4" fillId="3" borderId="21" xfId="15" applyNumberFormat="1" applyFont="1" applyFill="1" applyBorder="1" applyAlignment="1">
      <alignment horizontal="left" vertical="center"/>
    </xf>
    <xf numFmtId="165" fontId="4" fillId="3" borderId="21" xfId="15" applyNumberFormat="1" applyFont="1" applyFill="1" applyBorder="1" applyAlignment="1">
      <alignment vertical="center"/>
    </xf>
    <xf numFmtId="167" fontId="4" fillId="3" borderId="21" xfId="22" applyNumberFormat="1" applyFont="1" applyFill="1" applyBorder="1" applyAlignment="1">
      <alignment vertical="center"/>
    </xf>
    <xf numFmtId="166" fontId="4" fillId="0" borderId="5" xfId="15" applyNumberFormat="1" applyFont="1" applyFill="1" applyBorder="1" applyAlignment="1">
      <alignment horizontal="center" vertical="center"/>
    </xf>
    <xf numFmtId="166" fontId="4" fillId="0" borderId="5" xfId="15" applyNumberFormat="1" applyFont="1" applyFill="1" applyBorder="1" applyAlignment="1">
      <alignment horizontal="left" vertical="center" wrapText="1"/>
    </xf>
    <xf numFmtId="165" fontId="4" fillId="0" borderId="5" xfId="15" applyNumberFormat="1" applyFont="1" applyBorder="1" applyAlignment="1">
      <alignment vertical="center"/>
    </xf>
    <xf numFmtId="167" fontId="4" fillId="0" borderId="5" xfId="22" applyNumberFormat="1" applyFont="1" applyBorder="1" applyAlignment="1">
      <alignment vertical="center"/>
    </xf>
    <xf numFmtId="165" fontId="14" fillId="3" borderId="0" xfId="15" applyNumberFormat="1" applyFont="1" applyFill="1" applyBorder="1" applyAlignment="1">
      <alignment vertical="center"/>
    </xf>
    <xf numFmtId="166" fontId="8" fillId="3" borderId="1" xfId="15" applyNumberFormat="1" applyFont="1" applyFill="1" applyBorder="1" applyAlignment="1">
      <alignment horizontal="center" vertical="center"/>
    </xf>
    <xf numFmtId="0" fontId="8" fillId="3" borderId="1" xfId="0" applyFont="1" applyFill="1" applyBorder="1" applyAlignment="1">
      <alignment horizontal="center" vertical="center" wrapText="1"/>
    </xf>
    <xf numFmtId="166" fontId="8" fillId="3" borderId="0" xfId="15" applyNumberFormat="1" applyFont="1" applyFill="1" applyBorder="1" applyAlignment="1">
      <alignment horizontal="center" vertical="center"/>
    </xf>
    <xf numFmtId="0" fontId="8" fillId="3" borderId="0" xfId="0" applyFont="1" applyFill="1" applyBorder="1" applyAlignment="1">
      <alignment horizontal="center" vertical="center" wrapText="1"/>
    </xf>
    <xf numFmtId="166" fontId="29" fillId="3" borderId="0" xfId="15" applyNumberFormat="1" applyFont="1" applyFill="1" applyBorder="1" applyAlignment="1">
      <alignment horizontal="left" vertical="center"/>
    </xf>
    <xf numFmtId="166" fontId="14" fillId="0" borderId="8" xfId="15" applyNumberFormat="1" applyFont="1" applyFill="1" applyBorder="1" applyAlignment="1">
      <alignment horizontal="center" vertical="center"/>
    </xf>
    <xf numFmtId="166" fontId="14" fillId="0" borderId="8" xfId="15" applyNumberFormat="1" applyFont="1" applyFill="1" applyBorder="1" applyAlignment="1">
      <alignment horizontal="left" vertical="center"/>
    </xf>
    <xf numFmtId="0" fontId="14" fillId="0" borderId="8" xfId="15" applyNumberFormat="1" applyFont="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wrapText="1"/>
      <protection/>
    </xf>
    <xf numFmtId="0" fontId="3" fillId="0" borderId="20" xfId="0" applyFont="1" applyBorder="1" applyAlignment="1">
      <alignment vertical="center"/>
    </xf>
    <xf numFmtId="43" fontId="14" fillId="0" borderId="8" xfId="15" applyFont="1" applyBorder="1" applyAlignment="1">
      <alignment horizontal="left" vertical="center"/>
    </xf>
    <xf numFmtId="166" fontId="32" fillId="3" borderId="0" xfId="15" applyNumberFormat="1" applyFont="1" applyFill="1" applyBorder="1" applyAlignment="1">
      <alignment horizontal="center" vertical="center"/>
    </xf>
    <xf numFmtId="166" fontId="14" fillId="3" borderId="0" xfId="15" applyNumberFormat="1" applyFont="1" applyFill="1" applyBorder="1" applyAlignment="1">
      <alignment horizontal="left" vertical="center"/>
    </xf>
    <xf numFmtId="0" fontId="14" fillId="3" borderId="0" xfId="15" applyNumberFormat="1" applyFont="1" applyFill="1" applyBorder="1" applyAlignment="1">
      <alignment vertical="center" wrapText="1"/>
    </xf>
    <xf numFmtId="166" fontId="32" fillId="3" borderId="0" xfId="15" applyNumberFormat="1" applyFont="1" applyFill="1" applyBorder="1" applyAlignment="1">
      <alignment horizontal="left" vertical="center"/>
    </xf>
    <xf numFmtId="166" fontId="14" fillId="0" borderId="8" xfId="15" applyNumberFormat="1" applyFont="1" applyFill="1" applyBorder="1" applyAlignment="1">
      <alignment horizontal="left" vertical="center" wrapText="1"/>
    </xf>
    <xf numFmtId="166" fontId="14" fillId="3" borderId="0" xfId="15" applyNumberFormat="1" applyFont="1" applyFill="1" applyBorder="1" applyAlignment="1">
      <alignment horizontal="center" vertical="center"/>
    </xf>
    <xf numFmtId="166" fontId="31" fillId="3" borderId="0" xfId="0" applyNumberFormat="1" applyFont="1" applyFill="1" applyAlignment="1">
      <alignment horizontal="left" vertical="center"/>
    </xf>
    <xf numFmtId="166" fontId="13" fillId="3" borderId="0" xfId="0" applyNumberFormat="1" applyFont="1" applyFill="1" applyBorder="1" applyAlignment="1">
      <alignment horizontal="center" vertical="center"/>
    </xf>
    <xf numFmtId="166" fontId="18" fillId="3" borderId="0" xfId="0" applyNumberFormat="1" applyFont="1" applyFill="1" applyBorder="1" applyAlignment="1">
      <alignment horizontal="center" vertical="center"/>
    </xf>
    <xf numFmtId="0" fontId="10" fillId="0" borderId="0" xfId="0" applyFont="1" applyBorder="1" applyAlignment="1">
      <alignment horizontal="center" wrapText="1"/>
    </xf>
    <xf numFmtId="0" fontId="33" fillId="0" borderId="0" xfId="0" applyFont="1" applyAlignment="1">
      <alignment/>
    </xf>
    <xf numFmtId="3" fontId="0" fillId="0" borderId="0" xfId="0" applyNumberFormat="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3" xfId="0" applyFont="1" applyBorder="1" applyAlignment="1">
      <alignment horizontal="center" wrapText="1"/>
    </xf>
    <xf numFmtId="0" fontId="5" fillId="0" borderId="24" xfId="0" applyFont="1" applyBorder="1" applyAlignment="1">
      <alignment horizontal="center" wrapText="1"/>
    </xf>
    <xf numFmtId="166" fontId="4" fillId="0" borderId="25" xfId="15" applyNumberFormat="1" applyFont="1" applyFill="1" applyBorder="1" applyAlignment="1">
      <alignment horizontal="center" vertical="center"/>
    </xf>
    <xf numFmtId="0" fontId="4" fillId="0" borderId="26" xfId="0" applyFont="1" applyBorder="1" applyAlignment="1">
      <alignment/>
    </xf>
    <xf numFmtId="3" fontId="4" fillId="0" borderId="26" xfId="17" applyNumberFormat="1" applyFont="1" applyBorder="1" applyAlignment="1">
      <alignment horizontal="center"/>
    </xf>
    <xf numFmtId="3" fontId="4" fillId="0" borderId="27" xfId="17" applyNumberFormat="1" applyFont="1" applyBorder="1" applyAlignment="1">
      <alignment horizontal="center"/>
    </xf>
    <xf numFmtId="166" fontId="4" fillId="0" borderId="28" xfId="15" applyNumberFormat="1" applyFont="1" applyFill="1" applyBorder="1" applyAlignment="1">
      <alignment horizontal="center" vertical="center"/>
    </xf>
    <xf numFmtId="0" fontId="4" fillId="0" borderId="0" xfId="0" applyFont="1" applyBorder="1" applyAlignment="1">
      <alignment/>
    </xf>
    <xf numFmtId="3" fontId="4" fillId="0" borderId="0" xfId="17" applyNumberFormat="1" applyFont="1" applyBorder="1" applyAlignment="1">
      <alignment horizontal="center"/>
    </xf>
    <xf numFmtId="3" fontId="4" fillId="0" borderId="29" xfId="17" applyNumberFormat="1" applyFont="1" applyBorder="1" applyAlignment="1">
      <alignment horizontal="center"/>
    </xf>
    <xf numFmtId="166" fontId="4" fillId="0" borderId="30" xfId="15" applyNumberFormat="1" applyFont="1" applyFill="1" applyBorder="1" applyAlignment="1">
      <alignment horizontal="center" vertical="center"/>
    </xf>
    <xf numFmtId="0" fontId="4" fillId="0" borderId="31" xfId="0" applyFont="1" applyBorder="1" applyAlignment="1">
      <alignment/>
    </xf>
    <xf numFmtId="3" fontId="4" fillId="0" borderId="31" xfId="17" applyNumberFormat="1" applyFont="1" applyBorder="1" applyAlignment="1">
      <alignment horizontal="center"/>
    </xf>
    <xf numFmtId="3" fontId="4" fillId="0" borderId="32" xfId="17" applyNumberFormat="1" applyFont="1" applyBorder="1" applyAlignment="1">
      <alignment horizontal="center"/>
    </xf>
    <xf numFmtId="0" fontId="5" fillId="0" borderId="33" xfId="0" applyFont="1" applyBorder="1" applyAlignment="1">
      <alignment/>
    </xf>
    <xf numFmtId="0" fontId="5" fillId="0" borderId="33" xfId="0" applyFont="1" applyBorder="1" applyAlignment="1">
      <alignment horizontal="center"/>
    </xf>
    <xf numFmtId="0" fontId="5" fillId="0" borderId="33" xfId="0" applyFont="1" applyBorder="1" applyAlignment="1">
      <alignment horizontal="center" wrapText="1"/>
    </xf>
    <xf numFmtId="0" fontId="4" fillId="0" borderId="26" xfId="0" applyFont="1" applyBorder="1" applyAlignment="1">
      <alignment/>
    </xf>
    <xf numFmtId="4" fontId="4" fillId="0" borderId="27" xfId="0" applyNumberFormat="1" applyFont="1" applyBorder="1" applyAlignment="1">
      <alignment/>
    </xf>
    <xf numFmtId="0" fontId="4" fillId="0" borderId="0" xfId="0" applyFont="1" applyBorder="1" applyAlignment="1">
      <alignment/>
    </xf>
    <xf numFmtId="4" fontId="4" fillId="0" borderId="29" xfId="0" applyNumberFormat="1" applyFont="1" applyBorder="1" applyAlignment="1">
      <alignment/>
    </xf>
    <xf numFmtId="0" fontId="4" fillId="0" borderId="31" xfId="0" applyFont="1" applyBorder="1" applyAlignment="1">
      <alignment/>
    </xf>
    <xf numFmtId="4" fontId="4" fillId="0" borderId="32" xfId="0" applyNumberFormat="1" applyFont="1" applyBorder="1" applyAlignment="1">
      <alignment/>
    </xf>
    <xf numFmtId="0" fontId="13" fillId="0" borderId="0" xfId="0" applyNumberFormat="1" applyFont="1" applyFill="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horizontal="center" vertical="center" wrapText="1"/>
    </xf>
    <xf numFmtId="0" fontId="6" fillId="0" borderId="0" xfId="0" applyFont="1" applyBorder="1" applyAlignment="1">
      <alignment vertical="center" wrapText="1"/>
    </xf>
    <xf numFmtId="0" fontId="10" fillId="0" borderId="0" xfId="0" applyFont="1" applyBorder="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3"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center" vertical="center"/>
    </xf>
    <xf numFmtId="43" fontId="4" fillId="0" borderId="9" xfId="15" applyFont="1" applyBorder="1" applyAlignment="1">
      <alignment vertical="center"/>
    </xf>
    <xf numFmtId="43" fontId="0" fillId="0" borderId="9" xfId="15" applyBorder="1" applyAlignment="1">
      <alignment vertical="center"/>
    </xf>
    <xf numFmtId="43" fontId="12" fillId="0" borderId="9" xfId="15" applyFont="1" applyBorder="1" applyAlignment="1">
      <alignment vertical="center" wrapText="1"/>
    </xf>
    <xf numFmtId="43" fontId="12" fillId="0" borderId="0" xfId="15" applyFont="1" applyBorder="1" applyAlignment="1">
      <alignment vertical="center" wrapText="1"/>
    </xf>
    <xf numFmtId="43" fontId="6" fillId="0" borderId="0" xfId="0" applyNumberFormat="1" applyFont="1" applyBorder="1" applyAlignment="1">
      <alignment vertical="center" wrapText="1"/>
    </xf>
    <xf numFmtId="43" fontId="6" fillId="0" borderId="0" xfId="0" applyNumberFormat="1" applyFont="1" applyBorder="1" applyAlignment="1">
      <alignment vertical="center"/>
    </xf>
    <xf numFmtId="43" fontId="4" fillId="0" borderId="9" xfId="15" applyFont="1" applyFill="1" applyBorder="1" applyAlignment="1">
      <alignment vertical="center"/>
    </xf>
    <xf numFmtId="43" fontId="0" fillId="0" borderId="9" xfId="15" applyFill="1" applyBorder="1" applyAlignment="1">
      <alignment vertical="center"/>
    </xf>
    <xf numFmtId="43" fontId="6" fillId="0" borderId="0" xfId="0" applyNumberFormat="1" applyFont="1" applyFill="1" applyBorder="1" applyAlignment="1">
      <alignment vertical="center"/>
    </xf>
    <xf numFmtId="43" fontId="0" fillId="0" borderId="0" xfId="15" applyBorder="1" applyAlignment="1">
      <alignment vertical="center"/>
    </xf>
    <xf numFmtId="43" fontId="5" fillId="0" borderId="9" xfId="15" applyFont="1" applyBorder="1" applyAlignment="1">
      <alignment vertical="center" wrapText="1"/>
    </xf>
    <xf numFmtId="43" fontId="6" fillId="0" borderId="0" xfId="15" applyFont="1" applyBorder="1" applyAlignment="1">
      <alignment vertical="center" wrapText="1"/>
    </xf>
    <xf numFmtId="169" fontId="5" fillId="0" borderId="3" xfId="15" applyNumberFormat="1" applyFont="1" applyBorder="1" applyAlignment="1">
      <alignment horizontal="center" vertical="center" wrapText="1"/>
    </xf>
    <xf numFmtId="7" fontId="6" fillId="0" borderId="0" xfId="0" applyNumberFormat="1" applyFont="1" applyBorder="1" applyAlignment="1">
      <alignment vertical="center" wrapText="1"/>
    </xf>
    <xf numFmtId="0" fontId="34" fillId="0" borderId="0" xfId="0" applyFont="1" applyBorder="1" applyAlignment="1">
      <alignment horizontal="center" vertical="center" wrapText="1"/>
    </xf>
    <xf numFmtId="0" fontId="35" fillId="0" borderId="0" xfId="0" applyFont="1" applyBorder="1" applyAlignment="1">
      <alignment vertical="center" wrapText="1"/>
    </xf>
    <xf numFmtId="0" fontId="34" fillId="0" borderId="0" xfId="0" applyFont="1" applyBorder="1" applyAlignment="1">
      <alignment vertical="center" wrapText="1"/>
    </xf>
    <xf numFmtId="0" fontId="10" fillId="0" borderId="0" xfId="0" applyFont="1" applyBorder="1" applyAlignment="1">
      <alignment horizontal="center" vertical="center" wrapText="1"/>
    </xf>
    <xf numFmtId="43" fontId="0" fillId="0" borderId="0" xfId="15" applyFont="1" applyBorder="1" applyAlignment="1">
      <alignment vertical="center"/>
    </xf>
    <xf numFmtId="43" fontId="0" fillId="0" borderId="9" xfId="15" applyFont="1" applyBorder="1" applyAlignment="1">
      <alignment vertical="center"/>
    </xf>
    <xf numFmtId="43" fontId="5" fillId="0" borderId="9" xfId="15" applyFont="1" applyBorder="1" applyAlignment="1">
      <alignment vertical="center" wrapText="1"/>
    </xf>
    <xf numFmtId="0" fontId="4" fillId="0" borderId="7" xfId="0" applyFont="1" applyBorder="1" applyAlignment="1">
      <alignment vertical="center" wrapText="1"/>
    </xf>
    <xf numFmtId="43" fontId="5" fillId="0" borderId="9" xfId="0" applyNumberFormat="1" applyFont="1" applyBorder="1" applyAlignment="1">
      <alignment vertical="center" wrapText="1"/>
    </xf>
    <xf numFmtId="43" fontId="12" fillId="0" borderId="0" xfId="0" applyNumberFormat="1" applyFont="1" applyBorder="1" applyAlignment="1">
      <alignment vertical="center" wrapText="1"/>
    </xf>
    <xf numFmtId="43" fontId="0" fillId="0" borderId="34" xfId="15" applyBorder="1" applyAlignment="1">
      <alignment vertical="center"/>
    </xf>
    <xf numFmtId="0" fontId="4" fillId="0" borderId="0" xfId="0" applyFont="1" applyFill="1" applyAlignment="1">
      <alignment horizontal="left"/>
    </xf>
    <xf numFmtId="0" fontId="4" fillId="0" borderId="0" xfId="0" applyFont="1" applyFill="1" applyAlignment="1">
      <alignment vertical="center"/>
    </xf>
    <xf numFmtId="0" fontId="4" fillId="0" borderId="0" xfId="0" applyFont="1" applyAlignment="1">
      <alignment vertical="center"/>
    </xf>
    <xf numFmtId="0" fontId="5" fillId="3" borderId="0" xfId="0" applyFont="1" applyFill="1" applyBorder="1" applyAlignment="1">
      <alignment horizontal="center" vertical="center"/>
    </xf>
    <xf numFmtId="0" fontId="4" fillId="0" borderId="0" xfId="0" applyFont="1" applyFill="1" applyBorder="1" applyAlignment="1">
      <alignment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4" fillId="3" borderId="2" xfId="0" applyFont="1" applyFill="1" applyBorder="1" applyAlignment="1">
      <alignment horizontal="right" vertical="center"/>
    </xf>
    <xf numFmtId="0" fontId="5" fillId="3" borderId="1" xfId="0" applyFont="1" applyFill="1" applyBorder="1" applyAlignment="1">
      <alignment horizontal="center" vertical="center"/>
    </xf>
    <xf numFmtId="0" fontId="4" fillId="0" borderId="35" xfId="0" applyFont="1" applyBorder="1" applyAlignment="1">
      <alignment horizontal="right" vertical="center"/>
    </xf>
    <xf numFmtId="5" fontId="4" fillId="0" borderId="35" xfId="17" applyNumberFormat="1" applyFont="1" applyBorder="1" applyAlignment="1">
      <alignment vertical="center"/>
    </xf>
    <xf numFmtId="5" fontId="4" fillId="0" borderId="0" xfId="0" applyNumberFormat="1" applyFont="1" applyAlignment="1">
      <alignment vertical="center"/>
    </xf>
    <xf numFmtId="0" fontId="4" fillId="0" borderId="36" xfId="0" applyFont="1" applyBorder="1" applyAlignment="1">
      <alignment horizontal="right" vertical="center"/>
    </xf>
    <xf numFmtId="5" fontId="4" fillId="0" borderId="36" xfId="17" applyNumberFormat="1" applyFont="1" applyBorder="1" applyAlignment="1">
      <alignment vertical="center"/>
    </xf>
    <xf numFmtId="10" fontId="4" fillId="0" borderId="36" xfId="22" applyNumberFormat="1" applyFont="1" applyBorder="1" applyAlignment="1">
      <alignment vertical="center"/>
    </xf>
    <xf numFmtId="0" fontId="4" fillId="0" borderId="37" xfId="0" applyFont="1" applyBorder="1" applyAlignment="1">
      <alignment horizontal="right" vertical="center"/>
    </xf>
    <xf numFmtId="10" fontId="4" fillId="0" borderId="37" xfId="22" applyNumberFormat="1" applyFont="1" applyBorder="1" applyAlignment="1">
      <alignment vertical="center"/>
    </xf>
    <xf numFmtId="0" fontId="4" fillId="3" borderId="0" xfId="0" applyFont="1" applyFill="1" applyBorder="1" applyAlignment="1">
      <alignment horizontal="right" vertical="center"/>
    </xf>
    <xf numFmtId="0" fontId="4" fillId="3" borderId="0" xfId="0" applyFont="1" applyFill="1" applyBorder="1" applyAlignment="1">
      <alignment vertical="center"/>
    </xf>
    <xf numFmtId="0" fontId="4" fillId="0" borderId="0" xfId="0" applyFont="1" applyAlignment="1">
      <alignment horizontal="right" vertical="center"/>
    </xf>
    <xf numFmtId="0" fontId="30" fillId="3" borderId="38" xfId="0" applyFont="1" applyFill="1" applyBorder="1" applyAlignment="1">
      <alignment horizontal="left" vertical="center" wrapText="1"/>
    </xf>
    <xf numFmtId="0" fontId="0" fillId="0" borderId="39" xfId="0" applyBorder="1" applyAlignment="1">
      <alignment horizontal="left" vertical="center" wrapText="1"/>
    </xf>
    <xf numFmtId="164" fontId="30" fillId="3" borderId="2" xfId="21" applyFont="1" applyFill="1" applyBorder="1" applyAlignment="1">
      <alignment horizontal="left" vertical="center" wrapText="1"/>
      <protection/>
    </xf>
    <xf numFmtId="164" fontId="3" fillId="3" borderId="3" xfId="21" applyFont="1" applyFill="1" applyBorder="1" applyAlignment="1">
      <alignment horizontal="left" vertical="center" wrapText="1"/>
      <protection/>
    </xf>
    <xf numFmtId="164" fontId="30" fillId="3" borderId="40" xfId="21" applyFont="1" applyFill="1" applyBorder="1" applyAlignment="1">
      <alignment horizontal="left" vertical="center" wrapText="1"/>
      <protection/>
    </xf>
    <xf numFmtId="164" fontId="3" fillId="3" borderId="41" xfId="21" applyFont="1" applyFill="1" applyBorder="1" applyAlignment="1">
      <alignment horizontal="left" vertical="center" wrapText="1"/>
      <protection/>
    </xf>
    <xf numFmtId="0" fontId="36" fillId="3" borderId="0" xfId="0" applyFont="1" applyFill="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164" fontId="10" fillId="0" borderId="42" xfId="20" applyFont="1" applyFill="1" applyBorder="1" applyAlignment="1">
      <alignment horizontal="center" vertical="center"/>
      <protection/>
    </xf>
    <xf numFmtId="164" fontId="10" fillId="0" borderId="44" xfId="20" applyFont="1" applyFill="1" applyBorder="1" applyAlignment="1">
      <alignment horizontal="center" vertical="center"/>
      <protection/>
    </xf>
    <xf numFmtId="164" fontId="10" fillId="0" borderId="43" xfId="20" applyFont="1" applyFill="1" applyBorder="1" applyAlignment="1">
      <alignment horizontal="center" vertical="center"/>
      <protection/>
    </xf>
    <xf numFmtId="164" fontId="8" fillId="3" borderId="38" xfId="20" applyFont="1" applyFill="1" applyBorder="1" applyAlignment="1">
      <alignment horizontal="center" vertical="center" wrapText="1"/>
      <protection/>
    </xf>
    <xf numFmtId="164" fontId="8" fillId="3" borderId="19" xfId="20" applyFont="1" applyFill="1" applyBorder="1" applyAlignment="1">
      <alignment horizontal="center" vertical="center" wrapText="1"/>
      <protection/>
    </xf>
    <xf numFmtId="164" fontId="8" fillId="3" borderId="39" xfId="20" applyFont="1" applyFill="1" applyBorder="1" applyAlignment="1">
      <alignment horizontal="center" vertical="center" wrapText="1"/>
      <protection/>
    </xf>
    <xf numFmtId="164" fontId="11" fillId="3" borderId="40" xfId="19" applyFill="1" applyBorder="1" applyAlignment="1">
      <alignment horizontal="center" vertical="center" wrapText="1"/>
    </xf>
    <xf numFmtId="164" fontId="11" fillId="3" borderId="45" xfId="19" applyFill="1" applyBorder="1" applyAlignment="1">
      <alignment horizontal="center" vertical="center"/>
    </xf>
    <xf numFmtId="164" fontId="11" fillId="3" borderId="41" xfId="19" applyFill="1" applyBorder="1" applyAlignment="1">
      <alignment horizontal="center" vertical="center"/>
    </xf>
    <xf numFmtId="164" fontId="3" fillId="0" borderId="42" xfId="20" applyFont="1" applyFill="1" applyBorder="1" applyAlignment="1">
      <alignment horizontal="left" vertical="center" wrapText="1"/>
      <protection/>
    </xf>
    <xf numFmtId="164" fontId="3" fillId="0" borderId="44" xfId="20" applyFont="1" applyFill="1" applyBorder="1" applyAlignment="1">
      <alignment horizontal="left" vertical="center" wrapText="1"/>
      <protection/>
    </xf>
    <xf numFmtId="164" fontId="3" fillId="0" borderId="43" xfId="20" applyFont="1" applyFill="1" applyBorder="1" applyAlignment="1">
      <alignment horizontal="left" vertical="center" wrapText="1"/>
      <protection/>
    </xf>
    <xf numFmtId="0" fontId="5" fillId="0" borderId="4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3" xfId="0" applyFont="1" applyBorder="1" applyAlignment="1">
      <alignment horizontal="center" vertical="center" wrapText="1"/>
    </xf>
    <xf numFmtId="166" fontId="13" fillId="3" borderId="38" xfId="0" applyNumberFormat="1" applyFont="1" applyFill="1" applyBorder="1" applyAlignment="1">
      <alignment horizontal="center" vertical="center"/>
    </xf>
    <xf numFmtId="166" fontId="13" fillId="3" borderId="19" xfId="0" applyNumberFormat="1" applyFont="1" applyFill="1" applyBorder="1" applyAlignment="1">
      <alignment horizontal="center" vertical="center"/>
    </xf>
    <xf numFmtId="166" fontId="13" fillId="3" borderId="39" xfId="0" applyNumberFormat="1" applyFont="1" applyFill="1" applyBorder="1" applyAlignment="1">
      <alignment horizontal="center" vertical="center"/>
    </xf>
    <xf numFmtId="166" fontId="15" fillId="3" borderId="2" xfId="0" applyNumberFormat="1" applyFont="1" applyFill="1" applyBorder="1" applyAlignment="1">
      <alignment horizontal="center" vertical="center"/>
    </xf>
    <xf numFmtId="166" fontId="15" fillId="3" borderId="0" xfId="0" applyNumberFormat="1" applyFont="1" applyFill="1" applyBorder="1" applyAlignment="1">
      <alignment horizontal="center" vertical="center"/>
    </xf>
    <xf numFmtId="166" fontId="15" fillId="3" borderId="3" xfId="0" applyNumberFormat="1" applyFont="1" applyFill="1" applyBorder="1" applyAlignment="1">
      <alignment horizontal="center" vertical="center"/>
    </xf>
    <xf numFmtId="166" fontId="16" fillId="3" borderId="40" xfId="0" applyNumberFormat="1" applyFont="1" applyFill="1" applyBorder="1" applyAlignment="1">
      <alignment horizontal="center" vertical="center"/>
    </xf>
    <xf numFmtId="166" fontId="16" fillId="3" borderId="45" xfId="0" applyNumberFormat="1" applyFont="1" applyFill="1" applyBorder="1" applyAlignment="1">
      <alignment horizontal="center" vertical="center"/>
    </xf>
    <xf numFmtId="166" fontId="16" fillId="3" borderId="41" xfId="0" applyNumberFormat="1" applyFont="1" applyFill="1" applyBorder="1" applyAlignment="1">
      <alignment horizontal="center" vertical="center"/>
    </xf>
    <xf numFmtId="166" fontId="15" fillId="3" borderId="40" xfId="0" applyNumberFormat="1" applyFont="1" applyFill="1" applyBorder="1" applyAlignment="1">
      <alignment horizontal="center" vertical="center"/>
    </xf>
    <xf numFmtId="166" fontId="15" fillId="3" borderId="45" xfId="0" applyNumberFormat="1" applyFont="1" applyFill="1" applyBorder="1" applyAlignment="1">
      <alignment horizontal="center" vertical="center"/>
    </xf>
    <xf numFmtId="166" fontId="15" fillId="3" borderId="41" xfId="0" applyNumberFormat="1" applyFont="1" applyFill="1" applyBorder="1" applyAlignment="1">
      <alignment horizontal="center" vertical="center"/>
    </xf>
    <xf numFmtId="0" fontId="5" fillId="3" borderId="2" xfId="0" applyFont="1" applyFill="1" applyBorder="1" applyAlignment="1" applyProtection="1">
      <alignment horizontal="center" vertical="center"/>
      <protection/>
    </xf>
    <xf numFmtId="0" fontId="5" fillId="3" borderId="0" xfId="0" applyFont="1" applyFill="1" applyBorder="1" applyAlignment="1" applyProtection="1">
      <alignment horizontal="center" vertical="center"/>
      <protection/>
    </xf>
    <xf numFmtId="0" fontId="5" fillId="3" borderId="3" xfId="0" applyFont="1" applyFill="1" applyBorder="1" applyAlignment="1" applyProtection="1">
      <alignment horizontal="center" vertical="center"/>
      <protection/>
    </xf>
    <xf numFmtId="0" fontId="28" fillId="3" borderId="40" xfId="0" applyFont="1" applyFill="1" applyBorder="1" applyAlignment="1" applyProtection="1">
      <alignment horizontal="center" vertical="center"/>
      <protection/>
    </xf>
    <xf numFmtId="0" fontId="28" fillId="3" borderId="45" xfId="0" applyFont="1" applyFill="1" applyBorder="1" applyAlignment="1" applyProtection="1">
      <alignment horizontal="center" vertical="center"/>
      <protection/>
    </xf>
    <xf numFmtId="0" fontId="28" fillId="3" borderId="41" xfId="0" applyFont="1" applyFill="1" applyBorder="1" applyAlignment="1" applyProtection="1">
      <alignment horizontal="center" vertical="center"/>
      <protection/>
    </xf>
    <xf numFmtId="166" fontId="13" fillId="3" borderId="25" xfId="0" applyNumberFormat="1" applyFont="1" applyFill="1" applyBorder="1" applyAlignment="1">
      <alignment horizontal="center" vertical="center"/>
    </xf>
    <xf numFmtId="166" fontId="13" fillId="3" borderId="26" xfId="0" applyNumberFormat="1" applyFont="1" applyFill="1" applyBorder="1" applyAlignment="1">
      <alignment horizontal="center" vertical="center"/>
    </xf>
    <xf numFmtId="166" fontId="13" fillId="3" borderId="27" xfId="0" applyNumberFormat="1" applyFont="1" applyFill="1" applyBorder="1" applyAlignment="1">
      <alignment horizontal="center" vertical="center"/>
    </xf>
    <xf numFmtId="166" fontId="18" fillId="3" borderId="30" xfId="0" applyNumberFormat="1" applyFont="1" applyFill="1" applyBorder="1" applyAlignment="1">
      <alignment horizontal="center" vertical="center"/>
    </xf>
    <xf numFmtId="166" fontId="18" fillId="3" borderId="31" xfId="0" applyNumberFormat="1" applyFont="1" applyFill="1" applyBorder="1" applyAlignment="1">
      <alignment horizontal="center" vertical="center"/>
    </xf>
    <xf numFmtId="166" fontId="18" fillId="3" borderId="32" xfId="0" applyNumberFormat="1" applyFont="1" applyFill="1" applyBorder="1" applyAlignment="1">
      <alignment horizontal="center" vertical="center"/>
    </xf>
    <xf numFmtId="0" fontId="4" fillId="0" borderId="22" xfId="0" applyFont="1" applyBorder="1" applyAlignment="1">
      <alignment horizont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4"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3" fillId="0" borderId="38" xfId="0" applyFont="1" applyBorder="1" applyAlignment="1">
      <alignment horizontal="center" vertical="center"/>
    </xf>
    <xf numFmtId="0" fontId="13" fillId="0" borderId="19" xfId="0" applyFont="1" applyBorder="1" applyAlignment="1">
      <alignment horizontal="center" vertical="center"/>
    </xf>
    <xf numFmtId="0" fontId="13" fillId="0" borderId="39" xfId="0" applyFont="1" applyBorder="1" applyAlignment="1">
      <alignment horizontal="center" vertical="center"/>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3" xfId="0" applyFont="1" applyBorder="1" applyAlignment="1">
      <alignment horizontal="left" vertical="center" wrapText="1"/>
    </xf>
    <xf numFmtId="0" fontId="6" fillId="0" borderId="0" xfId="0" applyFont="1" applyBorder="1" applyAlignment="1">
      <alignment horizontal="center" vertical="center"/>
    </xf>
    <xf numFmtId="0" fontId="12" fillId="0" borderId="7" xfId="0" applyFont="1" applyBorder="1" applyAlignment="1">
      <alignment horizontal="right" vertical="center" wrapText="1"/>
    </xf>
    <xf numFmtId="0" fontId="12"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0" borderId="8" xfId="0" applyFont="1" applyBorder="1" applyAlignment="1">
      <alignment horizontal="righ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16" fillId="0" borderId="40"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1" xfId="0" applyFont="1" applyBorder="1" applyAlignment="1">
      <alignment horizontal="center" vertical="center" wrapText="1"/>
    </xf>
    <xf numFmtId="0" fontId="5" fillId="0" borderId="7" xfId="0" applyFont="1" applyBorder="1" applyAlignment="1">
      <alignment horizontal="right" vertical="center" wrapText="1"/>
    </xf>
    <xf numFmtId="0" fontId="5" fillId="0" borderId="8" xfId="0" applyFont="1" applyBorder="1" applyAlignment="1">
      <alignment horizontal="right" vertical="center" wrapText="1"/>
    </xf>
  </cellXfs>
  <cellStyles count="9">
    <cellStyle name="Normal" xfId="0"/>
    <cellStyle name="Comma" xfId="15"/>
    <cellStyle name="Comma [0]" xfId="16"/>
    <cellStyle name="Currency" xfId="17"/>
    <cellStyle name="Currency [0]" xfId="18"/>
    <cellStyle name="Hyperlink" xfId="19"/>
    <cellStyle name="Normal_Rankings 2001" xfId="20"/>
    <cellStyle name="Normal_Teacher Summary Sheet 2000" xfId="21"/>
    <cellStyle name="Percent" xfId="22"/>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ea.org/assets/docs/rankings08.pdf" TargetMode="External" /><Relationship Id="rId2" Type="http://schemas.openxmlformats.org/officeDocument/2006/relationships/hyperlink" Target="http://www.nea.org/edstats/images/07rankings.pdf"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0"/>
  <sheetViews>
    <sheetView tabSelected="1" zoomScaleSheetLayoutView="100" workbookViewId="0" topLeftCell="A1">
      <selection activeCell="A1" sqref="A1"/>
    </sheetView>
  </sheetViews>
  <sheetFormatPr defaultColWidth="9.140625" defaultRowHeight="12"/>
  <cols>
    <col min="1" max="1" width="91.00390625" style="4" customWidth="1"/>
    <col min="2" max="2" width="9.8515625" style="14" bestFit="1" customWidth="1"/>
    <col min="3" max="3" width="9.140625" style="15" customWidth="1"/>
    <col min="4" max="4" width="9.8515625" style="16" bestFit="1" customWidth="1"/>
    <col min="5" max="5" width="24.140625" style="4" customWidth="1"/>
    <col min="6" max="16384" width="9.140625" style="4" customWidth="1"/>
  </cols>
  <sheetData>
    <row r="1" spans="1:5" ht="20.25">
      <c r="A1" s="1" t="s">
        <v>2281</v>
      </c>
      <c r="B1" s="2"/>
      <c r="C1" s="2"/>
      <c r="D1" s="3"/>
      <c r="E1" s="2"/>
    </row>
    <row r="2" spans="1:5" ht="15">
      <c r="A2" s="5"/>
      <c r="B2" s="2"/>
      <c r="C2" s="2"/>
      <c r="D2" s="3"/>
      <c r="E2" s="2"/>
    </row>
    <row r="3" spans="1:5" ht="22.5" customHeight="1">
      <c r="A3" s="6" t="s">
        <v>2281</v>
      </c>
      <c r="B3" s="2"/>
      <c r="C3" s="2"/>
      <c r="D3" s="3"/>
      <c r="E3" s="2"/>
    </row>
    <row r="4" spans="1:5" ht="22.5" customHeight="1">
      <c r="A4" s="5" t="s">
        <v>2282</v>
      </c>
      <c r="B4" s="2"/>
      <c r="C4" s="2"/>
      <c r="D4" s="3"/>
      <c r="E4" s="2"/>
    </row>
    <row r="5" spans="1:5" ht="15">
      <c r="A5" s="5"/>
      <c r="B5" s="2"/>
      <c r="C5" s="2"/>
      <c r="D5" s="3"/>
      <c r="E5" s="2"/>
    </row>
    <row r="6" spans="1:5" ht="22.5" customHeight="1">
      <c r="A6" s="6" t="s">
        <v>2283</v>
      </c>
      <c r="B6" s="2"/>
      <c r="C6" s="2"/>
      <c r="D6" s="3"/>
      <c r="E6" s="2"/>
    </row>
    <row r="7" spans="1:5" ht="22.5" customHeight="1">
      <c r="A7" s="5" t="s">
        <v>2284</v>
      </c>
      <c r="B7" s="2"/>
      <c r="C7" s="2"/>
      <c r="D7" s="3"/>
      <c r="E7" s="2"/>
    </row>
    <row r="8" spans="1:5" ht="15" customHeight="1">
      <c r="A8" s="5"/>
      <c r="B8" s="2"/>
      <c r="C8" s="2"/>
      <c r="D8" s="3"/>
      <c r="E8" s="2"/>
    </row>
    <row r="9" spans="1:5" ht="22.5" customHeight="1">
      <c r="A9" s="6" t="s">
        <v>2285</v>
      </c>
      <c r="B9" s="2"/>
      <c r="C9" s="2"/>
      <c r="D9" s="3"/>
      <c r="E9" s="2"/>
    </row>
    <row r="10" spans="1:5" ht="22.5" customHeight="1">
      <c r="A10" s="5" t="s">
        <v>2286</v>
      </c>
      <c r="B10" s="2"/>
      <c r="C10" s="2"/>
      <c r="D10" s="3"/>
      <c r="E10" s="2"/>
    </row>
    <row r="11" spans="1:5" ht="15">
      <c r="A11" s="5"/>
      <c r="B11" s="2"/>
      <c r="C11" s="2"/>
      <c r="D11" s="3"/>
      <c r="E11" s="2"/>
    </row>
    <row r="12" spans="1:5" ht="22.5" customHeight="1">
      <c r="A12" s="6" t="s">
        <v>2287</v>
      </c>
      <c r="B12" s="2"/>
      <c r="C12" s="2"/>
      <c r="D12" s="3"/>
      <c r="E12" s="2"/>
    </row>
    <row r="13" spans="1:5" ht="97.5" customHeight="1">
      <c r="A13" s="7" t="s">
        <v>2288</v>
      </c>
      <c r="B13" s="2"/>
      <c r="C13" s="2"/>
      <c r="D13" s="3"/>
      <c r="E13" s="2"/>
    </row>
    <row r="14" spans="1:5" ht="6.75" customHeight="1">
      <c r="A14" s="8"/>
      <c r="B14" s="2"/>
      <c r="C14" s="2"/>
      <c r="D14" s="3"/>
      <c r="E14" s="2"/>
    </row>
    <row r="15" spans="1:5" ht="111.75" customHeight="1">
      <c r="A15" s="7" t="s">
        <v>2289</v>
      </c>
      <c r="B15" s="2"/>
      <c r="C15" s="2"/>
      <c r="D15" s="3"/>
      <c r="E15" s="2"/>
    </row>
    <row r="16" spans="1:5" ht="6.75" customHeight="1">
      <c r="A16" s="8"/>
      <c r="B16" s="2"/>
      <c r="C16" s="2"/>
      <c r="D16" s="3"/>
      <c r="E16" s="2"/>
    </row>
    <row r="17" spans="1:5" ht="49.5" customHeight="1">
      <c r="A17" s="7" t="s">
        <v>2290</v>
      </c>
      <c r="B17" s="2"/>
      <c r="C17" s="2"/>
      <c r="D17" s="3"/>
      <c r="E17" s="2"/>
    </row>
    <row r="18" spans="1:5" ht="6.75" customHeight="1">
      <c r="A18" s="8"/>
      <c r="B18" s="2"/>
      <c r="C18" s="2"/>
      <c r="D18" s="3"/>
      <c r="E18" s="2"/>
    </row>
    <row r="19" spans="1:5" ht="57.75" customHeight="1">
      <c r="A19" s="9" t="s">
        <v>1159</v>
      </c>
      <c r="B19" s="10"/>
      <c r="C19" s="11"/>
      <c r="D19" s="12"/>
      <c r="E19" s="2"/>
    </row>
    <row r="20" spans="1:5" ht="6.75" customHeight="1">
      <c r="A20" s="8"/>
      <c r="B20" s="13"/>
      <c r="C20" s="2"/>
      <c r="D20" s="3"/>
      <c r="E20" s="2"/>
    </row>
    <row r="21" spans="1:5" ht="49.5" customHeight="1">
      <c r="A21" s="9" t="s">
        <v>1160</v>
      </c>
      <c r="B21" s="10"/>
      <c r="C21" s="11"/>
      <c r="D21" s="3"/>
      <c r="E21" s="2"/>
    </row>
    <row r="22" spans="1:5" ht="6.75" customHeight="1">
      <c r="A22" s="8"/>
      <c r="B22" s="13"/>
      <c r="C22" s="2"/>
      <c r="D22" s="3"/>
      <c r="E22" s="2"/>
    </row>
    <row r="23" spans="1:5" ht="49.5" customHeight="1">
      <c r="A23" s="7" t="s">
        <v>1161</v>
      </c>
      <c r="B23" s="10"/>
      <c r="C23" s="11"/>
      <c r="D23" s="3"/>
      <c r="E23" s="2"/>
    </row>
    <row r="24" spans="2:5" ht="11.25">
      <c r="B24" s="2"/>
      <c r="C24" s="2"/>
      <c r="D24" s="3"/>
      <c r="E24" s="2"/>
    </row>
    <row r="25" spans="2:5" ht="11.25">
      <c r="B25" s="2"/>
      <c r="C25" s="2"/>
      <c r="D25" s="3"/>
      <c r="E25" s="2"/>
    </row>
    <row r="26" spans="2:5" ht="11.25">
      <c r="B26" s="2"/>
      <c r="C26" s="2"/>
      <c r="D26" s="3"/>
      <c r="E26" s="2"/>
    </row>
    <row r="27" spans="2:5" ht="11.25">
      <c r="B27" s="2"/>
      <c r="C27" s="2"/>
      <c r="D27" s="3"/>
      <c r="E27" s="2"/>
    </row>
    <row r="28" spans="2:5" ht="11.25">
      <c r="B28" s="2"/>
      <c r="C28" s="2"/>
      <c r="D28" s="3"/>
      <c r="E28" s="2"/>
    </row>
    <row r="29" spans="2:5" ht="11.25">
      <c r="B29" s="2"/>
      <c r="C29" s="2"/>
      <c r="D29" s="3"/>
      <c r="E29" s="2"/>
    </row>
    <row r="30" spans="2:5" ht="93" customHeight="1">
      <c r="B30" s="2"/>
      <c r="C30" s="2"/>
      <c r="D30" s="3"/>
      <c r="E30" s="2"/>
    </row>
  </sheetData>
  <sheetProtection password="A61E" sheet="1" objects="1" scenarios="1"/>
  <printOptions/>
  <pageMargins left="0.75" right="0.75" top="1" bottom="1" header="0.5" footer="0.5"/>
  <pageSetup horizontalDpi="1200" verticalDpi="1200" orientation="portrait" scale="97" r:id="rId1"/>
</worksheet>
</file>

<file path=xl/worksheets/sheet10.xml><?xml version="1.0" encoding="utf-8"?>
<worksheet xmlns="http://schemas.openxmlformats.org/spreadsheetml/2006/main" xmlns:r="http://schemas.openxmlformats.org/officeDocument/2006/relationships">
  <dimension ref="A1:E1886"/>
  <sheetViews>
    <sheetView workbookViewId="0" topLeftCell="A1">
      <pane ySplit="5" topLeftCell="BM6" activePane="bottomLeft" state="frozen"/>
      <selection pane="topLeft" activeCell="A1" sqref="A1"/>
      <selection pane="bottomLeft" activeCell="A4" sqref="A4"/>
    </sheetView>
  </sheetViews>
  <sheetFormatPr defaultColWidth="9.140625" defaultRowHeight="12"/>
  <cols>
    <col min="1" max="1" width="12.28125" style="0" customWidth="1"/>
    <col min="2" max="2" width="38.421875" style="0" bestFit="1" customWidth="1"/>
    <col min="3" max="3" width="21.140625" style="0" customWidth="1"/>
    <col min="4" max="4" width="39.421875" style="0" bestFit="1" customWidth="1"/>
    <col min="5" max="5" width="22.28125" style="0" customWidth="1"/>
  </cols>
  <sheetData>
    <row r="1" spans="1:5" ht="22.5" customHeight="1">
      <c r="A1" s="278" t="s">
        <v>2380</v>
      </c>
      <c r="B1" s="279"/>
      <c r="C1" s="279"/>
      <c r="D1" s="279"/>
      <c r="E1" s="280"/>
    </row>
    <row r="2" spans="1:5" ht="24" customHeight="1" thickBot="1">
      <c r="A2" s="281" t="s">
        <v>1713</v>
      </c>
      <c r="B2" s="282"/>
      <c r="C2" s="282"/>
      <c r="D2" s="282"/>
      <c r="E2" s="283"/>
    </row>
    <row r="3" spans="1:5" ht="96.75" customHeight="1" thickBot="1">
      <c r="A3" s="287" t="s">
        <v>1180</v>
      </c>
      <c r="B3" s="288"/>
      <c r="C3" s="288"/>
      <c r="D3" s="288"/>
      <c r="E3" s="289"/>
    </row>
    <row r="4" ht="4.5" customHeight="1" thickBot="1"/>
    <row r="5" spans="1:5" ht="32.25" thickBot="1">
      <c r="A5" s="169" t="s">
        <v>1181</v>
      </c>
      <c r="B5" s="169" t="s">
        <v>2384</v>
      </c>
      <c r="C5" s="170" t="s">
        <v>1182</v>
      </c>
      <c r="D5" s="169" t="s">
        <v>1183</v>
      </c>
      <c r="E5" s="171" t="s">
        <v>1184</v>
      </c>
    </row>
    <row r="6" spans="1:5" ht="15">
      <c r="A6" s="157">
        <v>1</v>
      </c>
      <c r="B6" s="172" t="s">
        <v>2428</v>
      </c>
      <c r="C6" s="172">
        <v>530</v>
      </c>
      <c r="D6" s="172" t="s">
        <v>1185</v>
      </c>
      <c r="E6" s="173">
        <v>44080</v>
      </c>
    </row>
    <row r="7" spans="1:5" ht="15">
      <c r="A7" s="161">
        <v>1</v>
      </c>
      <c r="B7" s="174" t="s">
        <v>2428</v>
      </c>
      <c r="C7" s="174">
        <v>540</v>
      </c>
      <c r="D7" s="174" t="s">
        <v>1186</v>
      </c>
      <c r="E7" s="175">
        <v>44423</v>
      </c>
    </row>
    <row r="8" spans="1:5" ht="15">
      <c r="A8" s="161">
        <v>1</v>
      </c>
      <c r="B8" s="174" t="s">
        <v>2428</v>
      </c>
      <c r="C8" s="174">
        <v>580</v>
      </c>
      <c r="D8" s="174" t="s">
        <v>1187</v>
      </c>
      <c r="E8" s="175">
        <v>40448</v>
      </c>
    </row>
    <row r="9" spans="1:5" ht="15">
      <c r="A9" s="161">
        <v>1</v>
      </c>
      <c r="B9" s="174" t="s">
        <v>2428</v>
      </c>
      <c r="C9" s="174">
        <v>590</v>
      </c>
      <c r="D9" s="174" t="s">
        <v>1188</v>
      </c>
      <c r="E9" s="175">
        <v>40041</v>
      </c>
    </row>
    <row r="10" spans="1:5" ht="15">
      <c r="A10" s="161">
        <v>1</v>
      </c>
      <c r="B10" s="174" t="s">
        <v>2428</v>
      </c>
      <c r="C10" s="174">
        <v>600</v>
      </c>
      <c r="D10" s="174" t="s">
        <v>1189</v>
      </c>
      <c r="E10" s="175">
        <v>42082</v>
      </c>
    </row>
    <row r="11" spans="1:5" ht="15">
      <c r="A11" s="161">
        <v>1</v>
      </c>
      <c r="B11" s="174" t="s">
        <v>2428</v>
      </c>
      <c r="C11" s="174">
        <v>70</v>
      </c>
      <c r="D11" s="174" t="s">
        <v>1190</v>
      </c>
      <c r="E11" s="175">
        <v>42989</v>
      </c>
    </row>
    <row r="12" spans="1:5" ht="15">
      <c r="A12" s="161">
        <v>1</v>
      </c>
      <c r="B12" s="174" t="s">
        <v>2428</v>
      </c>
      <c r="C12" s="174">
        <v>701</v>
      </c>
      <c r="D12" s="174" t="s">
        <v>1191</v>
      </c>
      <c r="E12" s="175">
        <v>39854</v>
      </c>
    </row>
    <row r="13" spans="1:5" ht="15">
      <c r="A13" s="161">
        <v>1</v>
      </c>
      <c r="B13" s="174" t="s">
        <v>2428</v>
      </c>
      <c r="C13" s="174">
        <v>702</v>
      </c>
      <c r="D13" s="174" t="s">
        <v>1192</v>
      </c>
      <c r="E13" s="175">
        <v>39803</v>
      </c>
    </row>
    <row r="14" spans="1:5" ht="15">
      <c r="A14" s="161">
        <v>1</v>
      </c>
      <c r="B14" s="174" t="s">
        <v>2428</v>
      </c>
      <c r="C14" s="174">
        <v>703</v>
      </c>
      <c r="D14" s="174" t="s">
        <v>1193</v>
      </c>
      <c r="E14" s="175">
        <v>43066</v>
      </c>
    </row>
    <row r="15" spans="1:5" ht="15">
      <c r="A15" s="161">
        <v>1</v>
      </c>
      <c r="B15" s="174" t="s">
        <v>2428</v>
      </c>
      <c r="C15" s="174">
        <v>704</v>
      </c>
      <c r="D15" s="174" t="s">
        <v>1194</v>
      </c>
      <c r="E15" s="175">
        <v>40805</v>
      </c>
    </row>
    <row r="16" spans="1:5" ht="15">
      <c r="A16" s="161">
        <v>1</v>
      </c>
      <c r="B16" s="174" t="s">
        <v>2428</v>
      </c>
      <c r="C16" s="174">
        <v>80</v>
      </c>
      <c r="D16" s="174" t="s">
        <v>1195</v>
      </c>
      <c r="E16" s="175">
        <v>43081</v>
      </c>
    </row>
    <row r="17" spans="1:5" ht="15">
      <c r="A17" s="161">
        <v>2</v>
      </c>
      <c r="B17" s="174" t="s">
        <v>567</v>
      </c>
      <c r="C17" s="174">
        <v>10</v>
      </c>
      <c r="D17" s="174" t="s">
        <v>1196</v>
      </c>
      <c r="E17" s="175">
        <v>51287</v>
      </c>
    </row>
    <row r="18" spans="1:5" ht="15">
      <c r="A18" s="161">
        <v>2</v>
      </c>
      <c r="B18" s="174" t="s">
        <v>567</v>
      </c>
      <c r="C18" s="174">
        <v>100</v>
      </c>
      <c r="D18" s="174" t="s">
        <v>1197</v>
      </c>
      <c r="E18" s="175">
        <v>52159</v>
      </c>
    </row>
    <row r="19" spans="1:5" ht="15">
      <c r="A19" s="161">
        <v>2</v>
      </c>
      <c r="B19" s="174" t="s">
        <v>567</v>
      </c>
      <c r="C19" s="174">
        <v>1051</v>
      </c>
      <c r="D19" s="174" t="s">
        <v>1198</v>
      </c>
      <c r="E19" s="175">
        <v>51822</v>
      </c>
    </row>
    <row r="20" spans="1:5" ht="15">
      <c r="A20" s="161">
        <v>2</v>
      </c>
      <c r="B20" s="174" t="s">
        <v>567</v>
      </c>
      <c r="C20" s="174">
        <v>1052</v>
      </c>
      <c r="D20" s="174" t="s">
        <v>1199</v>
      </c>
      <c r="E20" s="175">
        <v>51718</v>
      </c>
    </row>
    <row r="21" spans="1:5" ht="15">
      <c r="A21" s="161">
        <v>2</v>
      </c>
      <c r="B21" s="174" t="s">
        <v>567</v>
      </c>
      <c r="C21" s="174">
        <v>1053</v>
      </c>
      <c r="D21" s="174" t="s">
        <v>1200</v>
      </c>
      <c r="E21" s="175">
        <v>52200</v>
      </c>
    </row>
    <row r="22" spans="1:5" ht="15">
      <c r="A22" s="161">
        <v>2</v>
      </c>
      <c r="B22" s="174" t="s">
        <v>567</v>
      </c>
      <c r="C22" s="174">
        <v>1060</v>
      </c>
      <c r="D22" s="174" t="s">
        <v>1201</v>
      </c>
      <c r="E22" s="175">
        <v>50453</v>
      </c>
    </row>
    <row r="23" spans="1:5" ht="15">
      <c r="A23" s="161">
        <v>2</v>
      </c>
      <c r="B23" s="174" t="s">
        <v>567</v>
      </c>
      <c r="C23" s="174">
        <v>140</v>
      </c>
      <c r="D23" s="174" t="s">
        <v>1202</v>
      </c>
      <c r="E23" s="175">
        <v>54291</v>
      </c>
    </row>
    <row r="24" spans="1:5" ht="15">
      <c r="A24" s="161">
        <v>2</v>
      </c>
      <c r="B24" s="174" t="s">
        <v>567</v>
      </c>
      <c r="C24" s="174">
        <v>150</v>
      </c>
      <c r="D24" s="174" t="s">
        <v>1203</v>
      </c>
      <c r="E24" s="175">
        <v>53162</v>
      </c>
    </row>
    <row r="25" spans="1:5" ht="15">
      <c r="A25" s="161">
        <v>2</v>
      </c>
      <c r="B25" s="174" t="s">
        <v>567</v>
      </c>
      <c r="C25" s="174">
        <v>160</v>
      </c>
      <c r="D25" s="174" t="s">
        <v>1204</v>
      </c>
      <c r="E25" s="175">
        <v>53160</v>
      </c>
    </row>
    <row r="26" spans="1:5" ht="15">
      <c r="A26" s="161">
        <v>2</v>
      </c>
      <c r="B26" s="174" t="s">
        <v>567</v>
      </c>
      <c r="C26" s="174">
        <v>20</v>
      </c>
      <c r="D26" s="174" t="s">
        <v>1205</v>
      </c>
      <c r="E26" s="175">
        <v>52292</v>
      </c>
    </row>
    <row r="27" spans="1:5" ht="15">
      <c r="A27" s="161">
        <v>2</v>
      </c>
      <c r="B27" s="174" t="s">
        <v>567</v>
      </c>
      <c r="C27" s="174">
        <v>240</v>
      </c>
      <c r="D27" s="174" t="s">
        <v>1206</v>
      </c>
      <c r="E27" s="175">
        <v>54771</v>
      </c>
    </row>
    <row r="28" spans="1:5" ht="15">
      <c r="A28" s="161">
        <v>2</v>
      </c>
      <c r="B28" s="174" t="s">
        <v>567</v>
      </c>
      <c r="C28" s="174">
        <v>250</v>
      </c>
      <c r="D28" s="174" t="s">
        <v>1207</v>
      </c>
      <c r="E28" s="175">
        <v>54785</v>
      </c>
    </row>
    <row r="29" spans="1:5" ht="15">
      <c r="A29" s="161">
        <v>2</v>
      </c>
      <c r="B29" s="174" t="s">
        <v>567</v>
      </c>
      <c r="C29" s="174">
        <v>30</v>
      </c>
      <c r="D29" s="174" t="s">
        <v>1208</v>
      </c>
      <c r="E29" s="175">
        <v>52668</v>
      </c>
    </row>
    <row r="30" spans="1:5" ht="15">
      <c r="A30" s="161">
        <v>2</v>
      </c>
      <c r="B30" s="174" t="s">
        <v>567</v>
      </c>
      <c r="C30" s="174">
        <v>340</v>
      </c>
      <c r="D30" s="174" t="s">
        <v>1209</v>
      </c>
      <c r="E30" s="175">
        <v>53299</v>
      </c>
    </row>
    <row r="31" spans="1:5" ht="15">
      <c r="A31" s="161">
        <v>2</v>
      </c>
      <c r="B31" s="174" t="s">
        <v>567</v>
      </c>
      <c r="C31" s="174">
        <v>40</v>
      </c>
      <c r="D31" s="174" t="s">
        <v>1210</v>
      </c>
      <c r="E31" s="175">
        <v>51740</v>
      </c>
    </row>
    <row r="32" spans="1:5" ht="15">
      <c r="A32" s="161">
        <v>2</v>
      </c>
      <c r="B32" s="174" t="s">
        <v>567</v>
      </c>
      <c r="C32" s="174">
        <v>540</v>
      </c>
      <c r="D32" s="174" t="s">
        <v>1211</v>
      </c>
      <c r="E32" s="175">
        <v>53099</v>
      </c>
    </row>
    <row r="33" spans="1:5" ht="15">
      <c r="A33" s="161">
        <v>2</v>
      </c>
      <c r="B33" s="174" t="s">
        <v>567</v>
      </c>
      <c r="C33" s="174">
        <v>69</v>
      </c>
      <c r="D33" s="174" t="s">
        <v>1212</v>
      </c>
      <c r="E33" s="175">
        <v>52085</v>
      </c>
    </row>
    <row r="34" spans="1:5" ht="15">
      <c r="A34" s="161">
        <v>2</v>
      </c>
      <c r="B34" s="174" t="s">
        <v>567</v>
      </c>
      <c r="C34" s="174">
        <v>880</v>
      </c>
      <c r="D34" s="174" t="s">
        <v>1213</v>
      </c>
      <c r="E34" s="175">
        <v>53317</v>
      </c>
    </row>
    <row r="35" spans="1:5" ht="15">
      <c r="A35" s="161">
        <v>2</v>
      </c>
      <c r="B35" s="174" t="s">
        <v>567</v>
      </c>
      <c r="C35" s="174">
        <v>890</v>
      </c>
      <c r="D35" s="174" t="s">
        <v>1214</v>
      </c>
      <c r="E35" s="175">
        <v>53118</v>
      </c>
    </row>
    <row r="36" spans="1:5" ht="15">
      <c r="A36" s="161">
        <v>2</v>
      </c>
      <c r="B36" s="174" t="s">
        <v>567</v>
      </c>
      <c r="C36" s="174">
        <v>900</v>
      </c>
      <c r="D36" s="174" t="s">
        <v>1215</v>
      </c>
      <c r="E36" s="175">
        <v>50075</v>
      </c>
    </row>
    <row r="37" spans="1:5" ht="15">
      <c r="A37" s="161">
        <v>2</v>
      </c>
      <c r="B37" s="174" t="s">
        <v>567</v>
      </c>
      <c r="C37" s="174">
        <v>910</v>
      </c>
      <c r="D37" s="174" t="s">
        <v>1216</v>
      </c>
      <c r="E37" s="175">
        <v>50121</v>
      </c>
    </row>
    <row r="38" spans="1:5" ht="15">
      <c r="A38" s="161">
        <v>2</v>
      </c>
      <c r="B38" s="174" t="s">
        <v>567</v>
      </c>
      <c r="C38" s="174">
        <v>920</v>
      </c>
      <c r="D38" s="174" t="s">
        <v>1217</v>
      </c>
      <c r="E38" s="175">
        <v>54283</v>
      </c>
    </row>
    <row r="39" spans="1:5" ht="15">
      <c r="A39" s="161">
        <v>2</v>
      </c>
      <c r="B39" s="174" t="s">
        <v>567</v>
      </c>
      <c r="C39" s="174">
        <v>930</v>
      </c>
      <c r="D39" s="174" t="s">
        <v>1218</v>
      </c>
      <c r="E39" s="175">
        <v>51115</v>
      </c>
    </row>
    <row r="40" spans="1:5" ht="15">
      <c r="A40" s="161">
        <v>2</v>
      </c>
      <c r="B40" s="174" t="s">
        <v>567</v>
      </c>
      <c r="C40" s="174">
        <v>941</v>
      </c>
      <c r="D40" s="174" t="s">
        <v>1219</v>
      </c>
      <c r="E40" s="175">
        <v>53584</v>
      </c>
    </row>
    <row r="41" spans="1:5" ht="15">
      <c r="A41" s="161">
        <v>2</v>
      </c>
      <c r="B41" s="174" t="s">
        <v>567</v>
      </c>
      <c r="C41" s="174">
        <v>942</v>
      </c>
      <c r="D41" s="174" t="s">
        <v>1220</v>
      </c>
      <c r="E41" s="175">
        <v>54100</v>
      </c>
    </row>
    <row r="42" spans="1:5" ht="15">
      <c r="A42" s="161">
        <v>2</v>
      </c>
      <c r="B42" s="174" t="s">
        <v>567</v>
      </c>
      <c r="C42" s="174">
        <v>950</v>
      </c>
      <c r="D42" s="174" t="s">
        <v>1221</v>
      </c>
      <c r="E42" s="175">
        <v>51090</v>
      </c>
    </row>
    <row r="43" spans="1:5" ht="15">
      <c r="A43" s="161">
        <v>3</v>
      </c>
      <c r="B43" s="174" t="s">
        <v>569</v>
      </c>
      <c r="C43" s="174">
        <v>1040</v>
      </c>
      <c r="D43" s="174" t="s">
        <v>1222</v>
      </c>
      <c r="E43" s="175">
        <v>44370.34</v>
      </c>
    </row>
    <row r="44" spans="1:5" ht="15">
      <c r="A44" s="161">
        <v>3</v>
      </c>
      <c r="B44" s="174" t="s">
        <v>569</v>
      </c>
      <c r="C44" s="174">
        <v>1041</v>
      </c>
      <c r="D44" s="174" t="s">
        <v>1223</v>
      </c>
      <c r="E44" s="175">
        <v>45832.6</v>
      </c>
    </row>
    <row r="45" spans="1:5" ht="15">
      <c r="A45" s="161">
        <v>3</v>
      </c>
      <c r="B45" s="174" t="s">
        <v>569</v>
      </c>
      <c r="C45" s="174">
        <v>110</v>
      </c>
      <c r="D45" s="174" t="s">
        <v>1224</v>
      </c>
      <c r="E45" s="175">
        <v>44501.86</v>
      </c>
    </row>
    <row r="46" spans="1:5" ht="15">
      <c r="A46" s="161">
        <v>3</v>
      </c>
      <c r="B46" s="174" t="s">
        <v>569</v>
      </c>
      <c r="C46" s="174">
        <v>20</v>
      </c>
      <c r="D46" s="174" t="s">
        <v>1225</v>
      </c>
      <c r="E46" s="175">
        <v>47136.46</v>
      </c>
    </row>
    <row r="47" spans="1:5" ht="15">
      <c r="A47" s="161">
        <v>3</v>
      </c>
      <c r="B47" s="174" t="s">
        <v>569</v>
      </c>
      <c r="C47" s="174">
        <v>280</v>
      </c>
      <c r="D47" s="174" t="s">
        <v>1226</v>
      </c>
      <c r="E47" s="175">
        <v>47886.75</v>
      </c>
    </row>
    <row r="48" spans="1:5" ht="15">
      <c r="A48" s="161">
        <v>3</v>
      </c>
      <c r="B48" s="174" t="s">
        <v>569</v>
      </c>
      <c r="C48" s="174">
        <v>310</v>
      </c>
      <c r="D48" s="174" t="s">
        <v>1227</v>
      </c>
      <c r="E48" s="175">
        <v>45272.58</v>
      </c>
    </row>
    <row r="49" spans="1:5" ht="15">
      <c r="A49" s="161">
        <v>3</v>
      </c>
      <c r="B49" s="174" t="s">
        <v>569</v>
      </c>
      <c r="C49" s="174">
        <v>90</v>
      </c>
      <c r="D49" s="174" t="s">
        <v>1228</v>
      </c>
      <c r="E49" s="175">
        <v>45632.52</v>
      </c>
    </row>
    <row r="50" spans="1:5" ht="15">
      <c r="A50" s="161">
        <v>4</v>
      </c>
      <c r="B50" s="174" t="s">
        <v>571</v>
      </c>
      <c r="C50" s="174">
        <v>10</v>
      </c>
      <c r="D50" s="174" t="s">
        <v>1229</v>
      </c>
      <c r="E50" s="175">
        <v>45950</v>
      </c>
    </row>
    <row r="51" spans="1:5" ht="15">
      <c r="A51" s="161">
        <v>4</v>
      </c>
      <c r="B51" s="174" t="s">
        <v>571</v>
      </c>
      <c r="C51" s="174">
        <v>210</v>
      </c>
      <c r="D51" s="174" t="s">
        <v>1230</v>
      </c>
      <c r="E51" s="175">
        <v>59244</v>
      </c>
    </row>
    <row r="52" spans="1:5" ht="15">
      <c r="A52" s="161">
        <v>4</v>
      </c>
      <c r="B52" s="174" t="s">
        <v>571</v>
      </c>
      <c r="C52" s="174">
        <v>220</v>
      </c>
      <c r="D52" s="174" t="s">
        <v>1231</v>
      </c>
      <c r="E52" s="175">
        <v>47273</v>
      </c>
    </row>
    <row r="53" spans="1:5" ht="15">
      <c r="A53" s="161">
        <v>5</v>
      </c>
      <c r="B53" s="174" t="s">
        <v>573</v>
      </c>
      <c r="C53" s="174">
        <v>20</v>
      </c>
      <c r="D53" s="174" t="s">
        <v>1232</v>
      </c>
      <c r="E53" s="175">
        <v>41483</v>
      </c>
    </row>
    <row r="54" spans="1:5" ht="15">
      <c r="A54" s="161">
        <v>5</v>
      </c>
      <c r="B54" s="174" t="s">
        <v>573</v>
      </c>
      <c r="C54" s="174">
        <v>240</v>
      </c>
      <c r="D54" s="174" t="s">
        <v>1233</v>
      </c>
      <c r="E54" s="175">
        <v>44520</v>
      </c>
    </row>
    <row r="55" spans="1:5" ht="15">
      <c r="A55" s="161">
        <v>5</v>
      </c>
      <c r="B55" s="174" t="s">
        <v>573</v>
      </c>
      <c r="C55" s="174">
        <v>500</v>
      </c>
      <c r="D55" s="174" t="s">
        <v>1234</v>
      </c>
      <c r="E55" s="175">
        <v>40995</v>
      </c>
    </row>
    <row r="56" spans="1:5" ht="15">
      <c r="A56" s="161">
        <v>5</v>
      </c>
      <c r="B56" s="174" t="s">
        <v>573</v>
      </c>
      <c r="C56" s="174">
        <v>670</v>
      </c>
      <c r="D56" s="174" t="s">
        <v>1235</v>
      </c>
      <c r="E56" s="175">
        <v>39677</v>
      </c>
    </row>
    <row r="57" spans="1:5" ht="15">
      <c r="A57" s="161">
        <v>5</v>
      </c>
      <c r="B57" s="174" t="s">
        <v>573</v>
      </c>
      <c r="C57" s="174">
        <v>740</v>
      </c>
      <c r="D57" s="174" t="s">
        <v>1236</v>
      </c>
      <c r="E57" s="175">
        <v>40800</v>
      </c>
    </row>
    <row r="58" spans="1:5" ht="15">
      <c r="A58" s="161">
        <v>5</v>
      </c>
      <c r="B58" s="174" t="s">
        <v>573</v>
      </c>
      <c r="C58" s="174">
        <v>750</v>
      </c>
      <c r="D58" s="174" t="s">
        <v>1237</v>
      </c>
      <c r="E58" s="175">
        <v>42893</v>
      </c>
    </row>
    <row r="59" spans="1:5" ht="15">
      <c r="A59" s="161">
        <v>5</v>
      </c>
      <c r="B59" s="174" t="s">
        <v>573</v>
      </c>
      <c r="C59" s="174">
        <v>760</v>
      </c>
      <c r="D59" s="174" t="s">
        <v>1238</v>
      </c>
      <c r="E59" s="175">
        <v>45225</v>
      </c>
    </row>
    <row r="60" spans="1:5" ht="15">
      <c r="A60" s="161">
        <v>5</v>
      </c>
      <c r="B60" s="174" t="s">
        <v>573</v>
      </c>
      <c r="C60" s="174">
        <v>770</v>
      </c>
      <c r="D60" s="174" t="s">
        <v>1239</v>
      </c>
      <c r="E60" s="175">
        <v>43025</v>
      </c>
    </row>
    <row r="61" spans="1:5" ht="15">
      <c r="A61" s="161">
        <v>5</v>
      </c>
      <c r="B61" s="174" t="s">
        <v>573</v>
      </c>
      <c r="C61" s="174">
        <v>780</v>
      </c>
      <c r="D61" s="174" t="s">
        <v>1240</v>
      </c>
      <c r="E61" s="175">
        <v>41875</v>
      </c>
    </row>
    <row r="62" spans="1:5" ht="15">
      <c r="A62" s="161">
        <v>5</v>
      </c>
      <c r="B62" s="174" t="s">
        <v>573</v>
      </c>
      <c r="C62" s="174">
        <v>790</v>
      </c>
      <c r="D62" s="174" t="s">
        <v>1241</v>
      </c>
      <c r="E62" s="175">
        <v>44067</v>
      </c>
    </row>
    <row r="63" spans="1:5" ht="15">
      <c r="A63" s="161">
        <v>6</v>
      </c>
      <c r="B63" s="174" t="s">
        <v>575</v>
      </c>
      <c r="C63" s="174">
        <v>110</v>
      </c>
      <c r="D63" s="174" t="s">
        <v>1242</v>
      </c>
      <c r="E63" s="175">
        <v>43648</v>
      </c>
    </row>
    <row r="64" spans="1:5" ht="15">
      <c r="A64" s="161">
        <v>6</v>
      </c>
      <c r="B64" s="174" t="s">
        <v>575</v>
      </c>
      <c r="C64" s="174">
        <v>160</v>
      </c>
      <c r="D64" s="174" t="s">
        <v>1243</v>
      </c>
      <c r="E64" s="175">
        <v>43500</v>
      </c>
    </row>
    <row r="65" spans="1:5" ht="15">
      <c r="A65" s="161">
        <v>6</v>
      </c>
      <c r="B65" s="174" t="s">
        <v>575</v>
      </c>
      <c r="C65" s="174">
        <v>250</v>
      </c>
      <c r="D65" s="174" t="s">
        <v>1244</v>
      </c>
      <c r="E65" s="175">
        <v>40046</v>
      </c>
    </row>
    <row r="66" spans="1:5" ht="15">
      <c r="A66" s="161">
        <v>6</v>
      </c>
      <c r="B66" s="174" t="s">
        <v>575</v>
      </c>
      <c r="C66" s="174">
        <v>260</v>
      </c>
      <c r="D66" s="174" t="s">
        <v>1245</v>
      </c>
      <c r="E66" s="175">
        <v>45565</v>
      </c>
    </row>
    <row r="67" spans="1:5" ht="15">
      <c r="A67" s="161">
        <v>7</v>
      </c>
      <c r="B67" s="174" t="s">
        <v>577</v>
      </c>
      <c r="C67" s="174">
        <v>100</v>
      </c>
      <c r="D67" s="174" t="s">
        <v>1246</v>
      </c>
      <c r="E67" s="175">
        <v>67546.01</v>
      </c>
    </row>
    <row r="68" spans="1:5" ht="15">
      <c r="A68" s="161">
        <v>7</v>
      </c>
      <c r="B68" s="174" t="s">
        <v>577</v>
      </c>
      <c r="C68" s="174">
        <v>111</v>
      </c>
      <c r="D68" s="174" t="s">
        <v>1247</v>
      </c>
      <c r="E68" s="175">
        <v>70815.26</v>
      </c>
    </row>
    <row r="69" spans="1:5" ht="15">
      <c r="A69" s="161">
        <v>7</v>
      </c>
      <c r="B69" s="174" t="s">
        <v>577</v>
      </c>
      <c r="C69" s="174">
        <v>150</v>
      </c>
      <c r="D69" s="174" t="s">
        <v>1248</v>
      </c>
      <c r="E69" s="175">
        <v>71463.4</v>
      </c>
    </row>
    <row r="70" spans="1:5" ht="15">
      <c r="A70" s="161">
        <v>7</v>
      </c>
      <c r="B70" s="174" t="s">
        <v>577</v>
      </c>
      <c r="C70" s="174">
        <v>160</v>
      </c>
      <c r="D70" s="174" t="s">
        <v>1249</v>
      </c>
      <c r="E70" s="175">
        <v>69349.39</v>
      </c>
    </row>
    <row r="71" spans="1:5" ht="15">
      <c r="A71" s="161">
        <v>7</v>
      </c>
      <c r="B71" s="174" t="s">
        <v>577</v>
      </c>
      <c r="C71" s="174">
        <v>180</v>
      </c>
      <c r="D71" s="174" t="s">
        <v>1250</v>
      </c>
      <c r="E71" s="175">
        <v>74105.09</v>
      </c>
    </row>
    <row r="72" spans="1:5" ht="15">
      <c r="A72" s="161">
        <v>7</v>
      </c>
      <c r="B72" s="174" t="s">
        <v>577</v>
      </c>
      <c r="C72" s="174">
        <v>200</v>
      </c>
      <c r="D72" s="174" t="s">
        <v>1251</v>
      </c>
      <c r="E72" s="175">
        <v>68681.89</v>
      </c>
    </row>
    <row r="73" spans="1:5" ht="15">
      <c r="A73" s="161">
        <v>7</v>
      </c>
      <c r="B73" s="174" t="s">
        <v>577</v>
      </c>
      <c r="C73" s="174">
        <v>211</v>
      </c>
      <c r="D73" s="174" t="s">
        <v>1252</v>
      </c>
      <c r="E73" s="175">
        <v>68339.56</v>
      </c>
    </row>
    <row r="74" spans="1:5" ht="15">
      <c r="A74" s="161">
        <v>7</v>
      </c>
      <c r="B74" s="174" t="s">
        <v>577</v>
      </c>
      <c r="C74" s="174">
        <v>240</v>
      </c>
      <c r="D74" s="174" t="s">
        <v>1253</v>
      </c>
      <c r="E74" s="175">
        <v>69587.39</v>
      </c>
    </row>
    <row r="75" spans="1:5" ht="15">
      <c r="A75" s="161">
        <v>7</v>
      </c>
      <c r="B75" s="174" t="s">
        <v>577</v>
      </c>
      <c r="C75" s="174">
        <v>250</v>
      </c>
      <c r="D75" s="174" t="s">
        <v>1254</v>
      </c>
      <c r="E75" s="175">
        <v>69074.73</v>
      </c>
    </row>
    <row r="76" spans="1:5" ht="15">
      <c r="A76" s="161">
        <v>7</v>
      </c>
      <c r="B76" s="174" t="s">
        <v>577</v>
      </c>
      <c r="C76" s="174">
        <v>330</v>
      </c>
      <c r="D76" s="174" t="s">
        <v>1255</v>
      </c>
      <c r="E76" s="175">
        <v>73352.15</v>
      </c>
    </row>
    <row r="77" spans="1:5" ht="15">
      <c r="A77" s="161">
        <v>7</v>
      </c>
      <c r="B77" s="174" t="s">
        <v>577</v>
      </c>
      <c r="C77" s="174">
        <v>350</v>
      </c>
      <c r="D77" s="174" t="s">
        <v>1256</v>
      </c>
      <c r="E77" s="175">
        <v>73519.96</v>
      </c>
    </row>
    <row r="78" spans="1:5" ht="15">
      <c r="A78" s="161">
        <v>7</v>
      </c>
      <c r="B78" s="174" t="s">
        <v>577</v>
      </c>
      <c r="C78" s="174">
        <v>360</v>
      </c>
      <c r="D78" s="174" t="s">
        <v>1257</v>
      </c>
      <c r="E78" s="175">
        <v>65991.62</v>
      </c>
    </row>
    <row r="79" spans="1:5" ht="15">
      <c r="A79" s="161">
        <v>7</v>
      </c>
      <c r="B79" s="174" t="s">
        <v>577</v>
      </c>
      <c r="C79" s="174">
        <v>380</v>
      </c>
      <c r="D79" s="174" t="s">
        <v>1258</v>
      </c>
      <c r="E79" s="175">
        <v>66792.5</v>
      </c>
    </row>
    <row r="80" spans="1:5" ht="15">
      <c r="A80" s="161">
        <v>7</v>
      </c>
      <c r="B80" s="174" t="s">
        <v>577</v>
      </c>
      <c r="C80" s="174">
        <v>410</v>
      </c>
      <c r="D80" s="174" t="s">
        <v>1259</v>
      </c>
      <c r="E80" s="175">
        <v>71052.71</v>
      </c>
    </row>
    <row r="81" spans="1:5" ht="15">
      <c r="A81" s="161">
        <v>7</v>
      </c>
      <c r="B81" s="174" t="s">
        <v>577</v>
      </c>
      <c r="C81" s="174">
        <v>420</v>
      </c>
      <c r="D81" s="174" t="s">
        <v>1260</v>
      </c>
      <c r="E81" s="175">
        <v>68498.59</v>
      </c>
    </row>
    <row r="82" spans="1:5" ht="15">
      <c r="A82" s="161">
        <v>7</v>
      </c>
      <c r="B82" s="174" t="s">
        <v>577</v>
      </c>
      <c r="C82" s="174">
        <v>440</v>
      </c>
      <c r="D82" s="174" t="s">
        <v>1261</v>
      </c>
      <c r="E82" s="175">
        <v>67275.22</v>
      </c>
    </row>
    <row r="83" spans="1:5" ht="15">
      <c r="A83" s="161">
        <v>7</v>
      </c>
      <c r="B83" s="174" t="s">
        <v>577</v>
      </c>
      <c r="C83" s="174">
        <v>450</v>
      </c>
      <c r="D83" s="174" t="s">
        <v>1262</v>
      </c>
      <c r="E83" s="175">
        <v>72801.77</v>
      </c>
    </row>
    <row r="84" spans="1:5" ht="15">
      <c r="A84" s="161">
        <v>7</v>
      </c>
      <c r="B84" s="174" t="s">
        <v>577</v>
      </c>
      <c r="C84" s="174">
        <v>460</v>
      </c>
      <c r="D84" s="174" t="s">
        <v>1263</v>
      </c>
      <c r="E84" s="175">
        <v>74119.24</v>
      </c>
    </row>
    <row r="85" spans="1:5" ht="15">
      <c r="A85" s="161">
        <v>7</v>
      </c>
      <c r="B85" s="174" t="s">
        <v>577</v>
      </c>
      <c r="C85" s="174">
        <v>470</v>
      </c>
      <c r="D85" s="174" t="s">
        <v>1264</v>
      </c>
      <c r="E85" s="175">
        <v>70852.74</v>
      </c>
    </row>
    <row r="86" spans="1:5" ht="15">
      <c r="A86" s="161">
        <v>7</v>
      </c>
      <c r="B86" s="174" t="s">
        <v>577</v>
      </c>
      <c r="C86" s="174">
        <v>480</v>
      </c>
      <c r="D86" s="174" t="s">
        <v>1265</v>
      </c>
      <c r="E86" s="175">
        <v>73375.42</v>
      </c>
    </row>
    <row r="87" spans="1:5" ht="15">
      <c r="A87" s="161">
        <v>7</v>
      </c>
      <c r="B87" s="174" t="s">
        <v>577</v>
      </c>
      <c r="C87" s="174">
        <v>490</v>
      </c>
      <c r="D87" s="174" t="s">
        <v>1266</v>
      </c>
      <c r="E87" s="175">
        <v>72985.28</v>
      </c>
    </row>
    <row r="88" spans="1:5" ht="15">
      <c r="A88" s="161">
        <v>7</v>
      </c>
      <c r="B88" s="174" t="s">
        <v>577</v>
      </c>
      <c r="C88" s="174">
        <v>500</v>
      </c>
      <c r="D88" s="174" t="s">
        <v>1267</v>
      </c>
      <c r="E88" s="175">
        <v>77301.74</v>
      </c>
    </row>
    <row r="89" spans="1:5" ht="15">
      <c r="A89" s="161">
        <v>7</v>
      </c>
      <c r="B89" s="174" t="s">
        <v>577</v>
      </c>
      <c r="C89" s="174">
        <v>510</v>
      </c>
      <c r="D89" s="174" t="s">
        <v>1268</v>
      </c>
      <c r="E89" s="175">
        <v>71817.61</v>
      </c>
    </row>
    <row r="90" spans="1:5" ht="15">
      <c r="A90" s="161">
        <v>7</v>
      </c>
      <c r="B90" s="174" t="s">
        <v>577</v>
      </c>
      <c r="C90" s="174">
        <v>611</v>
      </c>
      <c r="D90" s="174" t="s">
        <v>1269</v>
      </c>
      <c r="E90" s="175">
        <v>76091.23</v>
      </c>
    </row>
    <row r="91" spans="1:5" ht="15">
      <c r="A91" s="161">
        <v>7</v>
      </c>
      <c r="B91" s="174" t="s">
        <v>577</v>
      </c>
      <c r="C91" s="174">
        <v>613</v>
      </c>
      <c r="D91" s="174" t="s">
        <v>1270</v>
      </c>
      <c r="E91" s="175">
        <v>63826.33</v>
      </c>
    </row>
    <row r="92" spans="1:5" ht="15">
      <c r="A92" s="161">
        <v>7</v>
      </c>
      <c r="B92" s="174" t="s">
        <v>577</v>
      </c>
      <c r="C92" s="174">
        <v>614</v>
      </c>
      <c r="D92" s="174" t="s">
        <v>1271</v>
      </c>
      <c r="E92" s="175">
        <v>68549.83</v>
      </c>
    </row>
    <row r="93" spans="1:5" ht="15">
      <c r="A93" s="161">
        <v>7</v>
      </c>
      <c r="B93" s="174" t="s">
        <v>577</v>
      </c>
      <c r="C93" s="174">
        <v>615</v>
      </c>
      <c r="D93" s="174" t="s">
        <v>1272</v>
      </c>
      <c r="E93" s="175">
        <v>74086.18</v>
      </c>
    </row>
    <row r="94" spans="1:5" ht="15">
      <c r="A94" s="161">
        <v>7</v>
      </c>
      <c r="B94" s="174" t="s">
        <v>577</v>
      </c>
      <c r="C94" s="174">
        <v>622</v>
      </c>
      <c r="D94" s="174" t="s">
        <v>1273</v>
      </c>
      <c r="E94" s="175">
        <v>68575.08</v>
      </c>
    </row>
    <row r="95" spans="1:5" ht="15">
      <c r="A95" s="161">
        <v>7</v>
      </c>
      <c r="B95" s="174" t="s">
        <v>577</v>
      </c>
      <c r="C95" s="174">
        <v>80</v>
      </c>
      <c r="D95" s="174" t="s">
        <v>1274</v>
      </c>
      <c r="E95" s="175">
        <v>72058.02</v>
      </c>
    </row>
    <row r="96" spans="1:5" ht="15">
      <c r="A96" s="161">
        <v>7</v>
      </c>
      <c r="B96" s="174" t="s">
        <v>577</v>
      </c>
      <c r="C96" s="174">
        <v>90</v>
      </c>
      <c r="D96" s="174" t="s">
        <v>1275</v>
      </c>
      <c r="E96" s="175">
        <v>74319.28</v>
      </c>
    </row>
    <row r="97" spans="1:5" ht="15">
      <c r="A97" s="161">
        <v>8</v>
      </c>
      <c r="B97" s="174" t="s">
        <v>579</v>
      </c>
      <c r="C97" s="174">
        <v>140</v>
      </c>
      <c r="D97" s="174" t="s">
        <v>1276</v>
      </c>
      <c r="E97" s="175">
        <v>45334</v>
      </c>
    </row>
    <row r="98" spans="1:5" ht="15">
      <c r="A98" s="161">
        <v>8</v>
      </c>
      <c r="B98" s="174" t="s">
        <v>579</v>
      </c>
      <c r="C98" s="174">
        <v>210</v>
      </c>
      <c r="D98" s="174" t="s">
        <v>1277</v>
      </c>
      <c r="E98" s="175">
        <v>44317</v>
      </c>
    </row>
    <row r="99" spans="1:5" ht="15">
      <c r="A99" s="161">
        <v>8</v>
      </c>
      <c r="B99" s="174" t="s">
        <v>579</v>
      </c>
      <c r="C99" s="174">
        <v>212</v>
      </c>
      <c r="D99" s="174" t="s">
        <v>1278</v>
      </c>
      <c r="E99" s="175">
        <v>43174</v>
      </c>
    </row>
    <row r="100" spans="1:5" ht="15">
      <c r="A100" s="161">
        <v>8</v>
      </c>
      <c r="B100" s="174" t="s">
        <v>579</v>
      </c>
      <c r="C100" s="174">
        <v>30</v>
      </c>
      <c r="D100" s="174" t="s">
        <v>1279</v>
      </c>
      <c r="E100" s="175">
        <v>43251</v>
      </c>
    </row>
    <row r="101" spans="1:5" ht="15">
      <c r="A101" s="161">
        <v>8</v>
      </c>
      <c r="B101" s="174" t="s">
        <v>579</v>
      </c>
      <c r="C101" s="174">
        <v>370</v>
      </c>
      <c r="D101" s="174" t="s">
        <v>1280</v>
      </c>
      <c r="E101" s="175">
        <v>42021</v>
      </c>
    </row>
    <row r="102" spans="1:5" ht="15">
      <c r="A102" s="161">
        <v>8</v>
      </c>
      <c r="B102" s="174" t="s">
        <v>579</v>
      </c>
      <c r="C102" s="174">
        <v>40</v>
      </c>
      <c r="D102" s="174" t="s">
        <v>1281</v>
      </c>
      <c r="E102" s="175">
        <v>43848</v>
      </c>
    </row>
    <row r="103" spans="1:5" ht="15">
      <c r="A103" s="161">
        <v>8</v>
      </c>
      <c r="B103" s="174" t="s">
        <v>579</v>
      </c>
      <c r="C103" s="174">
        <v>440</v>
      </c>
      <c r="D103" s="174" t="s">
        <v>1282</v>
      </c>
      <c r="E103" s="175">
        <v>43023</v>
      </c>
    </row>
    <row r="104" spans="1:5" ht="15">
      <c r="A104" s="161">
        <v>8</v>
      </c>
      <c r="B104" s="174" t="s">
        <v>579</v>
      </c>
      <c r="C104" s="174">
        <v>60</v>
      </c>
      <c r="D104" s="174" t="s">
        <v>1283</v>
      </c>
      <c r="E104" s="175">
        <v>44807</v>
      </c>
    </row>
    <row r="105" spans="1:5" ht="15">
      <c r="A105" s="161">
        <v>8</v>
      </c>
      <c r="B105" s="174" t="s">
        <v>579</v>
      </c>
      <c r="C105" s="174">
        <v>640</v>
      </c>
      <c r="D105" s="174" t="s">
        <v>1284</v>
      </c>
      <c r="E105" s="175">
        <v>45446</v>
      </c>
    </row>
    <row r="106" spans="1:5" ht="15">
      <c r="A106" s="161">
        <v>8</v>
      </c>
      <c r="B106" s="174" t="s">
        <v>579</v>
      </c>
      <c r="C106" s="174">
        <v>660</v>
      </c>
      <c r="D106" s="174" t="s">
        <v>1285</v>
      </c>
      <c r="E106" s="175">
        <v>45040</v>
      </c>
    </row>
    <row r="107" spans="1:5" ht="15">
      <c r="A107" s="161">
        <v>8</v>
      </c>
      <c r="B107" s="174" t="s">
        <v>579</v>
      </c>
      <c r="C107" s="174">
        <v>670</v>
      </c>
      <c r="D107" s="174" t="s">
        <v>1286</v>
      </c>
      <c r="E107" s="175">
        <v>47638</v>
      </c>
    </row>
    <row r="108" spans="1:5" ht="15">
      <c r="A108" s="161">
        <v>8</v>
      </c>
      <c r="B108" s="174" t="s">
        <v>579</v>
      </c>
      <c r="C108" s="174">
        <v>680</v>
      </c>
      <c r="D108" s="174" t="s">
        <v>1287</v>
      </c>
      <c r="E108" s="175">
        <v>47181</v>
      </c>
    </row>
    <row r="109" spans="1:5" ht="15">
      <c r="A109" s="161">
        <v>8</v>
      </c>
      <c r="B109" s="174" t="s">
        <v>579</v>
      </c>
      <c r="C109" s="174">
        <v>700</v>
      </c>
      <c r="D109" s="174" t="s">
        <v>1288</v>
      </c>
      <c r="E109" s="175">
        <v>45639</v>
      </c>
    </row>
    <row r="110" spans="1:5" ht="15">
      <c r="A110" s="161">
        <v>8</v>
      </c>
      <c r="B110" s="174" t="s">
        <v>579</v>
      </c>
      <c r="C110" s="174">
        <v>710</v>
      </c>
      <c r="D110" s="174" t="s">
        <v>1289</v>
      </c>
      <c r="E110" s="175">
        <v>46422</v>
      </c>
    </row>
    <row r="111" spans="1:5" ht="15">
      <c r="A111" s="161">
        <v>8</v>
      </c>
      <c r="B111" s="174" t="s">
        <v>579</v>
      </c>
      <c r="C111" s="174">
        <v>720</v>
      </c>
      <c r="D111" s="174" t="s">
        <v>1290</v>
      </c>
      <c r="E111" s="175">
        <v>45672</v>
      </c>
    </row>
    <row r="112" spans="1:5" ht="15">
      <c r="A112" s="161">
        <v>8</v>
      </c>
      <c r="B112" s="174" t="s">
        <v>579</v>
      </c>
      <c r="C112" s="174">
        <v>730</v>
      </c>
      <c r="D112" s="174" t="s">
        <v>1291</v>
      </c>
      <c r="E112" s="175">
        <v>44640</v>
      </c>
    </row>
    <row r="113" spans="1:5" ht="15">
      <c r="A113" s="161">
        <v>8</v>
      </c>
      <c r="B113" s="174" t="s">
        <v>579</v>
      </c>
      <c r="C113" s="174">
        <v>740</v>
      </c>
      <c r="D113" s="174" t="s">
        <v>1292</v>
      </c>
      <c r="E113" s="175">
        <v>45501</v>
      </c>
    </row>
    <row r="114" spans="1:5" ht="15">
      <c r="A114" s="161">
        <v>8</v>
      </c>
      <c r="B114" s="174" t="s">
        <v>579</v>
      </c>
      <c r="C114" s="174">
        <v>842</v>
      </c>
      <c r="D114" s="174" t="s">
        <v>1293</v>
      </c>
      <c r="E114" s="175">
        <v>42468</v>
      </c>
    </row>
    <row r="115" spans="1:5" ht="15">
      <c r="A115" s="161">
        <v>8</v>
      </c>
      <c r="B115" s="174" t="s">
        <v>579</v>
      </c>
      <c r="C115" s="174">
        <v>843</v>
      </c>
      <c r="D115" s="174" t="s">
        <v>1294</v>
      </c>
      <c r="E115" s="175">
        <v>45580</v>
      </c>
    </row>
    <row r="116" spans="1:5" ht="15">
      <c r="A116" s="161">
        <v>8</v>
      </c>
      <c r="B116" s="174" t="s">
        <v>579</v>
      </c>
      <c r="C116" s="174">
        <v>844</v>
      </c>
      <c r="D116" s="174" t="s">
        <v>1295</v>
      </c>
      <c r="E116" s="175">
        <v>44451</v>
      </c>
    </row>
    <row r="117" spans="1:5" ht="15">
      <c r="A117" s="161">
        <v>8</v>
      </c>
      <c r="B117" s="174" t="s">
        <v>579</v>
      </c>
      <c r="C117" s="174">
        <v>90</v>
      </c>
      <c r="D117" s="174" t="s">
        <v>1296</v>
      </c>
      <c r="E117" s="175">
        <v>44399</v>
      </c>
    </row>
    <row r="118" spans="1:5" ht="15">
      <c r="A118" s="161">
        <v>9</v>
      </c>
      <c r="B118" s="174" t="s">
        <v>581</v>
      </c>
      <c r="C118" s="174">
        <v>120</v>
      </c>
      <c r="D118" s="174" t="s">
        <v>1297</v>
      </c>
      <c r="E118" s="175">
        <v>42023</v>
      </c>
    </row>
    <row r="119" spans="1:5" ht="15">
      <c r="A119" s="161">
        <v>9</v>
      </c>
      <c r="B119" s="174" t="s">
        <v>581</v>
      </c>
      <c r="C119" s="174">
        <v>140</v>
      </c>
      <c r="D119" s="174" t="s">
        <v>1298</v>
      </c>
      <c r="E119" s="175">
        <v>38588</v>
      </c>
    </row>
    <row r="120" spans="1:5" ht="15">
      <c r="A120" s="161">
        <v>9</v>
      </c>
      <c r="B120" s="174" t="s">
        <v>581</v>
      </c>
      <c r="C120" s="174">
        <v>150</v>
      </c>
      <c r="D120" s="174" t="s">
        <v>1299</v>
      </c>
      <c r="E120" s="175">
        <v>38974</v>
      </c>
    </row>
    <row r="121" spans="1:5" ht="15">
      <c r="A121" s="161">
        <v>10</v>
      </c>
      <c r="B121" s="174" t="s">
        <v>1705</v>
      </c>
      <c r="C121" s="174">
        <v>1160</v>
      </c>
      <c r="D121" s="174" t="s">
        <v>1300</v>
      </c>
      <c r="E121" s="175">
        <v>39979.56</v>
      </c>
    </row>
    <row r="122" spans="1:5" ht="15">
      <c r="A122" s="161">
        <v>10</v>
      </c>
      <c r="B122" s="174" t="s">
        <v>1705</v>
      </c>
      <c r="C122" s="174">
        <v>1170</v>
      </c>
      <c r="D122" s="174" t="s">
        <v>1301</v>
      </c>
      <c r="E122" s="175">
        <v>41978.11</v>
      </c>
    </row>
    <row r="123" spans="1:5" ht="15">
      <c r="A123" s="161">
        <v>10</v>
      </c>
      <c r="B123" s="174" t="s">
        <v>1705</v>
      </c>
      <c r="C123" s="174">
        <v>1180</v>
      </c>
      <c r="D123" s="174" t="s">
        <v>1302</v>
      </c>
      <c r="E123" s="175">
        <v>39921.56</v>
      </c>
    </row>
    <row r="124" spans="1:5" ht="15">
      <c r="A124" s="161">
        <v>10</v>
      </c>
      <c r="B124" s="174" t="s">
        <v>1705</v>
      </c>
      <c r="C124" s="174">
        <v>1190</v>
      </c>
      <c r="D124" s="174" t="s">
        <v>1303</v>
      </c>
      <c r="E124" s="175">
        <v>42214.82</v>
      </c>
    </row>
    <row r="125" spans="1:5" ht="15">
      <c r="A125" s="161">
        <v>10</v>
      </c>
      <c r="B125" s="174" t="s">
        <v>1705</v>
      </c>
      <c r="C125" s="174">
        <v>1191</v>
      </c>
      <c r="D125" s="174" t="s">
        <v>1304</v>
      </c>
      <c r="E125" s="175">
        <v>40734.96</v>
      </c>
    </row>
    <row r="126" spans="1:5" ht="15">
      <c r="A126" s="161">
        <v>10</v>
      </c>
      <c r="B126" s="174" t="s">
        <v>1705</v>
      </c>
      <c r="C126" s="174">
        <v>1200</v>
      </c>
      <c r="D126" s="174" t="s">
        <v>1305</v>
      </c>
      <c r="E126" s="175">
        <v>45091.34</v>
      </c>
    </row>
    <row r="127" spans="1:5" ht="15">
      <c r="A127" s="161">
        <v>10</v>
      </c>
      <c r="B127" s="174" t="s">
        <v>1705</v>
      </c>
      <c r="C127" s="174">
        <v>1211</v>
      </c>
      <c r="D127" s="174" t="s">
        <v>1306</v>
      </c>
      <c r="E127" s="175">
        <v>39840.91</v>
      </c>
    </row>
    <row r="128" spans="1:5" ht="15">
      <c r="A128" s="161">
        <v>10</v>
      </c>
      <c r="B128" s="174" t="s">
        <v>1705</v>
      </c>
      <c r="C128" s="174">
        <v>1212</v>
      </c>
      <c r="D128" s="174" t="s">
        <v>1307</v>
      </c>
      <c r="E128" s="175">
        <v>41874.55</v>
      </c>
    </row>
    <row r="129" spans="1:5" ht="15">
      <c r="A129" s="161">
        <v>10</v>
      </c>
      <c r="B129" s="174" t="s">
        <v>1705</v>
      </c>
      <c r="C129" s="174">
        <v>1213</v>
      </c>
      <c r="D129" s="174" t="s">
        <v>1308</v>
      </c>
      <c r="E129" s="175">
        <v>40602.02</v>
      </c>
    </row>
    <row r="130" spans="1:5" ht="15">
      <c r="A130" s="161">
        <v>10</v>
      </c>
      <c r="B130" s="174" t="s">
        <v>1705</v>
      </c>
      <c r="C130" s="174">
        <v>1214</v>
      </c>
      <c r="D130" s="174" t="s">
        <v>1309</v>
      </c>
      <c r="E130" s="175">
        <v>41860.35</v>
      </c>
    </row>
    <row r="131" spans="1:5" ht="15">
      <c r="A131" s="161">
        <v>10</v>
      </c>
      <c r="B131" s="174" t="s">
        <v>1705</v>
      </c>
      <c r="C131" s="174">
        <v>160</v>
      </c>
      <c r="D131" s="174" t="s">
        <v>1310</v>
      </c>
      <c r="E131" s="175">
        <v>42861.12</v>
      </c>
    </row>
    <row r="132" spans="1:5" ht="15">
      <c r="A132" s="161">
        <v>10</v>
      </c>
      <c r="B132" s="174" t="s">
        <v>1705</v>
      </c>
      <c r="C132" s="174">
        <v>180</v>
      </c>
      <c r="D132" s="174" t="s">
        <v>1311</v>
      </c>
      <c r="E132" s="175">
        <v>40987.6</v>
      </c>
    </row>
    <row r="133" spans="1:5" ht="15">
      <c r="A133" s="161">
        <v>10</v>
      </c>
      <c r="B133" s="174" t="s">
        <v>1705</v>
      </c>
      <c r="C133" s="174">
        <v>30</v>
      </c>
      <c r="D133" s="174" t="s">
        <v>1312</v>
      </c>
      <c r="E133" s="175">
        <v>42037.22</v>
      </c>
    </row>
    <row r="134" spans="1:5" ht="15">
      <c r="A134" s="161">
        <v>10</v>
      </c>
      <c r="B134" s="174" t="s">
        <v>1705</v>
      </c>
      <c r="C134" s="174">
        <v>450</v>
      </c>
      <c r="D134" s="174" t="s">
        <v>1313</v>
      </c>
      <c r="E134" s="175">
        <v>40030.78</v>
      </c>
    </row>
    <row r="135" spans="1:5" ht="15">
      <c r="A135" s="161">
        <v>10</v>
      </c>
      <c r="B135" s="174" t="s">
        <v>1705</v>
      </c>
      <c r="C135" s="174">
        <v>480</v>
      </c>
      <c r="D135" s="174" t="s">
        <v>1314</v>
      </c>
      <c r="E135" s="175">
        <v>41768.71</v>
      </c>
    </row>
    <row r="136" spans="1:5" ht="15">
      <c r="A136" s="161">
        <v>10</v>
      </c>
      <c r="B136" s="174" t="s">
        <v>1705</v>
      </c>
      <c r="C136" s="174">
        <v>490</v>
      </c>
      <c r="D136" s="174" t="s">
        <v>1315</v>
      </c>
      <c r="E136" s="175">
        <v>41985.11</v>
      </c>
    </row>
    <row r="137" spans="1:5" ht="15">
      <c r="A137" s="161">
        <v>10</v>
      </c>
      <c r="B137" s="174" t="s">
        <v>1705</v>
      </c>
      <c r="C137" s="174">
        <v>500</v>
      </c>
      <c r="D137" s="174" t="s">
        <v>1316</v>
      </c>
      <c r="E137" s="175">
        <v>42323.97</v>
      </c>
    </row>
    <row r="138" spans="1:5" ht="15">
      <c r="A138" s="161">
        <v>10</v>
      </c>
      <c r="B138" s="174" t="s">
        <v>1705</v>
      </c>
      <c r="C138" s="174">
        <v>610</v>
      </c>
      <c r="D138" s="174" t="s">
        <v>1317</v>
      </c>
      <c r="E138" s="175">
        <v>41246.48</v>
      </c>
    </row>
    <row r="139" spans="1:5" ht="15">
      <c r="A139" s="161">
        <v>10</v>
      </c>
      <c r="B139" s="174" t="s">
        <v>1705</v>
      </c>
      <c r="C139" s="174">
        <v>640</v>
      </c>
      <c r="D139" s="174" t="s">
        <v>1318</v>
      </c>
      <c r="E139" s="175">
        <v>42030.78</v>
      </c>
    </row>
    <row r="140" spans="1:5" ht="15">
      <c r="A140" s="161">
        <v>10</v>
      </c>
      <c r="B140" s="174" t="s">
        <v>1705</v>
      </c>
      <c r="C140" s="174">
        <v>970</v>
      </c>
      <c r="D140" s="174" t="s">
        <v>1319</v>
      </c>
      <c r="E140" s="175">
        <v>42263.06</v>
      </c>
    </row>
    <row r="141" spans="1:5" ht="15">
      <c r="A141" s="161">
        <v>10</v>
      </c>
      <c r="B141" s="174" t="s">
        <v>1705</v>
      </c>
      <c r="C141" s="174">
        <v>980</v>
      </c>
      <c r="D141" s="174" t="s">
        <v>1320</v>
      </c>
      <c r="E141" s="175">
        <v>41873</v>
      </c>
    </row>
    <row r="142" spans="1:5" ht="15">
      <c r="A142" s="161">
        <v>11</v>
      </c>
      <c r="B142" s="174" t="s">
        <v>585</v>
      </c>
      <c r="C142" s="174">
        <v>231</v>
      </c>
      <c r="D142" s="174" t="s">
        <v>1321</v>
      </c>
      <c r="E142" s="175">
        <v>40629</v>
      </c>
    </row>
    <row r="143" spans="1:5" ht="15">
      <c r="A143" s="161">
        <v>11</v>
      </c>
      <c r="B143" s="174" t="s">
        <v>585</v>
      </c>
      <c r="C143" s="174">
        <v>232</v>
      </c>
      <c r="D143" s="174" t="s">
        <v>1322</v>
      </c>
      <c r="E143" s="175">
        <v>39529</v>
      </c>
    </row>
    <row r="144" spans="1:5" ht="15">
      <c r="A144" s="161">
        <v>11</v>
      </c>
      <c r="B144" s="174" t="s">
        <v>585</v>
      </c>
      <c r="C144" s="174">
        <v>61</v>
      </c>
      <c r="D144" s="174" t="s">
        <v>1323</v>
      </c>
      <c r="E144" s="175">
        <v>43578</v>
      </c>
    </row>
    <row r="145" spans="1:5" ht="15">
      <c r="A145" s="161">
        <v>11</v>
      </c>
      <c r="B145" s="174" t="s">
        <v>585</v>
      </c>
      <c r="C145" s="174">
        <v>62</v>
      </c>
      <c r="D145" s="174" t="s">
        <v>1324</v>
      </c>
      <c r="E145" s="175">
        <v>38586</v>
      </c>
    </row>
    <row r="146" spans="1:5" ht="15">
      <c r="A146" s="161">
        <v>12</v>
      </c>
      <c r="B146" s="174" t="s">
        <v>587</v>
      </c>
      <c r="C146" s="174">
        <v>20</v>
      </c>
      <c r="D146" s="174" t="s">
        <v>1325</v>
      </c>
      <c r="E146" s="175">
        <v>49256.3</v>
      </c>
    </row>
    <row r="147" spans="1:5" ht="15">
      <c r="A147" s="161">
        <v>12</v>
      </c>
      <c r="B147" s="174" t="s">
        <v>587</v>
      </c>
      <c r="C147" s="174">
        <v>220</v>
      </c>
      <c r="D147" s="174" t="s">
        <v>1326</v>
      </c>
      <c r="E147" s="175">
        <v>49203.15</v>
      </c>
    </row>
    <row r="148" spans="1:5" ht="15">
      <c r="A148" s="161">
        <v>12</v>
      </c>
      <c r="B148" s="174" t="s">
        <v>587</v>
      </c>
      <c r="C148" s="174">
        <v>30</v>
      </c>
      <c r="D148" s="174" t="s">
        <v>1327</v>
      </c>
      <c r="E148" s="175">
        <v>46498.74</v>
      </c>
    </row>
    <row r="149" spans="1:5" ht="15">
      <c r="A149" s="161">
        <v>12</v>
      </c>
      <c r="B149" s="174" t="s">
        <v>587</v>
      </c>
      <c r="C149" s="174">
        <v>390</v>
      </c>
      <c r="D149" s="174" t="s">
        <v>1328</v>
      </c>
      <c r="E149" s="175">
        <v>46758.39</v>
      </c>
    </row>
    <row r="150" spans="1:5" ht="15">
      <c r="A150" s="161">
        <v>12</v>
      </c>
      <c r="B150" s="174" t="s">
        <v>587</v>
      </c>
      <c r="C150" s="174">
        <v>40</v>
      </c>
      <c r="D150" s="174" t="s">
        <v>1329</v>
      </c>
      <c r="E150" s="175">
        <v>46238.78</v>
      </c>
    </row>
    <row r="151" spans="1:5" ht="15">
      <c r="A151" s="161">
        <v>12</v>
      </c>
      <c r="B151" s="174" t="s">
        <v>587</v>
      </c>
      <c r="C151" s="174">
        <v>400</v>
      </c>
      <c r="D151" s="174" t="s">
        <v>1330</v>
      </c>
      <c r="E151" s="175">
        <v>47244.33</v>
      </c>
    </row>
    <row r="152" spans="1:5" ht="15">
      <c r="A152" s="161">
        <v>12</v>
      </c>
      <c r="B152" s="174" t="s">
        <v>587</v>
      </c>
      <c r="C152" s="174">
        <v>420</v>
      </c>
      <c r="D152" s="174" t="s">
        <v>1331</v>
      </c>
      <c r="E152" s="175">
        <v>46752.78</v>
      </c>
    </row>
    <row r="153" spans="1:5" ht="15">
      <c r="A153" s="161">
        <v>12</v>
      </c>
      <c r="B153" s="174" t="s">
        <v>587</v>
      </c>
      <c r="C153" s="174">
        <v>430</v>
      </c>
      <c r="D153" s="174" t="s">
        <v>1332</v>
      </c>
      <c r="E153" s="175">
        <v>49962.43</v>
      </c>
    </row>
    <row r="154" spans="1:5" ht="15">
      <c r="A154" s="161">
        <v>12</v>
      </c>
      <c r="B154" s="174" t="s">
        <v>587</v>
      </c>
      <c r="C154" s="174">
        <v>440</v>
      </c>
      <c r="D154" s="174" t="s">
        <v>1333</v>
      </c>
      <c r="E154" s="175">
        <v>47001.93</v>
      </c>
    </row>
    <row r="155" spans="1:5" ht="15">
      <c r="A155" s="161">
        <v>12</v>
      </c>
      <c r="B155" s="174" t="s">
        <v>587</v>
      </c>
      <c r="C155" s="174">
        <v>450</v>
      </c>
      <c r="D155" s="174" t="s">
        <v>1334</v>
      </c>
      <c r="E155" s="175">
        <v>48066.86</v>
      </c>
    </row>
    <row r="156" spans="1:5" ht="15">
      <c r="A156" s="161">
        <v>12</v>
      </c>
      <c r="B156" s="174" t="s">
        <v>587</v>
      </c>
      <c r="C156" s="174">
        <v>460</v>
      </c>
      <c r="D156" s="174" t="s">
        <v>1335</v>
      </c>
      <c r="E156" s="175">
        <v>46478.61</v>
      </c>
    </row>
    <row r="157" spans="1:5" ht="15">
      <c r="A157" s="161">
        <v>13</v>
      </c>
      <c r="B157" s="174" t="s">
        <v>589</v>
      </c>
      <c r="C157" s="174">
        <v>650</v>
      </c>
      <c r="D157" s="174" t="s">
        <v>1336</v>
      </c>
      <c r="E157" s="175">
        <v>41270</v>
      </c>
    </row>
    <row r="158" spans="1:5" ht="15">
      <c r="A158" s="161">
        <v>13</v>
      </c>
      <c r="B158" s="174" t="s">
        <v>589</v>
      </c>
      <c r="C158" s="174">
        <v>660</v>
      </c>
      <c r="D158" s="174" t="s">
        <v>1337</v>
      </c>
      <c r="E158" s="175">
        <v>36695</v>
      </c>
    </row>
    <row r="159" spans="1:5" ht="15">
      <c r="A159" s="161">
        <v>13</v>
      </c>
      <c r="B159" s="174" t="s">
        <v>589</v>
      </c>
      <c r="C159" s="174">
        <v>690</v>
      </c>
      <c r="D159" s="174" t="s">
        <v>1338</v>
      </c>
      <c r="E159" s="175">
        <v>39268</v>
      </c>
    </row>
    <row r="160" spans="1:5" ht="15">
      <c r="A160" s="161">
        <v>13</v>
      </c>
      <c r="B160" s="174" t="s">
        <v>589</v>
      </c>
      <c r="C160" s="174">
        <v>700</v>
      </c>
      <c r="D160" s="174" t="s">
        <v>1339</v>
      </c>
      <c r="E160" s="175">
        <v>38461</v>
      </c>
    </row>
    <row r="161" spans="1:5" ht="15">
      <c r="A161" s="161">
        <v>13</v>
      </c>
      <c r="B161" s="174" t="s">
        <v>589</v>
      </c>
      <c r="C161" s="174">
        <v>720</v>
      </c>
      <c r="D161" s="174" t="s">
        <v>1340</v>
      </c>
      <c r="E161" s="175">
        <v>40016</v>
      </c>
    </row>
    <row r="162" spans="1:5" ht="15">
      <c r="A162" s="161">
        <v>14</v>
      </c>
      <c r="B162" s="174" t="s">
        <v>591</v>
      </c>
      <c r="C162" s="174">
        <v>10</v>
      </c>
      <c r="D162" s="174" t="s">
        <v>1341</v>
      </c>
      <c r="E162" s="175">
        <v>32424</v>
      </c>
    </row>
    <row r="163" spans="1:5" ht="15">
      <c r="A163" s="161">
        <v>14</v>
      </c>
      <c r="B163" s="174" t="s">
        <v>591</v>
      </c>
      <c r="C163" s="174">
        <v>1000</v>
      </c>
      <c r="D163" s="174" t="s">
        <v>1342</v>
      </c>
      <c r="E163" s="175">
        <v>40217</v>
      </c>
    </row>
    <row r="164" spans="1:5" ht="15">
      <c r="A164" s="161">
        <v>14</v>
      </c>
      <c r="B164" s="174" t="s">
        <v>591</v>
      </c>
      <c r="C164" s="174">
        <v>1020</v>
      </c>
      <c r="D164" s="174" t="s">
        <v>1343</v>
      </c>
      <c r="E164" s="175">
        <v>38064</v>
      </c>
    </row>
    <row r="165" spans="1:5" ht="15">
      <c r="A165" s="161">
        <v>14</v>
      </c>
      <c r="B165" s="174" t="s">
        <v>591</v>
      </c>
      <c r="C165" s="174">
        <v>1040</v>
      </c>
      <c r="D165" s="174" t="s">
        <v>1344</v>
      </c>
      <c r="E165" s="175">
        <v>39371</v>
      </c>
    </row>
    <row r="166" spans="1:5" ht="15">
      <c r="A166" s="161">
        <v>14</v>
      </c>
      <c r="B166" s="174" t="s">
        <v>591</v>
      </c>
      <c r="C166" s="174">
        <v>1041</v>
      </c>
      <c r="D166" s="174" t="s">
        <v>1345</v>
      </c>
      <c r="E166" s="175">
        <v>37149</v>
      </c>
    </row>
    <row r="167" spans="1:5" ht="15">
      <c r="A167" s="161">
        <v>14</v>
      </c>
      <c r="B167" s="174" t="s">
        <v>591</v>
      </c>
      <c r="C167" s="174">
        <v>1042</v>
      </c>
      <c r="D167" s="174" t="s">
        <v>1346</v>
      </c>
      <c r="E167" s="175">
        <v>42652</v>
      </c>
    </row>
    <row r="168" spans="1:5" ht="15">
      <c r="A168" s="161">
        <v>14</v>
      </c>
      <c r="B168" s="174" t="s">
        <v>591</v>
      </c>
      <c r="C168" s="174">
        <v>120</v>
      </c>
      <c r="D168" s="174" t="s">
        <v>1347</v>
      </c>
      <c r="E168" s="175">
        <v>37596</v>
      </c>
    </row>
    <row r="169" spans="1:5" ht="15">
      <c r="A169" s="161">
        <v>14</v>
      </c>
      <c r="B169" s="174" t="s">
        <v>591</v>
      </c>
      <c r="C169" s="174">
        <v>20</v>
      </c>
      <c r="D169" s="174" t="s">
        <v>1348</v>
      </c>
      <c r="E169" s="175">
        <v>40272</v>
      </c>
    </row>
    <row r="170" spans="1:5" ht="15">
      <c r="A170" s="161">
        <v>14</v>
      </c>
      <c r="B170" s="174" t="s">
        <v>591</v>
      </c>
      <c r="C170" s="174">
        <v>90</v>
      </c>
      <c r="D170" s="174" t="s">
        <v>1349</v>
      </c>
      <c r="E170" s="175">
        <v>35661</v>
      </c>
    </row>
    <row r="171" spans="1:5" ht="15">
      <c r="A171" s="161">
        <v>14</v>
      </c>
      <c r="B171" s="174" t="s">
        <v>591</v>
      </c>
      <c r="C171" s="174">
        <v>990</v>
      </c>
      <c r="D171" s="174" t="s">
        <v>1350</v>
      </c>
      <c r="E171" s="175">
        <v>42539</v>
      </c>
    </row>
    <row r="172" spans="1:5" ht="15">
      <c r="A172" s="161">
        <v>15</v>
      </c>
      <c r="B172" s="174" t="s">
        <v>593</v>
      </c>
      <c r="C172" s="174">
        <v>10</v>
      </c>
      <c r="D172" s="174" t="s">
        <v>1351</v>
      </c>
      <c r="E172" s="175">
        <v>45423.72</v>
      </c>
    </row>
    <row r="173" spans="1:5" ht="15">
      <c r="A173" s="161">
        <v>15</v>
      </c>
      <c r="B173" s="174" t="s">
        <v>593</v>
      </c>
      <c r="C173" s="174">
        <v>510</v>
      </c>
      <c r="D173" s="174" t="s">
        <v>1352</v>
      </c>
      <c r="E173" s="175">
        <v>40747.7</v>
      </c>
    </row>
    <row r="174" spans="1:5" ht="15">
      <c r="A174" s="161">
        <v>15</v>
      </c>
      <c r="B174" s="174" t="s">
        <v>593</v>
      </c>
      <c r="C174" s="174">
        <v>700</v>
      </c>
      <c r="D174" s="174" t="s">
        <v>1353</v>
      </c>
      <c r="E174" s="175">
        <v>44283.6</v>
      </c>
    </row>
    <row r="175" spans="1:5" ht="15">
      <c r="A175" s="161">
        <v>15</v>
      </c>
      <c r="B175" s="174" t="s">
        <v>593</v>
      </c>
      <c r="C175" s="174">
        <v>721</v>
      </c>
      <c r="D175" s="174" t="s">
        <v>1354</v>
      </c>
      <c r="E175" s="175">
        <v>41062.73</v>
      </c>
    </row>
    <row r="176" spans="1:5" ht="15">
      <c r="A176" s="161">
        <v>15</v>
      </c>
      <c r="B176" s="174" t="s">
        <v>593</v>
      </c>
      <c r="C176" s="174">
        <v>722</v>
      </c>
      <c r="D176" s="174" t="s">
        <v>1355</v>
      </c>
      <c r="E176" s="175">
        <v>46798.9</v>
      </c>
    </row>
    <row r="177" spans="1:5" ht="15">
      <c r="A177" s="161">
        <v>15</v>
      </c>
      <c r="B177" s="174" t="s">
        <v>593</v>
      </c>
      <c r="C177" s="174">
        <v>730</v>
      </c>
      <c r="D177" s="174" t="s">
        <v>1356</v>
      </c>
      <c r="E177" s="175">
        <v>43949.95</v>
      </c>
    </row>
    <row r="178" spans="1:5" ht="15">
      <c r="A178" s="161">
        <v>16</v>
      </c>
      <c r="B178" s="174" t="s">
        <v>595</v>
      </c>
      <c r="C178" s="174">
        <v>130</v>
      </c>
      <c r="D178" s="174" t="s">
        <v>1357</v>
      </c>
      <c r="E178" s="175">
        <v>44999</v>
      </c>
    </row>
    <row r="179" spans="1:5" ht="15">
      <c r="A179" s="161">
        <v>16</v>
      </c>
      <c r="B179" s="174" t="s">
        <v>595</v>
      </c>
      <c r="C179" s="174">
        <v>20</v>
      </c>
      <c r="D179" s="174" t="s">
        <v>1358</v>
      </c>
      <c r="E179" s="175">
        <v>40856</v>
      </c>
    </row>
    <row r="180" spans="1:5" ht="15">
      <c r="A180" s="161">
        <v>16</v>
      </c>
      <c r="B180" s="174" t="s">
        <v>595</v>
      </c>
      <c r="C180" s="174">
        <v>200</v>
      </c>
      <c r="D180" s="174" t="s">
        <v>1359</v>
      </c>
      <c r="E180" s="175">
        <v>41900</v>
      </c>
    </row>
    <row r="181" spans="1:5" ht="15">
      <c r="A181" s="161">
        <v>16</v>
      </c>
      <c r="B181" s="174" t="s">
        <v>595</v>
      </c>
      <c r="C181" s="174">
        <v>211</v>
      </c>
      <c r="D181" s="174" t="s">
        <v>1360</v>
      </c>
      <c r="E181" s="175">
        <v>36865</v>
      </c>
    </row>
    <row r="182" spans="1:5" ht="15">
      <c r="A182" s="161">
        <v>16</v>
      </c>
      <c r="B182" s="174" t="s">
        <v>595</v>
      </c>
      <c r="C182" s="174">
        <v>222</v>
      </c>
      <c r="D182" s="174" t="s">
        <v>1361</v>
      </c>
      <c r="E182" s="175">
        <v>40785</v>
      </c>
    </row>
    <row r="183" spans="1:5" ht="15">
      <c r="A183" s="161">
        <v>16</v>
      </c>
      <c r="B183" s="174" t="s">
        <v>595</v>
      </c>
      <c r="C183" s="174">
        <v>542</v>
      </c>
      <c r="D183" s="174" t="s">
        <v>1362</v>
      </c>
      <c r="E183" s="175">
        <v>41168</v>
      </c>
    </row>
    <row r="184" spans="1:5" ht="15">
      <c r="A184" s="161">
        <v>16</v>
      </c>
      <c r="B184" s="174" t="s">
        <v>595</v>
      </c>
      <c r="C184" s="174">
        <v>560</v>
      </c>
      <c r="D184" s="174" t="s">
        <v>1363</v>
      </c>
      <c r="E184" s="175">
        <v>44594</v>
      </c>
    </row>
    <row r="185" spans="1:5" ht="15">
      <c r="A185" s="161">
        <v>16</v>
      </c>
      <c r="B185" s="174" t="s">
        <v>595</v>
      </c>
      <c r="C185" s="174">
        <v>60</v>
      </c>
      <c r="D185" s="174" t="s">
        <v>1364</v>
      </c>
      <c r="E185" s="175">
        <v>42864</v>
      </c>
    </row>
    <row r="186" spans="1:5" ht="15">
      <c r="A186" s="161">
        <v>16</v>
      </c>
      <c r="B186" s="174" t="s">
        <v>595</v>
      </c>
      <c r="C186" s="174">
        <v>640</v>
      </c>
      <c r="D186" s="174" t="s">
        <v>1365</v>
      </c>
      <c r="E186" s="175">
        <v>41977</v>
      </c>
    </row>
    <row r="187" spans="1:5" ht="15">
      <c r="A187" s="161">
        <v>16</v>
      </c>
      <c r="B187" s="174" t="s">
        <v>595</v>
      </c>
      <c r="C187" s="174">
        <v>670</v>
      </c>
      <c r="D187" s="174" t="s">
        <v>1366</v>
      </c>
      <c r="E187" s="175">
        <v>41147</v>
      </c>
    </row>
    <row r="188" spans="1:5" ht="15">
      <c r="A188" s="161">
        <v>16</v>
      </c>
      <c r="B188" s="174" t="s">
        <v>595</v>
      </c>
      <c r="C188" s="174">
        <v>690</v>
      </c>
      <c r="D188" s="174" t="s">
        <v>1367</v>
      </c>
      <c r="E188" s="175">
        <v>39717</v>
      </c>
    </row>
    <row r="189" spans="1:5" ht="15">
      <c r="A189" s="161">
        <v>16</v>
      </c>
      <c r="B189" s="174" t="s">
        <v>595</v>
      </c>
      <c r="C189" s="174">
        <v>710</v>
      </c>
      <c r="D189" s="174" t="s">
        <v>1368</v>
      </c>
      <c r="E189" s="175">
        <v>40063</v>
      </c>
    </row>
    <row r="190" spans="1:5" ht="15">
      <c r="A190" s="161">
        <v>16</v>
      </c>
      <c r="B190" s="174" t="s">
        <v>595</v>
      </c>
      <c r="C190" s="174">
        <v>720</v>
      </c>
      <c r="D190" s="174" t="s">
        <v>1369</v>
      </c>
      <c r="E190" s="175">
        <v>40687</v>
      </c>
    </row>
    <row r="191" spans="1:5" ht="15">
      <c r="A191" s="161">
        <v>16</v>
      </c>
      <c r="B191" s="174" t="s">
        <v>595</v>
      </c>
      <c r="C191" s="174">
        <v>821</v>
      </c>
      <c r="D191" s="174" t="s">
        <v>1370</v>
      </c>
      <c r="E191" s="175">
        <v>41056</v>
      </c>
    </row>
    <row r="192" spans="1:5" ht="15">
      <c r="A192" s="161">
        <v>17</v>
      </c>
      <c r="B192" s="174" t="s">
        <v>597</v>
      </c>
      <c r="C192" s="174">
        <v>450</v>
      </c>
      <c r="D192" s="174" t="s">
        <v>1371</v>
      </c>
      <c r="E192" s="175">
        <v>43109.38</v>
      </c>
    </row>
    <row r="193" spans="1:5" ht="15">
      <c r="A193" s="161">
        <v>17</v>
      </c>
      <c r="B193" s="174" t="s">
        <v>597</v>
      </c>
      <c r="C193" s="174">
        <v>460</v>
      </c>
      <c r="D193" s="174" t="s">
        <v>1372</v>
      </c>
      <c r="E193" s="175">
        <v>46044.2</v>
      </c>
    </row>
    <row r="194" spans="1:5" ht="15">
      <c r="A194" s="161">
        <v>17</v>
      </c>
      <c r="B194" s="174" t="s">
        <v>597</v>
      </c>
      <c r="C194" s="174">
        <v>610</v>
      </c>
      <c r="D194" s="174" t="s">
        <v>1373</v>
      </c>
      <c r="E194" s="175">
        <v>44941.08</v>
      </c>
    </row>
    <row r="195" spans="1:5" ht="15">
      <c r="A195" s="161">
        <v>17</v>
      </c>
      <c r="B195" s="174" t="s">
        <v>597</v>
      </c>
      <c r="C195" s="174">
        <v>620</v>
      </c>
      <c r="D195" s="174" t="s">
        <v>1374</v>
      </c>
      <c r="E195" s="175">
        <v>42959.93</v>
      </c>
    </row>
    <row r="196" spans="1:5" ht="15">
      <c r="A196" s="161">
        <v>17</v>
      </c>
      <c r="B196" s="174" t="s">
        <v>597</v>
      </c>
      <c r="C196" s="174">
        <v>630</v>
      </c>
      <c r="D196" s="174" t="s">
        <v>1375</v>
      </c>
      <c r="E196" s="175">
        <v>44915.36</v>
      </c>
    </row>
    <row r="197" spans="1:5" ht="15">
      <c r="A197" s="161">
        <v>17</v>
      </c>
      <c r="B197" s="174" t="s">
        <v>597</v>
      </c>
      <c r="C197" s="174">
        <v>9020</v>
      </c>
      <c r="D197" s="174" t="s">
        <v>1376</v>
      </c>
      <c r="E197" s="175">
        <v>41865.21</v>
      </c>
    </row>
    <row r="198" spans="1:5" ht="15">
      <c r="A198" s="161">
        <v>18</v>
      </c>
      <c r="B198" s="174" t="s">
        <v>599</v>
      </c>
      <c r="C198" s="174">
        <v>1110</v>
      </c>
      <c r="D198" s="174" t="s">
        <v>1377</v>
      </c>
      <c r="E198" s="175">
        <v>38440</v>
      </c>
    </row>
    <row r="199" spans="1:5" ht="15">
      <c r="A199" s="161">
        <v>18</v>
      </c>
      <c r="B199" s="174" t="s">
        <v>599</v>
      </c>
      <c r="C199" s="174">
        <v>1130</v>
      </c>
      <c r="D199" s="174" t="s">
        <v>1378</v>
      </c>
      <c r="E199" s="175">
        <v>41364</v>
      </c>
    </row>
    <row r="200" spans="1:5" ht="15">
      <c r="A200" s="161">
        <v>18</v>
      </c>
      <c r="B200" s="174" t="s">
        <v>599</v>
      </c>
      <c r="C200" s="174">
        <v>1150</v>
      </c>
      <c r="D200" s="174" t="s">
        <v>1379</v>
      </c>
      <c r="E200" s="175">
        <v>38596</v>
      </c>
    </row>
    <row r="201" spans="1:5" ht="15">
      <c r="A201" s="161">
        <v>18</v>
      </c>
      <c r="B201" s="174" t="s">
        <v>599</v>
      </c>
      <c r="C201" s="174">
        <v>1160</v>
      </c>
      <c r="D201" s="174" t="s">
        <v>1380</v>
      </c>
      <c r="E201" s="175">
        <v>38906</v>
      </c>
    </row>
    <row r="202" spans="1:5" ht="15">
      <c r="A202" s="161">
        <v>18</v>
      </c>
      <c r="B202" s="174" t="s">
        <v>599</v>
      </c>
      <c r="C202" s="174">
        <v>1170</v>
      </c>
      <c r="D202" s="174" t="s">
        <v>1381</v>
      </c>
      <c r="E202" s="175">
        <v>38205</v>
      </c>
    </row>
    <row r="203" spans="1:5" ht="15">
      <c r="A203" s="161">
        <v>18</v>
      </c>
      <c r="B203" s="174" t="s">
        <v>599</v>
      </c>
      <c r="C203" s="174">
        <v>1180</v>
      </c>
      <c r="D203" s="174" t="s">
        <v>1382</v>
      </c>
      <c r="E203" s="175">
        <v>40492</v>
      </c>
    </row>
    <row r="204" spans="1:5" ht="15">
      <c r="A204" s="161">
        <v>18</v>
      </c>
      <c r="B204" s="174" t="s">
        <v>599</v>
      </c>
      <c r="C204" s="174">
        <v>1210</v>
      </c>
      <c r="D204" s="174" t="s">
        <v>1383</v>
      </c>
      <c r="E204" s="175">
        <v>38815</v>
      </c>
    </row>
    <row r="205" spans="1:5" ht="15">
      <c r="A205" s="161">
        <v>18</v>
      </c>
      <c r="B205" s="174" t="s">
        <v>599</v>
      </c>
      <c r="C205" s="174">
        <v>1230</v>
      </c>
      <c r="D205" s="174" t="s">
        <v>1384</v>
      </c>
      <c r="E205" s="175">
        <v>39310</v>
      </c>
    </row>
    <row r="206" spans="1:5" ht="15">
      <c r="A206" s="161">
        <v>18</v>
      </c>
      <c r="B206" s="174" t="s">
        <v>599</v>
      </c>
      <c r="C206" s="174">
        <v>360</v>
      </c>
      <c r="D206" s="174" t="s">
        <v>1385</v>
      </c>
      <c r="E206" s="175">
        <v>39444</v>
      </c>
    </row>
    <row r="207" spans="1:5" ht="15">
      <c r="A207" s="161">
        <v>18</v>
      </c>
      <c r="B207" s="174" t="s">
        <v>599</v>
      </c>
      <c r="C207" s="174">
        <v>450</v>
      </c>
      <c r="D207" s="174" t="s">
        <v>1386</v>
      </c>
      <c r="E207" s="175">
        <v>38554</v>
      </c>
    </row>
    <row r="208" spans="1:5" ht="15">
      <c r="A208" s="161">
        <v>19</v>
      </c>
      <c r="B208" s="174" t="s">
        <v>601</v>
      </c>
      <c r="C208" s="174">
        <v>100</v>
      </c>
      <c r="D208" s="174" t="s">
        <v>1387</v>
      </c>
      <c r="E208" s="175">
        <v>46523</v>
      </c>
    </row>
    <row r="209" spans="1:5" ht="15">
      <c r="A209" s="161">
        <v>19</v>
      </c>
      <c r="B209" s="174" t="s">
        <v>601</v>
      </c>
      <c r="C209" s="174">
        <v>110</v>
      </c>
      <c r="D209" s="174" t="s">
        <v>1388</v>
      </c>
      <c r="E209" s="175">
        <v>41024</v>
      </c>
    </row>
    <row r="210" spans="1:5" ht="15">
      <c r="A210" s="161">
        <v>19</v>
      </c>
      <c r="B210" s="174" t="s">
        <v>601</v>
      </c>
      <c r="C210" s="174">
        <v>80</v>
      </c>
      <c r="D210" s="174" t="s">
        <v>1389</v>
      </c>
      <c r="E210" s="175">
        <v>42604</v>
      </c>
    </row>
    <row r="211" spans="1:5" ht="15">
      <c r="A211" s="161">
        <v>20</v>
      </c>
      <c r="B211" s="174" t="s">
        <v>603</v>
      </c>
      <c r="C211" s="174">
        <v>100</v>
      </c>
      <c r="D211" s="174" t="s">
        <v>1390</v>
      </c>
      <c r="E211" s="175">
        <v>41780</v>
      </c>
    </row>
    <row r="212" spans="1:5" ht="15">
      <c r="A212" s="161">
        <v>20</v>
      </c>
      <c r="B212" s="174" t="s">
        <v>603</v>
      </c>
      <c r="C212" s="174">
        <v>110</v>
      </c>
      <c r="D212" s="174" t="s">
        <v>1391</v>
      </c>
      <c r="E212" s="175">
        <v>41355</v>
      </c>
    </row>
    <row r="213" spans="1:5" ht="15">
      <c r="A213" s="161">
        <v>20</v>
      </c>
      <c r="B213" s="174" t="s">
        <v>603</v>
      </c>
      <c r="C213" s="174">
        <v>210</v>
      </c>
      <c r="D213" s="174" t="s">
        <v>1392</v>
      </c>
      <c r="E213" s="175">
        <v>39969</v>
      </c>
    </row>
    <row r="214" spans="1:5" ht="15">
      <c r="A214" s="161">
        <v>20</v>
      </c>
      <c r="B214" s="174" t="s">
        <v>603</v>
      </c>
      <c r="C214" s="174">
        <v>450</v>
      </c>
      <c r="D214" s="174" t="s">
        <v>1393</v>
      </c>
      <c r="E214" s="175">
        <v>43105</v>
      </c>
    </row>
    <row r="215" spans="1:5" ht="15">
      <c r="A215" s="161">
        <v>20</v>
      </c>
      <c r="B215" s="174" t="s">
        <v>603</v>
      </c>
      <c r="C215" s="174">
        <v>460</v>
      </c>
      <c r="D215" s="174" t="s">
        <v>1394</v>
      </c>
      <c r="E215" s="175">
        <v>41713</v>
      </c>
    </row>
    <row r="216" spans="1:5" ht="15">
      <c r="A216" s="161">
        <v>20</v>
      </c>
      <c r="B216" s="174" t="s">
        <v>603</v>
      </c>
      <c r="C216" s="174">
        <v>470</v>
      </c>
      <c r="D216" s="174" t="s">
        <v>1395</v>
      </c>
      <c r="E216" s="175">
        <v>40809</v>
      </c>
    </row>
    <row r="217" spans="1:5" ht="15">
      <c r="A217" s="161">
        <v>20</v>
      </c>
      <c r="B217" s="174" t="s">
        <v>603</v>
      </c>
      <c r="C217" s="174">
        <v>571</v>
      </c>
      <c r="D217" s="174" t="s">
        <v>1396</v>
      </c>
      <c r="E217" s="175">
        <v>42268</v>
      </c>
    </row>
    <row r="218" spans="1:5" ht="15">
      <c r="A218" s="161">
        <v>21</v>
      </c>
      <c r="B218" s="174" t="s">
        <v>605</v>
      </c>
      <c r="C218" s="174">
        <v>10</v>
      </c>
      <c r="D218" s="174" t="s">
        <v>1397</v>
      </c>
      <c r="E218" s="175">
        <v>48537</v>
      </c>
    </row>
    <row r="219" spans="1:5" ht="15">
      <c r="A219" s="161">
        <v>21</v>
      </c>
      <c r="B219" s="174" t="s">
        <v>605</v>
      </c>
      <c r="C219" s="174">
        <v>110</v>
      </c>
      <c r="D219" s="174" t="s">
        <v>1398</v>
      </c>
      <c r="E219" s="175">
        <v>47513</v>
      </c>
    </row>
    <row r="220" spans="1:5" ht="15">
      <c r="A220" s="161">
        <v>21</v>
      </c>
      <c r="B220" s="174" t="s">
        <v>605</v>
      </c>
      <c r="C220" s="174">
        <v>130</v>
      </c>
      <c r="D220" s="174" t="s">
        <v>1399</v>
      </c>
      <c r="E220" s="175">
        <v>49175</v>
      </c>
    </row>
    <row r="221" spans="1:5" ht="15">
      <c r="A221" s="161">
        <v>21</v>
      </c>
      <c r="B221" s="174" t="s">
        <v>605</v>
      </c>
      <c r="C221" s="174">
        <v>150</v>
      </c>
      <c r="D221" s="174" t="s">
        <v>1400</v>
      </c>
      <c r="E221" s="175">
        <v>49664</v>
      </c>
    </row>
    <row r="222" spans="1:5" ht="15">
      <c r="A222" s="161">
        <v>21</v>
      </c>
      <c r="B222" s="174" t="s">
        <v>605</v>
      </c>
      <c r="C222" s="174">
        <v>180</v>
      </c>
      <c r="D222" s="174" t="s">
        <v>1401</v>
      </c>
      <c r="E222" s="175">
        <v>46049</v>
      </c>
    </row>
    <row r="223" spans="1:5" ht="15">
      <c r="A223" s="161">
        <v>21</v>
      </c>
      <c r="B223" s="174" t="s">
        <v>605</v>
      </c>
      <c r="C223" s="174">
        <v>20</v>
      </c>
      <c r="D223" s="174" t="s">
        <v>1402</v>
      </c>
      <c r="E223" s="175">
        <v>48053</v>
      </c>
    </row>
    <row r="224" spans="1:5" ht="15">
      <c r="A224" s="161">
        <v>21</v>
      </c>
      <c r="B224" s="174" t="s">
        <v>605</v>
      </c>
      <c r="C224" s="174">
        <v>260</v>
      </c>
      <c r="D224" s="174" t="s">
        <v>1403</v>
      </c>
      <c r="E224" s="175">
        <v>49108</v>
      </c>
    </row>
    <row r="225" spans="1:5" ht="15">
      <c r="A225" s="161">
        <v>21</v>
      </c>
      <c r="B225" s="174" t="s">
        <v>605</v>
      </c>
      <c r="C225" s="174">
        <v>270</v>
      </c>
      <c r="D225" s="174" t="s">
        <v>1404</v>
      </c>
      <c r="E225" s="175">
        <v>51791</v>
      </c>
    </row>
    <row r="226" spans="1:5" ht="15">
      <c r="A226" s="161">
        <v>21</v>
      </c>
      <c r="B226" s="174" t="s">
        <v>605</v>
      </c>
      <c r="C226" s="174">
        <v>280</v>
      </c>
      <c r="D226" s="174" t="s">
        <v>1405</v>
      </c>
      <c r="E226" s="175">
        <v>48296</v>
      </c>
    </row>
    <row r="227" spans="1:5" ht="15">
      <c r="A227" s="161">
        <v>21</v>
      </c>
      <c r="B227" s="174" t="s">
        <v>605</v>
      </c>
      <c r="C227" s="174">
        <v>290</v>
      </c>
      <c r="D227" s="174" t="s">
        <v>1406</v>
      </c>
      <c r="E227" s="175">
        <v>52826</v>
      </c>
    </row>
    <row r="228" spans="1:5" ht="15">
      <c r="A228" s="161">
        <v>21</v>
      </c>
      <c r="B228" s="174" t="s">
        <v>605</v>
      </c>
      <c r="C228" s="174">
        <v>30</v>
      </c>
      <c r="D228" s="174" t="s">
        <v>1407</v>
      </c>
      <c r="E228" s="175">
        <v>49315</v>
      </c>
    </row>
    <row r="229" spans="1:5" ht="15">
      <c r="A229" s="161">
        <v>21</v>
      </c>
      <c r="B229" s="174" t="s">
        <v>605</v>
      </c>
      <c r="C229" s="174">
        <v>300</v>
      </c>
      <c r="D229" s="174" t="s">
        <v>1408</v>
      </c>
      <c r="E229" s="175">
        <v>48315</v>
      </c>
    </row>
    <row r="230" spans="1:5" ht="15">
      <c r="A230" s="161">
        <v>21</v>
      </c>
      <c r="B230" s="174" t="s">
        <v>605</v>
      </c>
      <c r="C230" s="174">
        <v>320</v>
      </c>
      <c r="D230" s="174" t="s">
        <v>1409</v>
      </c>
      <c r="E230" s="175">
        <v>51732</v>
      </c>
    </row>
    <row r="231" spans="1:5" ht="15">
      <c r="A231" s="161">
        <v>21</v>
      </c>
      <c r="B231" s="174" t="s">
        <v>605</v>
      </c>
      <c r="C231" s="174">
        <v>340</v>
      </c>
      <c r="D231" s="174" t="s">
        <v>1410</v>
      </c>
      <c r="E231" s="175">
        <v>48552</v>
      </c>
    </row>
    <row r="232" spans="1:5" ht="15">
      <c r="A232" s="161">
        <v>21</v>
      </c>
      <c r="B232" s="174" t="s">
        <v>605</v>
      </c>
      <c r="C232" s="174">
        <v>350</v>
      </c>
      <c r="D232" s="174" t="s">
        <v>1411</v>
      </c>
      <c r="E232" s="175">
        <v>46797</v>
      </c>
    </row>
    <row r="233" spans="1:5" ht="15">
      <c r="A233" s="161">
        <v>21</v>
      </c>
      <c r="B233" s="174" t="s">
        <v>605</v>
      </c>
      <c r="C233" s="174">
        <v>360</v>
      </c>
      <c r="D233" s="174" t="s">
        <v>1412</v>
      </c>
      <c r="E233" s="175">
        <v>47996</v>
      </c>
    </row>
    <row r="234" spans="1:5" ht="15">
      <c r="A234" s="161">
        <v>21</v>
      </c>
      <c r="B234" s="174" t="s">
        <v>605</v>
      </c>
      <c r="C234" s="174">
        <v>370</v>
      </c>
      <c r="D234" s="174" t="s">
        <v>1413</v>
      </c>
      <c r="E234" s="175">
        <v>47421</v>
      </c>
    </row>
    <row r="235" spans="1:5" ht="15">
      <c r="A235" s="161">
        <v>21</v>
      </c>
      <c r="B235" s="174" t="s">
        <v>605</v>
      </c>
      <c r="C235" s="174">
        <v>380</v>
      </c>
      <c r="D235" s="174" t="s">
        <v>1414</v>
      </c>
      <c r="E235" s="175">
        <v>47421</v>
      </c>
    </row>
    <row r="236" spans="1:5" ht="15">
      <c r="A236" s="161">
        <v>21</v>
      </c>
      <c r="B236" s="174" t="s">
        <v>605</v>
      </c>
      <c r="C236" s="174">
        <v>390</v>
      </c>
      <c r="D236" s="174" t="s">
        <v>1415</v>
      </c>
      <c r="E236" s="175">
        <v>46120</v>
      </c>
    </row>
    <row r="237" spans="1:5" ht="15">
      <c r="A237" s="161">
        <v>21</v>
      </c>
      <c r="B237" s="174" t="s">
        <v>605</v>
      </c>
      <c r="C237" s="174">
        <v>40</v>
      </c>
      <c r="D237" s="174" t="s">
        <v>1416</v>
      </c>
      <c r="E237" s="175">
        <v>49162</v>
      </c>
    </row>
    <row r="238" spans="1:5" ht="15">
      <c r="A238" s="161">
        <v>21</v>
      </c>
      <c r="B238" s="174" t="s">
        <v>605</v>
      </c>
      <c r="C238" s="174">
        <v>400</v>
      </c>
      <c r="D238" s="174" t="s">
        <v>1417</v>
      </c>
      <c r="E238" s="175">
        <v>46372</v>
      </c>
    </row>
    <row r="239" spans="1:5" ht="15">
      <c r="A239" s="161">
        <v>21</v>
      </c>
      <c r="B239" s="174" t="s">
        <v>605</v>
      </c>
      <c r="C239" s="174">
        <v>410</v>
      </c>
      <c r="D239" s="174" t="s">
        <v>1418</v>
      </c>
      <c r="E239" s="175">
        <v>49665</v>
      </c>
    </row>
    <row r="240" spans="1:5" ht="15">
      <c r="A240" s="161">
        <v>21</v>
      </c>
      <c r="B240" s="174" t="s">
        <v>605</v>
      </c>
      <c r="C240" s="174">
        <v>420</v>
      </c>
      <c r="D240" s="174" t="s">
        <v>1419</v>
      </c>
      <c r="E240" s="175">
        <v>48805</v>
      </c>
    </row>
    <row r="241" spans="1:5" ht="15">
      <c r="A241" s="161">
        <v>21</v>
      </c>
      <c r="B241" s="174" t="s">
        <v>605</v>
      </c>
      <c r="C241" s="174">
        <v>430</v>
      </c>
      <c r="D241" s="174" t="s">
        <v>1420</v>
      </c>
      <c r="E241" s="175">
        <v>46981</v>
      </c>
    </row>
    <row r="242" spans="1:5" ht="15">
      <c r="A242" s="161">
        <v>21</v>
      </c>
      <c r="B242" s="174" t="s">
        <v>605</v>
      </c>
      <c r="C242" s="174">
        <v>440</v>
      </c>
      <c r="D242" s="174" t="s">
        <v>1421</v>
      </c>
      <c r="E242" s="175">
        <v>49665</v>
      </c>
    </row>
    <row r="243" spans="1:5" ht="15">
      <c r="A243" s="161">
        <v>21</v>
      </c>
      <c r="B243" s="174" t="s">
        <v>605</v>
      </c>
      <c r="C243" s="174">
        <v>450</v>
      </c>
      <c r="D243" s="174" t="s">
        <v>1422</v>
      </c>
      <c r="E243" s="175">
        <v>54316</v>
      </c>
    </row>
    <row r="244" spans="1:5" ht="15">
      <c r="A244" s="161">
        <v>21</v>
      </c>
      <c r="B244" s="174" t="s">
        <v>605</v>
      </c>
      <c r="C244" s="174">
        <v>460</v>
      </c>
      <c r="D244" s="174" t="s">
        <v>1423</v>
      </c>
      <c r="E244" s="175">
        <v>48541</v>
      </c>
    </row>
    <row r="245" spans="1:5" ht="15">
      <c r="A245" s="161">
        <v>21</v>
      </c>
      <c r="B245" s="174" t="s">
        <v>605</v>
      </c>
      <c r="C245" s="174">
        <v>480</v>
      </c>
      <c r="D245" s="174" t="s">
        <v>1424</v>
      </c>
      <c r="E245" s="175">
        <v>48294</v>
      </c>
    </row>
    <row r="246" spans="1:5" ht="15">
      <c r="A246" s="161">
        <v>21</v>
      </c>
      <c r="B246" s="174" t="s">
        <v>605</v>
      </c>
      <c r="C246" s="174">
        <v>492</v>
      </c>
      <c r="D246" s="174" t="s">
        <v>1425</v>
      </c>
      <c r="E246" s="175">
        <v>47856</v>
      </c>
    </row>
    <row r="247" spans="1:5" ht="15">
      <c r="A247" s="161">
        <v>21</v>
      </c>
      <c r="B247" s="174" t="s">
        <v>605</v>
      </c>
      <c r="C247" s="174">
        <v>50</v>
      </c>
      <c r="D247" s="174" t="s">
        <v>1426</v>
      </c>
      <c r="E247" s="175">
        <v>48259</v>
      </c>
    </row>
    <row r="248" spans="1:5" ht="15">
      <c r="A248" s="161">
        <v>21</v>
      </c>
      <c r="B248" s="174" t="s">
        <v>605</v>
      </c>
      <c r="C248" s="174">
        <v>500</v>
      </c>
      <c r="D248" s="174" t="s">
        <v>1427</v>
      </c>
      <c r="E248" s="175">
        <v>44942</v>
      </c>
    </row>
    <row r="249" spans="1:5" ht="15">
      <c r="A249" s="161">
        <v>21</v>
      </c>
      <c r="B249" s="174" t="s">
        <v>605</v>
      </c>
      <c r="C249" s="174">
        <v>510</v>
      </c>
      <c r="D249" s="174" t="s">
        <v>1428</v>
      </c>
      <c r="E249" s="175">
        <v>49392</v>
      </c>
    </row>
    <row r="250" spans="1:5" ht="15">
      <c r="A250" s="161">
        <v>21</v>
      </c>
      <c r="B250" s="174" t="s">
        <v>605</v>
      </c>
      <c r="C250" s="174">
        <v>530</v>
      </c>
      <c r="D250" s="174" t="s">
        <v>1429</v>
      </c>
      <c r="E250" s="175">
        <v>46103</v>
      </c>
    </row>
    <row r="251" spans="1:5" ht="15">
      <c r="A251" s="161">
        <v>21</v>
      </c>
      <c r="B251" s="174" t="s">
        <v>605</v>
      </c>
      <c r="C251" s="174">
        <v>550</v>
      </c>
      <c r="D251" s="174" t="s">
        <v>1430</v>
      </c>
      <c r="E251" s="175">
        <v>44669</v>
      </c>
    </row>
    <row r="252" spans="1:5" ht="15">
      <c r="A252" s="161">
        <v>21</v>
      </c>
      <c r="B252" s="174" t="s">
        <v>605</v>
      </c>
      <c r="C252" s="174">
        <v>560</v>
      </c>
      <c r="D252" s="174" t="s">
        <v>1431</v>
      </c>
      <c r="E252" s="175">
        <v>48353</v>
      </c>
    </row>
    <row r="253" spans="1:5" ht="15">
      <c r="A253" s="161">
        <v>21</v>
      </c>
      <c r="B253" s="174" t="s">
        <v>605</v>
      </c>
      <c r="C253" s="174">
        <v>580</v>
      </c>
      <c r="D253" s="174" t="s">
        <v>1432</v>
      </c>
      <c r="E253" s="175">
        <v>47271</v>
      </c>
    </row>
    <row r="254" spans="1:5" ht="15">
      <c r="A254" s="161">
        <v>21</v>
      </c>
      <c r="B254" s="174" t="s">
        <v>605</v>
      </c>
      <c r="C254" s="174">
        <v>590</v>
      </c>
      <c r="D254" s="174" t="s">
        <v>1433</v>
      </c>
      <c r="E254" s="175">
        <v>46597</v>
      </c>
    </row>
    <row r="255" spans="1:5" ht="15">
      <c r="A255" s="161">
        <v>21</v>
      </c>
      <c r="B255" s="174" t="s">
        <v>605</v>
      </c>
      <c r="C255" s="174">
        <v>60</v>
      </c>
      <c r="D255" s="174" t="s">
        <v>1434</v>
      </c>
      <c r="E255" s="175">
        <v>47072</v>
      </c>
    </row>
    <row r="256" spans="1:5" ht="15">
      <c r="A256" s="161">
        <v>21</v>
      </c>
      <c r="B256" s="174" t="s">
        <v>605</v>
      </c>
      <c r="C256" s="174">
        <v>600</v>
      </c>
      <c r="D256" s="174" t="s">
        <v>1435</v>
      </c>
      <c r="E256" s="175">
        <v>47570</v>
      </c>
    </row>
    <row r="257" spans="1:5" ht="15">
      <c r="A257" s="161">
        <v>21</v>
      </c>
      <c r="B257" s="174" t="s">
        <v>605</v>
      </c>
      <c r="C257" s="174">
        <v>610</v>
      </c>
      <c r="D257" s="174" t="s">
        <v>1436</v>
      </c>
      <c r="E257" s="175">
        <v>47963</v>
      </c>
    </row>
    <row r="258" spans="1:5" ht="15">
      <c r="A258" s="161">
        <v>21</v>
      </c>
      <c r="B258" s="174" t="s">
        <v>605</v>
      </c>
      <c r="C258" s="174">
        <v>620</v>
      </c>
      <c r="D258" s="174" t="s">
        <v>1437</v>
      </c>
      <c r="E258" s="175">
        <v>48922</v>
      </c>
    </row>
    <row r="259" spans="1:5" ht="15">
      <c r="A259" s="161">
        <v>21</v>
      </c>
      <c r="B259" s="174" t="s">
        <v>605</v>
      </c>
      <c r="C259" s="174">
        <v>631</v>
      </c>
      <c r="D259" s="174" t="s">
        <v>1438</v>
      </c>
      <c r="E259" s="175">
        <v>45966</v>
      </c>
    </row>
    <row r="260" spans="1:5" ht="15">
      <c r="A260" s="161">
        <v>21</v>
      </c>
      <c r="B260" s="174" t="s">
        <v>605</v>
      </c>
      <c r="C260" s="174">
        <v>632</v>
      </c>
      <c r="D260" s="174" t="s">
        <v>1439</v>
      </c>
      <c r="E260" s="175">
        <v>48616</v>
      </c>
    </row>
    <row r="261" spans="1:5" ht="15">
      <c r="A261" s="161">
        <v>21</v>
      </c>
      <c r="B261" s="174" t="s">
        <v>605</v>
      </c>
      <c r="C261" s="174">
        <v>650</v>
      </c>
      <c r="D261" s="174" t="s">
        <v>1440</v>
      </c>
      <c r="E261" s="175">
        <v>47334</v>
      </c>
    </row>
    <row r="262" spans="1:5" ht="15">
      <c r="A262" s="161">
        <v>21</v>
      </c>
      <c r="B262" s="174" t="s">
        <v>605</v>
      </c>
      <c r="C262" s="174">
        <v>660</v>
      </c>
      <c r="D262" s="174" t="s">
        <v>1441</v>
      </c>
      <c r="E262" s="175">
        <v>46062</v>
      </c>
    </row>
    <row r="263" spans="1:5" ht="15">
      <c r="A263" s="161">
        <v>21</v>
      </c>
      <c r="B263" s="174" t="s">
        <v>605</v>
      </c>
      <c r="C263" s="174">
        <v>670</v>
      </c>
      <c r="D263" s="174" t="s">
        <v>1442</v>
      </c>
      <c r="E263" s="175">
        <v>46413</v>
      </c>
    </row>
    <row r="264" spans="1:5" ht="15">
      <c r="A264" s="161">
        <v>21</v>
      </c>
      <c r="B264" s="174" t="s">
        <v>605</v>
      </c>
      <c r="C264" s="174">
        <v>690</v>
      </c>
      <c r="D264" s="174" t="s">
        <v>1443</v>
      </c>
      <c r="E264" s="175">
        <v>46185</v>
      </c>
    </row>
    <row r="265" spans="1:5" ht="15">
      <c r="A265" s="161">
        <v>21</v>
      </c>
      <c r="B265" s="174" t="s">
        <v>605</v>
      </c>
      <c r="C265" s="174">
        <v>70</v>
      </c>
      <c r="D265" s="174" t="s">
        <v>1335</v>
      </c>
      <c r="E265" s="175">
        <v>47900</v>
      </c>
    </row>
    <row r="266" spans="1:5" ht="15">
      <c r="A266" s="161">
        <v>21</v>
      </c>
      <c r="B266" s="174" t="s">
        <v>605</v>
      </c>
      <c r="C266" s="174">
        <v>700</v>
      </c>
      <c r="D266" s="174" t="s">
        <v>1444</v>
      </c>
      <c r="E266" s="175">
        <v>48535</v>
      </c>
    </row>
    <row r="267" spans="1:5" ht="15">
      <c r="A267" s="161">
        <v>21</v>
      </c>
      <c r="B267" s="174" t="s">
        <v>605</v>
      </c>
      <c r="C267" s="174">
        <v>720</v>
      </c>
      <c r="D267" s="174" t="s">
        <v>1445</v>
      </c>
      <c r="E267" s="175">
        <v>47279</v>
      </c>
    </row>
    <row r="268" spans="1:5" ht="15">
      <c r="A268" s="161">
        <v>21</v>
      </c>
      <c r="B268" s="174" t="s">
        <v>605</v>
      </c>
      <c r="C268" s="174">
        <v>722</v>
      </c>
      <c r="D268" s="174" t="s">
        <v>1446</v>
      </c>
      <c r="E268" s="175">
        <v>48955</v>
      </c>
    </row>
    <row r="269" spans="1:5" ht="15">
      <c r="A269" s="161">
        <v>21</v>
      </c>
      <c r="B269" s="174" t="s">
        <v>605</v>
      </c>
      <c r="C269" s="174">
        <v>730</v>
      </c>
      <c r="D269" s="174" t="s">
        <v>1447</v>
      </c>
      <c r="E269" s="175">
        <v>48004</v>
      </c>
    </row>
    <row r="270" spans="1:5" ht="15">
      <c r="A270" s="161">
        <v>21</v>
      </c>
      <c r="B270" s="174" t="s">
        <v>605</v>
      </c>
      <c r="C270" s="174">
        <v>740</v>
      </c>
      <c r="D270" s="174" t="s">
        <v>1448</v>
      </c>
      <c r="E270" s="175">
        <v>48224</v>
      </c>
    </row>
    <row r="271" spans="1:5" ht="15">
      <c r="A271" s="161">
        <v>21</v>
      </c>
      <c r="B271" s="174" t="s">
        <v>605</v>
      </c>
      <c r="C271" s="174">
        <v>760</v>
      </c>
      <c r="D271" s="174" t="s">
        <v>1449</v>
      </c>
      <c r="E271" s="175">
        <v>46987</v>
      </c>
    </row>
    <row r="272" spans="1:5" ht="15">
      <c r="A272" s="161">
        <v>21</v>
      </c>
      <c r="B272" s="174" t="s">
        <v>605</v>
      </c>
      <c r="C272" s="174">
        <v>770</v>
      </c>
      <c r="D272" s="174" t="s">
        <v>1332</v>
      </c>
      <c r="E272" s="175">
        <v>48125</v>
      </c>
    </row>
    <row r="273" spans="1:5" ht="15">
      <c r="A273" s="161">
        <v>21</v>
      </c>
      <c r="B273" s="174" t="s">
        <v>605</v>
      </c>
      <c r="C273" s="174">
        <v>780</v>
      </c>
      <c r="D273" s="174" t="s">
        <v>1450</v>
      </c>
      <c r="E273" s="175">
        <v>47971</v>
      </c>
    </row>
    <row r="274" spans="1:5" ht="15">
      <c r="A274" s="161">
        <v>21</v>
      </c>
      <c r="B274" s="174" t="s">
        <v>605</v>
      </c>
      <c r="C274" s="174">
        <v>800</v>
      </c>
      <c r="D274" s="174" t="s">
        <v>1451</v>
      </c>
      <c r="E274" s="175">
        <v>48165</v>
      </c>
    </row>
    <row r="275" spans="1:5" ht="15">
      <c r="A275" s="161">
        <v>21</v>
      </c>
      <c r="B275" s="174" t="s">
        <v>605</v>
      </c>
      <c r="C275" s="174">
        <v>840</v>
      </c>
      <c r="D275" s="174" t="s">
        <v>1452</v>
      </c>
      <c r="E275" s="175">
        <v>48076</v>
      </c>
    </row>
    <row r="276" spans="1:5" ht="15">
      <c r="A276" s="161">
        <v>21</v>
      </c>
      <c r="B276" s="174" t="s">
        <v>605</v>
      </c>
      <c r="C276" s="174">
        <v>850</v>
      </c>
      <c r="D276" s="174" t="s">
        <v>1453</v>
      </c>
      <c r="E276" s="175">
        <v>46618</v>
      </c>
    </row>
    <row r="277" spans="1:5" ht="15">
      <c r="A277" s="161">
        <v>21</v>
      </c>
      <c r="B277" s="174" t="s">
        <v>605</v>
      </c>
      <c r="C277" s="174">
        <v>860</v>
      </c>
      <c r="D277" s="174" t="s">
        <v>1454</v>
      </c>
      <c r="E277" s="175">
        <v>46228</v>
      </c>
    </row>
    <row r="278" spans="1:5" ht="15">
      <c r="A278" s="161">
        <v>21</v>
      </c>
      <c r="B278" s="174" t="s">
        <v>605</v>
      </c>
      <c r="C278" s="174">
        <v>861</v>
      </c>
      <c r="D278" s="174" t="s">
        <v>1455</v>
      </c>
      <c r="E278" s="175">
        <v>49333</v>
      </c>
    </row>
    <row r="279" spans="1:5" ht="15">
      <c r="A279" s="161">
        <v>21</v>
      </c>
      <c r="B279" s="174" t="s">
        <v>605</v>
      </c>
      <c r="C279" s="174">
        <v>864</v>
      </c>
      <c r="D279" s="174" t="s">
        <v>1456</v>
      </c>
      <c r="E279" s="175">
        <v>32120</v>
      </c>
    </row>
    <row r="280" spans="1:5" ht="15">
      <c r="A280" s="161">
        <v>21</v>
      </c>
      <c r="B280" s="174" t="s">
        <v>605</v>
      </c>
      <c r="C280" s="174">
        <v>870</v>
      </c>
      <c r="D280" s="174" t="s">
        <v>1457</v>
      </c>
      <c r="E280" s="175">
        <v>46466</v>
      </c>
    </row>
    <row r="281" spans="1:5" ht="15">
      <c r="A281" s="161">
        <v>21</v>
      </c>
      <c r="B281" s="174" t="s">
        <v>605</v>
      </c>
      <c r="C281" s="174">
        <v>880</v>
      </c>
      <c r="D281" s="174" t="s">
        <v>1458</v>
      </c>
      <c r="E281" s="175">
        <v>46974</v>
      </c>
    </row>
    <row r="282" spans="1:5" ht="15">
      <c r="A282" s="161">
        <v>22</v>
      </c>
      <c r="B282" s="174" t="s">
        <v>1706</v>
      </c>
      <c r="C282" s="174">
        <v>10</v>
      </c>
      <c r="D282" s="174" t="s">
        <v>1459</v>
      </c>
      <c r="E282" s="175">
        <v>49129</v>
      </c>
    </row>
    <row r="283" spans="1:5" ht="15">
      <c r="A283" s="161">
        <v>22</v>
      </c>
      <c r="B283" s="174" t="s">
        <v>1706</v>
      </c>
      <c r="C283" s="174">
        <v>250</v>
      </c>
      <c r="D283" s="174" t="s">
        <v>1460</v>
      </c>
      <c r="E283" s="175">
        <v>45740</v>
      </c>
    </row>
    <row r="284" spans="1:5" ht="15">
      <c r="A284" s="161">
        <v>22</v>
      </c>
      <c r="B284" s="174" t="s">
        <v>1706</v>
      </c>
      <c r="C284" s="174">
        <v>280</v>
      </c>
      <c r="D284" s="174" t="s">
        <v>1461</v>
      </c>
      <c r="E284" s="175">
        <v>48094</v>
      </c>
    </row>
    <row r="285" spans="1:5" ht="15">
      <c r="A285" s="161">
        <v>22</v>
      </c>
      <c r="B285" s="174" t="s">
        <v>1706</v>
      </c>
      <c r="C285" s="174">
        <v>290</v>
      </c>
      <c r="D285" s="174" t="s">
        <v>1462</v>
      </c>
      <c r="E285" s="175">
        <v>43839</v>
      </c>
    </row>
    <row r="286" spans="1:5" ht="15">
      <c r="A286" s="161">
        <v>22</v>
      </c>
      <c r="B286" s="174" t="s">
        <v>1706</v>
      </c>
      <c r="C286" s="174">
        <v>60</v>
      </c>
      <c r="D286" s="174" t="s">
        <v>1463</v>
      </c>
      <c r="E286" s="175">
        <v>48374</v>
      </c>
    </row>
    <row r="287" spans="1:5" ht="15">
      <c r="A287" s="161">
        <v>23</v>
      </c>
      <c r="B287" s="174" t="s">
        <v>609</v>
      </c>
      <c r="C287" s="174">
        <v>10</v>
      </c>
      <c r="D287" s="174" t="s">
        <v>1464</v>
      </c>
      <c r="E287" s="175">
        <v>41080</v>
      </c>
    </row>
    <row r="288" spans="1:5" ht="15">
      <c r="A288" s="161">
        <v>23</v>
      </c>
      <c r="B288" s="174" t="s">
        <v>609</v>
      </c>
      <c r="C288" s="174">
        <v>11</v>
      </c>
      <c r="D288" s="174" t="s">
        <v>1465</v>
      </c>
      <c r="E288" s="175">
        <v>40852</v>
      </c>
    </row>
    <row r="289" spans="1:5" ht="15">
      <c r="A289" s="161">
        <v>24</v>
      </c>
      <c r="B289" s="174" t="s">
        <v>611</v>
      </c>
      <c r="C289" s="174">
        <v>10</v>
      </c>
      <c r="D289" s="174" t="s">
        <v>1466</v>
      </c>
      <c r="E289" s="175">
        <v>48082.53</v>
      </c>
    </row>
    <row r="290" spans="1:5" ht="15">
      <c r="A290" s="161">
        <v>24</v>
      </c>
      <c r="B290" s="174" t="s">
        <v>611</v>
      </c>
      <c r="C290" s="174">
        <v>20</v>
      </c>
      <c r="D290" s="174" t="s">
        <v>1467</v>
      </c>
      <c r="E290" s="175">
        <v>45881.09</v>
      </c>
    </row>
    <row r="291" spans="1:5" ht="15">
      <c r="A291" s="161">
        <v>24</v>
      </c>
      <c r="B291" s="174" t="s">
        <v>611</v>
      </c>
      <c r="C291" s="174">
        <v>240</v>
      </c>
      <c r="D291" s="174" t="s">
        <v>1468</v>
      </c>
      <c r="E291" s="175">
        <v>49333.17</v>
      </c>
    </row>
    <row r="292" spans="1:5" ht="15">
      <c r="A292" s="161">
        <v>24</v>
      </c>
      <c r="B292" s="174" t="s">
        <v>611</v>
      </c>
      <c r="C292" s="174">
        <v>40</v>
      </c>
      <c r="D292" s="174" t="s">
        <v>1469</v>
      </c>
      <c r="E292" s="175">
        <v>45062.3</v>
      </c>
    </row>
    <row r="293" spans="1:5" ht="15">
      <c r="A293" s="161">
        <v>24</v>
      </c>
      <c r="B293" s="174" t="s">
        <v>611</v>
      </c>
      <c r="C293" s="174">
        <v>450</v>
      </c>
      <c r="D293" s="174" t="s">
        <v>1470</v>
      </c>
      <c r="E293" s="175">
        <v>48610.38</v>
      </c>
    </row>
    <row r="294" spans="1:5" ht="15">
      <c r="A294" s="161">
        <v>24</v>
      </c>
      <c r="B294" s="174" t="s">
        <v>611</v>
      </c>
      <c r="C294" s="174">
        <v>460</v>
      </c>
      <c r="D294" s="174" t="s">
        <v>1471</v>
      </c>
      <c r="E294" s="175">
        <v>49500.02</v>
      </c>
    </row>
    <row r="295" spans="1:5" ht="15">
      <c r="A295" s="161">
        <v>24</v>
      </c>
      <c r="B295" s="174" t="s">
        <v>611</v>
      </c>
      <c r="C295" s="174">
        <v>470</v>
      </c>
      <c r="D295" s="174" t="s">
        <v>1472</v>
      </c>
      <c r="E295" s="175">
        <v>45602.16</v>
      </c>
    </row>
    <row r="296" spans="1:5" ht="15">
      <c r="A296" s="161">
        <v>24</v>
      </c>
      <c r="B296" s="174" t="s">
        <v>611</v>
      </c>
      <c r="C296" s="174">
        <v>480</v>
      </c>
      <c r="D296" s="174" t="s">
        <v>1473</v>
      </c>
      <c r="E296" s="175">
        <v>45420.76</v>
      </c>
    </row>
    <row r="297" spans="1:5" ht="15">
      <c r="A297" s="161">
        <v>24</v>
      </c>
      <c r="B297" s="174" t="s">
        <v>611</v>
      </c>
      <c r="C297" s="174">
        <v>50</v>
      </c>
      <c r="D297" s="174" t="s">
        <v>1474</v>
      </c>
      <c r="E297" s="175">
        <v>45448.88</v>
      </c>
    </row>
    <row r="298" spans="1:5" ht="15">
      <c r="A298" s="161">
        <v>24</v>
      </c>
      <c r="B298" s="174" t="s">
        <v>611</v>
      </c>
      <c r="C298" s="174">
        <v>581</v>
      </c>
      <c r="D298" s="174" t="s">
        <v>1475</v>
      </c>
      <c r="E298" s="175">
        <v>45316.24</v>
      </c>
    </row>
    <row r="299" spans="1:5" ht="15">
      <c r="A299" s="161">
        <v>24</v>
      </c>
      <c r="B299" s="174" t="s">
        <v>611</v>
      </c>
      <c r="C299" s="174">
        <v>582</v>
      </c>
      <c r="D299" s="174" t="s">
        <v>1476</v>
      </c>
      <c r="E299" s="175">
        <v>53200</v>
      </c>
    </row>
    <row r="300" spans="1:5" ht="15">
      <c r="A300" s="161">
        <v>25</v>
      </c>
      <c r="B300" s="174" t="s">
        <v>613</v>
      </c>
      <c r="C300" s="174">
        <v>140</v>
      </c>
      <c r="D300" s="174" t="s">
        <v>1477</v>
      </c>
      <c r="E300" s="175">
        <v>44645</v>
      </c>
    </row>
    <row r="301" spans="1:5" ht="15">
      <c r="A301" s="161">
        <v>25</v>
      </c>
      <c r="B301" s="174" t="s">
        <v>613</v>
      </c>
      <c r="C301" s="174">
        <v>151</v>
      </c>
      <c r="D301" s="174" t="s">
        <v>1478</v>
      </c>
      <c r="E301" s="175">
        <v>45720</v>
      </c>
    </row>
    <row r="302" spans="1:5" ht="15">
      <c r="A302" s="161">
        <v>25</v>
      </c>
      <c r="B302" s="174" t="s">
        <v>613</v>
      </c>
      <c r="C302" s="174">
        <v>152</v>
      </c>
      <c r="D302" s="174" t="s">
        <v>1479</v>
      </c>
      <c r="E302" s="175">
        <v>43596</v>
      </c>
    </row>
    <row r="303" spans="1:5" ht="15">
      <c r="A303" s="161">
        <v>26</v>
      </c>
      <c r="B303" s="174" t="s">
        <v>615</v>
      </c>
      <c r="C303" s="174">
        <v>120</v>
      </c>
      <c r="D303" s="174" t="s">
        <v>1480</v>
      </c>
      <c r="E303" s="175">
        <v>40671</v>
      </c>
    </row>
    <row r="304" spans="1:5" ht="15">
      <c r="A304" s="161">
        <v>26</v>
      </c>
      <c r="B304" s="174" t="s">
        <v>615</v>
      </c>
      <c r="C304" s="174">
        <v>20</v>
      </c>
      <c r="D304" s="174" t="s">
        <v>1481</v>
      </c>
      <c r="E304" s="175">
        <v>44782</v>
      </c>
    </row>
    <row r="305" spans="1:5" ht="15">
      <c r="A305" s="161">
        <v>26</v>
      </c>
      <c r="B305" s="174" t="s">
        <v>615</v>
      </c>
      <c r="C305" s="174">
        <v>271</v>
      </c>
      <c r="D305" s="174" t="s">
        <v>1482</v>
      </c>
      <c r="E305" s="175">
        <v>37437</v>
      </c>
    </row>
    <row r="306" spans="1:5" ht="15">
      <c r="A306" s="161">
        <v>26</v>
      </c>
      <c r="B306" s="174" t="s">
        <v>615</v>
      </c>
      <c r="C306" s="174">
        <v>40</v>
      </c>
      <c r="D306" s="174" t="s">
        <v>1483</v>
      </c>
      <c r="E306" s="175">
        <v>38359</v>
      </c>
    </row>
    <row r="307" spans="1:5" ht="15">
      <c r="A307" s="161">
        <v>26</v>
      </c>
      <c r="B307" s="174" t="s">
        <v>615</v>
      </c>
      <c r="C307" s="174">
        <v>530</v>
      </c>
      <c r="D307" s="174" t="s">
        <v>1484</v>
      </c>
      <c r="E307" s="175">
        <v>41956</v>
      </c>
    </row>
    <row r="308" spans="1:5" ht="15">
      <c r="A308" s="161">
        <v>26</v>
      </c>
      <c r="B308" s="174" t="s">
        <v>615</v>
      </c>
      <c r="C308" s="174">
        <v>840</v>
      </c>
      <c r="D308" s="174" t="s">
        <v>1485</v>
      </c>
      <c r="E308" s="175">
        <v>39446</v>
      </c>
    </row>
    <row r="309" spans="1:5" ht="15">
      <c r="A309" s="161">
        <v>26</v>
      </c>
      <c r="B309" s="174" t="s">
        <v>615</v>
      </c>
      <c r="C309" s="174">
        <v>850</v>
      </c>
      <c r="D309" s="174" t="s">
        <v>1486</v>
      </c>
      <c r="E309" s="175">
        <v>41561</v>
      </c>
    </row>
    <row r="310" spans="1:5" ht="15">
      <c r="A310" s="161">
        <v>26</v>
      </c>
      <c r="B310" s="174" t="s">
        <v>615</v>
      </c>
      <c r="C310" s="174">
        <v>860</v>
      </c>
      <c r="D310" s="174" t="s">
        <v>1487</v>
      </c>
      <c r="E310" s="175">
        <v>43719</v>
      </c>
    </row>
    <row r="311" spans="1:5" ht="15">
      <c r="A311" s="161">
        <v>27</v>
      </c>
      <c r="B311" s="174" t="s">
        <v>617</v>
      </c>
      <c r="C311" s="174">
        <v>10</v>
      </c>
      <c r="D311" s="174" t="s">
        <v>1488</v>
      </c>
      <c r="E311" s="175">
        <v>47412.72</v>
      </c>
    </row>
    <row r="312" spans="1:5" ht="15">
      <c r="A312" s="161">
        <v>27</v>
      </c>
      <c r="B312" s="174" t="s">
        <v>617</v>
      </c>
      <c r="C312" s="174">
        <v>180</v>
      </c>
      <c r="D312" s="174" t="s">
        <v>1489</v>
      </c>
      <c r="E312" s="175">
        <v>52100.67</v>
      </c>
    </row>
    <row r="313" spans="1:5" ht="15">
      <c r="A313" s="161">
        <v>27</v>
      </c>
      <c r="B313" s="174" t="s">
        <v>617</v>
      </c>
      <c r="C313" s="174">
        <v>250</v>
      </c>
      <c r="D313" s="174" t="s">
        <v>1490</v>
      </c>
      <c r="E313" s="175">
        <v>50346.04</v>
      </c>
    </row>
    <row r="314" spans="1:5" ht="15">
      <c r="A314" s="161">
        <v>27</v>
      </c>
      <c r="B314" s="174" t="s">
        <v>617</v>
      </c>
      <c r="C314" s="174">
        <v>310</v>
      </c>
      <c r="D314" s="174" t="s">
        <v>1491</v>
      </c>
      <c r="E314" s="175">
        <v>45205.09</v>
      </c>
    </row>
    <row r="315" spans="1:5" ht="15">
      <c r="A315" s="161">
        <v>27</v>
      </c>
      <c r="B315" s="174" t="s">
        <v>617</v>
      </c>
      <c r="C315" s="174">
        <v>471</v>
      </c>
      <c r="D315" s="174" t="s">
        <v>1492</v>
      </c>
      <c r="E315" s="175">
        <v>44623.69</v>
      </c>
    </row>
    <row r="316" spans="1:5" ht="15">
      <c r="A316" s="161">
        <v>27</v>
      </c>
      <c r="B316" s="174" t="s">
        <v>617</v>
      </c>
      <c r="C316" s="174">
        <v>500</v>
      </c>
      <c r="D316" s="174" t="s">
        <v>1493</v>
      </c>
      <c r="E316" s="175">
        <v>47607.18</v>
      </c>
    </row>
    <row r="317" spans="1:5" ht="15">
      <c r="A317" s="161">
        <v>27</v>
      </c>
      <c r="B317" s="174" t="s">
        <v>617</v>
      </c>
      <c r="C317" s="174">
        <v>510</v>
      </c>
      <c r="D317" s="174" t="s">
        <v>1494</v>
      </c>
      <c r="E317" s="175">
        <v>43126.77</v>
      </c>
    </row>
    <row r="318" spans="1:5" ht="15">
      <c r="A318" s="161">
        <v>27</v>
      </c>
      <c r="B318" s="174" t="s">
        <v>617</v>
      </c>
      <c r="C318" s="174">
        <v>520</v>
      </c>
      <c r="D318" s="174" t="s">
        <v>1495</v>
      </c>
      <c r="E318" s="175">
        <v>46705.51</v>
      </c>
    </row>
    <row r="319" spans="1:5" ht="15">
      <c r="A319" s="161">
        <v>28</v>
      </c>
      <c r="B319" s="174" t="s">
        <v>619</v>
      </c>
      <c r="C319" s="174">
        <v>10</v>
      </c>
      <c r="D319" s="174" t="s">
        <v>1496</v>
      </c>
      <c r="E319" s="175">
        <v>44835.65</v>
      </c>
    </row>
    <row r="320" spans="1:5" ht="15">
      <c r="A320" s="161">
        <v>28</v>
      </c>
      <c r="B320" s="174" t="s">
        <v>619</v>
      </c>
      <c r="C320" s="174">
        <v>150</v>
      </c>
      <c r="D320" s="174" t="s">
        <v>1497</v>
      </c>
      <c r="E320" s="175">
        <v>40876.55</v>
      </c>
    </row>
    <row r="321" spans="1:5" ht="15">
      <c r="A321" s="161">
        <v>28</v>
      </c>
      <c r="B321" s="174" t="s">
        <v>619</v>
      </c>
      <c r="C321" s="174">
        <v>160</v>
      </c>
      <c r="D321" s="174" t="s">
        <v>1498</v>
      </c>
      <c r="E321" s="175">
        <v>44835.65</v>
      </c>
    </row>
    <row r="322" spans="1:5" ht="15">
      <c r="A322" s="161">
        <v>29</v>
      </c>
      <c r="B322" s="174" t="s">
        <v>1707</v>
      </c>
      <c r="C322" s="174">
        <v>100</v>
      </c>
      <c r="D322" s="174" t="s">
        <v>1499</v>
      </c>
      <c r="E322" s="175">
        <v>62710.94</v>
      </c>
    </row>
    <row r="323" spans="1:5" ht="15">
      <c r="A323" s="161">
        <v>29</v>
      </c>
      <c r="B323" s="174" t="s">
        <v>1707</v>
      </c>
      <c r="C323" s="174">
        <v>1020</v>
      </c>
      <c r="D323" s="174" t="s">
        <v>1500</v>
      </c>
      <c r="E323" s="175">
        <v>64387.76</v>
      </c>
    </row>
    <row r="324" spans="1:5" ht="15">
      <c r="A324" s="161">
        <v>29</v>
      </c>
      <c r="B324" s="174" t="s">
        <v>1707</v>
      </c>
      <c r="C324" s="174">
        <v>1030</v>
      </c>
      <c r="D324" s="174" t="s">
        <v>0</v>
      </c>
      <c r="E324" s="175">
        <v>62319.03</v>
      </c>
    </row>
    <row r="325" spans="1:5" ht="15">
      <c r="A325" s="161">
        <v>29</v>
      </c>
      <c r="B325" s="174" t="s">
        <v>1707</v>
      </c>
      <c r="C325" s="174">
        <v>1050</v>
      </c>
      <c r="D325" s="174" t="s">
        <v>1</v>
      </c>
      <c r="E325" s="175">
        <v>60915.77</v>
      </c>
    </row>
    <row r="326" spans="1:5" ht="15">
      <c r="A326" s="161">
        <v>29</v>
      </c>
      <c r="B326" s="174" t="s">
        <v>1707</v>
      </c>
      <c r="C326" s="174">
        <v>1060</v>
      </c>
      <c r="D326" s="174" t="s">
        <v>2</v>
      </c>
      <c r="E326" s="175">
        <v>62854.14</v>
      </c>
    </row>
    <row r="327" spans="1:5" ht="15">
      <c r="A327" s="161">
        <v>29</v>
      </c>
      <c r="B327" s="174" t="s">
        <v>1707</v>
      </c>
      <c r="C327" s="174">
        <v>1070</v>
      </c>
      <c r="D327" s="174" t="s">
        <v>3</v>
      </c>
      <c r="E327" s="175">
        <v>63022.69</v>
      </c>
    </row>
    <row r="328" spans="1:5" ht="15">
      <c r="A328" s="161">
        <v>29</v>
      </c>
      <c r="B328" s="174" t="s">
        <v>1707</v>
      </c>
      <c r="C328" s="174">
        <v>1080</v>
      </c>
      <c r="D328" s="174" t="s">
        <v>4</v>
      </c>
      <c r="E328" s="175">
        <v>67265.68</v>
      </c>
    </row>
    <row r="329" spans="1:5" ht="15">
      <c r="A329" s="161">
        <v>29</v>
      </c>
      <c r="B329" s="174" t="s">
        <v>1707</v>
      </c>
      <c r="C329" s="174">
        <v>1090</v>
      </c>
      <c r="D329" s="174" t="s">
        <v>5</v>
      </c>
      <c r="E329" s="175">
        <v>61804.63</v>
      </c>
    </row>
    <row r="330" spans="1:5" ht="15">
      <c r="A330" s="161">
        <v>29</v>
      </c>
      <c r="B330" s="174" t="s">
        <v>1707</v>
      </c>
      <c r="C330" s="174">
        <v>110</v>
      </c>
      <c r="D330" s="174" t="s">
        <v>6</v>
      </c>
      <c r="E330" s="175">
        <v>61077.74</v>
      </c>
    </row>
    <row r="331" spans="1:5" ht="15">
      <c r="A331" s="161">
        <v>29</v>
      </c>
      <c r="B331" s="174" t="s">
        <v>1707</v>
      </c>
      <c r="C331" s="174">
        <v>1100</v>
      </c>
      <c r="D331" s="174" t="s">
        <v>7</v>
      </c>
      <c r="E331" s="175">
        <v>62863.7</v>
      </c>
    </row>
    <row r="332" spans="1:5" ht="15">
      <c r="A332" s="161">
        <v>29</v>
      </c>
      <c r="B332" s="174" t="s">
        <v>1707</v>
      </c>
      <c r="C332" s="174">
        <v>1110</v>
      </c>
      <c r="D332" s="174" t="s">
        <v>8</v>
      </c>
      <c r="E332" s="175">
        <v>66447.63</v>
      </c>
    </row>
    <row r="333" spans="1:5" ht="15">
      <c r="A333" s="161">
        <v>29</v>
      </c>
      <c r="B333" s="174" t="s">
        <v>1707</v>
      </c>
      <c r="C333" s="174">
        <v>1120</v>
      </c>
      <c r="D333" s="174" t="s">
        <v>9</v>
      </c>
      <c r="E333" s="175">
        <v>60278.73</v>
      </c>
    </row>
    <row r="334" spans="1:5" ht="15">
      <c r="A334" s="161">
        <v>29</v>
      </c>
      <c r="B334" s="174" t="s">
        <v>1707</v>
      </c>
      <c r="C334" s="174">
        <v>1130</v>
      </c>
      <c r="D334" s="174" t="s">
        <v>10</v>
      </c>
      <c r="E334" s="175">
        <v>61912.62</v>
      </c>
    </row>
    <row r="335" spans="1:5" ht="15">
      <c r="A335" s="161">
        <v>29</v>
      </c>
      <c r="B335" s="174" t="s">
        <v>1707</v>
      </c>
      <c r="C335" s="174">
        <v>1140</v>
      </c>
      <c r="D335" s="174" t="s">
        <v>11</v>
      </c>
      <c r="E335" s="175">
        <v>62764.17</v>
      </c>
    </row>
    <row r="336" spans="1:5" ht="15">
      <c r="A336" s="161">
        <v>29</v>
      </c>
      <c r="B336" s="174" t="s">
        <v>1707</v>
      </c>
      <c r="C336" s="174">
        <v>1150</v>
      </c>
      <c r="D336" s="174" t="s">
        <v>12</v>
      </c>
      <c r="E336" s="175">
        <v>64070.45</v>
      </c>
    </row>
    <row r="337" spans="1:5" ht="15">
      <c r="A337" s="161">
        <v>29</v>
      </c>
      <c r="B337" s="174" t="s">
        <v>1707</v>
      </c>
      <c r="C337" s="174">
        <v>1160</v>
      </c>
      <c r="D337" s="174" t="s">
        <v>13</v>
      </c>
      <c r="E337" s="175">
        <v>62738.78</v>
      </c>
    </row>
    <row r="338" spans="1:5" ht="15">
      <c r="A338" s="161">
        <v>29</v>
      </c>
      <c r="B338" s="174" t="s">
        <v>1707</v>
      </c>
      <c r="C338" s="174">
        <v>1170</v>
      </c>
      <c r="D338" s="174" t="s">
        <v>14</v>
      </c>
      <c r="E338" s="175">
        <v>64385.97</v>
      </c>
    </row>
    <row r="339" spans="1:5" ht="15">
      <c r="A339" s="161">
        <v>29</v>
      </c>
      <c r="B339" s="174" t="s">
        <v>1707</v>
      </c>
      <c r="C339" s="174">
        <v>1190</v>
      </c>
      <c r="D339" s="174" t="s">
        <v>15</v>
      </c>
      <c r="E339" s="175">
        <v>62608.46</v>
      </c>
    </row>
    <row r="340" spans="1:5" ht="15">
      <c r="A340" s="161">
        <v>29</v>
      </c>
      <c r="B340" s="174" t="s">
        <v>1707</v>
      </c>
      <c r="C340" s="174">
        <v>120</v>
      </c>
      <c r="D340" s="174" t="s">
        <v>16</v>
      </c>
      <c r="E340" s="175">
        <v>65282.71</v>
      </c>
    </row>
    <row r="341" spans="1:5" ht="15">
      <c r="A341" s="161">
        <v>29</v>
      </c>
      <c r="B341" s="174" t="s">
        <v>1707</v>
      </c>
      <c r="C341" s="174">
        <v>1200</v>
      </c>
      <c r="D341" s="174" t="s">
        <v>17</v>
      </c>
      <c r="E341" s="175">
        <v>60627.96</v>
      </c>
    </row>
    <row r="342" spans="1:5" ht="15">
      <c r="A342" s="161">
        <v>29</v>
      </c>
      <c r="B342" s="174" t="s">
        <v>1707</v>
      </c>
      <c r="C342" s="174">
        <v>1210</v>
      </c>
      <c r="D342" s="174" t="s">
        <v>18</v>
      </c>
      <c r="E342" s="175">
        <v>62415.99</v>
      </c>
    </row>
    <row r="343" spans="1:5" ht="15">
      <c r="A343" s="161">
        <v>29</v>
      </c>
      <c r="B343" s="174" t="s">
        <v>1707</v>
      </c>
      <c r="C343" s="174">
        <v>1240</v>
      </c>
      <c r="D343" s="174" t="s">
        <v>19</v>
      </c>
      <c r="E343" s="175">
        <v>64220.55</v>
      </c>
    </row>
    <row r="344" spans="1:5" ht="15">
      <c r="A344" s="161">
        <v>29</v>
      </c>
      <c r="B344" s="174" t="s">
        <v>1707</v>
      </c>
      <c r="C344" s="174">
        <v>1250</v>
      </c>
      <c r="D344" s="174" t="s">
        <v>20</v>
      </c>
      <c r="E344" s="175">
        <v>64487.28</v>
      </c>
    </row>
    <row r="345" spans="1:5" ht="15">
      <c r="A345" s="161">
        <v>29</v>
      </c>
      <c r="B345" s="174" t="s">
        <v>1707</v>
      </c>
      <c r="C345" s="174">
        <v>1260</v>
      </c>
      <c r="D345" s="174" t="s">
        <v>21</v>
      </c>
      <c r="E345" s="175">
        <v>67149.35</v>
      </c>
    </row>
    <row r="346" spans="1:5" ht="15">
      <c r="A346" s="161">
        <v>29</v>
      </c>
      <c r="B346" s="174" t="s">
        <v>1707</v>
      </c>
      <c r="C346" s="174">
        <v>1270</v>
      </c>
      <c r="D346" s="174" t="s">
        <v>22</v>
      </c>
      <c r="E346" s="175">
        <v>65126.48</v>
      </c>
    </row>
    <row r="347" spans="1:5" ht="15">
      <c r="A347" s="161">
        <v>29</v>
      </c>
      <c r="B347" s="174" t="s">
        <v>1707</v>
      </c>
      <c r="C347" s="174">
        <v>1290</v>
      </c>
      <c r="D347" s="174" t="s">
        <v>23</v>
      </c>
      <c r="E347" s="175">
        <v>66647.42</v>
      </c>
    </row>
    <row r="348" spans="1:5" ht="15">
      <c r="A348" s="161">
        <v>29</v>
      </c>
      <c r="B348" s="174" t="s">
        <v>1707</v>
      </c>
      <c r="C348" s="174">
        <v>1300</v>
      </c>
      <c r="D348" s="174" t="s">
        <v>24</v>
      </c>
      <c r="E348" s="175">
        <v>62770.99</v>
      </c>
    </row>
    <row r="349" spans="1:5" ht="15">
      <c r="A349" s="161">
        <v>29</v>
      </c>
      <c r="B349" s="174" t="s">
        <v>1707</v>
      </c>
      <c r="C349" s="174">
        <v>131</v>
      </c>
      <c r="D349" s="174" t="s">
        <v>25</v>
      </c>
      <c r="E349" s="175">
        <v>65382.48</v>
      </c>
    </row>
    <row r="350" spans="1:5" ht="15">
      <c r="A350" s="161">
        <v>29</v>
      </c>
      <c r="B350" s="174" t="s">
        <v>1707</v>
      </c>
      <c r="C350" s="174">
        <v>1310</v>
      </c>
      <c r="D350" s="174" t="s">
        <v>26</v>
      </c>
      <c r="E350" s="175">
        <v>61524.92</v>
      </c>
    </row>
    <row r="351" spans="1:5" ht="15">
      <c r="A351" s="161">
        <v>29</v>
      </c>
      <c r="B351" s="174" t="s">
        <v>1707</v>
      </c>
      <c r="C351" s="174">
        <v>1320</v>
      </c>
      <c r="D351" s="174" t="s">
        <v>27</v>
      </c>
      <c r="E351" s="175">
        <v>65035.63</v>
      </c>
    </row>
    <row r="352" spans="1:5" ht="15">
      <c r="A352" s="161">
        <v>29</v>
      </c>
      <c r="B352" s="174" t="s">
        <v>1707</v>
      </c>
      <c r="C352" s="174">
        <v>1330</v>
      </c>
      <c r="D352" s="174" t="s">
        <v>28</v>
      </c>
      <c r="E352" s="175">
        <v>69092.62</v>
      </c>
    </row>
    <row r="353" spans="1:5" ht="15">
      <c r="A353" s="161">
        <v>29</v>
      </c>
      <c r="B353" s="174" t="s">
        <v>1707</v>
      </c>
      <c r="C353" s="174">
        <v>1350</v>
      </c>
      <c r="D353" s="174" t="s">
        <v>29</v>
      </c>
      <c r="E353" s="175">
        <v>62383.96</v>
      </c>
    </row>
    <row r="354" spans="1:5" ht="15">
      <c r="A354" s="161">
        <v>29</v>
      </c>
      <c r="B354" s="174" t="s">
        <v>1707</v>
      </c>
      <c r="C354" s="174">
        <v>1360</v>
      </c>
      <c r="D354" s="174" t="s">
        <v>30</v>
      </c>
      <c r="E354" s="175">
        <v>59370.53</v>
      </c>
    </row>
    <row r="355" spans="1:5" ht="15">
      <c r="A355" s="161">
        <v>29</v>
      </c>
      <c r="B355" s="174" t="s">
        <v>1707</v>
      </c>
      <c r="C355" s="174">
        <v>1371</v>
      </c>
      <c r="D355" s="174" t="s">
        <v>31</v>
      </c>
      <c r="E355" s="175">
        <v>79136.12</v>
      </c>
    </row>
    <row r="356" spans="1:5" ht="15">
      <c r="A356" s="161">
        <v>29</v>
      </c>
      <c r="B356" s="174" t="s">
        <v>1707</v>
      </c>
      <c r="C356" s="174">
        <v>1380</v>
      </c>
      <c r="D356" s="174" t="s">
        <v>32</v>
      </c>
      <c r="E356" s="175">
        <v>61216.83</v>
      </c>
    </row>
    <row r="357" spans="1:5" ht="15">
      <c r="A357" s="161">
        <v>29</v>
      </c>
      <c r="B357" s="174" t="s">
        <v>1707</v>
      </c>
      <c r="C357" s="174">
        <v>1390</v>
      </c>
      <c r="D357" s="174" t="s">
        <v>33</v>
      </c>
      <c r="E357" s="175">
        <v>58385.42</v>
      </c>
    </row>
    <row r="358" spans="1:5" ht="15">
      <c r="A358" s="161">
        <v>29</v>
      </c>
      <c r="B358" s="174" t="s">
        <v>1707</v>
      </c>
      <c r="C358" s="174">
        <v>140</v>
      </c>
      <c r="D358" s="174" t="s">
        <v>34</v>
      </c>
      <c r="E358" s="175">
        <v>62101.45</v>
      </c>
    </row>
    <row r="359" spans="1:5" ht="15">
      <c r="A359" s="161">
        <v>29</v>
      </c>
      <c r="B359" s="174" t="s">
        <v>1707</v>
      </c>
      <c r="C359" s="174">
        <v>1400</v>
      </c>
      <c r="D359" s="174" t="s">
        <v>35</v>
      </c>
      <c r="E359" s="175">
        <v>57931.31</v>
      </c>
    </row>
    <row r="360" spans="1:5" ht="15">
      <c r="A360" s="161">
        <v>29</v>
      </c>
      <c r="B360" s="174" t="s">
        <v>1707</v>
      </c>
      <c r="C360" s="174">
        <v>1410</v>
      </c>
      <c r="D360" s="174" t="s">
        <v>36</v>
      </c>
      <c r="E360" s="175">
        <v>62029.03</v>
      </c>
    </row>
    <row r="361" spans="1:5" ht="15">
      <c r="A361" s="161">
        <v>29</v>
      </c>
      <c r="B361" s="174" t="s">
        <v>1707</v>
      </c>
      <c r="C361" s="174">
        <v>1420</v>
      </c>
      <c r="D361" s="174" t="s">
        <v>37</v>
      </c>
      <c r="E361" s="175">
        <v>63594.17</v>
      </c>
    </row>
    <row r="362" spans="1:5" ht="15">
      <c r="A362" s="161">
        <v>29</v>
      </c>
      <c r="B362" s="174" t="s">
        <v>1707</v>
      </c>
      <c r="C362" s="174">
        <v>1430</v>
      </c>
      <c r="D362" s="174" t="s">
        <v>38</v>
      </c>
      <c r="E362" s="175">
        <v>69338.54</v>
      </c>
    </row>
    <row r="363" spans="1:5" ht="15">
      <c r="A363" s="161">
        <v>29</v>
      </c>
      <c r="B363" s="174" t="s">
        <v>1707</v>
      </c>
      <c r="C363" s="174">
        <v>1440</v>
      </c>
      <c r="D363" s="174" t="s">
        <v>39</v>
      </c>
      <c r="E363" s="175">
        <v>59728.62</v>
      </c>
    </row>
    <row r="364" spans="1:5" ht="15">
      <c r="A364" s="161">
        <v>29</v>
      </c>
      <c r="B364" s="174" t="s">
        <v>1707</v>
      </c>
      <c r="C364" s="174">
        <v>1450</v>
      </c>
      <c r="D364" s="174" t="s">
        <v>40</v>
      </c>
      <c r="E364" s="175">
        <v>61753.45</v>
      </c>
    </row>
    <row r="365" spans="1:5" ht="15">
      <c r="A365" s="161">
        <v>29</v>
      </c>
      <c r="B365" s="174" t="s">
        <v>1707</v>
      </c>
      <c r="C365" s="174">
        <v>1460</v>
      </c>
      <c r="D365" s="174" t="s">
        <v>41</v>
      </c>
      <c r="E365" s="175">
        <v>66262.35</v>
      </c>
    </row>
    <row r="366" spans="1:5" ht="15">
      <c r="A366" s="161">
        <v>29</v>
      </c>
      <c r="B366" s="174" t="s">
        <v>1707</v>
      </c>
      <c r="C366" s="174">
        <v>1480</v>
      </c>
      <c r="D366" s="174" t="s">
        <v>42</v>
      </c>
      <c r="E366" s="175">
        <v>62533.21</v>
      </c>
    </row>
    <row r="367" spans="1:5" ht="15">
      <c r="A367" s="161">
        <v>29</v>
      </c>
      <c r="B367" s="174" t="s">
        <v>1707</v>
      </c>
      <c r="C367" s="174">
        <v>150</v>
      </c>
      <c r="D367" s="174" t="s">
        <v>43</v>
      </c>
      <c r="E367" s="175">
        <v>64573.27</v>
      </c>
    </row>
    <row r="368" spans="1:5" ht="15">
      <c r="A368" s="161">
        <v>29</v>
      </c>
      <c r="B368" s="174" t="s">
        <v>1707</v>
      </c>
      <c r="C368" s="174">
        <v>1500</v>
      </c>
      <c r="D368" s="174" t="s">
        <v>44</v>
      </c>
      <c r="E368" s="175">
        <v>61566.42</v>
      </c>
    </row>
    <row r="369" spans="1:5" ht="15">
      <c r="A369" s="161">
        <v>29</v>
      </c>
      <c r="B369" s="174" t="s">
        <v>1707</v>
      </c>
      <c r="C369" s="174">
        <v>1510</v>
      </c>
      <c r="D369" s="174" t="s">
        <v>45</v>
      </c>
      <c r="E369" s="175">
        <v>60552.81</v>
      </c>
    </row>
    <row r="370" spans="1:5" ht="15">
      <c r="A370" s="161">
        <v>29</v>
      </c>
      <c r="B370" s="174" t="s">
        <v>1707</v>
      </c>
      <c r="C370" s="174">
        <v>1521</v>
      </c>
      <c r="D370" s="174" t="s">
        <v>46</v>
      </c>
      <c r="E370" s="175">
        <v>62009.54</v>
      </c>
    </row>
    <row r="371" spans="1:5" ht="15">
      <c r="A371" s="161">
        <v>29</v>
      </c>
      <c r="B371" s="174" t="s">
        <v>1707</v>
      </c>
      <c r="C371" s="174">
        <v>1530</v>
      </c>
      <c r="D371" s="174" t="s">
        <v>47</v>
      </c>
      <c r="E371" s="175">
        <v>62094.4</v>
      </c>
    </row>
    <row r="372" spans="1:5" ht="15">
      <c r="A372" s="161">
        <v>29</v>
      </c>
      <c r="B372" s="174" t="s">
        <v>1707</v>
      </c>
      <c r="C372" s="174">
        <v>1540</v>
      </c>
      <c r="D372" s="174" t="s">
        <v>48</v>
      </c>
      <c r="E372" s="175">
        <v>62722.13</v>
      </c>
    </row>
    <row r="373" spans="1:5" ht="15">
      <c r="A373" s="161">
        <v>29</v>
      </c>
      <c r="B373" s="174" t="s">
        <v>1707</v>
      </c>
      <c r="C373" s="174">
        <v>1550</v>
      </c>
      <c r="D373" s="174" t="s">
        <v>49</v>
      </c>
      <c r="E373" s="175">
        <v>61304.27</v>
      </c>
    </row>
    <row r="374" spans="1:5" ht="15">
      <c r="A374" s="161">
        <v>29</v>
      </c>
      <c r="B374" s="174" t="s">
        <v>1707</v>
      </c>
      <c r="C374" s="174">
        <v>1570</v>
      </c>
      <c r="D374" s="174" t="s">
        <v>50</v>
      </c>
      <c r="E374" s="175">
        <v>63253.63</v>
      </c>
    </row>
    <row r="375" spans="1:5" ht="15">
      <c r="A375" s="161">
        <v>29</v>
      </c>
      <c r="B375" s="174" t="s">
        <v>1707</v>
      </c>
      <c r="C375" s="174">
        <v>1580</v>
      </c>
      <c r="D375" s="174" t="s">
        <v>51</v>
      </c>
      <c r="E375" s="175">
        <v>55445.32</v>
      </c>
    </row>
    <row r="376" spans="1:5" ht="15">
      <c r="A376" s="161">
        <v>29</v>
      </c>
      <c r="B376" s="174" t="s">
        <v>1707</v>
      </c>
      <c r="C376" s="174">
        <v>1590</v>
      </c>
      <c r="D376" s="174" t="s">
        <v>52</v>
      </c>
      <c r="E376" s="175">
        <v>62364.81</v>
      </c>
    </row>
    <row r="377" spans="1:5" ht="15">
      <c r="A377" s="161">
        <v>29</v>
      </c>
      <c r="B377" s="174" t="s">
        <v>1707</v>
      </c>
      <c r="C377" s="174">
        <v>1600</v>
      </c>
      <c r="D377" s="174" t="s">
        <v>53</v>
      </c>
      <c r="E377" s="175">
        <v>69372.71</v>
      </c>
    </row>
    <row r="378" spans="1:5" ht="15">
      <c r="A378" s="161">
        <v>29</v>
      </c>
      <c r="B378" s="174" t="s">
        <v>1707</v>
      </c>
      <c r="C378" s="174">
        <v>1610</v>
      </c>
      <c r="D378" s="174" t="s">
        <v>54</v>
      </c>
      <c r="E378" s="175">
        <v>69647.64</v>
      </c>
    </row>
    <row r="379" spans="1:5" ht="15">
      <c r="A379" s="161">
        <v>29</v>
      </c>
      <c r="B379" s="174" t="s">
        <v>1707</v>
      </c>
      <c r="C379" s="174">
        <v>1620</v>
      </c>
      <c r="D379" s="174" t="s">
        <v>55</v>
      </c>
      <c r="E379" s="175">
        <v>61585.62</v>
      </c>
    </row>
    <row r="380" spans="1:5" ht="15">
      <c r="A380" s="161">
        <v>29</v>
      </c>
      <c r="B380" s="174" t="s">
        <v>1707</v>
      </c>
      <c r="C380" s="174">
        <v>1630</v>
      </c>
      <c r="D380" s="174" t="s">
        <v>56</v>
      </c>
      <c r="E380" s="175">
        <v>63259.72</v>
      </c>
    </row>
    <row r="381" spans="1:5" ht="15">
      <c r="A381" s="161">
        <v>29</v>
      </c>
      <c r="B381" s="174" t="s">
        <v>1707</v>
      </c>
      <c r="C381" s="174">
        <v>1640</v>
      </c>
      <c r="D381" s="174" t="s">
        <v>57</v>
      </c>
      <c r="E381" s="175">
        <v>65054.67</v>
      </c>
    </row>
    <row r="382" spans="1:5" ht="15">
      <c r="A382" s="161">
        <v>29</v>
      </c>
      <c r="B382" s="174" t="s">
        <v>1707</v>
      </c>
      <c r="C382" s="174">
        <v>1650</v>
      </c>
      <c r="D382" s="174" t="s">
        <v>58</v>
      </c>
      <c r="E382" s="175">
        <v>62186.67</v>
      </c>
    </row>
    <row r="383" spans="1:5" ht="15">
      <c r="A383" s="161">
        <v>29</v>
      </c>
      <c r="B383" s="174" t="s">
        <v>1707</v>
      </c>
      <c r="C383" s="174">
        <v>1660</v>
      </c>
      <c r="D383" s="174" t="s">
        <v>59</v>
      </c>
      <c r="E383" s="175">
        <v>59622.11</v>
      </c>
    </row>
    <row r="384" spans="1:5" ht="15">
      <c r="A384" s="161">
        <v>29</v>
      </c>
      <c r="B384" s="174" t="s">
        <v>1707</v>
      </c>
      <c r="C384" s="174">
        <v>1670</v>
      </c>
      <c r="D384" s="174" t="s">
        <v>60</v>
      </c>
      <c r="E384" s="175">
        <v>62988.29</v>
      </c>
    </row>
    <row r="385" spans="1:5" ht="15">
      <c r="A385" s="161">
        <v>29</v>
      </c>
      <c r="B385" s="174" t="s">
        <v>1707</v>
      </c>
      <c r="C385" s="174">
        <v>1680</v>
      </c>
      <c r="D385" s="174" t="s">
        <v>61</v>
      </c>
      <c r="E385" s="175">
        <v>60793.05</v>
      </c>
    </row>
    <row r="386" spans="1:5" ht="15">
      <c r="A386" s="161">
        <v>29</v>
      </c>
      <c r="B386" s="174" t="s">
        <v>1707</v>
      </c>
      <c r="C386" s="174">
        <v>1690</v>
      </c>
      <c r="D386" s="174" t="s">
        <v>62</v>
      </c>
      <c r="E386" s="175">
        <v>61334</v>
      </c>
    </row>
    <row r="387" spans="1:5" ht="15">
      <c r="A387" s="161">
        <v>29</v>
      </c>
      <c r="B387" s="174" t="s">
        <v>1707</v>
      </c>
      <c r="C387" s="174">
        <v>170</v>
      </c>
      <c r="D387" s="174" t="s">
        <v>63</v>
      </c>
      <c r="E387" s="175">
        <v>64522.74</v>
      </c>
    </row>
    <row r="388" spans="1:5" ht="15">
      <c r="A388" s="161">
        <v>29</v>
      </c>
      <c r="B388" s="174" t="s">
        <v>1707</v>
      </c>
      <c r="C388" s="174">
        <v>1700</v>
      </c>
      <c r="D388" s="174" t="s">
        <v>64</v>
      </c>
      <c r="E388" s="175">
        <v>62004.77</v>
      </c>
    </row>
    <row r="389" spans="1:5" ht="15">
      <c r="A389" s="161">
        <v>29</v>
      </c>
      <c r="B389" s="174" t="s">
        <v>1707</v>
      </c>
      <c r="C389" s="174">
        <v>1710</v>
      </c>
      <c r="D389" s="174" t="s">
        <v>65</v>
      </c>
      <c r="E389" s="175">
        <v>64239.1</v>
      </c>
    </row>
    <row r="390" spans="1:5" ht="15">
      <c r="A390" s="161">
        <v>29</v>
      </c>
      <c r="B390" s="174" t="s">
        <v>1707</v>
      </c>
      <c r="C390" s="174">
        <v>1730</v>
      </c>
      <c r="D390" s="174" t="s">
        <v>66</v>
      </c>
      <c r="E390" s="175">
        <v>57484.09</v>
      </c>
    </row>
    <row r="391" spans="1:5" ht="15">
      <c r="A391" s="161">
        <v>29</v>
      </c>
      <c r="B391" s="174" t="s">
        <v>1707</v>
      </c>
      <c r="C391" s="174">
        <v>1740</v>
      </c>
      <c r="D391" s="174" t="s">
        <v>67</v>
      </c>
      <c r="E391" s="175">
        <v>62305.69</v>
      </c>
    </row>
    <row r="392" spans="1:5" ht="15">
      <c r="A392" s="161">
        <v>29</v>
      </c>
      <c r="B392" s="174" t="s">
        <v>1707</v>
      </c>
      <c r="C392" s="174">
        <v>1760</v>
      </c>
      <c r="D392" s="174" t="s">
        <v>68</v>
      </c>
      <c r="E392" s="175">
        <v>61748.32</v>
      </c>
    </row>
    <row r="393" spans="1:5" ht="15">
      <c r="A393" s="161">
        <v>29</v>
      </c>
      <c r="B393" s="174" t="s">
        <v>1707</v>
      </c>
      <c r="C393" s="174">
        <v>1761</v>
      </c>
      <c r="D393" s="174" t="s">
        <v>69</v>
      </c>
      <c r="E393" s="175">
        <v>68967.14</v>
      </c>
    </row>
    <row r="394" spans="1:5" ht="15">
      <c r="A394" s="161">
        <v>29</v>
      </c>
      <c r="B394" s="174" t="s">
        <v>1707</v>
      </c>
      <c r="C394" s="174">
        <v>1770</v>
      </c>
      <c r="D394" s="174" t="s">
        <v>70</v>
      </c>
      <c r="E394" s="175">
        <v>62944.71</v>
      </c>
    </row>
    <row r="395" spans="1:5" ht="15">
      <c r="A395" s="161">
        <v>29</v>
      </c>
      <c r="B395" s="174" t="s">
        <v>1707</v>
      </c>
      <c r="C395" s="174">
        <v>1790</v>
      </c>
      <c r="D395" s="174" t="s">
        <v>71</v>
      </c>
      <c r="E395" s="175">
        <v>65096.82</v>
      </c>
    </row>
    <row r="396" spans="1:5" ht="15">
      <c r="A396" s="161">
        <v>29</v>
      </c>
      <c r="B396" s="174" t="s">
        <v>1707</v>
      </c>
      <c r="C396" s="174">
        <v>1800</v>
      </c>
      <c r="D396" s="174" t="s">
        <v>72</v>
      </c>
      <c r="E396" s="175">
        <v>65488.61</v>
      </c>
    </row>
    <row r="397" spans="1:5" ht="15">
      <c r="A397" s="161">
        <v>29</v>
      </c>
      <c r="B397" s="174" t="s">
        <v>1707</v>
      </c>
      <c r="C397" s="174">
        <v>1810</v>
      </c>
      <c r="D397" s="174" t="s">
        <v>73</v>
      </c>
      <c r="E397" s="175">
        <v>63921.46</v>
      </c>
    </row>
    <row r="398" spans="1:5" ht="15">
      <c r="A398" s="161">
        <v>29</v>
      </c>
      <c r="B398" s="174" t="s">
        <v>1707</v>
      </c>
      <c r="C398" s="174">
        <v>1820</v>
      </c>
      <c r="D398" s="174" t="s">
        <v>74</v>
      </c>
      <c r="E398" s="175">
        <v>67442.01</v>
      </c>
    </row>
    <row r="399" spans="1:5" ht="15">
      <c r="A399" s="161">
        <v>29</v>
      </c>
      <c r="B399" s="174" t="s">
        <v>1707</v>
      </c>
      <c r="C399" s="174">
        <v>1830</v>
      </c>
      <c r="D399" s="174" t="s">
        <v>75</v>
      </c>
      <c r="E399" s="175">
        <v>69211.46</v>
      </c>
    </row>
    <row r="400" spans="1:5" ht="15">
      <c r="A400" s="161">
        <v>29</v>
      </c>
      <c r="B400" s="174" t="s">
        <v>1707</v>
      </c>
      <c r="C400" s="174">
        <v>1840</v>
      </c>
      <c r="D400" s="174" t="s">
        <v>76</v>
      </c>
      <c r="E400" s="175">
        <v>64382.01</v>
      </c>
    </row>
    <row r="401" spans="1:5" ht="15">
      <c r="A401" s="161">
        <v>29</v>
      </c>
      <c r="B401" s="174" t="s">
        <v>1707</v>
      </c>
      <c r="C401" s="174">
        <v>1850</v>
      </c>
      <c r="D401" s="174" t="s">
        <v>77</v>
      </c>
      <c r="E401" s="175">
        <v>67247.98</v>
      </c>
    </row>
    <row r="402" spans="1:5" ht="15">
      <c r="A402" s="161">
        <v>29</v>
      </c>
      <c r="B402" s="174" t="s">
        <v>1707</v>
      </c>
      <c r="C402" s="174">
        <v>1860</v>
      </c>
      <c r="D402" s="174" t="s">
        <v>78</v>
      </c>
      <c r="E402" s="175">
        <v>60625.57</v>
      </c>
    </row>
    <row r="403" spans="1:5" ht="15">
      <c r="A403" s="161">
        <v>29</v>
      </c>
      <c r="B403" s="174" t="s">
        <v>1707</v>
      </c>
      <c r="C403" s="174">
        <v>1870</v>
      </c>
      <c r="D403" s="174" t="s">
        <v>79</v>
      </c>
      <c r="E403" s="175">
        <v>62238.19</v>
      </c>
    </row>
    <row r="404" spans="1:5" ht="15">
      <c r="A404" s="161">
        <v>29</v>
      </c>
      <c r="B404" s="174" t="s">
        <v>1707</v>
      </c>
      <c r="C404" s="174">
        <v>1880</v>
      </c>
      <c r="D404" s="174" t="s">
        <v>80</v>
      </c>
      <c r="E404" s="175">
        <v>64310.61</v>
      </c>
    </row>
    <row r="405" spans="1:5" ht="15">
      <c r="A405" s="161">
        <v>29</v>
      </c>
      <c r="B405" s="174" t="s">
        <v>1707</v>
      </c>
      <c r="C405" s="174">
        <v>1890</v>
      </c>
      <c r="D405" s="174" t="s">
        <v>81</v>
      </c>
      <c r="E405" s="175">
        <v>62148.38</v>
      </c>
    </row>
    <row r="406" spans="1:5" ht="15">
      <c r="A406" s="161">
        <v>29</v>
      </c>
      <c r="B406" s="174" t="s">
        <v>1707</v>
      </c>
      <c r="C406" s="174">
        <v>190</v>
      </c>
      <c r="D406" s="174" t="s">
        <v>82</v>
      </c>
      <c r="E406" s="175">
        <v>65352.57</v>
      </c>
    </row>
    <row r="407" spans="1:5" ht="15">
      <c r="A407" s="161">
        <v>29</v>
      </c>
      <c r="B407" s="174" t="s">
        <v>1707</v>
      </c>
      <c r="C407" s="174">
        <v>1900</v>
      </c>
      <c r="D407" s="174" t="s">
        <v>83</v>
      </c>
      <c r="E407" s="175">
        <v>60358.45</v>
      </c>
    </row>
    <row r="408" spans="1:5" ht="15">
      <c r="A408" s="161">
        <v>29</v>
      </c>
      <c r="B408" s="174" t="s">
        <v>1707</v>
      </c>
      <c r="C408" s="174">
        <v>1901</v>
      </c>
      <c r="D408" s="174" t="s">
        <v>84</v>
      </c>
      <c r="E408" s="175">
        <v>61746.67</v>
      </c>
    </row>
    <row r="409" spans="1:5" ht="15">
      <c r="A409" s="161">
        <v>29</v>
      </c>
      <c r="B409" s="174" t="s">
        <v>1707</v>
      </c>
      <c r="C409" s="174">
        <v>1920</v>
      </c>
      <c r="D409" s="174" t="s">
        <v>85</v>
      </c>
      <c r="E409" s="175">
        <v>63579.48</v>
      </c>
    </row>
    <row r="410" spans="1:5" ht="15">
      <c r="A410" s="161">
        <v>29</v>
      </c>
      <c r="B410" s="174" t="s">
        <v>1707</v>
      </c>
      <c r="C410" s="174">
        <v>1940</v>
      </c>
      <c r="D410" s="174" t="s">
        <v>86</v>
      </c>
      <c r="E410" s="175">
        <v>61949.34</v>
      </c>
    </row>
    <row r="411" spans="1:5" ht="15">
      <c r="A411" s="161">
        <v>29</v>
      </c>
      <c r="B411" s="174" t="s">
        <v>1707</v>
      </c>
      <c r="C411" s="174">
        <v>1950</v>
      </c>
      <c r="D411" s="174" t="s">
        <v>87</v>
      </c>
      <c r="E411" s="175">
        <v>57834.87</v>
      </c>
    </row>
    <row r="412" spans="1:5" ht="15">
      <c r="A412" s="161">
        <v>29</v>
      </c>
      <c r="B412" s="174" t="s">
        <v>1707</v>
      </c>
      <c r="C412" s="174">
        <v>1960</v>
      </c>
      <c r="D412" s="174" t="s">
        <v>88</v>
      </c>
      <c r="E412" s="175">
        <v>67381.39</v>
      </c>
    </row>
    <row r="413" spans="1:5" ht="15">
      <c r="A413" s="161">
        <v>29</v>
      </c>
      <c r="B413" s="174" t="s">
        <v>1707</v>
      </c>
      <c r="C413" s="174">
        <v>1970</v>
      </c>
      <c r="D413" s="174" t="s">
        <v>89</v>
      </c>
      <c r="E413" s="175">
        <v>64599.53</v>
      </c>
    </row>
    <row r="414" spans="1:5" ht="15">
      <c r="A414" s="161">
        <v>29</v>
      </c>
      <c r="B414" s="174" t="s">
        <v>1707</v>
      </c>
      <c r="C414" s="174">
        <v>1980</v>
      </c>
      <c r="D414" s="174" t="s">
        <v>90</v>
      </c>
      <c r="E414" s="175">
        <v>68078.95</v>
      </c>
    </row>
    <row r="415" spans="1:5" ht="15">
      <c r="A415" s="161">
        <v>29</v>
      </c>
      <c r="B415" s="174" t="s">
        <v>1707</v>
      </c>
      <c r="C415" s="174">
        <v>1990</v>
      </c>
      <c r="D415" s="174" t="s">
        <v>91</v>
      </c>
      <c r="E415" s="175">
        <v>64362.28</v>
      </c>
    </row>
    <row r="416" spans="1:5" ht="15">
      <c r="A416" s="161">
        <v>29</v>
      </c>
      <c r="B416" s="174" t="s">
        <v>1707</v>
      </c>
      <c r="C416" s="174">
        <v>20</v>
      </c>
      <c r="D416" s="174" t="s">
        <v>92</v>
      </c>
      <c r="E416" s="175">
        <v>64498.18</v>
      </c>
    </row>
    <row r="417" spans="1:5" ht="15">
      <c r="A417" s="161">
        <v>29</v>
      </c>
      <c r="B417" s="174" t="s">
        <v>1707</v>
      </c>
      <c r="C417" s="174">
        <v>200</v>
      </c>
      <c r="D417" s="174" t="s">
        <v>93</v>
      </c>
      <c r="E417" s="175">
        <v>65249.49</v>
      </c>
    </row>
    <row r="418" spans="1:5" ht="15">
      <c r="A418" s="161">
        <v>29</v>
      </c>
      <c r="B418" s="174" t="s">
        <v>1707</v>
      </c>
      <c r="C418" s="174">
        <v>2000</v>
      </c>
      <c r="D418" s="174" t="s">
        <v>94</v>
      </c>
      <c r="E418" s="175">
        <v>62891.45</v>
      </c>
    </row>
    <row r="419" spans="1:5" ht="15">
      <c r="A419" s="161">
        <v>29</v>
      </c>
      <c r="B419" s="174" t="s">
        <v>1707</v>
      </c>
      <c r="C419" s="174">
        <v>2010</v>
      </c>
      <c r="D419" s="174" t="s">
        <v>95</v>
      </c>
      <c r="E419" s="175">
        <v>63971.89</v>
      </c>
    </row>
    <row r="420" spans="1:5" ht="15">
      <c r="A420" s="161">
        <v>29</v>
      </c>
      <c r="B420" s="174" t="s">
        <v>1707</v>
      </c>
      <c r="C420" s="174">
        <v>2020</v>
      </c>
      <c r="D420" s="174" t="s">
        <v>96</v>
      </c>
      <c r="E420" s="175">
        <v>62152.26</v>
      </c>
    </row>
    <row r="421" spans="1:5" ht="15">
      <c r="A421" s="161">
        <v>29</v>
      </c>
      <c r="B421" s="174" t="s">
        <v>1707</v>
      </c>
      <c r="C421" s="174">
        <v>2030</v>
      </c>
      <c r="D421" s="174" t="s">
        <v>97</v>
      </c>
      <c r="E421" s="175">
        <v>63058.19</v>
      </c>
    </row>
    <row r="422" spans="1:5" ht="15">
      <c r="A422" s="161">
        <v>29</v>
      </c>
      <c r="B422" s="174" t="s">
        <v>1707</v>
      </c>
      <c r="C422" s="174">
        <v>2040</v>
      </c>
      <c r="D422" s="174" t="s">
        <v>98</v>
      </c>
      <c r="E422" s="175">
        <v>63863.73</v>
      </c>
    </row>
    <row r="423" spans="1:5" ht="15">
      <c r="A423" s="161">
        <v>29</v>
      </c>
      <c r="B423" s="174" t="s">
        <v>1707</v>
      </c>
      <c r="C423" s="174">
        <v>2050</v>
      </c>
      <c r="D423" s="174" t="s">
        <v>99</v>
      </c>
      <c r="E423" s="175">
        <v>63590.48</v>
      </c>
    </row>
    <row r="424" spans="1:5" ht="15">
      <c r="A424" s="161">
        <v>29</v>
      </c>
      <c r="B424" s="174" t="s">
        <v>1707</v>
      </c>
      <c r="C424" s="174">
        <v>2060</v>
      </c>
      <c r="D424" s="174" t="s">
        <v>100</v>
      </c>
      <c r="E424" s="175">
        <v>67526.95</v>
      </c>
    </row>
    <row r="425" spans="1:5" ht="15">
      <c r="A425" s="161">
        <v>29</v>
      </c>
      <c r="B425" s="174" t="s">
        <v>1707</v>
      </c>
      <c r="C425" s="174">
        <v>2070</v>
      </c>
      <c r="D425" s="174" t="s">
        <v>101</v>
      </c>
      <c r="E425" s="175">
        <v>67942.71</v>
      </c>
    </row>
    <row r="426" spans="1:5" ht="15">
      <c r="A426" s="161">
        <v>29</v>
      </c>
      <c r="B426" s="174" t="s">
        <v>1707</v>
      </c>
      <c r="C426" s="174">
        <v>2080</v>
      </c>
      <c r="D426" s="174" t="s">
        <v>102</v>
      </c>
      <c r="E426" s="175">
        <v>62873.12</v>
      </c>
    </row>
    <row r="427" spans="1:5" ht="15">
      <c r="A427" s="161">
        <v>29</v>
      </c>
      <c r="B427" s="174" t="s">
        <v>1707</v>
      </c>
      <c r="C427" s="174">
        <v>2090</v>
      </c>
      <c r="D427" s="174" t="s">
        <v>103</v>
      </c>
      <c r="E427" s="175">
        <v>64400.46</v>
      </c>
    </row>
    <row r="428" spans="1:5" ht="15">
      <c r="A428" s="161">
        <v>29</v>
      </c>
      <c r="B428" s="174" t="s">
        <v>1707</v>
      </c>
      <c r="C428" s="174">
        <v>2100</v>
      </c>
      <c r="D428" s="174" t="s">
        <v>104</v>
      </c>
      <c r="E428" s="175">
        <v>63093.62</v>
      </c>
    </row>
    <row r="429" spans="1:5" ht="15">
      <c r="A429" s="161">
        <v>29</v>
      </c>
      <c r="B429" s="174" t="s">
        <v>1707</v>
      </c>
      <c r="C429" s="174">
        <v>220</v>
      </c>
      <c r="D429" s="174" t="s">
        <v>105</v>
      </c>
      <c r="E429" s="175">
        <v>64496.52</v>
      </c>
    </row>
    <row r="430" spans="1:5" ht="15">
      <c r="A430" s="161">
        <v>29</v>
      </c>
      <c r="B430" s="174" t="s">
        <v>1707</v>
      </c>
      <c r="C430" s="174">
        <v>2201</v>
      </c>
      <c r="D430" s="174" t="s">
        <v>106</v>
      </c>
      <c r="E430" s="175">
        <v>75357.22</v>
      </c>
    </row>
    <row r="431" spans="1:5" ht="15">
      <c r="A431" s="161">
        <v>29</v>
      </c>
      <c r="B431" s="174" t="s">
        <v>1707</v>
      </c>
      <c r="C431" s="174">
        <v>2202</v>
      </c>
      <c r="D431" s="174" t="s">
        <v>107</v>
      </c>
      <c r="E431" s="175">
        <v>70336.04</v>
      </c>
    </row>
    <row r="432" spans="1:5" ht="15">
      <c r="A432" s="161">
        <v>29</v>
      </c>
      <c r="B432" s="174" t="s">
        <v>1707</v>
      </c>
      <c r="C432" s="174">
        <v>2203</v>
      </c>
      <c r="D432" s="174" t="s">
        <v>108</v>
      </c>
      <c r="E432" s="175">
        <v>62849.22</v>
      </c>
    </row>
    <row r="433" spans="1:5" ht="15">
      <c r="A433" s="161">
        <v>29</v>
      </c>
      <c r="B433" s="174" t="s">
        <v>1707</v>
      </c>
      <c r="C433" s="174">
        <v>2204</v>
      </c>
      <c r="D433" s="174" t="s">
        <v>109</v>
      </c>
      <c r="E433" s="175">
        <v>69007.12</v>
      </c>
    </row>
    <row r="434" spans="1:5" ht="15">
      <c r="A434" s="161">
        <v>29</v>
      </c>
      <c r="B434" s="174" t="s">
        <v>1707</v>
      </c>
      <c r="C434" s="174">
        <v>2205</v>
      </c>
      <c r="D434" s="174" t="s">
        <v>110</v>
      </c>
      <c r="E434" s="175">
        <v>66033.82</v>
      </c>
    </row>
    <row r="435" spans="1:5" ht="15">
      <c r="A435" s="161">
        <v>29</v>
      </c>
      <c r="B435" s="174" t="s">
        <v>1707</v>
      </c>
      <c r="C435" s="174">
        <v>2209</v>
      </c>
      <c r="D435" s="174" t="s">
        <v>111</v>
      </c>
      <c r="E435" s="175">
        <v>59661.3</v>
      </c>
    </row>
    <row r="436" spans="1:5" ht="15">
      <c r="A436" s="161">
        <v>29</v>
      </c>
      <c r="B436" s="174" t="s">
        <v>1707</v>
      </c>
      <c r="C436" s="174">
        <v>2210</v>
      </c>
      <c r="D436" s="174" t="s">
        <v>112</v>
      </c>
      <c r="E436" s="175">
        <v>69283.53</v>
      </c>
    </row>
    <row r="437" spans="1:5" ht="15">
      <c r="A437" s="161">
        <v>29</v>
      </c>
      <c r="B437" s="174" t="s">
        <v>1707</v>
      </c>
      <c r="C437" s="174">
        <v>2211</v>
      </c>
      <c r="D437" s="174" t="s">
        <v>113</v>
      </c>
      <c r="E437" s="175">
        <v>71776.69</v>
      </c>
    </row>
    <row r="438" spans="1:5" ht="15">
      <c r="A438" s="161">
        <v>29</v>
      </c>
      <c r="B438" s="174" t="s">
        <v>1707</v>
      </c>
      <c r="C438" s="174">
        <v>2222</v>
      </c>
      <c r="D438" s="174" t="s">
        <v>114</v>
      </c>
      <c r="E438" s="175">
        <v>63652.24</v>
      </c>
    </row>
    <row r="439" spans="1:5" ht="15">
      <c r="A439" s="161">
        <v>29</v>
      </c>
      <c r="B439" s="174" t="s">
        <v>1707</v>
      </c>
      <c r="C439" s="174">
        <v>2224</v>
      </c>
      <c r="D439" s="174" t="s">
        <v>115</v>
      </c>
      <c r="E439" s="175">
        <v>69695.56</v>
      </c>
    </row>
    <row r="440" spans="1:5" ht="15">
      <c r="A440" s="161">
        <v>29</v>
      </c>
      <c r="B440" s="174" t="s">
        <v>1707</v>
      </c>
      <c r="C440" s="174">
        <v>2225</v>
      </c>
      <c r="D440" s="174" t="s">
        <v>116</v>
      </c>
      <c r="E440" s="175">
        <v>63475.44</v>
      </c>
    </row>
    <row r="441" spans="1:5" ht="15">
      <c r="A441" s="161">
        <v>29</v>
      </c>
      <c r="B441" s="174" t="s">
        <v>1707</v>
      </c>
      <c r="C441" s="174">
        <v>2228</v>
      </c>
      <c r="D441" s="174" t="s">
        <v>117</v>
      </c>
      <c r="E441" s="175">
        <v>67277.48</v>
      </c>
    </row>
    <row r="442" spans="1:5" ht="15">
      <c r="A442" s="161">
        <v>29</v>
      </c>
      <c r="B442" s="174" t="s">
        <v>1707</v>
      </c>
      <c r="C442" s="174">
        <v>2229</v>
      </c>
      <c r="D442" s="174" t="s">
        <v>118</v>
      </c>
      <c r="E442" s="175">
        <v>62811.38</v>
      </c>
    </row>
    <row r="443" spans="1:5" ht="15">
      <c r="A443" s="161">
        <v>29</v>
      </c>
      <c r="B443" s="174" t="s">
        <v>1707</v>
      </c>
      <c r="C443" s="174">
        <v>2230</v>
      </c>
      <c r="D443" s="174" t="s">
        <v>119</v>
      </c>
      <c r="E443" s="175">
        <v>60902.76</v>
      </c>
    </row>
    <row r="444" spans="1:5" ht="15">
      <c r="A444" s="161">
        <v>29</v>
      </c>
      <c r="B444" s="174" t="s">
        <v>1707</v>
      </c>
      <c r="C444" s="174">
        <v>2231</v>
      </c>
      <c r="D444" s="174" t="s">
        <v>120</v>
      </c>
      <c r="E444" s="175">
        <v>60362.76</v>
      </c>
    </row>
    <row r="445" spans="1:5" ht="15">
      <c r="A445" s="161">
        <v>29</v>
      </c>
      <c r="B445" s="174" t="s">
        <v>1707</v>
      </c>
      <c r="C445" s="174">
        <v>2233</v>
      </c>
      <c r="D445" s="174" t="s">
        <v>121</v>
      </c>
      <c r="E445" s="175">
        <v>64806.63</v>
      </c>
    </row>
    <row r="446" spans="1:5" ht="15">
      <c r="A446" s="161">
        <v>29</v>
      </c>
      <c r="B446" s="174" t="s">
        <v>1707</v>
      </c>
      <c r="C446" s="174">
        <v>2234</v>
      </c>
      <c r="D446" s="174" t="s">
        <v>122</v>
      </c>
      <c r="E446" s="175">
        <v>64352.63</v>
      </c>
    </row>
    <row r="447" spans="1:5" ht="15">
      <c r="A447" s="161">
        <v>29</v>
      </c>
      <c r="B447" s="174" t="s">
        <v>1707</v>
      </c>
      <c r="C447" s="174">
        <v>2235</v>
      </c>
      <c r="D447" s="174" t="s">
        <v>123</v>
      </c>
      <c r="E447" s="175">
        <v>62340.71</v>
      </c>
    </row>
    <row r="448" spans="1:5" ht="15">
      <c r="A448" s="161">
        <v>29</v>
      </c>
      <c r="B448" s="174" t="s">
        <v>1707</v>
      </c>
      <c r="C448" s="174">
        <v>2236</v>
      </c>
      <c r="D448" s="174" t="s">
        <v>124</v>
      </c>
      <c r="E448" s="175">
        <v>59770.44</v>
      </c>
    </row>
    <row r="449" spans="1:5" ht="15">
      <c r="A449" s="161">
        <v>29</v>
      </c>
      <c r="B449" s="174" t="s">
        <v>1707</v>
      </c>
      <c r="C449" s="174">
        <v>2237</v>
      </c>
      <c r="D449" s="174" t="s">
        <v>125</v>
      </c>
      <c r="E449" s="175">
        <v>64027.03</v>
      </c>
    </row>
    <row r="450" spans="1:5" ht="15">
      <c r="A450" s="161">
        <v>29</v>
      </c>
      <c r="B450" s="174" t="s">
        <v>1707</v>
      </c>
      <c r="C450" s="174">
        <v>2238</v>
      </c>
      <c r="D450" s="174" t="s">
        <v>126</v>
      </c>
      <c r="E450" s="175">
        <v>72147.97</v>
      </c>
    </row>
    <row r="451" spans="1:5" ht="15">
      <c r="A451" s="161">
        <v>29</v>
      </c>
      <c r="B451" s="174" t="s">
        <v>1707</v>
      </c>
      <c r="C451" s="174">
        <v>2239</v>
      </c>
      <c r="D451" s="174" t="s">
        <v>127</v>
      </c>
      <c r="E451" s="175">
        <v>80644.87</v>
      </c>
    </row>
    <row r="452" spans="1:5" ht="15">
      <c r="A452" s="161">
        <v>29</v>
      </c>
      <c r="B452" s="174" t="s">
        <v>1707</v>
      </c>
      <c r="C452" s="174">
        <v>2241</v>
      </c>
      <c r="D452" s="174" t="s">
        <v>128</v>
      </c>
      <c r="E452" s="175">
        <v>64178.97</v>
      </c>
    </row>
    <row r="453" spans="1:5" ht="15">
      <c r="A453" s="161">
        <v>29</v>
      </c>
      <c r="B453" s="174" t="s">
        <v>1707</v>
      </c>
      <c r="C453" s="174">
        <v>2243</v>
      </c>
      <c r="D453" s="174" t="s">
        <v>129</v>
      </c>
      <c r="E453" s="175">
        <v>58658.22</v>
      </c>
    </row>
    <row r="454" spans="1:5" ht="15">
      <c r="A454" s="161">
        <v>29</v>
      </c>
      <c r="B454" s="174" t="s">
        <v>1707</v>
      </c>
      <c r="C454" s="174">
        <v>250</v>
      </c>
      <c r="D454" s="174" t="s">
        <v>130</v>
      </c>
      <c r="E454" s="175">
        <v>65215.59</v>
      </c>
    </row>
    <row r="455" spans="1:5" ht="15">
      <c r="A455" s="161">
        <v>29</v>
      </c>
      <c r="B455" s="174" t="s">
        <v>1707</v>
      </c>
      <c r="C455" s="174">
        <v>260</v>
      </c>
      <c r="D455" s="174" t="s">
        <v>131</v>
      </c>
      <c r="E455" s="175">
        <v>64700.57</v>
      </c>
    </row>
    <row r="456" spans="1:5" ht="15">
      <c r="A456" s="161">
        <v>29</v>
      </c>
      <c r="B456" s="174" t="s">
        <v>1707</v>
      </c>
      <c r="C456" s="174">
        <v>270</v>
      </c>
      <c r="D456" s="174" t="s">
        <v>132</v>
      </c>
      <c r="E456" s="175">
        <v>67514.1</v>
      </c>
    </row>
    <row r="457" spans="1:5" ht="15">
      <c r="A457" s="161">
        <v>29</v>
      </c>
      <c r="B457" s="174" t="s">
        <v>1707</v>
      </c>
      <c r="C457" s="174">
        <v>280</v>
      </c>
      <c r="D457" s="174" t="s">
        <v>133</v>
      </c>
      <c r="E457" s="175">
        <v>58391.79</v>
      </c>
    </row>
    <row r="458" spans="1:5" ht="15">
      <c r="A458" s="161">
        <v>29</v>
      </c>
      <c r="B458" s="174" t="s">
        <v>1707</v>
      </c>
      <c r="C458" s="174">
        <v>290</v>
      </c>
      <c r="D458" s="174" t="s">
        <v>134</v>
      </c>
      <c r="E458" s="175">
        <v>58621.96</v>
      </c>
    </row>
    <row r="459" spans="1:5" ht="15">
      <c r="A459" s="161">
        <v>29</v>
      </c>
      <c r="B459" s="174" t="s">
        <v>1707</v>
      </c>
      <c r="C459" s="174">
        <v>300</v>
      </c>
      <c r="D459" s="174" t="s">
        <v>135</v>
      </c>
      <c r="E459" s="175">
        <v>67793.17</v>
      </c>
    </row>
    <row r="460" spans="1:5" ht="15">
      <c r="A460" s="161">
        <v>29</v>
      </c>
      <c r="B460" s="174" t="s">
        <v>1707</v>
      </c>
      <c r="C460" s="174">
        <v>32</v>
      </c>
      <c r="D460" s="174" t="s">
        <v>136</v>
      </c>
      <c r="E460" s="175">
        <v>68503.14</v>
      </c>
    </row>
    <row r="461" spans="1:5" ht="15">
      <c r="A461" s="161">
        <v>29</v>
      </c>
      <c r="B461" s="174" t="s">
        <v>1707</v>
      </c>
      <c r="C461" s="174">
        <v>320</v>
      </c>
      <c r="D461" s="174" t="s">
        <v>137</v>
      </c>
      <c r="E461" s="175">
        <v>66060.77</v>
      </c>
    </row>
    <row r="462" spans="1:5" ht="15">
      <c r="A462" s="161">
        <v>29</v>
      </c>
      <c r="B462" s="174" t="s">
        <v>1707</v>
      </c>
      <c r="C462" s="174">
        <v>33</v>
      </c>
      <c r="D462" s="174" t="s">
        <v>138</v>
      </c>
      <c r="E462" s="175">
        <v>69553.86</v>
      </c>
    </row>
    <row r="463" spans="1:5" ht="15">
      <c r="A463" s="161">
        <v>29</v>
      </c>
      <c r="B463" s="174" t="s">
        <v>1707</v>
      </c>
      <c r="C463" s="174">
        <v>330</v>
      </c>
      <c r="D463" s="174" t="s">
        <v>139</v>
      </c>
      <c r="E463" s="175">
        <v>62518.75</v>
      </c>
    </row>
    <row r="464" spans="1:5" ht="15">
      <c r="A464" s="161">
        <v>29</v>
      </c>
      <c r="B464" s="174" t="s">
        <v>1707</v>
      </c>
      <c r="C464" s="174">
        <v>350</v>
      </c>
      <c r="D464" s="174" t="s">
        <v>140</v>
      </c>
      <c r="E464" s="175">
        <v>64511.31</v>
      </c>
    </row>
    <row r="465" spans="1:5" ht="15">
      <c r="A465" s="161">
        <v>29</v>
      </c>
      <c r="B465" s="174" t="s">
        <v>1707</v>
      </c>
      <c r="C465" s="174">
        <v>370</v>
      </c>
      <c r="D465" s="174" t="s">
        <v>141</v>
      </c>
      <c r="E465" s="175">
        <v>66806.32</v>
      </c>
    </row>
    <row r="466" spans="1:5" ht="15">
      <c r="A466" s="161">
        <v>29</v>
      </c>
      <c r="B466" s="174" t="s">
        <v>1707</v>
      </c>
      <c r="C466" s="174">
        <v>380</v>
      </c>
      <c r="D466" s="174" t="s">
        <v>142</v>
      </c>
      <c r="E466" s="175">
        <v>66596.32</v>
      </c>
    </row>
    <row r="467" spans="1:5" ht="15">
      <c r="A467" s="161">
        <v>29</v>
      </c>
      <c r="B467" s="174" t="s">
        <v>1707</v>
      </c>
      <c r="C467" s="174">
        <v>390</v>
      </c>
      <c r="D467" s="174" t="s">
        <v>143</v>
      </c>
      <c r="E467" s="175">
        <v>66358.09</v>
      </c>
    </row>
    <row r="468" spans="1:5" ht="15">
      <c r="A468" s="161">
        <v>29</v>
      </c>
      <c r="B468" s="174" t="s">
        <v>1707</v>
      </c>
      <c r="C468" s="174">
        <v>400</v>
      </c>
      <c r="D468" s="174" t="s">
        <v>144</v>
      </c>
      <c r="E468" s="175">
        <v>69481.92</v>
      </c>
    </row>
    <row r="469" spans="1:5" ht="15">
      <c r="A469" s="161">
        <v>29</v>
      </c>
      <c r="B469" s="174" t="s">
        <v>1707</v>
      </c>
      <c r="C469" s="174">
        <v>420</v>
      </c>
      <c r="D469" s="174" t="s">
        <v>145</v>
      </c>
      <c r="E469" s="175">
        <v>62763.66</v>
      </c>
    </row>
    <row r="470" spans="1:5" ht="15">
      <c r="A470" s="161">
        <v>29</v>
      </c>
      <c r="B470" s="174" t="s">
        <v>1707</v>
      </c>
      <c r="C470" s="174">
        <v>430</v>
      </c>
      <c r="D470" s="174" t="s">
        <v>146</v>
      </c>
      <c r="E470" s="175">
        <v>65789.15</v>
      </c>
    </row>
    <row r="471" spans="1:5" ht="15">
      <c r="A471" s="161">
        <v>29</v>
      </c>
      <c r="B471" s="174" t="s">
        <v>1707</v>
      </c>
      <c r="C471" s="174">
        <v>440</v>
      </c>
      <c r="D471" s="174" t="s">
        <v>147</v>
      </c>
      <c r="E471" s="175">
        <v>65573.67</v>
      </c>
    </row>
    <row r="472" spans="1:5" ht="15">
      <c r="A472" s="161">
        <v>29</v>
      </c>
      <c r="B472" s="174" t="s">
        <v>1707</v>
      </c>
      <c r="C472" s="174">
        <v>470</v>
      </c>
      <c r="D472" s="174" t="s">
        <v>148</v>
      </c>
      <c r="E472" s="175">
        <v>66571.97</v>
      </c>
    </row>
    <row r="473" spans="1:5" ht="15">
      <c r="A473" s="161">
        <v>29</v>
      </c>
      <c r="B473" s="174" t="s">
        <v>1707</v>
      </c>
      <c r="C473" s="174">
        <v>480</v>
      </c>
      <c r="D473" s="174" t="s">
        <v>149</v>
      </c>
      <c r="E473" s="175">
        <v>66625.41</v>
      </c>
    </row>
    <row r="474" spans="1:5" ht="15">
      <c r="A474" s="161">
        <v>29</v>
      </c>
      <c r="B474" s="174" t="s">
        <v>1707</v>
      </c>
      <c r="C474" s="174">
        <v>490</v>
      </c>
      <c r="D474" s="174" t="s">
        <v>150</v>
      </c>
      <c r="E474" s="175">
        <v>59957.02</v>
      </c>
    </row>
    <row r="475" spans="1:5" ht="15">
      <c r="A475" s="161">
        <v>29</v>
      </c>
      <c r="B475" s="174" t="s">
        <v>1707</v>
      </c>
      <c r="C475" s="174">
        <v>510</v>
      </c>
      <c r="D475" s="174" t="s">
        <v>151</v>
      </c>
      <c r="E475" s="175">
        <v>69950.08</v>
      </c>
    </row>
    <row r="476" spans="1:5" ht="15">
      <c r="A476" s="161">
        <v>29</v>
      </c>
      <c r="B476" s="174" t="s">
        <v>1707</v>
      </c>
      <c r="C476" s="174">
        <v>520</v>
      </c>
      <c r="D476" s="174" t="s">
        <v>152</v>
      </c>
      <c r="E476" s="175">
        <v>58609.5</v>
      </c>
    </row>
    <row r="477" spans="1:5" ht="15">
      <c r="A477" s="161">
        <v>29</v>
      </c>
      <c r="B477" s="174" t="s">
        <v>1707</v>
      </c>
      <c r="C477" s="174">
        <v>530</v>
      </c>
      <c r="D477" s="174" t="s">
        <v>153</v>
      </c>
      <c r="E477" s="175">
        <v>59709.08</v>
      </c>
    </row>
    <row r="478" spans="1:5" ht="15">
      <c r="A478" s="161">
        <v>29</v>
      </c>
      <c r="B478" s="174" t="s">
        <v>1707</v>
      </c>
      <c r="C478" s="174">
        <v>550</v>
      </c>
      <c r="D478" s="174" t="s">
        <v>154</v>
      </c>
      <c r="E478" s="175">
        <v>59943.69</v>
      </c>
    </row>
    <row r="479" spans="1:5" ht="15">
      <c r="A479" s="161">
        <v>29</v>
      </c>
      <c r="B479" s="174" t="s">
        <v>1707</v>
      </c>
      <c r="C479" s="174">
        <v>560</v>
      </c>
      <c r="D479" s="174" t="s">
        <v>155</v>
      </c>
      <c r="E479" s="175">
        <v>58463.96</v>
      </c>
    </row>
    <row r="480" spans="1:5" ht="15">
      <c r="A480" s="161">
        <v>29</v>
      </c>
      <c r="B480" s="174" t="s">
        <v>1707</v>
      </c>
      <c r="C480" s="174">
        <v>570</v>
      </c>
      <c r="D480" s="174" t="s">
        <v>156</v>
      </c>
      <c r="E480" s="175">
        <v>67262.34</v>
      </c>
    </row>
    <row r="481" spans="1:5" ht="15">
      <c r="A481" s="161">
        <v>29</v>
      </c>
      <c r="B481" s="174" t="s">
        <v>1707</v>
      </c>
      <c r="C481" s="174">
        <v>580</v>
      </c>
      <c r="D481" s="174" t="s">
        <v>157</v>
      </c>
      <c r="E481" s="175">
        <v>66142.79</v>
      </c>
    </row>
    <row r="482" spans="1:5" ht="15">
      <c r="A482" s="161">
        <v>29</v>
      </c>
      <c r="B482" s="174" t="s">
        <v>1707</v>
      </c>
      <c r="C482" s="174">
        <v>590</v>
      </c>
      <c r="D482" s="174" t="s">
        <v>158</v>
      </c>
      <c r="E482" s="175">
        <v>70282.78</v>
      </c>
    </row>
    <row r="483" spans="1:5" ht="15">
      <c r="A483" s="161">
        <v>29</v>
      </c>
      <c r="B483" s="174" t="s">
        <v>1707</v>
      </c>
      <c r="C483" s="174">
        <v>620</v>
      </c>
      <c r="D483" s="174" t="s">
        <v>159</v>
      </c>
      <c r="E483" s="175">
        <v>75469.43</v>
      </c>
    </row>
    <row r="484" spans="1:5" ht="15">
      <c r="A484" s="161">
        <v>29</v>
      </c>
      <c r="B484" s="174" t="s">
        <v>1707</v>
      </c>
      <c r="C484" s="174">
        <v>630</v>
      </c>
      <c r="D484" s="174" t="s">
        <v>160</v>
      </c>
      <c r="E484" s="175">
        <v>62938.34</v>
      </c>
    </row>
    <row r="485" spans="1:5" ht="15">
      <c r="A485" s="161">
        <v>29</v>
      </c>
      <c r="B485" s="174" t="s">
        <v>1707</v>
      </c>
      <c r="C485" s="174">
        <v>650</v>
      </c>
      <c r="D485" s="174" t="s">
        <v>161</v>
      </c>
      <c r="E485" s="175">
        <v>61719.02</v>
      </c>
    </row>
    <row r="486" spans="1:5" ht="15">
      <c r="A486" s="161">
        <v>29</v>
      </c>
      <c r="B486" s="174" t="s">
        <v>1707</v>
      </c>
      <c r="C486" s="174">
        <v>660</v>
      </c>
      <c r="D486" s="174" t="s">
        <v>162</v>
      </c>
      <c r="E486" s="175">
        <v>64725.56</v>
      </c>
    </row>
    <row r="487" spans="1:5" ht="15">
      <c r="A487" s="161">
        <v>29</v>
      </c>
      <c r="B487" s="174" t="s">
        <v>1707</v>
      </c>
      <c r="C487" s="174">
        <v>673</v>
      </c>
      <c r="D487" s="174" t="s">
        <v>163</v>
      </c>
      <c r="E487" s="175">
        <v>64243.87</v>
      </c>
    </row>
    <row r="488" spans="1:5" ht="15">
      <c r="A488" s="161">
        <v>29</v>
      </c>
      <c r="B488" s="174" t="s">
        <v>1707</v>
      </c>
      <c r="C488" s="174">
        <v>680</v>
      </c>
      <c r="D488" s="174" t="s">
        <v>164</v>
      </c>
      <c r="E488" s="175">
        <v>60465.99</v>
      </c>
    </row>
    <row r="489" spans="1:5" ht="15">
      <c r="A489" s="161">
        <v>29</v>
      </c>
      <c r="B489" s="174" t="s">
        <v>1707</v>
      </c>
      <c r="C489" s="174">
        <v>690</v>
      </c>
      <c r="D489" s="174" t="s">
        <v>165</v>
      </c>
      <c r="E489" s="175">
        <v>63820.35</v>
      </c>
    </row>
    <row r="490" spans="1:5" ht="15">
      <c r="A490" s="161">
        <v>29</v>
      </c>
      <c r="B490" s="174" t="s">
        <v>1707</v>
      </c>
      <c r="C490" s="174">
        <v>70</v>
      </c>
      <c r="D490" s="174" t="s">
        <v>166</v>
      </c>
      <c r="E490" s="175">
        <v>61589.65</v>
      </c>
    </row>
    <row r="491" spans="1:5" ht="15">
      <c r="A491" s="161">
        <v>29</v>
      </c>
      <c r="B491" s="174" t="s">
        <v>1707</v>
      </c>
      <c r="C491" s="174">
        <v>700</v>
      </c>
      <c r="D491" s="174" t="s">
        <v>167</v>
      </c>
      <c r="E491" s="175">
        <v>70493.01</v>
      </c>
    </row>
    <row r="492" spans="1:5" ht="15">
      <c r="A492" s="161">
        <v>29</v>
      </c>
      <c r="B492" s="174" t="s">
        <v>1707</v>
      </c>
      <c r="C492" s="174">
        <v>710</v>
      </c>
      <c r="D492" s="174" t="s">
        <v>168</v>
      </c>
      <c r="E492" s="175">
        <v>65162.18</v>
      </c>
    </row>
    <row r="493" spans="1:5" ht="15">
      <c r="A493" s="161">
        <v>29</v>
      </c>
      <c r="B493" s="174" t="s">
        <v>1707</v>
      </c>
      <c r="C493" s="174">
        <v>720</v>
      </c>
      <c r="D493" s="174" t="s">
        <v>169</v>
      </c>
      <c r="E493" s="175">
        <v>60883.89</v>
      </c>
    </row>
    <row r="494" spans="1:5" ht="15">
      <c r="A494" s="161">
        <v>29</v>
      </c>
      <c r="B494" s="174" t="s">
        <v>1707</v>
      </c>
      <c r="C494" s="174">
        <v>730</v>
      </c>
      <c r="D494" s="174" t="s">
        <v>170</v>
      </c>
      <c r="E494" s="175">
        <v>63022.1</v>
      </c>
    </row>
    <row r="495" spans="1:5" ht="15">
      <c r="A495" s="161">
        <v>29</v>
      </c>
      <c r="B495" s="174" t="s">
        <v>1707</v>
      </c>
      <c r="C495" s="174">
        <v>740</v>
      </c>
      <c r="D495" s="174" t="s">
        <v>171</v>
      </c>
      <c r="E495" s="175">
        <v>64272.26</v>
      </c>
    </row>
    <row r="496" spans="1:5" ht="15">
      <c r="A496" s="161">
        <v>29</v>
      </c>
      <c r="B496" s="174" t="s">
        <v>1707</v>
      </c>
      <c r="C496" s="174">
        <v>750</v>
      </c>
      <c r="D496" s="174" t="s">
        <v>172</v>
      </c>
      <c r="E496" s="175">
        <v>61624.54</v>
      </c>
    </row>
    <row r="497" spans="1:5" ht="15">
      <c r="A497" s="161">
        <v>29</v>
      </c>
      <c r="B497" s="174" t="s">
        <v>1707</v>
      </c>
      <c r="C497" s="174">
        <v>770</v>
      </c>
      <c r="D497" s="174" t="s">
        <v>173</v>
      </c>
      <c r="E497" s="175">
        <v>63530.98</v>
      </c>
    </row>
    <row r="498" spans="1:5" ht="15">
      <c r="A498" s="161">
        <v>29</v>
      </c>
      <c r="B498" s="174" t="s">
        <v>1707</v>
      </c>
      <c r="C498" s="174">
        <v>790</v>
      </c>
      <c r="D498" s="174" t="s">
        <v>174</v>
      </c>
      <c r="E498" s="175">
        <v>67994.68</v>
      </c>
    </row>
    <row r="499" spans="1:5" ht="15">
      <c r="A499" s="161">
        <v>29</v>
      </c>
      <c r="B499" s="174" t="s">
        <v>1707</v>
      </c>
      <c r="C499" s="174">
        <v>80</v>
      </c>
      <c r="D499" s="174" t="s">
        <v>175</v>
      </c>
      <c r="E499" s="175">
        <v>67723.17</v>
      </c>
    </row>
    <row r="500" spans="1:5" ht="15">
      <c r="A500" s="161">
        <v>29</v>
      </c>
      <c r="B500" s="174" t="s">
        <v>1707</v>
      </c>
      <c r="C500" s="174">
        <v>800</v>
      </c>
      <c r="D500" s="174" t="s">
        <v>176</v>
      </c>
      <c r="E500" s="175">
        <v>62807.87</v>
      </c>
    </row>
    <row r="501" spans="1:5" ht="15">
      <c r="A501" s="161">
        <v>29</v>
      </c>
      <c r="B501" s="174" t="s">
        <v>1707</v>
      </c>
      <c r="C501" s="174">
        <v>820</v>
      </c>
      <c r="D501" s="174" t="s">
        <v>177</v>
      </c>
      <c r="E501" s="175">
        <v>63965.85</v>
      </c>
    </row>
    <row r="502" spans="1:5" ht="15">
      <c r="A502" s="161">
        <v>29</v>
      </c>
      <c r="B502" s="174" t="s">
        <v>1707</v>
      </c>
      <c r="C502" s="174">
        <v>830</v>
      </c>
      <c r="D502" s="174" t="s">
        <v>178</v>
      </c>
      <c r="E502" s="175">
        <v>64481.47</v>
      </c>
    </row>
    <row r="503" spans="1:5" ht="15">
      <c r="A503" s="161">
        <v>29</v>
      </c>
      <c r="B503" s="174" t="s">
        <v>1707</v>
      </c>
      <c r="C503" s="174">
        <v>850</v>
      </c>
      <c r="D503" s="174" t="s">
        <v>179</v>
      </c>
      <c r="E503" s="175">
        <v>63822.77</v>
      </c>
    </row>
    <row r="504" spans="1:5" ht="15">
      <c r="A504" s="161">
        <v>29</v>
      </c>
      <c r="B504" s="174" t="s">
        <v>1707</v>
      </c>
      <c r="C504" s="174">
        <v>870</v>
      </c>
      <c r="D504" s="174" t="s">
        <v>1431</v>
      </c>
      <c r="E504" s="175">
        <v>61738.99</v>
      </c>
    </row>
    <row r="505" spans="1:5" ht="15">
      <c r="A505" s="161">
        <v>29</v>
      </c>
      <c r="B505" s="174" t="s">
        <v>1707</v>
      </c>
      <c r="C505" s="174">
        <v>890</v>
      </c>
      <c r="D505" s="174" t="s">
        <v>180</v>
      </c>
      <c r="E505" s="175">
        <v>62397.42</v>
      </c>
    </row>
    <row r="506" spans="1:5" ht="15">
      <c r="A506" s="161">
        <v>29</v>
      </c>
      <c r="B506" s="174" t="s">
        <v>1707</v>
      </c>
      <c r="C506" s="174">
        <v>90</v>
      </c>
      <c r="D506" s="174" t="s">
        <v>181</v>
      </c>
      <c r="E506" s="175">
        <v>67751.01</v>
      </c>
    </row>
    <row r="507" spans="1:5" ht="15">
      <c r="A507" s="161">
        <v>29</v>
      </c>
      <c r="B507" s="174" t="s">
        <v>1707</v>
      </c>
      <c r="C507" s="174">
        <v>900</v>
      </c>
      <c r="D507" s="174" t="s">
        <v>182</v>
      </c>
      <c r="E507" s="175">
        <v>64833.96</v>
      </c>
    </row>
    <row r="508" spans="1:5" ht="15">
      <c r="A508" s="161">
        <v>29</v>
      </c>
      <c r="B508" s="174" t="s">
        <v>1707</v>
      </c>
      <c r="C508" s="174">
        <v>930</v>
      </c>
      <c r="D508" s="174" t="s">
        <v>183</v>
      </c>
      <c r="E508" s="175">
        <v>68890.84</v>
      </c>
    </row>
    <row r="509" spans="1:5" ht="15">
      <c r="A509" s="161">
        <v>29</v>
      </c>
      <c r="B509" s="174" t="s">
        <v>1707</v>
      </c>
      <c r="C509" s="174">
        <v>940</v>
      </c>
      <c r="D509" s="174" t="s">
        <v>184</v>
      </c>
      <c r="E509" s="175">
        <v>64156.76</v>
      </c>
    </row>
    <row r="510" spans="1:5" ht="15">
      <c r="A510" s="161">
        <v>29</v>
      </c>
      <c r="B510" s="174" t="s">
        <v>1707</v>
      </c>
      <c r="C510" s="174">
        <v>950</v>
      </c>
      <c r="D510" s="174" t="s">
        <v>185</v>
      </c>
      <c r="E510" s="175">
        <v>61659.8</v>
      </c>
    </row>
    <row r="511" spans="1:5" ht="15">
      <c r="A511" s="161">
        <v>29</v>
      </c>
      <c r="B511" s="174" t="s">
        <v>1707</v>
      </c>
      <c r="C511" s="174">
        <v>960</v>
      </c>
      <c r="D511" s="174" t="s">
        <v>186</v>
      </c>
      <c r="E511" s="175">
        <v>59972.87</v>
      </c>
    </row>
    <row r="512" spans="1:5" ht="15">
      <c r="A512" s="161">
        <v>29</v>
      </c>
      <c r="B512" s="174" t="s">
        <v>1707</v>
      </c>
      <c r="C512" s="174">
        <v>970</v>
      </c>
      <c r="D512" s="174" t="s">
        <v>187</v>
      </c>
      <c r="E512" s="175">
        <v>60962.14</v>
      </c>
    </row>
    <row r="513" spans="1:5" ht="15">
      <c r="A513" s="161">
        <v>29</v>
      </c>
      <c r="B513" s="174" t="s">
        <v>1707</v>
      </c>
      <c r="C513" s="174">
        <v>980</v>
      </c>
      <c r="D513" s="174" t="s">
        <v>188</v>
      </c>
      <c r="E513" s="175">
        <v>58427.89</v>
      </c>
    </row>
    <row r="514" spans="1:5" ht="15">
      <c r="A514" s="161">
        <v>29</v>
      </c>
      <c r="B514" s="174" t="s">
        <v>1707</v>
      </c>
      <c r="C514" s="174">
        <v>9996</v>
      </c>
      <c r="D514" s="174" t="s">
        <v>189</v>
      </c>
      <c r="E514" s="175">
        <v>75480.27</v>
      </c>
    </row>
    <row r="515" spans="1:5" ht="15">
      <c r="A515" s="161">
        <v>30</v>
      </c>
      <c r="B515" s="174" t="s">
        <v>623</v>
      </c>
      <c r="C515" s="174">
        <v>10</v>
      </c>
      <c r="D515" s="174" t="s">
        <v>190</v>
      </c>
      <c r="E515" s="175">
        <v>60847</v>
      </c>
    </row>
    <row r="516" spans="1:5" ht="15">
      <c r="A516" s="161">
        <v>30</v>
      </c>
      <c r="B516" s="174" t="s">
        <v>623</v>
      </c>
      <c r="C516" s="174">
        <v>120</v>
      </c>
      <c r="D516" s="174" t="s">
        <v>191</v>
      </c>
      <c r="E516" s="175">
        <v>57013</v>
      </c>
    </row>
    <row r="517" spans="1:5" ht="15">
      <c r="A517" s="161">
        <v>30</v>
      </c>
      <c r="B517" s="174" t="s">
        <v>623</v>
      </c>
      <c r="C517" s="174">
        <v>20</v>
      </c>
      <c r="D517" s="174" t="s">
        <v>192</v>
      </c>
      <c r="E517" s="175">
        <v>50438</v>
      </c>
    </row>
    <row r="518" spans="1:5" ht="15">
      <c r="A518" s="161">
        <v>30</v>
      </c>
      <c r="B518" s="174" t="s">
        <v>623</v>
      </c>
      <c r="C518" s="174">
        <v>450</v>
      </c>
      <c r="D518" s="174" t="s">
        <v>193</v>
      </c>
      <c r="E518" s="175">
        <v>52529</v>
      </c>
    </row>
    <row r="519" spans="1:5" ht="15">
      <c r="A519" s="161">
        <v>30</v>
      </c>
      <c r="B519" s="174" t="s">
        <v>623</v>
      </c>
      <c r="C519" s="174">
        <v>460</v>
      </c>
      <c r="D519" s="174" t="s">
        <v>194</v>
      </c>
      <c r="E519" s="175">
        <v>52270</v>
      </c>
    </row>
    <row r="520" spans="1:5" ht="15">
      <c r="A520" s="161">
        <v>30</v>
      </c>
      <c r="B520" s="174" t="s">
        <v>623</v>
      </c>
      <c r="C520" s="174">
        <v>510</v>
      </c>
      <c r="D520" s="174" t="s">
        <v>195</v>
      </c>
      <c r="E520" s="175">
        <v>49928</v>
      </c>
    </row>
    <row r="521" spans="1:5" ht="15">
      <c r="A521" s="161">
        <v>30</v>
      </c>
      <c r="B521" s="174" t="s">
        <v>623</v>
      </c>
      <c r="C521" s="174">
        <v>511</v>
      </c>
      <c r="D521" s="174" t="s">
        <v>196</v>
      </c>
      <c r="E521" s="175">
        <v>48551</v>
      </c>
    </row>
    <row r="522" spans="1:5" ht="15">
      <c r="A522" s="161">
        <v>30</v>
      </c>
      <c r="B522" s="174" t="s">
        <v>623</v>
      </c>
      <c r="C522" s="174">
        <v>520</v>
      </c>
      <c r="D522" s="174" t="s">
        <v>197</v>
      </c>
      <c r="E522" s="175">
        <v>53522</v>
      </c>
    </row>
    <row r="523" spans="1:5" ht="15">
      <c r="A523" s="161">
        <v>30</v>
      </c>
      <c r="B523" s="174" t="s">
        <v>623</v>
      </c>
      <c r="C523" s="174">
        <v>530</v>
      </c>
      <c r="D523" s="174" t="s">
        <v>198</v>
      </c>
      <c r="E523" s="175">
        <v>51029</v>
      </c>
    </row>
    <row r="524" spans="1:5" ht="15">
      <c r="A524" s="161">
        <v>30</v>
      </c>
      <c r="B524" s="174" t="s">
        <v>623</v>
      </c>
      <c r="C524" s="174">
        <v>660</v>
      </c>
      <c r="D524" s="174" t="s">
        <v>199</v>
      </c>
      <c r="E524" s="175">
        <v>51379</v>
      </c>
    </row>
    <row r="525" spans="1:5" ht="15">
      <c r="A525" s="161">
        <v>30</v>
      </c>
      <c r="B525" s="174" t="s">
        <v>623</v>
      </c>
      <c r="C525" s="174">
        <v>670</v>
      </c>
      <c r="D525" s="174" t="s">
        <v>200</v>
      </c>
      <c r="E525" s="175">
        <v>59533</v>
      </c>
    </row>
    <row r="526" spans="1:5" ht="15">
      <c r="A526" s="161">
        <v>30</v>
      </c>
      <c r="B526" s="174" t="s">
        <v>623</v>
      </c>
      <c r="C526" s="174">
        <v>701</v>
      </c>
      <c r="D526" s="174" t="s">
        <v>201</v>
      </c>
      <c r="E526" s="175">
        <v>57683</v>
      </c>
    </row>
    <row r="527" spans="1:5" ht="15">
      <c r="A527" s="161">
        <v>30</v>
      </c>
      <c r="B527" s="174" t="s">
        <v>623</v>
      </c>
      <c r="C527" s="174">
        <v>720</v>
      </c>
      <c r="D527" s="174" t="s">
        <v>202</v>
      </c>
      <c r="E527" s="175">
        <v>53188</v>
      </c>
    </row>
    <row r="528" spans="1:5" ht="15">
      <c r="A528" s="161">
        <v>30</v>
      </c>
      <c r="B528" s="174" t="s">
        <v>623</v>
      </c>
      <c r="C528" s="174">
        <v>730</v>
      </c>
      <c r="D528" s="174" t="s">
        <v>203</v>
      </c>
      <c r="E528" s="175">
        <v>55208</v>
      </c>
    </row>
    <row r="529" spans="1:5" ht="15">
      <c r="A529" s="161">
        <v>30</v>
      </c>
      <c r="B529" s="174" t="s">
        <v>623</v>
      </c>
      <c r="C529" s="174">
        <v>740</v>
      </c>
      <c r="D529" s="174" t="s">
        <v>204</v>
      </c>
      <c r="E529" s="175">
        <v>50902</v>
      </c>
    </row>
    <row r="530" spans="1:5" ht="15">
      <c r="A530" s="161">
        <v>30</v>
      </c>
      <c r="B530" s="174" t="s">
        <v>623</v>
      </c>
      <c r="C530" s="174">
        <v>750</v>
      </c>
      <c r="D530" s="174" t="s">
        <v>205</v>
      </c>
      <c r="E530" s="175">
        <v>51986</v>
      </c>
    </row>
    <row r="531" spans="1:5" ht="15">
      <c r="A531" s="161">
        <v>30</v>
      </c>
      <c r="B531" s="174" t="s">
        <v>623</v>
      </c>
      <c r="C531" s="174">
        <v>851</v>
      </c>
      <c r="D531" s="174" t="s">
        <v>1302</v>
      </c>
      <c r="E531" s="175">
        <v>55241</v>
      </c>
    </row>
    <row r="532" spans="1:5" ht="15">
      <c r="A532" s="161">
        <v>30</v>
      </c>
      <c r="B532" s="174" t="s">
        <v>623</v>
      </c>
      <c r="C532" s="174">
        <v>853</v>
      </c>
      <c r="D532" s="174" t="s">
        <v>206</v>
      </c>
      <c r="E532" s="175">
        <v>48602</v>
      </c>
    </row>
    <row r="533" spans="1:5" ht="15">
      <c r="A533" s="161">
        <v>30</v>
      </c>
      <c r="B533" s="174" t="s">
        <v>623</v>
      </c>
      <c r="C533" s="174">
        <v>854</v>
      </c>
      <c r="D533" s="174" t="s">
        <v>207</v>
      </c>
      <c r="E533" s="175">
        <v>53142</v>
      </c>
    </row>
    <row r="534" spans="1:5" ht="15">
      <c r="A534" s="161">
        <v>31</v>
      </c>
      <c r="B534" s="174" t="s">
        <v>625</v>
      </c>
      <c r="C534" s="174">
        <v>360</v>
      </c>
      <c r="D534" s="174" t="s">
        <v>208</v>
      </c>
      <c r="E534" s="175">
        <v>43330.51</v>
      </c>
    </row>
    <row r="535" spans="1:5" ht="15">
      <c r="A535" s="161">
        <v>31</v>
      </c>
      <c r="B535" s="174" t="s">
        <v>625</v>
      </c>
      <c r="C535" s="174">
        <v>500</v>
      </c>
      <c r="D535" s="174" t="s">
        <v>209</v>
      </c>
      <c r="E535" s="175">
        <v>39970.45</v>
      </c>
    </row>
    <row r="536" spans="1:5" ht="15">
      <c r="A536" s="161">
        <v>31</v>
      </c>
      <c r="B536" s="174" t="s">
        <v>625</v>
      </c>
      <c r="C536" s="174">
        <v>650</v>
      </c>
      <c r="D536" s="174" t="s">
        <v>210</v>
      </c>
      <c r="E536" s="175">
        <v>41292.24</v>
      </c>
    </row>
    <row r="537" spans="1:5" ht="15">
      <c r="A537" s="161">
        <v>31</v>
      </c>
      <c r="B537" s="174" t="s">
        <v>625</v>
      </c>
      <c r="C537" s="174">
        <v>660</v>
      </c>
      <c r="D537" s="174" t="s">
        <v>211</v>
      </c>
      <c r="E537" s="175">
        <v>43532.66</v>
      </c>
    </row>
    <row r="538" spans="1:5" ht="15">
      <c r="A538" s="161">
        <v>31</v>
      </c>
      <c r="B538" s="174" t="s">
        <v>625</v>
      </c>
      <c r="C538" s="174">
        <v>90</v>
      </c>
      <c r="D538" s="174" t="s">
        <v>212</v>
      </c>
      <c r="E538" s="175">
        <v>42962.92</v>
      </c>
    </row>
    <row r="539" spans="1:5" ht="15">
      <c r="A539" s="161">
        <v>32</v>
      </c>
      <c r="B539" s="174" t="s">
        <v>627</v>
      </c>
      <c r="C539" s="174">
        <v>20</v>
      </c>
      <c r="D539" s="174" t="s">
        <v>213</v>
      </c>
      <c r="E539" s="175">
        <v>51621</v>
      </c>
    </row>
    <row r="540" spans="1:5" ht="15">
      <c r="A540" s="161">
        <v>32</v>
      </c>
      <c r="B540" s="174" t="s">
        <v>627</v>
      </c>
      <c r="C540" s="174">
        <v>260</v>
      </c>
      <c r="D540" s="174" t="s">
        <v>214</v>
      </c>
      <c r="E540" s="175">
        <v>51517</v>
      </c>
    </row>
    <row r="541" spans="1:5" ht="15">
      <c r="A541" s="161">
        <v>32</v>
      </c>
      <c r="B541" s="174" t="s">
        <v>627</v>
      </c>
      <c r="C541" s="174">
        <v>270</v>
      </c>
      <c r="D541" s="174" t="s">
        <v>215</v>
      </c>
      <c r="E541" s="175">
        <v>53744</v>
      </c>
    </row>
    <row r="542" spans="1:5" ht="15">
      <c r="A542" s="161">
        <v>32</v>
      </c>
      <c r="B542" s="174" t="s">
        <v>627</v>
      </c>
      <c r="C542" s="174">
        <v>290</v>
      </c>
      <c r="D542" s="174" t="s">
        <v>216</v>
      </c>
      <c r="E542" s="175">
        <v>53892</v>
      </c>
    </row>
    <row r="543" spans="1:5" ht="15">
      <c r="A543" s="161">
        <v>32</v>
      </c>
      <c r="B543" s="174" t="s">
        <v>627</v>
      </c>
      <c r="C543" s="174">
        <v>300</v>
      </c>
      <c r="D543" s="174" t="s">
        <v>1239</v>
      </c>
      <c r="E543" s="175">
        <v>51955</v>
      </c>
    </row>
    <row r="544" spans="1:5" ht="15">
      <c r="A544" s="161">
        <v>33</v>
      </c>
      <c r="B544" s="174" t="s">
        <v>629</v>
      </c>
      <c r="C544" s="174">
        <v>10</v>
      </c>
      <c r="D544" s="174" t="s">
        <v>1249</v>
      </c>
      <c r="E544" s="175">
        <v>41059.76</v>
      </c>
    </row>
    <row r="545" spans="1:5" ht="15">
      <c r="A545" s="161">
        <v>33</v>
      </c>
      <c r="B545" s="174" t="s">
        <v>629</v>
      </c>
      <c r="C545" s="174">
        <v>1170</v>
      </c>
      <c r="D545" s="174" t="s">
        <v>217</v>
      </c>
      <c r="E545" s="175">
        <v>40818.55</v>
      </c>
    </row>
    <row r="546" spans="1:5" ht="15">
      <c r="A546" s="161">
        <v>33</v>
      </c>
      <c r="B546" s="174" t="s">
        <v>629</v>
      </c>
      <c r="C546" s="174">
        <v>1311</v>
      </c>
      <c r="D546" s="174" t="s">
        <v>218</v>
      </c>
      <c r="E546" s="175">
        <v>47179.62</v>
      </c>
    </row>
    <row r="547" spans="1:5" ht="15">
      <c r="A547" s="161">
        <v>33</v>
      </c>
      <c r="B547" s="174" t="s">
        <v>629</v>
      </c>
      <c r="C547" s="174">
        <v>1320</v>
      </c>
      <c r="D547" s="174" t="s">
        <v>219</v>
      </c>
      <c r="E547" s="175">
        <v>45186.53</v>
      </c>
    </row>
    <row r="548" spans="1:5" ht="15">
      <c r="A548" s="161">
        <v>33</v>
      </c>
      <c r="B548" s="174" t="s">
        <v>629</v>
      </c>
      <c r="C548" s="174">
        <v>1360</v>
      </c>
      <c r="D548" s="174" t="s">
        <v>220</v>
      </c>
      <c r="E548" s="175">
        <v>46023.76</v>
      </c>
    </row>
    <row r="549" spans="1:5" ht="15">
      <c r="A549" s="161">
        <v>33</v>
      </c>
      <c r="B549" s="174" t="s">
        <v>629</v>
      </c>
      <c r="C549" s="174">
        <v>1370</v>
      </c>
      <c r="D549" s="174" t="s">
        <v>221</v>
      </c>
      <c r="E549" s="175">
        <v>44753.4</v>
      </c>
    </row>
    <row r="550" spans="1:5" ht="15">
      <c r="A550" s="161">
        <v>33</v>
      </c>
      <c r="B550" s="174" t="s">
        <v>629</v>
      </c>
      <c r="C550" s="174">
        <v>1380</v>
      </c>
      <c r="D550" s="174" t="s">
        <v>222</v>
      </c>
      <c r="E550" s="175">
        <v>44396.98</v>
      </c>
    </row>
    <row r="551" spans="1:5" ht="15">
      <c r="A551" s="161">
        <v>33</v>
      </c>
      <c r="B551" s="174" t="s">
        <v>629</v>
      </c>
      <c r="C551" s="174">
        <v>1481</v>
      </c>
      <c r="D551" s="174" t="s">
        <v>223</v>
      </c>
      <c r="E551" s="175">
        <v>46166.9</v>
      </c>
    </row>
    <row r="552" spans="1:5" ht="15">
      <c r="A552" s="161">
        <v>33</v>
      </c>
      <c r="B552" s="174" t="s">
        <v>629</v>
      </c>
      <c r="C552" s="174">
        <v>20</v>
      </c>
      <c r="D552" s="174" t="s">
        <v>224</v>
      </c>
      <c r="E552" s="175">
        <v>44035.04</v>
      </c>
    </row>
    <row r="553" spans="1:5" ht="15">
      <c r="A553" s="161">
        <v>33</v>
      </c>
      <c r="B553" s="174" t="s">
        <v>629</v>
      </c>
      <c r="C553" s="174">
        <v>31</v>
      </c>
      <c r="D553" s="174" t="s">
        <v>225</v>
      </c>
      <c r="E553" s="175">
        <v>44797.14</v>
      </c>
    </row>
    <row r="554" spans="1:5" ht="15">
      <c r="A554" s="161">
        <v>33</v>
      </c>
      <c r="B554" s="174" t="s">
        <v>629</v>
      </c>
      <c r="C554" s="174">
        <v>32</v>
      </c>
      <c r="D554" s="174" t="s">
        <v>226</v>
      </c>
      <c r="E554" s="175">
        <v>43693.98</v>
      </c>
    </row>
    <row r="555" spans="1:5" ht="15">
      <c r="A555" s="161">
        <v>33</v>
      </c>
      <c r="B555" s="174" t="s">
        <v>629</v>
      </c>
      <c r="C555" s="174">
        <v>350</v>
      </c>
      <c r="D555" s="174" t="s">
        <v>227</v>
      </c>
      <c r="E555" s="175">
        <v>47499.59</v>
      </c>
    </row>
    <row r="556" spans="1:5" ht="15">
      <c r="A556" s="161">
        <v>33</v>
      </c>
      <c r="B556" s="174" t="s">
        <v>629</v>
      </c>
      <c r="C556" s="174">
        <v>660</v>
      </c>
      <c r="D556" s="174" t="s">
        <v>228</v>
      </c>
      <c r="E556" s="175">
        <v>44146.3</v>
      </c>
    </row>
    <row r="557" spans="1:5" ht="15">
      <c r="A557" s="161">
        <v>33</v>
      </c>
      <c r="B557" s="174" t="s">
        <v>629</v>
      </c>
      <c r="C557" s="174">
        <v>690</v>
      </c>
      <c r="D557" s="174" t="s">
        <v>229</v>
      </c>
      <c r="E557" s="175">
        <v>45075.48</v>
      </c>
    </row>
    <row r="558" spans="1:5" ht="15">
      <c r="A558" s="161">
        <v>33</v>
      </c>
      <c r="B558" s="174" t="s">
        <v>629</v>
      </c>
      <c r="C558" s="174">
        <v>960</v>
      </c>
      <c r="D558" s="174" t="s">
        <v>230</v>
      </c>
      <c r="E558" s="175">
        <v>47864.77</v>
      </c>
    </row>
    <row r="559" spans="1:5" ht="15">
      <c r="A559" s="161">
        <v>34</v>
      </c>
      <c r="B559" s="174" t="s">
        <v>631</v>
      </c>
      <c r="C559" s="174">
        <v>10</v>
      </c>
      <c r="D559" s="174" t="s">
        <v>231</v>
      </c>
      <c r="E559" s="175">
        <v>45362.6</v>
      </c>
    </row>
    <row r="560" spans="1:5" ht="15">
      <c r="A560" s="161">
        <v>34</v>
      </c>
      <c r="B560" s="174" t="s">
        <v>631</v>
      </c>
      <c r="C560" s="174">
        <v>20</v>
      </c>
      <c r="D560" s="174" t="s">
        <v>232</v>
      </c>
      <c r="E560" s="175">
        <v>50516.72</v>
      </c>
    </row>
    <row r="561" spans="1:5" ht="15">
      <c r="A561" s="161">
        <v>34</v>
      </c>
      <c r="B561" s="174" t="s">
        <v>631</v>
      </c>
      <c r="C561" s="174">
        <v>30</v>
      </c>
      <c r="D561" s="174" t="s">
        <v>233</v>
      </c>
      <c r="E561" s="175">
        <v>48653.45</v>
      </c>
    </row>
    <row r="562" spans="1:5" ht="15">
      <c r="A562" s="161">
        <v>34</v>
      </c>
      <c r="B562" s="174" t="s">
        <v>631</v>
      </c>
      <c r="C562" s="174">
        <v>320</v>
      </c>
      <c r="D562" s="174" t="s">
        <v>234</v>
      </c>
      <c r="E562" s="175">
        <v>45412.14</v>
      </c>
    </row>
    <row r="563" spans="1:5" ht="15">
      <c r="A563" s="161">
        <v>34</v>
      </c>
      <c r="B563" s="174" t="s">
        <v>631</v>
      </c>
      <c r="C563" s="174">
        <v>340</v>
      </c>
      <c r="D563" s="174" t="s">
        <v>235</v>
      </c>
      <c r="E563" s="175">
        <v>50288</v>
      </c>
    </row>
    <row r="564" spans="1:5" ht="15">
      <c r="A564" s="161">
        <v>34</v>
      </c>
      <c r="B564" s="174" t="s">
        <v>631</v>
      </c>
      <c r="C564" s="174">
        <v>380</v>
      </c>
      <c r="D564" s="174" t="s">
        <v>236</v>
      </c>
      <c r="E564" s="175">
        <v>49471.2</v>
      </c>
    </row>
    <row r="565" spans="1:5" ht="15">
      <c r="A565" s="161">
        <v>34</v>
      </c>
      <c r="B565" s="174" t="s">
        <v>631</v>
      </c>
      <c r="C565" s="174">
        <v>40</v>
      </c>
      <c r="D565" s="174" t="s">
        <v>237</v>
      </c>
      <c r="E565" s="175">
        <v>47110.91</v>
      </c>
    </row>
    <row r="566" spans="1:5" ht="15">
      <c r="A566" s="161">
        <v>34</v>
      </c>
      <c r="B566" s="174" t="s">
        <v>631</v>
      </c>
      <c r="C566" s="174">
        <v>410</v>
      </c>
      <c r="D566" s="174" t="s">
        <v>238</v>
      </c>
      <c r="E566" s="175">
        <v>49202.18</v>
      </c>
    </row>
    <row r="567" spans="1:5" ht="15">
      <c r="A567" s="161">
        <v>34</v>
      </c>
      <c r="B567" s="174" t="s">
        <v>631</v>
      </c>
      <c r="C567" s="174">
        <v>420</v>
      </c>
      <c r="D567" s="174" t="s">
        <v>239</v>
      </c>
      <c r="E567" s="175">
        <v>46775.95</v>
      </c>
    </row>
    <row r="568" spans="1:5" ht="15">
      <c r="A568" s="161">
        <v>34</v>
      </c>
      <c r="B568" s="174" t="s">
        <v>631</v>
      </c>
      <c r="C568" s="174">
        <v>460</v>
      </c>
      <c r="D568" s="174" t="s">
        <v>240</v>
      </c>
      <c r="E568" s="175">
        <v>47172.41</v>
      </c>
    </row>
    <row r="569" spans="1:5" ht="15">
      <c r="A569" s="161">
        <v>34</v>
      </c>
      <c r="B569" s="174" t="s">
        <v>631</v>
      </c>
      <c r="C569" s="174">
        <v>470</v>
      </c>
      <c r="D569" s="174" t="s">
        <v>241</v>
      </c>
      <c r="E569" s="175">
        <v>47759.96</v>
      </c>
    </row>
    <row r="570" spans="1:5" ht="15">
      <c r="A570" s="161">
        <v>34</v>
      </c>
      <c r="B570" s="174" t="s">
        <v>631</v>
      </c>
      <c r="C570" s="174">
        <v>480</v>
      </c>
      <c r="D570" s="174" t="s">
        <v>242</v>
      </c>
      <c r="E570" s="175">
        <v>48244.3</v>
      </c>
    </row>
    <row r="571" spans="1:5" ht="15">
      <c r="A571" s="161">
        <v>34</v>
      </c>
      <c r="B571" s="174" t="s">
        <v>631</v>
      </c>
      <c r="C571" s="174">
        <v>581</v>
      </c>
      <c r="D571" s="174" t="s">
        <v>243</v>
      </c>
      <c r="E571" s="175">
        <v>49547.44</v>
      </c>
    </row>
    <row r="572" spans="1:5" ht="15">
      <c r="A572" s="161">
        <v>34</v>
      </c>
      <c r="B572" s="174" t="s">
        <v>631</v>
      </c>
      <c r="C572" s="174">
        <v>582</v>
      </c>
      <c r="D572" s="174" t="s">
        <v>244</v>
      </c>
      <c r="E572" s="175">
        <v>45089.84</v>
      </c>
    </row>
    <row r="573" spans="1:5" ht="15">
      <c r="A573" s="161">
        <v>34</v>
      </c>
      <c r="B573" s="174" t="s">
        <v>631</v>
      </c>
      <c r="C573" s="174">
        <v>583</v>
      </c>
      <c r="D573" s="174" t="s">
        <v>245</v>
      </c>
      <c r="E573" s="175">
        <v>48782.35</v>
      </c>
    </row>
    <row r="574" spans="1:5" ht="15">
      <c r="A574" s="161">
        <v>34</v>
      </c>
      <c r="B574" s="174" t="s">
        <v>631</v>
      </c>
      <c r="C574" s="174">
        <v>584</v>
      </c>
      <c r="D574" s="174" t="s">
        <v>246</v>
      </c>
      <c r="E574" s="175">
        <v>47430</v>
      </c>
    </row>
    <row r="575" spans="1:5" ht="15">
      <c r="A575" s="161">
        <v>34</v>
      </c>
      <c r="B575" s="174" t="s">
        <v>631</v>
      </c>
      <c r="C575" s="174">
        <v>586</v>
      </c>
      <c r="D575" s="174" t="s">
        <v>247</v>
      </c>
      <c r="E575" s="175">
        <v>47238.25</v>
      </c>
    </row>
    <row r="576" spans="1:5" ht="15">
      <c r="A576" s="161">
        <v>34</v>
      </c>
      <c r="B576" s="174" t="s">
        <v>631</v>
      </c>
      <c r="C576" s="174">
        <v>587</v>
      </c>
      <c r="D576" s="174" t="s">
        <v>248</v>
      </c>
      <c r="E576" s="175">
        <v>44052.08</v>
      </c>
    </row>
    <row r="577" spans="1:5" ht="15">
      <c r="A577" s="161">
        <v>35</v>
      </c>
      <c r="B577" s="174" t="s">
        <v>633</v>
      </c>
      <c r="C577" s="174">
        <v>10</v>
      </c>
      <c r="D577" s="174" t="s">
        <v>249</v>
      </c>
      <c r="E577" s="175">
        <v>42206.73</v>
      </c>
    </row>
    <row r="578" spans="1:5" ht="15">
      <c r="A578" s="161">
        <v>35</v>
      </c>
      <c r="B578" s="174" t="s">
        <v>633</v>
      </c>
      <c r="C578" s="174">
        <v>390</v>
      </c>
      <c r="D578" s="174" t="s">
        <v>250</v>
      </c>
      <c r="E578" s="175">
        <v>41664.76</v>
      </c>
    </row>
    <row r="579" spans="1:5" ht="15">
      <c r="A579" s="161">
        <v>35</v>
      </c>
      <c r="B579" s="174" t="s">
        <v>633</v>
      </c>
      <c r="C579" s="174">
        <v>400</v>
      </c>
      <c r="D579" s="174" t="s">
        <v>251</v>
      </c>
      <c r="E579" s="175">
        <v>39462.17</v>
      </c>
    </row>
    <row r="580" spans="1:5" ht="15">
      <c r="A580" s="161">
        <v>35</v>
      </c>
      <c r="B580" s="174" t="s">
        <v>633</v>
      </c>
      <c r="C580" s="174">
        <v>461</v>
      </c>
      <c r="D580" s="174" t="s">
        <v>252</v>
      </c>
      <c r="E580" s="175">
        <v>40783.4</v>
      </c>
    </row>
    <row r="581" spans="1:5" ht="15">
      <c r="A581" s="161">
        <v>35</v>
      </c>
      <c r="B581" s="174" t="s">
        <v>633</v>
      </c>
      <c r="C581" s="174">
        <v>470</v>
      </c>
      <c r="D581" s="174" t="s">
        <v>253</v>
      </c>
      <c r="E581" s="175">
        <v>39824.57</v>
      </c>
    </row>
    <row r="582" spans="1:5" ht="15">
      <c r="A582" s="161">
        <v>36</v>
      </c>
      <c r="B582" s="174" t="s">
        <v>635</v>
      </c>
      <c r="C582" s="174">
        <v>100</v>
      </c>
      <c r="D582" s="174" t="s">
        <v>254</v>
      </c>
      <c r="E582" s="175">
        <v>40583.6</v>
      </c>
    </row>
    <row r="583" spans="1:5" ht="15">
      <c r="A583" s="161">
        <v>36</v>
      </c>
      <c r="B583" s="174" t="s">
        <v>635</v>
      </c>
      <c r="C583" s="174">
        <v>140</v>
      </c>
      <c r="D583" s="174" t="s">
        <v>255</v>
      </c>
      <c r="E583" s="175">
        <v>44238.82</v>
      </c>
    </row>
    <row r="584" spans="1:5" ht="15">
      <c r="A584" s="161">
        <v>36</v>
      </c>
      <c r="B584" s="174" t="s">
        <v>635</v>
      </c>
      <c r="C584" s="174">
        <v>240</v>
      </c>
      <c r="D584" s="174" t="s">
        <v>256</v>
      </c>
      <c r="E584" s="175">
        <v>46878.67</v>
      </c>
    </row>
    <row r="585" spans="1:5" ht="15">
      <c r="A585" s="161">
        <v>36</v>
      </c>
      <c r="B585" s="174" t="s">
        <v>635</v>
      </c>
      <c r="C585" s="174">
        <v>250</v>
      </c>
      <c r="D585" s="174" t="s">
        <v>1256</v>
      </c>
      <c r="E585" s="175">
        <v>46906.91</v>
      </c>
    </row>
    <row r="586" spans="1:5" ht="15">
      <c r="A586" s="161">
        <v>36</v>
      </c>
      <c r="B586" s="174" t="s">
        <v>635</v>
      </c>
      <c r="C586" s="174">
        <v>260</v>
      </c>
      <c r="D586" s="174" t="s">
        <v>257</v>
      </c>
      <c r="E586" s="175">
        <v>43373.69</v>
      </c>
    </row>
    <row r="587" spans="1:5" ht="15">
      <c r="A587" s="161">
        <v>36</v>
      </c>
      <c r="B587" s="174" t="s">
        <v>635</v>
      </c>
      <c r="C587" s="174">
        <v>270</v>
      </c>
      <c r="D587" s="174" t="s">
        <v>258</v>
      </c>
      <c r="E587" s="175">
        <v>43721.21</v>
      </c>
    </row>
    <row r="588" spans="1:5" ht="15">
      <c r="A588" s="161">
        <v>36</v>
      </c>
      <c r="B588" s="174" t="s">
        <v>635</v>
      </c>
      <c r="C588" s="174">
        <v>280</v>
      </c>
      <c r="D588" s="174" t="s">
        <v>259</v>
      </c>
      <c r="E588" s="175">
        <v>39771.81</v>
      </c>
    </row>
    <row r="589" spans="1:5" ht="15">
      <c r="A589" s="161">
        <v>36</v>
      </c>
      <c r="B589" s="174" t="s">
        <v>635</v>
      </c>
      <c r="C589" s="174">
        <v>381</v>
      </c>
      <c r="D589" s="174" t="s">
        <v>260</v>
      </c>
      <c r="E589" s="175">
        <v>42676.76</v>
      </c>
    </row>
    <row r="590" spans="1:5" ht="15">
      <c r="A590" s="161">
        <v>36</v>
      </c>
      <c r="B590" s="174" t="s">
        <v>635</v>
      </c>
      <c r="C590" s="174">
        <v>90</v>
      </c>
      <c r="D590" s="174" t="s">
        <v>261</v>
      </c>
      <c r="E590" s="175">
        <v>44819.56</v>
      </c>
    </row>
    <row r="591" spans="1:5" ht="15">
      <c r="A591" s="161">
        <v>37</v>
      </c>
      <c r="B591" s="174" t="s">
        <v>637</v>
      </c>
      <c r="C591" s="174">
        <v>120</v>
      </c>
      <c r="D591" s="174" t="s">
        <v>262</v>
      </c>
      <c r="E591" s="175">
        <v>46050.64</v>
      </c>
    </row>
    <row r="592" spans="1:5" ht="15">
      <c r="A592" s="161">
        <v>37</v>
      </c>
      <c r="B592" s="174" t="s">
        <v>637</v>
      </c>
      <c r="C592" s="174">
        <v>220</v>
      </c>
      <c r="D592" s="174" t="s">
        <v>263</v>
      </c>
      <c r="E592" s="175">
        <v>45696.73</v>
      </c>
    </row>
    <row r="593" spans="1:5" ht="15">
      <c r="A593" s="161">
        <v>37</v>
      </c>
      <c r="B593" s="174" t="s">
        <v>637</v>
      </c>
      <c r="C593" s="174">
        <v>260</v>
      </c>
      <c r="D593" s="174" t="s">
        <v>1268</v>
      </c>
      <c r="E593" s="175">
        <v>47159.24</v>
      </c>
    </row>
    <row r="594" spans="1:5" ht="15">
      <c r="A594" s="161">
        <v>37</v>
      </c>
      <c r="B594" s="174" t="s">
        <v>637</v>
      </c>
      <c r="C594" s="174">
        <v>340</v>
      </c>
      <c r="D594" s="174" t="s">
        <v>264</v>
      </c>
      <c r="E594" s="175">
        <v>43437.05</v>
      </c>
    </row>
    <row r="595" spans="1:5" ht="15">
      <c r="A595" s="161">
        <v>37</v>
      </c>
      <c r="B595" s="174" t="s">
        <v>637</v>
      </c>
      <c r="C595" s="174">
        <v>360</v>
      </c>
      <c r="D595" s="174" t="s">
        <v>265</v>
      </c>
      <c r="E595" s="175">
        <v>45377.66</v>
      </c>
    </row>
    <row r="596" spans="1:5" ht="15">
      <c r="A596" s="161">
        <v>38</v>
      </c>
      <c r="B596" s="174" t="s">
        <v>639</v>
      </c>
      <c r="C596" s="174">
        <v>11</v>
      </c>
      <c r="D596" s="174" t="s">
        <v>266</v>
      </c>
      <c r="E596" s="175">
        <v>37925.68</v>
      </c>
    </row>
    <row r="597" spans="1:5" ht="15">
      <c r="A597" s="161">
        <v>38</v>
      </c>
      <c r="B597" s="174" t="s">
        <v>639</v>
      </c>
      <c r="C597" s="174">
        <v>30</v>
      </c>
      <c r="D597" s="174" t="s">
        <v>1414</v>
      </c>
      <c r="E597" s="175">
        <v>37259.74</v>
      </c>
    </row>
    <row r="598" spans="1:5" ht="15">
      <c r="A598" s="161">
        <v>38</v>
      </c>
      <c r="B598" s="174" t="s">
        <v>639</v>
      </c>
      <c r="C598" s="174">
        <v>421</v>
      </c>
      <c r="D598" s="174" t="s">
        <v>267</v>
      </c>
      <c r="E598" s="175">
        <v>38994.93</v>
      </c>
    </row>
    <row r="599" spans="1:5" ht="15">
      <c r="A599" s="161">
        <v>38</v>
      </c>
      <c r="B599" s="174" t="s">
        <v>639</v>
      </c>
      <c r="C599" s="174">
        <v>422</v>
      </c>
      <c r="D599" s="174" t="s">
        <v>268</v>
      </c>
      <c r="E599" s="175">
        <v>38650.06</v>
      </c>
    </row>
    <row r="600" spans="1:5" ht="15">
      <c r="A600" s="161">
        <v>38</v>
      </c>
      <c r="B600" s="174" t="s">
        <v>639</v>
      </c>
      <c r="C600" s="174">
        <v>440</v>
      </c>
      <c r="D600" s="174" t="s">
        <v>269</v>
      </c>
      <c r="E600" s="175">
        <v>37262.16</v>
      </c>
    </row>
    <row r="601" spans="1:5" ht="15">
      <c r="A601" s="161">
        <v>38</v>
      </c>
      <c r="B601" s="174" t="s">
        <v>639</v>
      </c>
      <c r="C601" s="174">
        <v>480</v>
      </c>
      <c r="D601" s="174" t="s">
        <v>134</v>
      </c>
      <c r="E601" s="175">
        <v>38893.78</v>
      </c>
    </row>
    <row r="602" spans="1:5" ht="15">
      <c r="A602" s="161">
        <v>38</v>
      </c>
      <c r="B602" s="174" t="s">
        <v>639</v>
      </c>
      <c r="C602" s="174">
        <v>570</v>
      </c>
      <c r="D602" s="174" t="s">
        <v>270</v>
      </c>
      <c r="E602" s="175">
        <v>38453.41</v>
      </c>
    </row>
    <row r="603" spans="1:5" ht="15">
      <c r="A603" s="161">
        <v>38</v>
      </c>
      <c r="B603" s="174" t="s">
        <v>639</v>
      </c>
      <c r="C603" s="174">
        <v>710</v>
      </c>
      <c r="D603" s="174" t="s">
        <v>271</v>
      </c>
      <c r="E603" s="175">
        <v>37806.37</v>
      </c>
    </row>
    <row r="604" spans="1:5" ht="15">
      <c r="A604" s="161">
        <v>38</v>
      </c>
      <c r="B604" s="174" t="s">
        <v>639</v>
      </c>
      <c r="C604" s="174">
        <v>911</v>
      </c>
      <c r="D604" s="174" t="s">
        <v>272</v>
      </c>
      <c r="E604" s="175">
        <v>34440.19</v>
      </c>
    </row>
    <row r="605" spans="1:5" ht="15">
      <c r="A605" s="161">
        <v>39</v>
      </c>
      <c r="B605" s="174" t="s">
        <v>641</v>
      </c>
      <c r="C605" s="174">
        <v>10</v>
      </c>
      <c r="D605" s="174" t="s">
        <v>273</v>
      </c>
      <c r="E605" s="175">
        <v>44195</v>
      </c>
    </row>
    <row r="606" spans="1:5" ht="15">
      <c r="A606" s="161">
        <v>39</v>
      </c>
      <c r="B606" s="174" t="s">
        <v>641</v>
      </c>
      <c r="C606" s="174">
        <v>20</v>
      </c>
      <c r="D606" s="174" t="s">
        <v>274</v>
      </c>
      <c r="E606" s="175">
        <v>45452</v>
      </c>
    </row>
    <row r="607" spans="1:5" ht="15">
      <c r="A607" s="161">
        <v>39</v>
      </c>
      <c r="B607" s="174" t="s">
        <v>641</v>
      </c>
      <c r="C607" s="174">
        <v>30</v>
      </c>
      <c r="D607" s="174" t="s">
        <v>275</v>
      </c>
      <c r="E607" s="175">
        <v>46205</v>
      </c>
    </row>
    <row r="608" spans="1:5" ht="15">
      <c r="A608" s="161">
        <v>39</v>
      </c>
      <c r="B608" s="174" t="s">
        <v>641</v>
      </c>
      <c r="C608" s="174">
        <v>71</v>
      </c>
      <c r="D608" s="174" t="s">
        <v>276</v>
      </c>
      <c r="E608" s="175">
        <v>44918</v>
      </c>
    </row>
    <row r="609" spans="1:5" ht="15">
      <c r="A609" s="161">
        <v>39</v>
      </c>
      <c r="B609" s="174" t="s">
        <v>641</v>
      </c>
      <c r="C609" s="174">
        <v>72</v>
      </c>
      <c r="D609" s="174" t="s">
        <v>277</v>
      </c>
      <c r="E609" s="175">
        <v>42650</v>
      </c>
    </row>
    <row r="610" spans="1:5" ht="15">
      <c r="A610" s="161">
        <v>40</v>
      </c>
      <c r="B610" s="174" t="s">
        <v>1708</v>
      </c>
      <c r="C610" s="174">
        <v>190</v>
      </c>
      <c r="D610" s="174" t="s">
        <v>278</v>
      </c>
      <c r="E610" s="175">
        <v>41021</v>
      </c>
    </row>
    <row r="611" spans="1:5" ht="15">
      <c r="A611" s="161">
        <v>40</v>
      </c>
      <c r="B611" s="174" t="s">
        <v>1708</v>
      </c>
      <c r="C611" s="174">
        <v>200</v>
      </c>
      <c r="D611" s="174" t="s">
        <v>279</v>
      </c>
      <c r="E611" s="175">
        <v>44642</v>
      </c>
    </row>
    <row r="612" spans="1:5" ht="15">
      <c r="A612" s="161">
        <v>40</v>
      </c>
      <c r="B612" s="174" t="s">
        <v>1708</v>
      </c>
      <c r="C612" s="174">
        <v>260</v>
      </c>
      <c r="D612" s="174" t="s">
        <v>280</v>
      </c>
      <c r="E612" s="175">
        <v>40619</v>
      </c>
    </row>
    <row r="613" spans="1:5" ht="15">
      <c r="A613" s="161">
        <v>40</v>
      </c>
      <c r="B613" s="174" t="s">
        <v>1708</v>
      </c>
      <c r="C613" s="174">
        <v>50</v>
      </c>
      <c r="D613" s="174" t="s">
        <v>281</v>
      </c>
      <c r="E613" s="175">
        <v>42825</v>
      </c>
    </row>
    <row r="614" spans="1:5" ht="15">
      <c r="A614" s="161">
        <v>41</v>
      </c>
      <c r="B614" s="174" t="s">
        <v>645</v>
      </c>
      <c r="C614" s="174">
        <v>10</v>
      </c>
      <c r="D614" s="174" t="s">
        <v>282</v>
      </c>
      <c r="E614" s="175">
        <v>42730</v>
      </c>
    </row>
    <row r="615" spans="1:5" ht="15">
      <c r="A615" s="161">
        <v>41</v>
      </c>
      <c r="B615" s="174" t="s">
        <v>645</v>
      </c>
      <c r="C615" s="174">
        <v>1480</v>
      </c>
      <c r="D615" s="174" t="s">
        <v>283</v>
      </c>
      <c r="E615" s="175">
        <v>41423</v>
      </c>
    </row>
    <row r="616" spans="1:5" ht="15">
      <c r="A616" s="161">
        <v>41</v>
      </c>
      <c r="B616" s="174" t="s">
        <v>645</v>
      </c>
      <c r="C616" s="174">
        <v>1490</v>
      </c>
      <c r="D616" s="174" t="s">
        <v>284</v>
      </c>
      <c r="E616" s="175">
        <v>42762</v>
      </c>
    </row>
    <row r="617" spans="1:5" ht="15">
      <c r="A617" s="161">
        <v>41</v>
      </c>
      <c r="B617" s="174" t="s">
        <v>645</v>
      </c>
      <c r="C617" s="174">
        <v>1510</v>
      </c>
      <c r="D617" s="174" t="s">
        <v>285</v>
      </c>
      <c r="E617" s="175">
        <v>40925</v>
      </c>
    </row>
    <row r="618" spans="1:5" ht="15">
      <c r="A618" s="161">
        <v>41</v>
      </c>
      <c r="B618" s="174" t="s">
        <v>645</v>
      </c>
      <c r="C618" s="174">
        <v>1521</v>
      </c>
      <c r="D618" s="174" t="s">
        <v>286</v>
      </c>
      <c r="E618" s="175">
        <v>42902</v>
      </c>
    </row>
    <row r="619" spans="1:5" ht="15">
      <c r="A619" s="161">
        <v>41</v>
      </c>
      <c r="B619" s="174" t="s">
        <v>645</v>
      </c>
      <c r="C619" s="174">
        <v>1550</v>
      </c>
      <c r="D619" s="174" t="s">
        <v>287</v>
      </c>
      <c r="E619" s="175">
        <v>38648</v>
      </c>
    </row>
    <row r="620" spans="1:5" ht="15">
      <c r="A620" s="161">
        <v>41</v>
      </c>
      <c r="B620" s="174" t="s">
        <v>645</v>
      </c>
      <c r="C620" s="174">
        <v>1560</v>
      </c>
      <c r="D620" s="174" t="s">
        <v>288</v>
      </c>
      <c r="E620" s="175">
        <v>45815</v>
      </c>
    </row>
    <row r="621" spans="1:5" ht="15">
      <c r="A621" s="161">
        <v>41</v>
      </c>
      <c r="B621" s="174" t="s">
        <v>645</v>
      </c>
      <c r="C621" s="174">
        <v>20</v>
      </c>
      <c r="D621" s="174" t="s">
        <v>289</v>
      </c>
      <c r="E621" s="175">
        <v>41896</v>
      </c>
    </row>
    <row r="622" spans="1:5" ht="15">
      <c r="A622" s="161">
        <v>41</v>
      </c>
      <c r="B622" s="174" t="s">
        <v>645</v>
      </c>
      <c r="C622" s="174">
        <v>30</v>
      </c>
      <c r="D622" s="174" t="s">
        <v>290</v>
      </c>
      <c r="E622" s="175">
        <v>40825</v>
      </c>
    </row>
    <row r="623" spans="1:5" ht="15">
      <c r="A623" s="161">
        <v>42</v>
      </c>
      <c r="B623" s="174" t="s">
        <v>647</v>
      </c>
      <c r="C623" s="174">
        <v>150</v>
      </c>
      <c r="D623" s="174" t="s">
        <v>291</v>
      </c>
      <c r="E623" s="175">
        <v>48042</v>
      </c>
    </row>
    <row r="624" spans="1:5" ht="15">
      <c r="A624" s="161">
        <v>42</v>
      </c>
      <c r="B624" s="174" t="s">
        <v>647</v>
      </c>
      <c r="C624" s="174">
        <v>162</v>
      </c>
      <c r="D624" s="174" t="s">
        <v>292</v>
      </c>
      <c r="E624" s="175">
        <v>48163</v>
      </c>
    </row>
    <row r="625" spans="1:5" ht="15">
      <c r="A625" s="161">
        <v>42</v>
      </c>
      <c r="B625" s="174" t="s">
        <v>647</v>
      </c>
      <c r="C625" s="174">
        <v>20</v>
      </c>
      <c r="D625" s="174" t="s">
        <v>293</v>
      </c>
      <c r="E625" s="175">
        <v>46221</v>
      </c>
    </row>
    <row r="626" spans="1:5" ht="15">
      <c r="A626" s="161">
        <v>42</v>
      </c>
      <c r="B626" s="174" t="s">
        <v>647</v>
      </c>
      <c r="C626" s="174">
        <v>200</v>
      </c>
      <c r="D626" s="174" t="s">
        <v>294</v>
      </c>
      <c r="E626" s="175">
        <v>45275</v>
      </c>
    </row>
    <row r="627" spans="1:5" ht="15">
      <c r="A627" s="161">
        <v>42</v>
      </c>
      <c r="B627" s="174" t="s">
        <v>647</v>
      </c>
      <c r="C627" s="174">
        <v>210</v>
      </c>
      <c r="D627" s="174" t="s">
        <v>295</v>
      </c>
      <c r="E627" s="175">
        <v>43492</v>
      </c>
    </row>
    <row r="628" spans="1:5" ht="15">
      <c r="A628" s="161">
        <v>42</v>
      </c>
      <c r="B628" s="174" t="s">
        <v>647</v>
      </c>
      <c r="C628" s="174">
        <v>290</v>
      </c>
      <c r="D628" s="174" t="s">
        <v>296</v>
      </c>
      <c r="E628" s="175">
        <v>46960</v>
      </c>
    </row>
    <row r="629" spans="1:5" ht="15">
      <c r="A629" s="161">
        <v>42</v>
      </c>
      <c r="B629" s="174" t="s">
        <v>647</v>
      </c>
      <c r="C629" s="174">
        <v>30</v>
      </c>
      <c r="D629" s="174" t="s">
        <v>297</v>
      </c>
      <c r="E629" s="175">
        <v>49112</v>
      </c>
    </row>
    <row r="630" spans="1:5" ht="15">
      <c r="A630" s="161">
        <v>42</v>
      </c>
      <c r="B630" s="174" t="s">
        <v>647</v>
      </c>
      <c r="C630" s="174">
        <v>360</v>
      </c>
      <c r="D630" s="174" t="s">
        <v>298</v>
      </c>
      <c r="E630" s="175">
        <v>48307</v>
      </c>
    </row>
    <row r="631" spans="1:5" ht="15">
      <c r="A631" s="161">
        <v>42</v>
      </c>
      <c r="B631" s="174" t="s">
        <v>647</v>
      </c>
      <c r="C631" s="174">
        <v>370</v>
      </c>
      <c r="D631" s="174" t="s">
        <v>299</v>
      </c>
      <c r="E631" s="175">
        <v>47931</v>
      </c>
    </row>
    <row r="632" spans="1:5" ht="15">
      <c r="A632" s="161">
        <v>42</v>
      </c>
      <c r="B632" s="174" t="s">
        <v>647</v>
      </c>
      <c r="C632" s="174">
        <v>40</v>
      </c>
      <c r="D632" s="174" t="s">
        <v>300</v>
      </c>
      <c r="E632" s="175">
        <v>46108</v>
      </c>
    </row>
    <row r="633" spans="1:5" ht="15">
      <c r="A633" s="161">
        <v>42</v>
      </c>
      <c r="B633" s="174" t="s">
        <v>647</v>
      </c>
      <c r="C633" s="174">
        <v>400</v>
      </c>
      <c r="D633" s="174" t="s">
        <v>301</v>
      </c>
      <c r="E633" s="175">
        <v>47910</v>
      </c>
    </row>
    <row r="634" spans="1:5" ht="15">
      <c r="A634" s="161">
        <v>42</v>
      </c>
      <c r="B634" s="174" t="s">
        <v>647</v>
      </c>
      <c r="C634" s="174">
        <v>410</v>
      </c>
      <c r="D634" s="174" t="s">
        <v>302</v>
      </c>
      <c r="E634" s="175">
        <v>51107</v>
      </c>
    </row>
    <row r="635" spans="1:5" ht="15">
      <c r="A635" s="161">
        <v>42</v>
      </c>
      <c r="B635" s="174" t="s">
        <v>647</v>
      </c>
      <c r="C635" s="174">
        <v>420</v>
      </c>
      <c r="D635" s="174" t="s">
        <v>303</v>
      </c>
      <c r="E635" s="175">
        <v>44724</v>
      </c>
    </row>
    <row r="636" spans="1:5" ht="15">
      <c r="A636" s="161">
        <v>42</v>
      </c>
      <c r="B636" s="174" t="s">
        <v>647</v>
      </c>
      <c r="C636" s="174">
        <v>430</v>
      </c>
      <c r="D636" s="174" t="s">
        <v>304</v>
      </c>
      <c r="E636" s="175">
        <v>49231</v>
      </c>
    </row>
    <row r="637" spans="1:5" ht="15">
      <c r="A637" s="161">
        <v>42</v>
      </c>
      <c r="B637" s="174" t="s">
        <v>647</v>
      </c>
      <c r="C637" s="174">
        <v>440</v>
      </c>
      <c r="D637" s="174" t="s">
        <v>305</v>
      </c>
      <c r="E637" s="175">
        <v>46080</v>
      </c>
    </row>
    <row r="638" spans="1:5" ht="15">
      <c r="A638" s="161">
        <v>42</v>
      </c>
      <c r="B638" s="174" t="s">
        <v>647</v>
      </c>
      <c r="C638" s="174">
        <v>450</v>
      </c>
      <c r="D638" s="174" t="s">
        <v>121</v>
      </c>
      <c r="E638" s="175">
        <v>46353</v>
      </c>
    </row>
    <row r="639" spans="1:5" ht="15">
      <c r="A639" s="161">
        <v>42</v>
      </c>
      <c r="B639" s="174" t="s">
        <v>647</v>
      </c>
      <c r="C639" s="174">
        <v>551</v>
      </c>
      <c r="D639" s="174" t="s">
        <v>306</v>
      </c>
      <c r="E639" s="175">
        <v>45904</v>
      </c>
    </row>
    <row r="640" spans="1:5" ht="15">
      <c r="A640" s="161">
        <v>42</v>
      </c>
      <c r="B640" s="174" t="s">
        <v>647</v>
      </c>
      <c r="C640" s="174">
        <v>552</v>
      </c>
      <c r="D640" s="174" t="s">
        <v>307</v>
      </c>
      <c r="E640" s="175">
        <v>44999</v>
      </c>
    </row>
    <row r="641" spans="1:5" ht="15">
      <c r="A641" s="161">
        <v>42</v>
      </c>
      <c r="B641" s="174" t="s">
        <v>647</v>
      </c>
      <c r="C641" s="174">
        <v>553</v>
      </c>
      <c r="D641" s="174" t="s">
        <v>308</v>
      </c>
      <c r="E641" s="175">
        <v>45204</v>
      </c>
    </row>
    <row r="642" spans="1:5" ht="15">
      <c r="A642" s="161">
        <v>42</v>
      </c>
      <c r="B642" s="174" t="s">
        <v>647</v>
      </c>
      <c r="C642" s="174">
        <v>554</v>
      </c>
      <c r="D642" s="174" t="s">
        <v>309</v>
      </c>
      <c r="E642" s="175">
        <v>45182</v>
      </c>
    </row>
    <row r="643" spans="1:5" ht="15">
      <c r="A643" s="161">
        <v>42</v>
      </c>
      <c r="B643" s="174" t="s">
        <v>647</v>
      </c>
      <c r="C643" s="174">
        <v>61</v>
      </c>
      <c r="D643" s="174" t="s">
        <v>310</v>
      </c>
      <c r="E643" s="175">
        <v>47014</v>
      </c>
    </row>
    <row r="644" spans="1:5" ht="15">
      <c r="A644" s="161">
        <v>42</v>
      </c>
      <c r="B644" s="174" t="s">
        <v>647</v>
      </c>
      <c r="C644" s="174">
        <v>62</v>
      </c>
      <c r="D644" s="174" t="s">
        <v>311</v>
      </c>
      <c r="E644" s="175">
        <v>48280</v>
      </c>
    </row>
    <row r="645" spans="1:5" ht="15">
      <c r="A645" s="161">
        <v>42</v>
      </c>
      <c r="B645" s="174" t="s">
        <v>647</v>
      </c>
      <c r="C645" s="174">
        <v>70</v>
      </c>
      <c r="D645" s="174" t="s">
        <v>312</v>
      </c>
      <c r="E645" s="175">
        <v>46719</v>
      </c>
    </row>
    <row r="646" spans="1:5" ht="15">
      <c r="A646" s="161">
        <v>43</v>
      </c>
      <c r="B646" s="174" t="s">
        <v>649</v>
      </c>
      <c r="C646" s="174">
        <v>10</v>
      </c>
      <c r="D646" s="174" t="s">
        <v>313</v>
      </c>
      <c r="E646" s="175">
        <v>47582</v>
      </c>
    </row>
    <row r="647" spans="1:5" ht="15">
      <c r="A647" s="161">
        <v>43</v>
      </c>
      <c r="B647" s="174" t="s">
        <v>649</v>
      </c>
      <c r="C647" s="174">
        <v>100</v>
      </c>
      <c r="D647" s="174" t="s">
        <v>314</v>
      </c>
      <c r="E647" s="175">
        <v>46515</v>
      </c>
    </row>
    <row r="648" spans="1:5" ht="15">
      <c r="A648" s="161">
        <v>43</v>
      </c>
      <c r="B648" s="174" t="s">
        <v>649</v>
      </c>
      <c r="C648" s="174">
        <v>120</v>
      </c>
      <c r="D648" s="174" t="s">
        <v>315</v>
      </c>
      <c r="E648" s="175">
        <v>45072</v>
      </c>
    </row>
    <row r="649" spans="1:5" ht="15">
      <c r="A649" s="161">
        <v>43</v>
      </c>
      <c r="B649" s="174" t="s">
        <v>649</v>
      </c>
      <c r="C649" s="174">
        <v>130</v>
      </c>
      <c r="D649" s="174" t="s">
        <v>316</v>
      </c>
      <c r="E649" s="175">
        <v>44466</v>
      </c>
    </row>
    <row r="650" spans="1:5" ht="15">
      <c r="A650" s="161">
        <v>43</v>
      </c>
      <c r="B650" s="174" t="s">
        <v>649</v>
      </c>
      <c r="C650" s="174">
        <v>140</v>
      </c>
      <c r="D650" s="174" t="s">
        <v>317</v>
      </c>
      <c r="E650" s="175">
        <v>49183</v>
      </c>
    </row>
    <row r="651" spans="1:5" ht="15">
      <c r="A651" s="161">
        <v>43</v>
      </c>
      <c r="B651" s="174" t="s">
        <v>649</v>
      </c>
      <c r="C651" s="174">
        <v>150</v>
      </c>
      <c r="D651" s="174" t="s">
        <v>318</v>
      </c>
      <c r="E651" s="175">
        <v>49186</v>
      </c>
    </row>
    <row r="652" spans="1:5" ht="15">
      <c r="A652" s="161">
        <v>43</v>
      </c>
      <c r="B652" s="174" t="s">
        <v>649</v>
      </c>
      <c r="C652" s="174">
        <v>160</v>
      </c>
      <c r="D652" s="174" t="s">
        <v>319</v>
      </c>
      <c r="E652" s="175">
        <v>45912</v>
      </c>
    </row>
    <row r="653" spans="1:5" ht="15">
      <c r="A653" s="161">
        <v>43</v>
      </c>
      <c r="B653" s="174" t="s">
        <v>649</v>
      </c>
      <c r="C653" s="174">
        <v>190</v>
      </c>
      <c r="D653" s="174" t="s">
        <v>320</v>
      </c>
      <c r="E653" s="175">
        <v>46110</v>
      </c>
    </row>
    <row r="654" spans="1:5" ht="15">
      <c r="A654" s="161">
        <v>43</v>
      </c>
      <c r="B654" s="174" t="s">
        <v>649</v>
      </c>
      <c r="C654" s="174">
        <v>20</v>
      </c>
      <c r="D654" s="174" t="s">
        <v>321</v>
      </c>
      <c r="E654" s="175">
        <v>46552</v>
      </c>
    </row>
    <row r="655" spans="1:5" ht="15">
      <c r="A655" s="161">
        <v>43</v>
      </c>
      <c r="B655" s="174" t="s">
        <v>649</v>
      </c>
      <c r="C655" s="174">
        <v>200</v>
      </c>
      <c r="D655" s="174" t="s">
        <v>322</v>
      </c>
      <c r="E655" s="175">
        <v>45172</v>
      </c>
    </row>
    <row r="656" spans="1:5" ht="15">
      <c r="A656" s="161">
        <v>43</v>
      </c>
      <c r="B656" s="174" t="s">
        <v>649</v>
      </c>
      <c r="C656" s="174">
        <v>210</v>
      </c>
      <c r="D656" s="174" t="s">
        <v>323</v>
      </c>
      <c r="E656" s="175">
        <v>43393</v>
      </c>
    </row>
    <row r="657" spans="1:5" ht="15">
      <c r="A657" s="161">
        <v>43</v>
      </c>
      <c r="B657" s="174" t="s">
        <v>649</v>
      </c>
      <c r="C657" s="174">
        <v>220</v>
      </c>
      <c r="D657" s="174" t="s">
        <v>324</v>
      </c>
      <c r="E657" s="175">
        <v>47486</v>
      </c>
    </row>
    <row r="658" spans="1:5" ht="15">
      <c r="A658" s="161">
        <v>43</v>
      </c>
      <c r="B658" s="174" t="s">
        <v>649</v>
      </c>
      <c r="C658" s="174">
        <v>230</v>
      </c>
      <c r="D658" s="174" t="s">
        <v>325</v>
      </c>
      <c r="E658" s="175">
        <v>49289</v>
      </c>
    </row>
    <row r="659" spans="1:5" ht="15">
      <c r="A659" s="161">
        <v>43</v>
      </c>
      <c r="B659" s="174" t="s">
        <v>649</v>
      </c>
      <c r="C659" s="174">
        <v>240</v>
      </c>
      <c r="D659" s="174" t="s">
        <v>326</v>
      </c>
      <c r="E659" s="175">
        <v>44977</v>
      </c>
    </row>
    <row r="660" spans="1:5" ht="15">
      <c r="A660" s="161">
        <v>43</v>
      </c>
      <c r="B660" s="174" t="s">
        <v>649</v>
      </c>
      <c r="C660" s="174">
        <v>250</v>
      </c>
      <c r="D660" s="174" t="s">
        <v>327</v>
      </c>
      <c r="E660" s="175">
        <v>43286</v>
      </c>
    </row>
    <row r="661" spans="1:5" ht="15">
      <c r="A661" s="161">
        <v>43</v>
      </c>
      <c r="B661" s="174" t="s">
        <v>649</v>
      </c>
      <c r="C661" s="174">
        <v>260</v>
      </c>
      <c r="D661" s="174" t="s">
        <v>328</v>
      </c>
      <c r="E661" s="175">
        <v>46429</v>
      </c>
    </row>
    <row r="662" spans="1:5" ht="15">
      <c r="A662" s="161">
        <v>43</v>
      </c>
      <c r="B662" s="174" t="s">
        <v>649</v>
      </c>
      <c r="C662" s="174">
        <v>270</v>
      </c>
      <c r="D662" s="174" t="s">
        <v>329</v>
      </c>
      <c r="E662" s="175">
        <v>47169</v>
      </c>
    </row>
    <row r="663" spans="1:5" ht="15">
      <c r="A663" s="161">
        <v>43</v>
      </c>
      <c r="B663" s="174" t="s">
        <v>649</v>
      </c>
      <c r="C663" s="174">
        <v>280</v>
      </c>
      <c r="D663" s="174" t="s">
        <v>330</v>
      </c>
      <c r="E663" s="175">
        <v>44924</v>
      </c>
    </row>
    <row r="664" spans="1:5" ht="15">
      <c r="A664" s="161">
        <v>43</v>
      </c>
      <c r="B664" s="174" t="s">
        <v>649</v>
      </c>
      <c r="C664" s="174">
        <v>290</v>
      </c>
      <c r="D664" s="174" t="s">
        <v>331</v>
      </c>
      <c r="E664" s="175">
        <v>47035</v>
      </c>
    </row>
    <row r="665" spans="1:5" ht="15">
      <c r="A665" s="161">
        <v>43</v>
      </c>
      <c r="B665" s="174" t="s">
        <v>649</v>
      </c>
      <c r="C665" s="174">
        <v>300</v>
      </c>
      <c r="D665" s="174" t="s">
        <v>332</v>
      </c>
      <c r="E665" s="175">
        <v>46718</v>
      </c>
    </row>
    <row r="666" spans="1:5" ht="15">
      <c r="A666" s="161">
        <v>43</v>
      </c>
      <c r="B666" s="174" t="s">
        <v>649</v>
      </c>
      <c r="C666" s="174">
        <v>310</v>
      </c>
      <c r="D666" s="174" t="s">
        <v>333</v>
      </c>
      <c r="E666" s="175">
        <v>43520</v>
      </c>
    </row>
    <row r="667" spans="1:5" ht="15">
      <c r="A667" s="161">
        <v>43</v>
      </c>
      <c r="B667" s="174" t="s">
        <v>649</v>
      </c>
      <c r="C667" s="174">
        <v>320</v>
      </c>
      <c r="D667" s="174" t="s">
        <v>334</v>
      </c>
      <c r="E667" s="175">
        <v>48582</v>
      </c>
    </row>
    <row r="668" spans="1:5" ht="15">
      <c r="A668" s="161">
        <v>43</v>
      </c>
      <c r="B668" s="174" t="s">
        <v>649</v>
      </c>
      <c r="C668" s="174">
        <v>330</v>
      </c>
      <c r="D668" s="174" t="s">
        <v>335</v>
      </c>
      <c r="E668" s="175">
        <v>45083</v>
      </c>
    </row>
    <row r="669" spans="1:5" ht="15">
      <c r="A669" s="161">
        <v>43</v>
      </c>
      <c r="B669" s="174" t="s">
        <v>649</v>
      </c>
      <c r="C669" s="174">
        <v>350</v>
      </c>
      <c r="D669" s="174" t="s">
        <v>336</v>
      </c>
      <c r="E669" s="175">
        <v>49758</v>
      </c>
    </row>
    <row r="670" spans="1:5" ht="15">
      <c r="A670" s="161">
        <v>43</v>
      </c>
      <c r="B670" s="174" t="s">
        <v>649</v>
      </c>
      <c r="C670" s="174">
        <v>360</v>
      </c>
      <c r="D670" s="174" t="s">
        <v>1252</v>
      </c>
      <c r="E670" s="175">
        <v>46324</v>
      </c>
    </row>
    <row r="671" spans="1:5" ht="15">
      <c r="A671" s="161">
        <v>43</v>
      </c>
      <c r="B671" s="174" t="s">
        <v>649</v>
      </c>
      <c r="C671" s="174">
        <v>370</v>
      </c>
      <c r="D671" s="174" t="s">
        <v>337</v>
      </c>
      <c r="E671" s="175">
        <v>45579</v>
      </c>
    </row>
    <row r="672" spans="1:5" ht="15">
      <c r="A672" s="161">
        <v>43</v>
      </c>
      <c r="B672" s="174" t="s">
        <v>649</v>
      </c>
      <c r="C672" s="174">
        <v>380</v>
      </c>
      <c r="D672" s="174" t="s">
        <v>338</v>
      </c>
      <c r="E672" s="175">
        <v>43258</v>
      </c>
    </row>
    <row r="673" spans="1:5" ht="15">
      <c r="A673" s="161">
        <v>43</v>
      </c>
      <c r="B673" s="174" t="s">
        <v>649</v>
      </c>
      <c r="C673" s="174">
        <v>390</v>
      </c>
      <c r="D673" s="174" t="s">
        <v>339</v>
      </c>
      <c r="E673" s="175">
        <v>47552</v>
      </c>
    </row>
    <row r="674" spans="1:5" ht="15">
      <c r="A674" s="161">
        <v>43</v>
      </c>
      <c r="B674" s="174" t="s">
        <v>649</v>
      </c>
      <c r="C674" s="174">
        <v>40</v>
      </c>
      <c r="D674" s="174" t="s">
        <v>340</v>
      </c>
      <c r="E674" s="175">
        <v>49988</v>
      </c>
    </row>
    <row r="675" spans="1:5" ht="15">
      <c r="A675" s="161">
        <v>43</v>
      </c>
      <c r="B675" s="174" t="s">
        <v>649</v>
      </c>
      <c r="C675" s="174">
        <v>400</v>
      </c>
      <c r="D675" s="174" t="s">
        <v>341</v>
      </c>
      <c r="E675" s="175">
        <v>51156</v>
      </c>
    </row>
    <row r="676" spans="1:5" ht="15">
      <c r="A676" s="161">
        <v>43</v>
      </c>
      <c r="B676" s="174" t="s">
        <v>649</v>
      </c>
      <c r="C676" s="174">
        <v>410</v>
      </c>
      <c r="D676" s="174" t="s">
        <v>342</v>
      </c>
      <c r="E676" s="175">
        <v>48045</v>
      </c>
    </row>
    <row r="677" spans="1:5" ht="15">
      <c r="A677" s="161">
        <v>43</v>
      </c>
      <c r="B677" s="174" t="s">
        <v>649</v>
      </c>
      <c r="C677" s="174">
        <v>420</v>
      </c>
      <c r="D677" s="174" t="s">
        <v>343</v>
      </c>
      <c r="E677" s="175">
        <v>45311</v>
      </c>
    </row>
    <row r="678" spans="1:5" ht="15">
      <c r="A678" s="161">
        <v>43</v>
      </c>
      <c r="B678" s="174" t="s">
        <v>649</v>
      </c>
      <c r="C678" s="174">
        <v>430</v>
      </c>
      <c r="D678" s="174" t="s">
        <v>344</v>
      </c>
      <c r="E678" s="175">
        <v>44605</v>
      </c>
    </row>
    <row r="679" spans="1:5" ht="15">
      <c r="A679" s="161">
        <v>43</v>
      </c>
      <c r="B679" s="174" t="s">
        <v>649</v>
      </c>
      <c r="C679" s="174">
        <v>440</v>
      </c>
      <c r="D679" s="174" t="s">
        <v>345</v>
      </c>
      <c r="E679" s="175">
        <v>46024</v>
      </c>
    </row>
    <row r="680" spans="1:5" ht="15">
      <c r="A680" s="161">
        <v>43</v>
      </c>
      <c r="B680" s="174" t="s">
        <v>649</v>
      </c>
      <c r="C680" s="174">
        <v>450</v>
      </c>
      <c r="D680" s="174" t="s">
        <v>346</v>
      </c>
      <c r="E680" s="175">
        <v>47087</v>
      </c>
    </row>
    <row r="681" spans="1:5" ht="15">
      <c r="A681" s="161">
        <v>43</v>
      </c>
      <c r="B681" s="174" t="s">
        <v>649</v>
      </c>
      <c r="C681" s="174">
        <v>470</v>
      </c>
      <c r="D681" s="174" t="s">
        <v>347</v>
      </c>
      <c r="E681" s="175">
        <v>45619</v>
      </c>
    </row>
    <row r="682" spans="1:5" ht="15">
      <c r="A682" s="161">
        <v>43</v>
      </c>
      <c r="B682" s="174" t="s">
        <v>649</v>
      </c>
      <c r="C682" s="174">
        <v>480</v>
      </c>
      <c r="D682" s="174" t="s">
        <v>348</v>
      </c>
      <c r="E682" s="175">
        <v>45639</v>
      </c>
    </row>
    <row r="683" spans="1:5" ht="15">
      <c r="A683" s="161">
        <v>43</v>
      </c>
      <c r="B683" s="174" t="s">
        <v>649</v>
      </c>
      <c r="C683" s="174">
        <v>490</v>
      </c>
      <c r="D683" s="174" t="s">
        <v>349</v>
      </c>
      <c r="E683" s="175">
        <v>43973</v>
      </c>
    </row>
    <row r="684" spans="1:5" ht="15">
      <c r="A684" s="161">
        <v>43</v>
      </c>
      <c r="B684" s="174" t="s">
        <v>649</v>
      </c>
      <c r="C684" s="174">
        <v>50</v>
      </c>
      <c r="D684" s="174" t="s">
        <v>350</v>
      </c>
      <c r="E684" s="175">
        <v>44671</v>
      </c>
    </row>
    <row r="685" spans="1:5" ht="15">
      <c r="A685" s="161">
        <v>43</v>
      </c>
      <c r="B685" s="174" t="s">
        <v>649</v>
      </c>
      <c r="C685" s="174">
        <v>500</v>
      </c>
      <c r="D685" s="174" t="s">
        <v>351</v>
      </c>
      <c r="E685" s="175">
        <v>44807</v>
      </c>
    </row>
    <row r="686" spans="1:5" ht="15">
      <c r="A686" s="161">
        <v>43</v>
      </c>
      <c r="B686" s="174" t="s">
        <v>649</v>
      </c>
      <c r="C686" s="174">
        <v>510</v>
      </c>
      <c r="D686" s="174" t="s">
        <v>352</v>
      </c>
      <c r="E686" s="175">
        <v>43120</v>
      </c>
    </row>
    <row r="687" spans="1:5" ht="15">
      <c r="A687" s="161">
        <v>43</v>
      </c>
      <c r="B687" s="174" t="s">
        <v>649</v>
      </c>
      <c r="C687" s="174">
        <v>520</v>
      </c>
      <c r="D687" s="174" t="s">
        <v>353</v>
      </c>
      <c r="E687" s="175">
        <v>45496</v>
      </c>
    </row>
    <row r="688" spans="1:5" ht="15">
      <c r="A688" s="161">
        <v>43</v>
      </c>
      <c r="B688" s="174" t="s">
        <v>649</v>
      </c>
      <c r="C688" s="174">
        <v>530</v>
      </c>
      <c r="D688" s="174" t="s">
        <v>354</v>
      </c>
      <c r="E688" s="175">
        <v>45653</v>
      </c>
    </row>
    <row r="689" spans="1:5" ht="15">
      <c r="A689" s="161">
        <v>43</v>
      </c>
      <c r="B689" s="174" t="s">
        <v>649</v>
      </c>
      <c r="C689" s="174">
        <v>540</v>
      </c>
      <c r="D689" s="174" t="s">
        <v>355</v>
      </c>
      <c r="E689" s="175">
        <v>45978</v>
      </c>
    </row>
    <row r="690" spans="1:5" ht="15">
      <c r="A690" s="161">
        <v>43</v>
      </c>
      <c r="B690" s="174" t="s">
        <v>649</v>
      </c>
      <c r="C690" s="174">
        <v>550</v>
      </c>
      <c r="D690" s="174" t="s">
        <v>356</v>
      </c>
      <c r="E690" s="175">
        <v>46310</v>
      </c>
    </row>
    <row r="691" spans="1:5" ht="15">
      <c r="A691" s="161">
        <v>43</v>
      </c>
      <c r="B691" s="174" t="s">
        <v>649</v>
      </c>
      <c r="C691" s="174">
        <v>570</v>
      </c>
      <c r="D691" s="174" t="s">
        <v>357</v>
      </c>
      <c r="E691" s="175">
        <v>47530</v>
      </c>
    </row>
    <row r="692" spans="1:5" ht="15">
      <c r="A692" s="161">
        <v>43</v>
      </c>
      <c r="B692" s="174" t="s">
        <v>649</v>
      </c>
      <c r="C692" s="174">
        <v>580</v>
      </c>
      <c r="D692" s="174" t="s">
        <v>358</v>
      </c>
      <c r="E692" s="175">
        <v>44596</v>
      </c>
    </row>
    <row r="693" spans="1:5" ht="15">
      <c r="A693" s="161">
        <v>43</v>
      </c>
      <c r="B693" s="174" t="s">
        <v>649</v>
      </c>
      <c r="C693" s="174">
        <v>590</v>
      </c>
      <c r="D693" s="174" t="s">
        <v>359</v>
      </c>
      <c r="E693" s="175">
        <v>46855</v>
      </c>
    </row>
    <row r="694" spans="1:5" ht="15">
      <c r="A694" s="161">
        <v>43</v>
      </c>
      <c r="B694" s="174" t="s">
        <v>649</v>
      </c>
      <c r="C694" s="174">
        <v>60</v>
      </c>
      <c r="D694" s="174" t="s">
        <v>360</v>
      </c>
      <c r="E694" s="175">
        <v>48650</v>
      </c>
    </row>
    <row r="695" spans="1:5" ht="15">
      <c r="A695" s="161">
        <v>43</v>
      </c>
      <c r="B695" s="174" t="s">
        <v>649</v>
      </c>
      <c r="C695" s="174">
        <v>600</v>
      </c>
      <c r="D695" s="174" t="s">
        <v>361</v>
      </c>
      <c r="E695" s="175">
        <v>46305</v>
      </c>
    </row>
    <row r="696" spans="1:5" ht="15">
      <c r="A696" s="161">
        <v>43</v>
      </c>
      <c r="B696" s="174" t="s">
        <v>649</v>
      </c>
      <c r="C696" s="174">
        <v>610</v>
      </c>
      <c r="D696" s="174" t="s">
        <v>362</v>
      </c>
      <c r="E696" s="175">
        <v>45253</v>
      </c>
    </row>
    <row r="697" spans="1:5" ht="15">
      <c r="A697" s="161">
        <v>43</v>
      </c>
      <c r="B697" s="174" t="s">
        <v>649</v>
      </c>
      <c r="C697" s="174">
        <v>620</v>
      </c>
      <c r="D697" s="174" t="s">
        <v>363</v>
      </c>
      <c r="E697" s="175">
        <v>46304</v>
      </c>
    </row>
    <row r="698" spans="1:5" ht="15">
      <c r="A698" s="161">
        <v>43</v>
      </c>
      <c r="B698" s="174" t="s">
        <v>649</v>
      </c>
      <c r="C698" s="174">
        <v>630</v>
      </c>
      <c r="D698" s="174" t="s">
        <v>364</v>
      </c>
      <c r="E698" s="175">
        <v>47096</v>
      </c>
    </row>
    <row r="699" spans="1:5" ht="15">
      <c r="A699" s="161">
        <v>43</v>
      </c>
      <c r="B699" s="174" t="s">
        <v>649</v>
      </c>
      <c r="C699" s="174">
        <v>640</v>
      </c>
      <c r="D699" s="174" t="s">
        <v>365</v>
      </c>
      <c r="E699" s="175">
        <v>44019</v>
      </c>
    </row>
    <row r="700" spans="1:5" ht="15">
      <c r="A700" s="161">
        <v>43</v>
      </c>
      <c r="B700" s="174" t="s">
        <v>649</v>
      </c>
      <c r="C700" s="174">
        <v>650</v>
      </c>
      <c r="D700" s="174" t="s">
        <v>366</v>
      </c>
      <c r="E700" s="175">
        <v>48584</v>
      </c>
    </row>
    <row r="701" spans="1:5" ht="15">
      <c r="A701" s="161">
        <v>43</v>
      </c>
      <c r="B701" s="174" t="s">
        <v>649</v>
      </c>
      <c r="C701" s="174">
        <v>660</v>
      </c>
      <c r="D701" s="174" t="s">
        <v>367</v>
      </c>
      <c r="E701" s="175">
        <v>46927</v>
      </c>
    </row>
    <row r="702" spans="1:5" ht="15">
      <c r="A702" s="161">
        <v>43</v>
      </c>
      <c r="B702" s="174" t="s">
        <v>649</v>
      </c>
      <c r="C702" s="174">
        <v>670</v>
      </c>
      <c r="D702" s="174" t="s">
        <v>368</v>
      </c>
      <c r="E702" s="175">
        <v>45893</v>
      </c>
    </row>
    <row r="703" spans="1:5" ht="15">
      <c r="A703" s="161">
        <v>43</v>
      </c>
      <c r="B703" s="174" t="s">
        <v>649</v>
      </c>
      <c r="C703" s="174">
        <v>680</v>
      </c>
      <c r="D703" s="174" t="s">
        <v>369</v>
      </c>
      <c r="E703" s="175">
        <v>43051</v>
      </c>
    </row>
    <row r="704" spans="1:5" ht="15">
      <c r="A704" s="161">
        <v>43</v>
      </c>
      <c r="B704" s="174" t="s">
        <v>649</v>
      </c>
      <c r="C704" s="174">
        <v>690</v>
      </c>
      <c r="D704" s="174" t="s">
        <v>370</v>
      </c>
      <c r="E704" s="175">
        <v>48045</v>
      </c>
    </row>
    <row r="705" spans="1:5" ht="15">
      <c r="A705" s="161">
        <v>43</v>
      </c>
      <c r="B705" s="174" t="s">
        <v>649</v>
      </c>
      <c r="C705" s="174">
        <v>70</v>
      </c>
      <c r="D705" s="174" t="s">
        <v>371</v>
      </c>
      <c r="E705" s="175">
        <v>49619</v>
      </c>
    </row>
    <row r="706" spans="1:5" ht="15">
      <c r="A706" s="161">
        <v>43</v>
      </c>
      <c r="B706" s="174" t="s">
        <v>649</v>
      </c>
      <c r="C706" s="174">
        <v>700</v>
      </c>
      <c r="D706" s="174" t="s">
        <v>372</v>
      </c>
      <c r="E706" s="175">
        <v>47735</v>
      </c>
    </row>
    <row r="707" spans="1:5" ht="15">
      <c r="A707" s="161">
        <v>43</v>
      </c>
      <c r="B707" s="174" t="s">
        <v>649</v>
      </c>
      <c r="C707" s="174">
        <v>710</v>
      </c>
      <c r="D707" s="174" t="s">
        <v>373</v>
      </c>
      <c r="E707" s="175">
        <v>46100</v>
      </c>
    </row>
    <row r="708" spans="1:5" ht="15">
      <c r="A708" s="161">
        <v>43</v>
      </c>
      <c r="B708" s="174" t="s">
        <v>649</v>
      </c>
      <c r="C708" s="174">
        <v>80</v>
      </c>
      <c r="D708" s="174" t="s">
        <v>374</v>
      </c>
      <c r="E708" s="175">
        <v>48558</v>
      </c>
    </row>
    <row r="709" spans="1:5" ht="15">
      <c r="A709" s="161">
        <v>43</v>
      </c>
      <c r="B709" s="174" t="s">
        <v>649</v>
      </c>
      <c r="C709" s="174">
        <v>90</v>
      </c>
      <c r="D709" s="174" t="s">
        <v>375</v>
      </c>
      <c r="E709" s="175">
        <v>45046</v>
      </c>
    </row>
    <row r="710" spans="1:5" ht="15">
      <c r="A710" s="161">
        <v>43</v>
      </c>
      <c r="B710" s="174" t="s">
        <v>649</v>
      </c>
      <c r="C710" s="174">
        <v>92</v>
      </c>
      <c r="D710" s="174" t="s">
        <v>376</v>
      </c>
      <c r="E710" s="175">
        <v>45148</v>
      </c>
    </row>
    <row r="711" spans="1:5" ht="15">
      <c r="A711" s="161">
        <v>43</v>
      </c>
      <c r="B711" s="174" t="s">
        <v>649</v>
      </c>
      <c r="C711" s="174">
        <v>93</v>
      </c>
      <c r="D711" s="174" t="s">
        <v>377</v>
      </c>
      <c r="E711" s="175">
        <v>42494</v>
      </c>
    </row>
    <row r="712" spans="1:5" ht="15">
      <c r="A712" s="161">
        <v>43</v>
      </c>
      <c r="B712" s="174" t="s">
        <v>649</v>
      </c>
      <c r="C712" s="174">
        <v>94</v>
      </c>
      <c r="D712" s="174" t="s">
        <v>378</v>
      </c>
      <c r="E712" s="175">
        <v>43548</v>
      </c>
    </row>
    <row r="713" spans="1:5" ht="15">
      <c r="A713" s="161">
        <v>44</v>
      </c>
      <c r="B713" s="174" t="s">
        <v>651</v>
      </c>
      <c r="C713" s="174">
        <v>10</v>
      </c>
      <c r="D713" s="174" t="s">
        <v>379</v>
      </c>
      <c r="E713" s="175">
        <v>42124</v>
      </c>
    </row>
    <row r="714" spans="1:5" ht="15">
      <c r="A714" s="161">
        <v>44</v>
      </c>
      <c r="B714" s="174" t="s">
        <v>651</v>
      </c>
      <c r="C714" s="174">
        <v>20</v>
      </c>
      <c r="D714" s="174" t="s">
        <v>380</v>
      </c>
      <c r="E714" s="175">
        <v>42555</v>
      </c>
    </row>
    <row r="715" spans="1:5" ht="15">
      <c r="A715" s="161">
        <v>44</v>
      </c>
      <c r="B715" s="174" t="s">
        <v>651</v>
      </c>
      <c r="C715" s="174">
        <v>220</v>
      </c>
      <c r="D715" s="174" t="s">
        <v>381</v>
      </c>
      <c r="E715" s="175">
        <v>40577</v>
      </c>
    </row>
    <row r="716" spans="1:5" ht="15">
      <c r="A716" s="161">
        <v>44</v>
      </c>
      <c r="B716" s="174" t="s">
        <v>651</v>
      </c>
      <c r="C716" s="174">
        <v>480</v>
      </c>
      <c r="D716" s="174" t="s">
        <v>366</v>
      </c>
      <c r="E716" s="175">
        <v>40800</v>
      </c>
    </row>
    <row r="717" spans="1:5" ht="15">
      <c r="A717" s="161">
        <v>44</v>
      </c>
      <c r="B717" s="174" t="s">
        <v>651</v>
      </c>
      <c r="C717" s="174">
        <v>530</v>
      </c>
      <c r="D717" s="174" t="s">
        <v>382</v>
      </c>
      <c r="E717" s="175">
        <v>43859</v>
      </c>
    </row>
    <row r="718" spans="1:5" ht="15">
      <c r="A718" s="161">
        <v>44</v>
      </c>
      <c r="B718" s="174" t="s">
        <v>651</v>
      </c>
      <c r="C718" s="174">
        <v>590</v>
      </c>
      <c r="D718" s="174" t="s">
        <v>383</v>
      </c>
      <c r="E718" s="175">
        <v>44050</v>
      </c>
    </row>
    <row r="719" spans="1:5" ht="15">
      <c r="A719" s="161">
        <v>44</v>
      </c>
      <c r="B719" s="174" t="s">
        <v>651</v>
      </c>
      <c r="C719" s="174">
        <v>620</v>
      </c>
      <c r="D719" s="174" t="s">
        <v>384</v>
      </c>
      <c r="E719" s="175">
        <v>40279</v>
      </c>
    </row>
    <row r="720" spans="1:5" ht="15">
      <c r="A720" s="161">
        <v>44</v>
      </c>
      <c r="B720" s="174" t="s">
        <v>651</v>
      </c>
      <c r="C720" s="174">
        <v>630</v>
      </c>
      <c r="D720" s="174" t="s">
        <v>385</v>
      </c>
      <c r="E720" s="175">
        <v>39560</v>
      </c>
    </row>
    <row r="721" spans="1:5" ht="15">
      <c r="A721" s="161">
        <v>44</v>
      </c>
      <c r="B721" s="174" t="s">
        <v>651</v>
      </c>
      <c r="C721" s="174">
        <v>661</v>
      </c>
      <c r="D721" s="174" t="s">
        <v>386</v>
      </c>
      <c r="E721" s="175">
        <v>40277</v>
      </c>
    </row>
    <row r="722" spans="1:5" ht="15">
      <c r="A722" s="161">
        <v>44</v>
      </c>
      <c r="B722" s="174" t="s">
        <v>651</v>
      </c>
      <c r="C722" s="174">
        <v>662</v>
      </c>
      <c r="D722" s="174" t="s">
        <v>387</v>
      </c>
      <c r="E722" s="175">
        <v>41752</v>
      </c>
    </row>
    <row r="723" spans="1:5" ht="15">
      <c r="A723" s="161">
        <v>44</v>
      </c>
      <c r="B723" s="174" t="s">
        <v>651</v>
      </c>
      <c r="C723" s="174">
        <v>670</v>
      </c>
      <c r="D723" s="174" t="s">
        <v>388</v>
      </c>
      <c r="E723" s="175">
        <v>40237</v>
      </c>
    </row>
    <row r="724" spans="1:5" ht="15">
      <c r="A724" s="161">
        <v>44</v>
      </c>
      <c r="B724" s="174" t="s">
        <v>651</v>
      </c>
      <c r="C724" s="174">
        <v>740</v>
      </c>
      <c r="D724" s="174" t="s">
        <v>389</v>
      </c>
      <c r="E724" s="175">
        <v>39772</v>
      </c>
    </row>
    <row r="725" spans="1:5" ht="15">
      <c r="A725" s="161">
        <v>44</v>
      </c>
      <c r="B725" s="174" t="s">
        <v>651</v>
      </c>
      <c r="C725" s="174">
        <v>750</v>
      </c>
      <c r="D725" s="174" t="s">
        <v>390</v>
      </c>
      <c r="E725" s="175">
        <v>39573</v>
      </c>
    </row>
    <row r="726" spans="1:5" ht="15">
      <c r="A726" s="161">
        <v>44</v>
      </c>
      <c r="B726" s="174" t="s">
        <v>651</v>
      </c>
      <c r="C726" s="174">
        <v>760</v>
      </c>
      <c r="D726" s="174" t="s">
        <v>391</v>
      </c>
      <c r="E726" s="175">
        <v>43827</v>
      </c>
    </row>
    <row r="727" spans="1:5" ht="15">
      <c r="A727" s="161">
        <v>44</v>
      </c>
      <c r="B727" s="174" t="s">
        <v>651</v>
      </c>
      <c r="C727" s="174">
        <v>872</v>
      </c>
      <c r="D727" s="174" t="s">
        <v>392</v>
      </c>
      <c r="E727" s="175">
        <v>41805</v>
      </c>
    </row>
    <row r="728" spans="1:5" ht="15">
      <c r="A728" s="161">
        <v>45</v>
      </c>
      <c r="B728" s="174" t="s">
        <v>653</v>
      </c>
      <c r="C728" s="174">
        <v>110</v>
      </c>
      <c r="D728" s="174" t="s">
        <v>393</v>
      </c>
      <c r="E728" s="175">
        <v>40877.28</v>
      </c>
    </row>
    <row r="729" spans="1:5" ht="15">
      <c r="A729" s="161">
        <v>45</v>
      </c>
      <c r="B729" s="174" t="s">
        <v>653</v>
      </c>
      <c r="C729" s="174">
        <v>220</v>
      </c>
      <c r="D729" s="174" t="s">
        <v>394</v>
      </c>
      <c r="E729" s="175">
        <v>41547.84</v>
      </c>
    </row>
    <row r="730" spans="1:5" ht="15">
      <c r="A730" s="161">
        <v>46</v>
      </c>
      <c r="B730" s="174" t="s">
        <v>1709</v>
      </c>
      <c r="C730" s="174">
        <v>240</v>
      </c>
      <c r="D730" s="174" t="s">
        <v>395</v>
      </c>
      <c r="E730" s="175">
        <v>53032</v>
      </c>
    </row>
    <row r="731" spans="1:5" ht="15">
      <c r="A731" s="161">
        <v>46</v>
      </c>
      <c r="B731" s="174" t="s">
        <v>1709</v>
      </c>
      <c r="C731" s="174">
        <v>250</v>
      </c>
      <c r="D731" s="174" t="s">
        <v>396</v>
      </c>
      <c r="E731" s="175">
        <v>51209</v>
      </c>
    </row>
    <row r="732" spans="1:5" ht="15">
      <c r="A732" s="161">
        <v>46</v>
      </c>
      <c r="B732" s="174" t="s">
        <v>1709</v>
      </c>
      <c r="C732" s="174">
        <v>280</v>
      </c>
      <c r="D732" s="174" t="s">
        <v>397</v>
      </c>
      <c r="E732" s="175">
        <v>54012</v>
      </c>
    </row>
    <row r="733" spans="1:5" ht="15">
      <c r="A733" s="161">
        <v>46</v>
      </c>
      <c r="B733" s="174" t="s">
        <v>1709</v>
      </c>
      <c r="C733" s="174">
        <v>320</v>
      </c>
      <c r="D733" s="174" t="s">
        <v>398</v>
      </c>
      <c r="E733" s="175">
        <v>52566</v>
      </c>
    </row>
    <row r="734" spans="1:5" ht="15">
      <c r="A734" s="161">
        <v>46</v>
      </c>
      <c r="B734" s="174" t="s">
        <v>1709</v>
      </c>
      <c r="C734" s="174">
        <v>40</v>
      </c>
      <c r="D734" s="174" t="s">
        <v>399</v>
      </c>
      <c r="E734" s="175">
        <v>49379</v>
      </c>
    </row>
    <row r="735" spans="1:5" ht="15">
      <c r="A735" s="161">
        <v>46</v>
      </c>
      <c r="B735" s="174" t="s">
        <v>1709</v>
      </c>
      <c r="C735" s="174">
        <v>421</v>
      </c>
      <c r="D735" s="174" t="s">
        <v>400</v>
      </c>
      <c r="E735" s="175">
        <v>55484</v>
      </c>
    </row>
    <row r="736" spans="1:5" ht="15">
      <c r="A736" s="161">
        <v>46</v>
      </c>
      <c r="B736" s="174" t="s">
        <v>1709</v>
      </c>
      <c r="C736" s="174">
        <v>422</v>
      </c>
      <c r="D736" s="174" t="s">
        <v>401</v>
      </c>
      <c r="E736" s="175">
        <v>50808</v>
      </c>
    </row>
    <row r="737" spans="1:5" ht="15">
      <c r="A737" s="161">
        <v>46</v>
      </c>
      <c r="B737" s="174" t="s">
        <v>1709</v>
      </c>
      <c r="C737" s="174">
        <v>424</v>
      </c>
      <c r="D737" s="174" t="s">
        <v>402</v>
      </c>
      <c r="E737" s="175">
        <v>50699</v>
      </c>
    </row>
    <row r="738" spans="1:5" ht="15">
      <c r="A738" s="161">
        <v>46</v>
      </c>
      <c r="B738" s="174" t="s">
        <v>1709</v>
      </c>
      <c r="C738" s="174">
        <v>50</v>
      </c>
      <c r="D738" s="174" t="s">
        <v>403</v>
      </c>
      <c r="E738" s="175">
        <v>51305</v>
      </c>
    </row>
    <row r="739" spans="1:5" ht="15">
      <c r="A739" s="161">
        <v>48</v>
      </c>
      <c r="B739" s="174" t="s">
        <v>657</v>
      </c>
      <c r="C739" s="174">
        <v>10</v>
      </c>
      <c r="D739" s="174" t="s">
        <v>404</v>
      </c>
      <c r="E739" s="175">
        <v>44734</v>
      </c>
    </row>
    <row r="740" spans="1:5" ht="15">
      <c r="A740" s="161">
        <v>48</v>
      </c>
      <c r="B740" s="174" t="s">
        <v>657</v>
      </c>
      <c r="C740" s="174">
        <v>100</v>
      </c>
      <c r="D740" s="174" t="s">
        <v>405</v>
      </c>
      <c r="E740" s="175">
        <v>49360</v>
      </c>
    </row>
    <row r="741" spans="1:5" ht="15">
      <c r="A741" s="161">
        <v>48</v>
      </c>
      <c r="B741" s="174" t="s">
        <v>657</v>
      </c>
      <c r="C741" s="174">
        <v>120</v>
      </c>
      <c r="D741" s="174" t="s">
        <v>406</v>
      </c>
      <c r="E741" s="175">
        <v>44696</v>
      </c>
    </row>
    <row r="742" spans="1:5" ht="15">
      <c r="A742" s="161">
        <v>48</v>
      </c>
      <c r="B742" s="174" t="s">
        <v>657</v>
      </c>
      <c r="C742" s="174">
        <v>221</v>
      </c>
      <c r="D742" s="174" t="s">
        <v>407</v>
      </c>
      <c r="E742" s="175">
        <v>46775</v>
      </c>
    </row>
    <row r="743" spans="1:5" ht="15">
      <c r="A743" s="161">
        <v>48</v>
      </c>
      <c r="B743" s="174" t="s">
        <v>657</v>
      </c>
      <c r="C743" s="174">
        <v>50</v>
      </c>
      <c r="D743" s="174" t="s">
        <v>408</v>
      </c>
      <c r="E743" s="175">
        <v>44893</v>
      </c>
    </row>
    <row r="744" spans="1:5" ht="15">
      <c r="A744" s="161">
        <v>49</v>
      </c>
      <c r="B744" s="174" t="s">
        <v>1710</v>
      </c>
      <c r="C744" s="174">
        <v>200</v>
      </c>
      <c r="D744" s="174" t="s">
        <v>409</v>
      </c>
      <c r="E744" s="175">
        <v>42538</v>
      </c>
    </row>
    <row r="745" spans="1:5" ht="15">
      <c r="A745" s="161">
        <v>49</v>
      </c>
      <c r="B745" s="174" t="s">
        <v>1710</v>
      </c>
      <c r="C745" s="174">
        <v>280</v>
      </c>
      <c r="D745" s="174" t="s">
        <v>410</v>
      </c>
      <c r="E745" s="175">
        <v>44654</v>
      </c>
    </row>
    <row r="746" spans="1:5" ht="15">
      <c r="A746" s="161">
        <v>49</v>
      </c>
      <c r="B746" s="174" t="s">
        <v>1710</v>
      </c>
      <c r="C746" s="174">
        <v>290</v>
      </c>
      <c r="D746" s="174" t="s">
        <v>411</v>
      </c>
      <c r="E746" s="175">
        <v>43865</v>
      </c>
    </row>
    <row r="747" spans="1:5" ht="15">
      <c r="A747" s="161">
        <v>50</v>
      </c>
      <c r="B747" s="174" t="s">
        <v>661</v>
      </c>
      <c r="C747" s="174">
        <v>130</v>
      </c>
      <c r="D747" s="174" t="s">
        <v>412</v>
      </c>
      <c r="E747" s="175">
        <v>45095</v>
      </c>
    </row>
    <row r="748" spans="1:5" ht="15">
      <c r="A748" s="161">
        <v>50</v>
      </c>
      <c r="B748" s="174" t="s">
        <v>661</v>
      </c>
      <c r="C748" s="174">
        <v>160</v>
      </c>
      <c r="D748" s="174" t="s">
        <v>413</v>
      </c>
      <c r="E748" s="175">
        <v>43199</v>
      </c>
    </row>
    <row r="749" spans="1:5" ht="15">
      <c r="A749" s="161">
        <v>50</v>
      </c>
      <c r="B749" s="174" t="s">
        <v>661</v>
      </c>
      <c r="C749" s="174">
        <v>180</v>
      </c>
      <c r="D749" s="174" t="s">
        <v>414</v>
      </c>
      <c r="E749" s="175">
        <v>45608</v>
      </c>
    </row>
    <row r="750" spans="1:5" ht="15">
      <c r="A750" s="161">
        <v>50</v>
      </c>
      <c r="B750" s="174" t="s">
        <v>661</v>
      </c>
      <c r="C750" s="174">
        <v>190</v>
      </c>
      <c r="D750" s="174" t="s">
        <v>415</v>
      </c>
      <c r="E750" s="175">
        <v>44450</v>
      </c>
    </row>
    <row r="751" spans="1:5" ht="15">
      <c r="A751" s="161">
        <v>51</v>
      </c>
      <c r="B751" s="174" t="s">
        <v>663</v>
      </c>
      <c r="C751" s="174">
        <v>10</v>
      </c>
      <c r="D751" s="174" t="s">
        <v>416</v>
      </c>
      <c r="E751" s="175">
        <v>42028</v>
      </c>
    </row>
    <row r="752" spans="1:5" ht="15">
      <c r="A752" s="161">
        <v>51</v>
      </c>
      <c r="B752" s="174" t="s">
        <v>663</v>
      </c>
      <c r="C752" s="174">
        <v>110</v>
      </c>
      <c r="D752" s="174" t="s">
        <v>417</v>
      </c>
      <c r="E752" s="175">
        <v>41821</v>
      </c>
    </row>
    <row r="753" spans="1:5" ht="15">
      <c r="A753" s="161">
        <v>51</v>
      </c>
      <c r="B753" s="174" t="s">
        <v>663</v>
      </c>
      <c r="C753" s="174">
        <v>210</v>
      </c>
      <c r="D753" s="174" t="s">
        <v>418</v>
      </c>
      <c r="E753" s="175">
        <v>43146</v>
      </c>
    </row>
    <row r="754" spans="1:5" ht="15">
      <c r="A754" s="161">
        <v>52</v>
      </c>
      <c r="B754" s="174" t="s">
        <v>665</v>
      </c>
      <c r="C754" s="174">
        <v>160</v>
      </c>
      <c r="D754" s="174" t="s">
        <v>419</v>
      </c>
      <c r="E754" s="175">
        <v>36368</v>
      </c>
    </row>
    <row r="755" spans="1:5" ht="15">
      <c r="A755" s="161">
        <v>52</v>
      </c>
      <c r="B755" s="174" t="s">
        <v>665</v>
      </c>
      <c r="C755" s="174">
        <v>20</v>
      </c>
      <c r="D755" s="174" t="s">
        <v>420</v>
      </c>
      <c r="E755" s="175">
        <v>34494</v>
      </c>
    </row>
    <row r="756" spans="1:5" ht="15">
      <c r="A756" s="161">
        <v>52</v>
      </c>
      <c r="B756" s="174" t="s">
        <v>665</v>
      </c>
      <c r="C756" s="174">
        <v>200</v>
      </c>
      <c r="D756" s="174" t="s">
        <v>421</v>
      </c>
      <c r="E756" s="175">
        <v>39659</v>
      </c>
    </row>
    <row r="757" spans="1:5" ht="15">
      <c r="A757" s="161">
        <v>52</v>
      </c>
      <c r="B757" s="174" t="s">
        <v>665</v>
      </c>
      <c r="C757" s="174">
        <v>290</v>
      </c>
      <c r="D757" s="174" t="s">
        <v>422</v>
      </c>
      <c r="E757" s="175">
        <v>40320</v>
      </c>
    </row>
    <row r="758" spans="1:5" ht="15">
      <c r="A758" s="161">
        <v>52</v>
      </c>
      <c r="B758" s="174" t="s">
        <v>665</v>
      </c>
      <c r="C758" s="174">
        <v>300</v>
      </c>
      <c r="D758" s="174" t="s">
        <v>1500</v>
      </c>
      <c r="E758" s="175">
        <v>41249</v>
      </c>
    </row>
    <row r="759" spans="1:5" ht="15">
      <c r="A759" s="161">
        <v>52</v>
      </c>
      <c r="B759" s="174" t="s">
        <v>665</v>
      </c>
      <c r="C759" s="174">
        <v>330</v>
      </c>
      <c r="D759" s="174" t="s">
        <v>423</v>
      </c>
      <c r="E759" s="175">
        <v>34488</v>
      </c>
    </row>
    <row r="760" spans="1:5" ht="15">
      <c r="A760" s="161">
        <v>52</v>
      </c>
      <c r="B760" s="174" t="s">
        <v>665</v>
      </c>
      <c r="C760" s="174">
        <v>340</v>
      </c>
      <c r="D760" s="174" t="s">
        <v>424</v>
      </c>
      <c r="E760" s="175">
        <v>43375</v>
      </c>
    </row>
    <row r="761" spans="1:5" ht="15">
      <c r="A761" s="161">
        <v>52</v>
      </c>
      <c r="B761" s="174" t="s">
        <v>665</v>
      </c>
      <c r="C761" s="174">
        <v>470</v>
      </c>
      <c r="D761" s="174" t="s">
        <v>425</v>
      </c>
      <c r="E761" s="175">
        <v>38099</v>
      </c>
    </row>
    <row r="762" spans="1:5" ht="15">
      <c r="A762" s="161">
        <v>52</v>
      </c>
      <c r="B762" s="174" t="s">
        <v>665</v>
      </c>
      <c r="C762" s="174">
        <v>630</v>
      </c>
      <c r="D762" s="174" t="s">
        <v>426</v>
      </c>
      <c r="E762" s="175">
        <v>37684</v>
      </c>
    </row>
    <row r="763" spans="1:5" ht="15">
      <c r="A763" s="161">
        <v>52</v>
      </c>
      <c r="B763" s="174" t="s">
        <v>665</v>
      </c>
      <c r="C763" s="174">
        <v>670</v>
      </c>
      <c r="D763" s="174" t="s">
        <v>185</v>
      </c>
      <c r="E763" s="175">
        <v>37334</v>
      </c>
    </row>
    <row r="764" spans="1:5" ht="15">
      <c r="A764" s="161">
        <v>52</v>
      </c>
      <c r="B764" s="174" t="s">
        <v>665</v>
      </c>
      <c r="C764" s="174">
        <v>760</v>
      </c>
      <c r="D764" s="174" t="s">
        <v>427</v>
      </c>
      <c r="E764" s="175">
        <v>36500</v>
      </c>
    </row>
    <row r="765" spans="1:5" ht="15">
      <c r="A765" s="161">
        <v>52</v>
      </c>
      <c r="B765" s="174" t="s">
        <v>665</v>
      </c>
      <c r="C765" s="174">
        <v>820</v>
      </c>
      <c r="D765" s="174" t="s">
        <v>428</v>
      </c>
      <c r="E765" s="175">
        <v>41328</v>
      </c>
    </row>
    <row r="766" spans="1:5" ht="15">
      <c r="A766" s="161">
        <v>52</v>
      </c>
      <c r="B766" s="174" t="s">
        <v>665</v>
      </c>
      <c r="C766" s="174">
        <v>880</v>
      </c>
      <c r="D766" s="174" t="s">
        <v>429</v>
      </c>
      <c r="E766" s="175">
        <v>37810</v>
      </c>
    </row>
    <row r="767" spans="1:5" ht="15">
      <c r="A767" s="161">
        <v>53</v>
      </c>
      <c r="B767" s="174" t="s">
        <v>667</v>
      </c>
      <c r="C767" s="174">
        <v>10</v>
      </c>
      <c r="D767" s="174" t="s">
        <v>430</v>
      </c>
      <c r="E767" s="175">
        <v>59095</v>
      </c>
    </row>
    <row r="768" spans="1:5" ht="15">
      <c r="A768" s="161">
        <v>53</v>
      </c>
      <c r="B768" s="174" t="s">
        <v>667</v>
      </c>
      <c r="C768" s="174">
        <v>110</v>
      </c>
      <c r="D768" s="174" t="s">
        <v>431</v>
      </c>
      <c r="E768" s="175">
        <v>64853</v>
      </c>
    </row>
    <row r="769" spans="1:5" ht="15">
      <c r="A769" s="161">
        <v>53</v>
      </c>
      <c r="B769" s="174" t="s">
        <v>667</v>
      </c>
      <c r="C769" s="174">
        <v>120</v>
      </c>
      <c r="D769" s="174" t="s">
        <v>432</v>
      </c>
      <c r="E769" s="175">
        <v>56460</v>
      </c>
    </row>
    <row r="770" spans="1:5" ht="15">
      <c r="A770" s="161">
        <v>53</v>
      </c>
      <c r="B770" s="174" t="s">
        <v>667</v>
      </c>
      <c r="C770" s="174">
        <v>130</v>
      </c>
      <c r="D770" s="174" t="s">
        <v>433</v>
      </c>
      <c r="E770" s="175">
        <v>62752</v>
      </c>
    </row>
    <row r="771" spans="1:5" ht="15">
      <c r="A771" s="161">
        <v>53</v>
      </c>
      <c r="B771" s="174" t="s">
        <v>667</v>
      </c>
      <c r="C771" s="174">
        <v>140</v>
      </c>
      <c r="D771" s="174" t="s">
        <v>434</v>
      </c>
      <c r="E771" s="175">
        <v>62669</v>
      </c>
    </row>
    <row r="772" spans="1:5" ht="15">
      <c r="A772" s="161">
        <v>53</v>
      </c>
      <c r="B772" s="174" t="s">
        <v>667</v>
      </c>
      <c r="C772" s="174">
        <v>150</v>
      </c>
      <c r="D772" s="174" t="s">
        <v>435</v>
      </c>
      <c r="E772" s="175">
        <v>59478</v>
      </c>
    </row>
    <row r="773" spans="1:5" ht="15">
      <c r="A773" s="161">
        <v>53</v>
      </c>
      <c r="B773" s="174" t="s">
        <v>667</v>
      </c>
      <c r="C773" s="174">
        <v>160</v>
      </c>
      <c r="D773" s="174" t="s">
        <v>306</v>
      </c>
      <c r="E773" s="175">
        <v>61765</v>
      </c>
    </row>
    <row r="774" spans="1:5" ht="15">
      <c r="A774" s="161">
        <v>53</v>
      </c>
      <c r="B774" s="174" t="s">
        <v>667</v>
      </c>
      <c r="C774" s="174">
        <v>170</v>
      </c>
      <c r="D774" s="174" t="s">
        <v>436</v>
      </c>
      <c r="E774" s="175">
        <v>54923</v>
      </c>
    </row>
    <row r="775" spans="1:5" ht="15">
      <c r="A775" s="161">
        <v>53</v>
      </c>
      <c r="B775" s="174" t="s">
        <v>667</v>
      </c>
      <c r="C775" s="174">
        <v>180</v>
      </c>
      <c r="D775" s="174" t="s">
        <v>437</v>
      </c>
      <c r="E775" s="175">
        <v>67768</v>
      </c>
    </row>
    <row r="776" spans="1:5" ht="15">
      <c r="A776" s="161">
        <v>53</v>
      </c>
      <c r="B776" s="174" t="s">
        <v>667</v>
      </c>
      <c r="C776" s="174">
        <v>190</v>
      </c>
      <c r="D776" s="174" t="s">
        <v>438</v>
      </c>
      <c r="E776" s="175">
        <v>62598</v>
      </c>
    </row>
    <row r="777" spans="1:5" ht="15">
      <c r="A777" s="161">
        <v>53</v>
      </c>
      <c r="B777" s="174" t="s">
        <v>667</v>
      </c>
      <c r="C777" s="174">
        <v>20</v>
      </c>
      <c r="D777" s="174" t="s">
        <v>439</v>
      </c>
      <c r="E777" s="175">
        <v>65289</v>
      </c>
    </row>
    <row r="778" spans="1:5" ht="15">
      <c r="A778" s="161">
        <v>53</v>
      </c>
      <c r="B778" s="174" t="s">
        <v>667</v>
      </c>
      <c r="C778" s="174">
        <v>210</v>
      </c>
      <c r="D778" s="174" t="s">
        <v>440</v>
      </c>
      <c r="E778" s="175">
        <v>58061</v>
      </c>
    </row>
    <row r="779" spans="1:5" ht="15">
      <c r="A779" s="161">
        <v>53</v>
      </c>
      <c r="B779" s="174" t="s">
        <v>667</v>
      </c>
      <c r="C779" s="174">
        <v>220</v>
      </c>
      <c r="D779" s="174" t="s">
        <v>441</v>
      </c>
      <c r="E779" s="175">
        <v>62914</v>
      </c>
    </row>
    <row r="780" spans="1:5" ht="15">
      <c r="A780" s="161">
        <v>53</v>
      </c>
      <c r="B780" s="174" t="s">
        <v>667</v>
      </c>
      <c r="C780" s="174">
        <v>230</v>
      </c>
      <c r="D780" s="174" t="s">
        <v>442</v>
      </c>
      <c r="E780" s="175">
        <v>68970</v>
      </c>
    </row>
    <row r="781" spans="1:5" ht="15">
      <c r="A781" s="161">
        <v>53</v>
      </c>
      <c r="B781" s="174" t="s">
        <v>667</v>
      </c>
      <c r="C781" s="174">
        <v>240</v>
      </c>
      <c r="D781" s="174" t="s">
        <v>443</v>
      </c>
      <c r="E781" s="175">
        <v>61025</v>
      </c>
    </row>
    <row r="782" spans="1:5" ht="15">
      <c r="A782" s="161">
        <v>53</v>
      </c>
      <c r="B782" s="174" t="s">
        <v>667</v>
      </c>
      <c r="C782" s="174">
        <v>250</v>
      </c>
      <c r="D782" s="174" t="s">
        <v>444</v>
      </c>
      <c r="E782" s="175">
        <v>56385</v>
      </c>
    </row>
    <row r="783" spans="1:5" ht="15">
      <c r="A783" s="161">
        <v>53</v>
      </c>
      <c r="B783" s="174" t="s">
        <v>667</v>
      </c>
      <c r="C783" s="174">
        <v>270</v>
      </c>
      <c r="D783" s="174" t="s">
        <v>445</v>
      </c>
      <c r="E783" s="175">
        <v>58412</v>
      </c>
    </row>
    <row r="784" spans="1:5" ht="15">
      <c r="A784" s="161">
        <v>53</v>
      </c>
      <c r="B784" s="174" t="s">
        <v>667</v>
      </c>
      <c r="C784" s="174">
        <v>280</v>
      </c>
      <c r="D784" s="174" t="s">
        <v>446</v>
      </c>
      <c r="E784" s="175">
        <v>59680</v>
      </c>
    </row>
    <row r="785" spans="1:5" ht="15">
      <c r="A785" s="161">
        <v>53</v>
      </c>
      <c r="B785" s="174" t="s">
        <v>667</v>
      </c>
      <c r="C785" s="174">
        <v>290</v>
      </c>
      <c r="D785" s="174" t="s">
        <v>447</v>
      </c>
      <c r="E785" s="175">
        <v>68606</v>
      </c>
    </row>
    <row r="786" spans="1:5" ht="15">
      <c r="A786" s="161">
        <v>53</v>
      </c>
      <c r="B786" s="174" t="s">
        <v>667</v>
      </c>
      <c r="C786" s="174">
        <v>30</v>
      </c>
      <c r="D786" s="174" t="s">
        <v>448</v>
      </c>
      <c r="E786" s="175">
        <v>60537</v>
      </c>
    </row>
    <row r="787" spans="1:5" ht="15">
      <c r="A787" s="161">
        <v>53</v>
      </c>
      <c r="B787" s="174" t="s">
        <v>667</v>
      </c>
      <c r="C787" s="174">
        <v>300</v>
      </c>
      <c r="D787" s="174" t="s">
        <v>449</v>
      </c>
      <c r="E787" s="175">
        <v>58608</v>
      </c>
    </row>
    <row r="788" spans="1:5" ht="15">
      <c r="A788" s="161">
        <v>53</v>
      </c>
      <c r="B788" s="174" t="s">
        <v>667</v>
      </c>
      <c r="C788" s="174">
        <v>31</v>
      </c>
      <c r="D788" s="174" t="s">
        <v>450</v>
      </c>
      <c r="E788" s="175">
        <v>59737</v>
      </c>
    </row>
    <row r="789" spans="1:5" ht="15">
      <c r="A789" s="161">
        <v>53</v>
      </c>
      <c r="B789" s="174" t="s">
        <v>667</v>
      </c>
      <c r="C789" s="174">
        <v>320</v>
      </c>
      <c r="D789" s="174" t="s">
        <v>451</v>
      </c>
      <c r="E789" s="175">
        <v>62172</v>
      </c>
    </row>
    <row r="790" spans="1:5" ht="15">
      <c r="A790" s="161">
        <v>53</v>
      </c>
      <c r="B790" s="174" t="s">
        <v>667</v>
      </c>
      <c r="C790" s="174">
        <v>340</v>
      </c>
      <c r="D790" s="174" t="s">
        <v>452</v>
      </c>
      <c r="E790" s="175">
        <v>56572</v>
      </c>
    </row>
    <row r="791" spans="1:5" ht="15">
      <c r="A791" s="161">
        <v>53</v>
      </c>
      <c r="B791" s="174" t="s">
        <v>667</v>
      </c>
      <c r="C791" s="174">
        <v>350</v>
      </c>
      <c r="D791" s="174" t="s">
        <v>453</v>
      </c>
      <c r="E791" s="175">
        <v>53233</v>
      </c>
    </row>
    <row r="792" spans="1:5" ht="15">
      <c r="A792" s="161">
        <v>53</v>
      </c>
      <c r="B792" s="174" t="s">
        <v>667</v>
      </c>
      <c r="C792" s="174">
        <v>40</v>
      </c>
      <c r="D792" s="174" t="s">
        <v>454</v>
      </c>
      <c r="E792" s="175">
        <v>59570</v>
      </c>
    </row>
    <row r="793" spans="1:5" ht="15">
      <c r="A793" s="161">
        <v>53</v>
      </c>
      <c r="B793" s="174" t="s">
        <v>667</v>
      </c>
      <c r="C793" s="174">
        <v>400</v>
      </c>
      <c r="D793" s="174" t="s">
        <v>455</v>
      </c>
      <c r="E793" s="175">
        <v>58948</v>
      </c>
    </row>
    <row r="794" spans="1:5" ht="15">
      <c r="A794" s="161">
        <v>53</v>
      </c>
      <c r="B794" s="174" t="s">
        <v>667</v>
      </c>
      <c r="C794" s="174">
        <v>420</v>
      </c>
      <c r="D794" s="174" t="s">
        <v>456</v>
      </c>
      <c r="E794" s="175">
        <v>61931</v>
      </c>
    </row>
    <row r="795" spans="1:5" ht="15">
      <c r="A795" s="161">
        <v>53</v>
      </c>
      <c r="B795" s="174" t="s">
        <v>667</v>
      </c>
      <c r="C795" s="174">
        <v>430</v>
      </c>
      <c r="D795" s="174" t="s">
        <v>457</v>
      </c>
      <c r="E795" s="175">
        <v>58463</v>
      </c>
    </row>
    <row r="796" spans="1:5" ht="15">
      <c r="A796" s="161">
        <v>53</v>
      </c>
      <c r="B796" s="174" t="s">
        <v>667</v>
      </c>
      <c r="C796" s="174">
        <v>470</v>
      </c>
      <c r="D796" s="174" t="s">
        <v>458</v>
      </c>
      <c r="E796" s="175">
        <v>58099</v>
      </c>
    </row>
    <row r="797" spans="1:5" ht="15">
      <c r="A797" s="161">
        <v>53</v>
      </c>
      <c r="B797" s="174" t="s">
        <v>667</v>
      </c>
      <c r="C797" s="174">
        <v>490</v>
      </c>
      <c r="D797" s="174" t="s">
        <v>459</v>
      </c>
      <c r="E797" s="175">
        <v>70158</v>
      </c>
    </row>
    <row r="798" spans="1:5" ht="15">
      <c r="A798" s="161">
        <v>53</v>
      </c>
      <c r="B798" s="174" t="s">
        <v>667</v>
      </c>
      <c r="C798" s="174">
        <v>500</v>
      </c>
      <c r="D798" s="174" t="s">
        <v>460</v>
      </c>
      <c r="E798" s="175">
        <v>54728</v>
      </c>
    </row>
    <row r="799" spans="1:5" ht="15">
      <c r="A799" s="161">
        <v>53</v>
      </c>
      <c r="B799" s="174" t="s">
        <v>667</v>
      </c>
      <c r="C799" s="174">
        <v>510</v>
      </c>
      <c r="D799" s="174" t="s">
        <v>461</v>
      </c>
      <c r="E799" s="175">
        <v>66543</v>
      </c>
    </row>
    <row r="800" spans="1:5" ht="15">
      <c r="A800" s="161">
        <v>53</v>
      </c>
      <c r="B800" s="174" t="s">
        <v>667</v>
      </c>
      <c r="C800" s="174">
        <v>520</v>
      </c>
      <c r="D800" s="174" t="s">
        <v>462</v>
      </c>
      <c r="E800" s="175">
        <v>62504</v>
      </c>
    </row>
    <row r="801" spans="1:5" ht="15">
      <c r="A801" s="161">
        <v>53</v>
      </c>
      <c r="B801" s="174" t="s">
        <v>667</v>
      </c>
      <c r="C801" s="174">
        <v>540</v>
      </c>
      <c r="D801" s="174" t="s">
        <v>463</v>
      </c>
      <c r="E801" s="175">
        <v>57335</v>
      </c>
    </row>
    <row r="802" spans="1:5" ht="15">
      <c r="A802" s="161">
        <v>53</v>
      </c>
      <c r="B802" s="174" t="s">
        <v>667</v>
      </c>
      <c r="C802" s="174">
        <v>550</v>
      </c>
      <c r="D802" s="174" t="s">
        <v>464</v>
      </c>
      <c r="E802" s="175">
        <v>55314</v>
      </c>
    </row>
    <row r="803" spans="1:5" ht="15">
      <c r="A803" s="161">
        <v>53</v>
      </c>
      <c r="B803" s="174" t="s">
        <v>667</v>
      </c>
      <c r="C803" s="174">
        <v>560</v>
      </c>
      <c r="D803" s="174" t="s">
        <v>465</v>
      </c>
      <c r="E803" s="175">
        <v>52566</v>
      </c>
    </row>
    <row r="804" spans="1:5" ht="15">
      <c r="A804" s="161">
        <v>53</v>
      </c>
      <c r="B804" s="174" t="s">
        <v>667</v>
      </c>
      <c r="C804" s="174">
        <v>570</v>
      </c>
      <c r="D804" s="174" t="s">
        <v>466</v>
      </c>
      <c r="E804" s="175">
        <v>57133</v>
      </c>
    </row>
    <row r="805" spans="1:5" ht="15">
      <c r="A805" s="161">
        <v>53</v>
      </c>
      <c r="B805" s="174" t="s">
        <v>667</v>
      </c>
      <c r="C805" s="174">
        <v>60</v>
      </c>
      <c r="D805" s="174" t="s">
        <v>467</v>
      </c>
      <c r="E805" s="175">
        <v>60146</v>
      </c>
    </row>
    <row r="806" spans="1:5" ht="15">
      <c r="A806" s="161">
        <v>53</v>
      </c>
      <c r="B806" s="174" t="s">
        <v>667</v>
      </c>
      <c r="C806" s="174">
        <v>610</v>
      </c>
      <c r="D806" s="174" t="s">
        <v>468</v>
      </c>
      <c r="E806" s="175">
        <v>55811</v>
      </c>
    </row>
    <row r="807" spans="1:5" ht="15">
      <c r="A807" s="161">
        <v>53</v>
      </c>
      <c r="B807" s="174" t="s">
        <v>667</v>
      </c>
      <c r="C807" s="174">
        <v>650</v>
      </c>
      <c r="D807" s="174" t="s">
        <v>469</v>
      </c>
      <c r="E807" s="175">
        <v>68459</v>
      </c>
    </row>
    <row r="808" spans="1:5" ht="15">
      <c r="A808" s="161">
        <v>53</v>
      </c>
      <c r="B808" s="174" t="s">
        <v>667</v>
      </c>
      <c r="C808" s="174">
        <v>660</v>
      </c>
      <c r="D808" s="174" t="s">
        <v>470</v>
      </c>
      <c r="E808" s="175">
        <v>66014</v>
      </c>
    </row>
    <row r="809" spans="1:5" ht="15">
      <c r="A809" s="161">
        <v>53</v>
      </c>
      <c r="B809" s="174" t="s">
        <v>667</v>
      </c>
      <c r="C809" s="174">
        <v>680</v>
      </c>
      <c r="D809" s="174" t="s">
        <v>471</v>
      </c>
      <c r="E809" s="175">
        <v>68526</v>
      </c>
    </row>
    <row r="810" spans="1:5" ht="15">
      <c r="A810" s="161">
        <v>53</v>
      </c>
      <c r="B810" s="174" t="s">
        <v>667</v>
      </c>
      <c r="C810" s="174">
        <v>690</v>
      </c>
      <c r="D810" s="174" t="s">
        <v>472</v>
      </c>
      <c r="E810" s="175">
        <v>60165</v>
      </c>
    </row>
    <row r="811" spans="1:5" ht="15">
      <c r="A811" s="161">
        <v>53</v>
      </c>
      <c r="B811" s="174" t="s">
        <v>667</v>
      </c>
      <c r="C811" s="174">
        <v>70</v>
      </c>
      <c r="D811" s="174" t="s">
        <v>473</v>
      </c>
      <c r="E811" s="175">
        <v>60322</v>
      </c>
    </row>
    <row r="812" spans="1:5" ht="15">
      <c r="A812" s="161">
        <v>53</v>
      </c>
      <c r="B812" s="174" t="s">
        <v>667</v>
      </c>
      <c r="C812" s="174">
        <v>700</v>
      </c>
      <c r="D812" s="174" t="s">
        <v>474</v>
      </c>
      <c r="E812" s="175">
        <v>63023</v>
      </c>
    </row>
    <row r="813" spans="1:5" ht="15">
      <c r="A813" s="161">
        <v>53</v>
      </c>
      <c r="B813" s="174" t="s">
        <v>667</v>
      </c>
      <c r="C813" s="174">
        <v>710</v>
      </c>
      <c r="D813" s="174" t="s">
        <v>475</v>
      </c>
      <c r="E813" s="175">
        <v>60957</v>
      </c>
    </row>
    <row r="814" spans="1:5" ht="15">
      <c r="A814" s="161">
        <v>53</v>
      </c>
      <c r="B814" s="174" t="s">
        <v>667</v>
      </c>
      <c r="C814" s="174">
        <v>720</v>
      </c>
      <c r="D814" s="174" t="s">
        <v>476</v>
      </c>
      <c r="E814" s="175">
        <v>57147</v>
      </c>
    </row>
    <row r="815" spans="1:5" ht="15">
      <c r="A815" s="161">
        <v>53</v>
      </c>
      <c r="B815" s="174" t="s">
        <v>667</v>
      </c>
      <c r="C815" s="174">
        <v>730</v>
      </c>
      <c r="D815" s="174" t="s">
        <v>477</v>
      </c>
      <c r="E815" s="175">
        <v>64677</v>
      </c>
    </row>
    <row r="816" spans="1:5" ht="15">
      <c r="A816" s="161">
        <v>53</v>
      </c>
      <c r="B816" s="174" t="s">
        <v>667</v>
      </c>
      <c r="C816" s="174">
        <v>740</v>
      </c>
      <c r="D816" s="174" t="s">
        <v>478</v>
      </c>
      <c r="E816" s="175">
        <v>62081</v>
      </c>
    </row>
    <row r="817" spans="1:5" ht="15">
      <c r="A817" s="161">
        <v>53</v>
      </c>
      <c r="B817" s="174" t="s">
        <v>667</v>
      </c>
      <c r="C817" s="174">
        <v>750</v>
      </c>
      <c r="D817" s="174" t="s">
        <v>479</v>
      </c>
      <c r="E817" s="175">
        <v>58930</v>
      </c>
    </row>
    <row r="818" spans="1:5" ht="15">
      <c r="A818" s="161">
        <v>53</v>
      </c>
      <c r="B818" s="174" t="s">
        <v>667</v>
      </c>
      <c r="C818" s="174">
        <v>760</v>
      </c>
      <c r="D818" s="174" t="s">
        <v>480</v>
      </c>
      <c r="E818" s="175">
        <v>60151</v>
      </c>
    </row>
    <row r="819" spans="1:5" ht="15">
      <c r="A819" s="161">
        <v>53</v>
      </c>
      <c r="B819" s="174" t="s">
        <v>667</v>
      </c>
      <c r="C819" s="174">
        <v>780</v>
      </c>
      <c r="D819" s="174" t="s">
        <v>481</v>
      </c>
      <c r="E819" s="175">
        <v>65364</v>
      </c>
    </row>
    <row r="820" spans="1:5" ht="15">
      <c r="A820" s="161">
        <v>53</v>
      </c>
      <c r="B820" s="174" t="s">
        <v>667</v>
      </c>
      <c r="C820" s="174">
        <v>790</v>
      </c>
      <c r="D820" s="174" t="s">
        <v>482</v>
      </c>
      <c r="E820" s="175">
        <v>70040</v>
      </c>
    </row>
    <row r="821" spans="1:5" ht="15">
      <c r="A821" s="161">
        <v>53</v>
      </c>
      <c r="B821" s="174" t="s">
        <v>667</v>
      </c>
      <c r="C821" s="174">
        <v>80</v>
      </c>
      <c r="D821" s="174" t="s">
        <v>483</v>
      </c>
      <c r="E821" s="175">
        <v>66863</v>
      </c>
    </row>
    <row r="822" spans="1:5" ht="15">
      <c r="A822" s="161">
        <v>53</v>
      </c>
      <c r="B822" s="174" t="s">
        <v>667</v>
      </c>
      <c r="C822" s="174">
        <v>820</v>
      </c>
      <c r="D822" s="174" t="s">
        <v>484</v>
      </c>
      <c r="E822" s="175">
        <v>57009</v>
      </c>
    </row>
    <row r="823" spans="1:5" ht="15">
      <c r="A823" s="161">
        <v>53</v>
      </c>
      <c r="B823" s="174" t="s">
        <v>667</v>
      </c>
      <c r="C823" s="174">
        <v>840</v>
      </c>
      <c r="D823" s="174" t="s">
        <v>485</v>
      </c>
      <c r="E823" s="175">
        <v>57527</v>
      </c>
    </row>
    <row r="824" spans="1:5" ht="15">
      <c r="A824" s="161">
        <v>53</v>
      </c>
      <c r="B824" s="174" t="s">
        <v>667</v>
      </c>
      <c r="C824" s="174">
        <v>850</v>
      </c>
      <c r="D824" s="174" t="s">
        <v>486</v>
      </c>
      <c r="E824" s="175">
        <v>61739</v>
      </c>
    </row>
    <row r="825" spans="1:5" ht="15">
      <c r="A825" s="161">
        <v>53</v>
      </c>
      <c r="B825" s="174" t="s">
        <v>667</v>
      </c>
      <c r="C825" s="174">
        <v>860</v>
      </c>
      <c r="D825" s="174" t="s">
        <v>487</v>
      </c>
      <c r="E825" s="175">
        <v>54790</v>
      </c>
    </row>
    <row r="826" spans="1:5" ht="15">
      <c r="A826" s="161">
        <v>53</v>
      </c>
      <c r="B826" s="174" t="s">
        <v>667</v>
      </c>
      <c r="C826" s="174">
        <v>870</v>
      </c>
      <c r="D826" s="174" t="s">
        <v>488</v>
      </c>
      <c r="E826" s="175">
        <v>59555</v>
      </c>
    </row>
    <row r="827" spans="1:5" ht="15">
      <c r="A827" s="161">
        <v>53</v>
      </c>
      <c r="B827" s="174" t="s">
        <v>667</v>
      </c>
      <c r="C827" s="174">
        <v>880</v>
      </c>
      <c r="D827" s="174" t="s">
        <v>489</v>
      </c>
      <c r="E827" s="175">
        <v>60465</v>
      </c>
    </row>
    <row r="828" spans="1:5" ht="15">
      <c r="A828" s="161">
        <v>53</v>
      </c>
      <c r="B828" s="174" t="s">
        <v>667</v>
      </c>
      <c r="C828" s="174">
        <v>890</v>
      </c>
      <c r="D828" s="174" t="s">
        <v>490</v>
      </c>
      <c r="E828" s="175">
        <v>57578</v>
      </c>
    </row>
    <row r="829" spans="1:5" ht="15">
      <c r="A829" s="161">
        <v>53</v>
      </c>
      <c r="B829" s="174" t="s">
        <v>667</v>
      </c>
      <c r="C829" s="174">
        <v>90</v>
      </c>
      <c r="D829" s="174" t="s">
        <v>491</v>
      </c>
      <c r="E829" s="175">
        <v>62802</v>
      </c>
    </row>
    <row r="830" spans="1:5" ht="15">
      <c r="A830" s="161">
        <v>53</v>
      </c>
      <c r="B830" s="174" t="s">
        <v>667</v>
      </c>
      <c r="C830" s="174">
        <v>900</v>
      </c>
      <c r="D830" s="174" t="s">
        <v>492</v>
      </c>
      <c r="E830" s="175">
        <v>59819</v>
      </c>
    </row>
    <row r="831" spans="1:5" ht="15">
      <c r="A831" s="161">
        <v>53</v>
      </c>
      <c r="B831" s="174" t="s">
        <v>667</v>
      </c>
      <c r="C831" s="174">
        <v>91</v>
      </c>
      <c r="D831" s="174" t="s">
        <v>493</v>
      </c>
      <c r="E831" s="175">
        <v>59693</v>
      </c>
    </row>
    <row r="832" spans="1:5" ht="15">
      <c r="A832" s="161">
        <v>53</v>
      </c>
      <c r="B832" s="174" t="s">
        <v>667</v>
      </c>
      <c r="C832" s="174">
        <v>910</v>
      </c>
      <c r="D832" s="174" t="s">
        <v>494</v>
      </c>
      <c r="E832" s="175">
        <v>56194</v>
      </c>
    </row>
    <row r="833" spans="1:5" ht="15">
      <c r="A833" s="161">
        <v>53</v>
      </c>
      <c r="B833" s="174" t="s">
        <v>667</v>
      </c>
      <c r="C833" s="174">
        <v>920</v>
      </c>
      <c r="D833" s="174" t="s">
        <v>495</v>
      </c>
      <c r="E833" s="175">
        <v>67080</v>
      </c>
    </row>
    <row r="834" spans="1:5" ht="15">
      <c r="A834" s="161">
        <v>53</v>
      </c>
      <c r="B834" s="174" t="s">
        <v>667</v>
      </c>
      <c r="C834" s="174">
        <v>930</v>
      </c>
      <c r="D834" s="174" t="s">
        <v>496</v>
      </c>
      <c r="E834" s="175">
        <v>57939</v>
      </c>
    </row>
    <row r="835" spans="1:5" ht="15">
      <c r="A835" s="161">
        <v>53</v>
      </c>
      <c r="B835" s="174" t="s">
        <v>667</v>
      </c>
      <c r="C835" s="174">
        <v>940</v>
      </c>
      <c r="D835" s="174" t="s">
        <v>497</v>
      </c>
      <c r="E835" s="175">
        <v>56713</v>
      </c>
    </row>
    <row r="836" spans="1:5" ht="15">
      <c r="A836" s="161">
        <v>53</v>
      </c>
      <c r="B836" s="174" t="s">
        <v>667</v>
      </c>
      <c r="C836" s="174">
        <v>950</v>
      </c>
      <c r="D836" s="174" t="s">
        <v>498</v>
      </c>
      <c r="E836" s="175">
        <v>56321</v>
      </c>
    </row>
    <row r="837" spans="1:5" ht="15">
      <c r="A837" s="161">
        <v>53</v>
      </c>
      <c r="B837" s="174" t="s">
        <v>667</v>
      </c>
      <c r="C837" s="174">
        <v>960</v>
      </c>
      <c r="D837" s="174" t="s">
        <v>499</v>
      </c>
      <c r="E837" s="175">
        <v>58131</v>
      </c>
    </row>
    <row r="838" spans="1:5" ht="15">
      <c r="A838" s="161">
        <v>53</v>
      </c>
      <c r="B838" s="174" t="s">
        <v>667</v>
      </c>
      <c r="C838" s="174">
        <v>970</v>
      </c>
      <c r="D838" s="174" t="s">
        <v>500</v>
      </c>
      <c r="E838" s="175">
        <v>57504</v>
      </c>
    </row>
    <row r="839" spans="1:5" ht="15">
      <c r="A839" s="161">
        <v>53</v>
      </c>
      <c r="B839" s="174" t="s">
        <v>667</v>
      </c>
      <c r="C839" s="174">
        <v>980</v>
      </c>
      <c r="D839" s="174" t="s">
        <v>501</v>
      </c>
      <c r="E839" s="175">
        <v>65275</v>
      </c>
    </row>
    <row r="840" spans="1:5" ht="15">
      <c r="A840" s="161">
        <v>54</v>
      </c>
      <c r="B840" s="174" t="s">
        <v>669</v>
      </c>
      <c r="C840" s="174">
        <v>601</v>
      </c>
      <c r="D840" s="174" t="s">
        <v>502</v>
      </c>
      <c r="E840" s="175">
        <v>45959</v>
      </c>
    </row>
    <row r="841" spans="1:5" ht="15">
      <c r="A841" s="161">
        <v>54</v>
      </c>
      <c r="B841" s="174" t="s">
        <v>669</v>
      </c>
      <c r="C841" s="174">
        <v>602</v>
      </c>
      <c r="D841" s="174" t="s">
        <v>503</v>
      </c>
      <c r="E841" s="175">
        <v>49065</v>
      </c>
    </row>
    <row r="842" spans="1:5" ht="15">
      <c r="A842" s="161">
        <v>54</v>
      </c>
      <c r="B842" s="174" t="s">
        <v>669</v>
      </c>
      <c r="C842" s="174">
        <v>610</v>
      </c>
      <c r="D842" s="174" t="s">
        <v>1308</v>
      </c>
      <c r="E842" s="175">
        <v>48628</v>
      </c>
    </row>
    <row r="843" spans="1:5" ht="15">
      <c r="A843" s="161">
        <v>54</v>
      </c>
      <c r="B843" s="174" t="s">
        <v>669</v>
      </c>
      <c r="C843" s="174">
        <v>641</v>
      </c>
      <c r="D843" s="174" t="s">
        <v>504</v>
      </c>
      <c r="E843" s="175">
        <v>46226</v>
      </c>
    </row>
    <row r="844" spans="1:5" ht="15">
      <c r="A844" s="161">
        <v>54</v>
      </c>
      <c r="B844" s="174" t="s">
        <v>669</v>
      </c>
      <c r="C844" s="174">
        <v>660</v>
      </c>
      <c r="D844" s="174" t="s">
        <v>505</v>
      </c>
      <c r="E844" s="175">
        <v>48505</v>
      </c>
    </row>
    <row r="845" spans="1:5" ht="15">
      <c r="A845" s="161">
        <v>55</v>
      </c>
      <c r="B845" s="174" t="s">
        <v>671</v>
      </c>
      <c r="C845" s="174">
        <v>140</v>
      </c>
      <c r="D845" s="174" t="s">
        <v>506</v>
      </c>
      <c r="E845" s="175">
        <v>43664</v>
      </c>
    </row>
    <row r="846" spans="1:5" ht="15">
      <c r="A846" s="161">
        <v>55</v>
      </c>
      <c r="B846" s="174" t="s">
        <v>671</v>
      </c>
      <c r="C846" s="174">
        <v>171</v>
      </c>
      <c r="D846" s="174" t="s">
        <v>507</v>
      </c>
      <c r="E846" s="175">
        <v>45326</v>
      </c>
    </row>
    <row r="847" spans="1:5" ht="15">
      <c r="A847" s="161">
        <v>55</v>
      </c>
      <c r="B847" s="174" t="s">
        <v>671</v>
      </c>
      <c r="C847" s="174">
        <v>240</v>
      </c>
      <c r="D847" s="174" t="s">
        <v>508</v>
      </c>
      <c r="E847" s="175">
        <v>43201</v>
      </c>
    </row>
    <row r="848" spans="1:5" ht="15">
      <c r="A848" s="161">
        <v>55</v>
      </c>
      <c r="B848" s="174" t="s">
        <v>671</v>
      </c>
      <c r="C848" s="174">
        <v>560</v>
      </c>
      <c r="D848" s="174" t="s">
        <v>410</v>
      </c>
      <c r="E848" s="175">
        <v>39972</v>
      </c>
    </row>
    <row r="849" spans="1:5" ht="15">
      <c r="A849" s="161">
        <v>56</v>
      </c>
      <c r="B849" s="174" t="s">
        <v>673</v>
      </c>
      <c r="C849" s="174">
        <v>200</v>
      </c>
      <c r="D849" s="174" t="s">
        <v>509</v>
      </c>
      <c r="E849" s="175">
        <v>43279</v>
      </c>
    </row>
    <row r="850" spans="1:5" ht="15">
      <c r="A850" s="161">
        <v>56</v>
      </c>
      <c r="B850" s="174" t="s">
        <v>673</v>
      </c>
      <c r="C850" s="174">
        <v>221</v>
      </c>
      <c r="D850" s="174" t="s">
        <v>510</v>
      </c>
      <c r="E850" s="175">
        <v>46560</v>
      </c>
    </row>
    <row r="851" spans="1:5" ht="15">
      <c r="A851" s="161">
        <v>56</v>
      </c>
      <c r="B851" s="174" t="s">
        <v>673</v>
      </c>
      <c r="C851" s="174">
        <v>222</v>
      </c>
      <c r="D851" s="174" t="s">
        <v>511</v>
      </c>
      <c r="E851" s="175">
        <v>44916</v>
      </c>
    </row>
    <row r="852" spans="1:5" ht="15">
      <c r="A852" s="161">
        <v>56</v>
      </c>
      <c r="B852" s="174" t="s">
        <v>673</v>
      </c>
      <c r="C852" s="174">
        <v>230</v>
      </c>
      <c r="D852" s="174" t="s">
        <v>512</v>
      </c>
      <c r="E852" s="175">
        <v>46505</v>
      </c>
    </row>
    <row r="853" spans="1:5" ht="15">
      <c r="A853" s="161">
        <v>57</v>
      </c>
      <c r="B853" s="174" t="s">
        <v>675</v>
      </c>
      <c r="C853" s="174">
        <v>100</v>
      </c>
      <c r="D853" s="174" t="s">
        <v>513</v>
      </c>
      <c r="E853" s="175">
        <v>40363</v>
      </c>
    </row>
    <row r="854" spans="1:5" ht="15">
      <c r="A854" s="161">
        <v>57</v>
      </c>
      <c r="B854" s="174" t="s">
        <v>675</v>
      </c>
      <c r="C854" s="174">
        <v>190</v>
      </c>
      <c r="D854" s="174" t="s">
        <v>514</v>
      </c>
      <c r="E854" s="175">
        <v>43598</v>
      </c>
    </row>
    <row r="855" spans="1:5" ht="15">
      <c r="A855" s="161">
        <v>57</v>
      </c>
      <c r="B855" s="174" t="s">
        <v>675</v>
      </c>
      <c r="C855" s="174">
        <v>291</v>
      </c>
      <c r="D855" s="174" t="s">
        <v>515</v>
      </c>
      <c r="E855" s="175">
        <v>42535</v>
      </c>
    </row>
    <row r="856" spans="1:5" ht="15">
      <c r="A856" s="161">
        <v>58</v>
      </c>
      <c r="B856" s="174" t="s">
        <v>676</v>
      </c>
      <c r="C856" s="174">
        <v>1000</v>
      </c>
      <c r="D856" s="174" t="s">
        <v>516</v>
      </c>
      <c r="E856" s="175">
        <v>44234.8</v>
      </c>
    </row>
    <row r="857" spans="1:5" ht="15">
      <c r="A857" s="161">
        <v>58</v>
      </c>
      <c r="B857" s="174" t="s">
        <v>676</v>
      </c>
      <c r="C857" s="174">
        <v>1010</v>
      </c>
      <c r="D857" s="174" t="s">
        <v>517</v>
      </c>
      <c r="E857" s="175">
        <v>39913.24</v>
      </c>
    </row>
    <row r="858" spans="1:5" ht="15">
      <c r="A858" s="161">
        <v>58</v>
      </c>
      <c r="B858" s="174" t="s">
        <v>676</v>
      </c>
      <c r="C858" s="174">
        <v>1020</v>
      </c>
      <c r="D858" s="174" t="s">
        <v>518</v>
      </c>
      <c r="E858" s="175">
        <v>42826</v>
      </c>
    </row>
    <row r="859" spans="1:5" ht="15">
      <c r="A859" s="161">
        <v>58</v>
      </c>
      <c r="B859" s="174" t="s">
        <v>676</v>
      </c>
      <c r="C859" s="174">
        <v>190</v>
      </c>
      <c r="D859" s="174" t="s">
        <v>519</v>
      </c>
      <c r="E859" s="175">
        <v>41317.56</v>
      </c>
    </row>
    <row r="860" spans="1:5" ht="15">
      <c r="A860" s="161">
        <v>58</v>
      </c>
      <c r="B860" s="174" t="s">
        <v>676</v>
      </c>
      <c r="C860" s="174">
        <v>910</v>
      </c>
      <c r="D860" s="174" t="s">
        <v>520</v>
      </c>
      <c r="E860" s="175">
        <v>42202.77</v>
      </c>
    </row>
    <row r="861" spans="1:5" ht="15">
      <c r="A861" s="161">
        <v>58</v>
      </c>
      <c r="B861" s="174" t="s">
        <v>676</v>
      </c>
      <c r="C861" s="174">
        <v>950</v>
      </c>
      <c r="D861" s="174" t="s">
        <v>521</v>
      </c>
      <c r="E861" s="175">
        <v>39291.38</v>
      </c>
    </row>
    <row r="862" spans="1:5" ht="15">
      <c r="A862" s="161">
        <v>58</v>
      </c>
      <c r="B862" s="174" t="s">
        <v>676</v>
      </c>
      <c r="C862" s="174">
        <v>960</v>
      </c>
      <c r="D862" s="174" t="s">
        <v>522</v>
      </c>
      <c r="E862" s="175">
        <v>40293.8</v>
      </c>
    </row>
    <row r="863" spans="1:5" ht="15">
      <c r="A863" s="161">
        <v>58</v>
      </c>
      <c r="B863" s="174" t="s">
        <v>676</v>
      </c>
      <c r="C863" s="174">
        <v>980</v>
      </c>
      <c r="D863" s="174" t="s">
        <v>523</v>
      </c>
      <c r="E863" s="175">
        <v>41126.36</v>
      </c>
    </row>
    <row r="864" spans="1:5" ht="15">
      <c r="A864" s="161">
        <v>58</v>
      </c>
      <c r="B864" s="174" t="s">
        <v>676</v>
      </c>
      <c r="C864" s="174">
        <v>990</v>
      </c>
      <c r="D864" s="174" t="s">
        <v>467</v>
      </c>
      <c r="E864" s="175">
        <v>41522.79</v>
      </c>
    </row>
    <row r="865" spans="1:5" ht="15">
      <c r="A865" s="161">
        <v>59</v>
      </c>
      <c r="B865" s="174" t="s">
        <v>678</v>
      </c>
      <c r="C865" s="174">
        <v>140</v>
      </c>
      <c r="D865" s="174" t="s">
        <v>524</v>
      </c>
      <c r="E865" s="175">
        <v>41427</v>
      </c>
    </row>
    <row r="866" spans="1:5" ht="15">
      <c r="A866" s="161">
        <v>59</v>
      </c>
      <c r="B866" s="174" t="s">
        <v>678</v>
      </c>
      <c r="C866" s="174">
        <v>291</v>
      </c>
      <c r="D866" s="174" t="s">
        <v>525</v>
      </c>
      <c r="E866" s="175">
        <v>42030</v>
      </c>
    </row>
    <row r="867" spans="1:5" ht="15">
      <c r="A867" s="161">
        <v>59</v>
      </c>
      <c r="B867" s="174" t="s">
        <v>678</v>
      </c>
      <c r="C867" s="174">
        <v>90</v>
      </c>
      <c r="D867" s="174" t="s">
        <v>526</v>
      </c>
      <c r="E867" s="175">
        <v>38889</v>
      </c>
    </row>
    <row r="868" spans="1:5" ht="15">
      <c r="A868" s="161">
        <v>60</v>
      </c>
      <c r="B868" s="174" t="s">
        <v>680</v>
      </c>
      <c r="C868" s="174">
        <v>10</v>
      </c>
      <c r="D868" s="174" t="s">
        <v>527</v>
      </c>
      <c r="E868" s="175">
        <v>43587</v>
      </c>
    </row>
    <row r="869" spans="1:5" ht="15">
      <c r="A869" s="161">
        <v>60</v>
      </c>
      <c r="B869" s="174" t="s">
        <v>680</v>
      </c>
      <c r="C869" s="174">
        <v>210</v>
      </c>
      <c r="D869" s="174" t="s">
        <v>528</v>
      </c>
      <c r="E869" s="175">
        <v>44588</v>
      </c>
    </row>
    <row r="870" spans="1:5" ht="15">
      <c r="A870" s="161">
        <v>60</v>
      </c>
      <c r="B870" s="174" t="s">
        <v>680</v>
      </c>
      <c r="C870" s="174">
        <v>290</v>
      </c>
      <c r="D870" s="174" t="s">
        <v>529</v>
      </c>
      <c r="E870" s="175">
        <v>41202</v>
      </c>
    </row>
    <row r="871" spans="1:5" ht="15">
      <c r="A871" s="161">
        <v>60</v>
      </c>
      <c r="B871" s="174" t="s">
        <v>680</v>
      </c>
      <c r="C871" s="174">
        <v>600</v>
      </c>
      <c r="D871" s="174" t="s">
        <v>530</v>
      </c>
      <c r="E871" s="175">
        <v>43023</v>
      </c>
    </row>
    <row r="872" spans="1:5" ht="15">
      <c r="A872" s="161">
        <v>60</v>
      </c>
      <c r="B872" s="174" t="s">
        <v>680</v>
      </c>
      <c r="C872" s="174">
        <v>650</v>
      </c>
      <c r="D872" s="174" t="s">
        <v>531</v>
      </c>
      <c r="E872" s="175">
        <v>46699</v>
      </c>
    </row>
    <row r="873" spans="1:5" ht="15">
      <c r="A873" s="161">
        <v>60</v>
      </c>
      <c r="B873" s="174" t="s">
        <v>680</v>
      </c>
      <c r="C873" s="174">
        <v>671</v>
      </c>
      <c r="D873" s="174" t="s">
        <v>532</v>
      </c>
      <c r="E873" s="175">
        <v>41948</v>
      </c>
    </row>
    <row r="874" spans="1:5" ht="15">
      <c r="A874" s="161">
        <v>60</v>
      </c>
      <c r="B874" s="174" t="s">
        <v>680</v>
      </c>
      <c r="C874" s="174">
        <v>700</v>
      </c>
      <c r="D874" s="174" t="s">
        <v>533</v>
      </c>
      <c r="E874" s="175">
        <v>44441</v>
      </c>
    </row>
    <row r="875" spans="1:5" ht="15">
      <c r="A875" s="161">
        <v>60</v>
      </c>
      <c r="B875" s="174" t="s">
        <v>680</v>
      </c>
      <c r="C875" s="174">
        <v>710</v>
      </c>
      <c r="D875" s="174" t="s">
        <v>534</v>
      </c>
      <c r="E875" s="175">
        <v>45069</v>
      </c>
    </row>
    <row r="876" spans="1:5" ht="15">
      <c r="A876" s="161">
        <v>60</v>
      </c>
      <c r="B876" s="174" t="s">
        <v>680</v>
      </c>
      <c r="C876" s="174">
        <v>720</v>
      </c>
      <c r="D876" s="174" t="s">
        <v>535</v>
      </c>
      <c r="E876" s="175">
        <v>43935</v>
      </c>
    </row>
    <row r="877" spans="1:5" ht="15">
      <c r="A877" s="161">
        <v>60</v>
      </c>
      <c r="B877" s="174" t="s">
        <v>680</v>
      </c>
      <c r="C877" s="174">
        <v>730</v>
      </c>
      <c r="D877" s="174" t="s">
        <v>536</v>
      </c>
      <c r="E877" s="175">
        <v>44642</v>
      </c>
    </row>
    <row r="878" spans="1:5" ht="15">
      <c r="A878" s="161">
        <v>60</v>
      </c>
      <c r="B878" s="174" t="s">
        <v>680</v>
      </c>
      <c r="C878" s="174">
        <v>740</v>
      </c>
      <c r="D878" s="174" t="s">
        <v>537</v>
      </c>
      <c r="E878" s="175">
        <v>41829</v>
      </c>
    </row>
    <row r="879" spans="1:5" ht="15">
      <c r="A879" s="161">
        <v>60</v>
      </c>
      <c r="B879" s="174" t="s">
        <v>680</v>
      </c>
      <c r="C879" s="174">
        <v>750</v>
      </c>
      <c r="D879" s="174" t="s">
        <v>538</v>
      </c>
      <c r="E879" s="175">
        <v>43671</v>
      </c>
    </row>
    <row r="880" spans="1:5" ht="15">
      <c r="A880" s="161">
        <v>60</v>
      </c>
      <c r="B880" s="174" t="s">
        <v>680</v>
      </c>
      <c r="C880" s="174">
        <v>760</v>
      </c>
      <c r="D880" s="174" t="s">
        <v>539</v>
      </c>
      <c r="E880" s="175">
        <v>44871</v>
      </c>
    </row>
    <row r="881" spans="1:5" ht="15">
      <c r="A881" s="161">
        <v>60</v>
      </c>
      <c r="B881" s="174" t="s">
        <v>680</v>
      </c>
      <c r="C881" s="174">
        <v>770</v>
      </c>
      <c r="D881" s="174" t="s">
        <v>540</v>
      </c>
      <c r="E881" s="175">
        <v>45065</v>
      </c>
    </row>
    <row r="882" spans="1:5" ht="15">
      <c r="A882" s="161">
        <v>60</v>
      </c>
      <c r="B882" s="174" t="s">
        <v>680</v>
      </c>
      <c r="C882" s="174">
        <v>780</v>
      </c>
      <c r="D882" s="174" t="s">
        <v>541</v>
      </c>
      <c r="E882" s="175">
        <v>43626</v>
      </c>
    </row>
    <row r="883" spans="1:5" ht="15">
      <c r="A883" s="161">
        <v>60</v>
      </c>
      <c r="B883" s="174" t="s">
        <v>680</v>
      </c>
      <c r="C883" s="174">
        <v>800</v>
      </c>
      <c r="D883" s="174" t="s">
        <v>542</v>
      </c>
      <c r="E883" s="175">
        <v>40880</v>
      </c>
    </row>
    <row r="884" spans="1:5" ht="15">
      <c r="A884" s="161">
        <v>60</v>
      </c>
      <c r="B884" s="174" t="s">
        <v>680</v>
      </c>
      <c r="C884" s="174">
        <v>901</v>
      </c>
      <c r="D884" s="174" t="s">
        <v>543</v>
      </c>
      <c r="E884" s="175">
        <v>42385</v>
      </c>
    </row>
    <row r="885" spans="1:5" ht="15">
      <c r="A885" s="161">
        <v>60</v>
      </c>
      <c r="B885" s="174" t="s">
        <v>680</v>
      </c>
      <c r="C885" s="174">
        <v>902</v>
      </c>
      <c r="D885" s="174" t="s">
        <v>544</v>
      </c>
      <c r="E885" s="175">
        <v>43786</v>
      </c>
    </row>
    <row r="886" spans="1:5" ht="15">
      <c r="A886" s="161">
        <v>60</v>
      </c>
      <c r="B886" s="174" t="s">
        <v>680</v>
      </c>
      <c r="C886" s="174">
        <v>903</v>
      </c>
      <c r="D886" s="174" t="s">
        <v>207</v>
      </c>
      <c r="E886" s="175">
        <v>40422</v>
      </c>
    </row>
    <row r="887" spans="1:5" ht="15">
      <c r="A887" s="161">
        <v>60</v>
      </c>
      <c r="B887" s="174" t="s">
        <v>680</v>
      </c>
      <c r="C887" s="174">
        <v>904</v>
      </c>
      <c r="D887" s="174" t="s">
        <v>545</v>
      </c>
      <c r="E887" s="175">
        <v>43896</v>
      </c>
    </row>
    <row r="888" spans="1:5" ht="15">
      <c r="A888" s="161">
        <v>62</v>
      </c>
      <c r="B888" s="174" t="s">
        <v>682</v>
      </c>
      <c r="C888" s="174">
        <v>10</v>
      </c>
      <c r="D888" s="174" t="s">
        <v>546</v>
      </c>
      <c r="E888" s="175">
        <v>43734.15</v>
      </c>
    </row>
    <row r="889" spans="1:5" ht="15">
      <c r="A889" s="161">
        <v>62</v>
      </c>
      <c r="B889" s="174" t="s">
        <v>682</v>
      </c>
      <c r="C889" s="174">
        <v>20</v>
      </c>
      <c r="D889" s="174" t="s">
        <v>547</v>
      </c>
      <c r="E889" s="175">
        <v>47025.86</v>
      </c>
    </row>
    <row r="890" spans="1:5" ht="15">
      <c r="A890" s="161">
        <v>62</v>
      </c>
      <c r="B890" s="174" t="s">
        <v>682</v>
      </c>
      <c r="C890" s="174">
        <v>710</v>
      </c>
      <c r="D890" s="174" t="s">
        <v>548</v>
      </c>
      <c r="E890" s="175">
        <v>45313.6</v>
      </c>
    </row>
    <row r="891" spans="1:5" ht="15">
      <c r="A891" s="161">
        <v>62</v>
      </c>
      <c r="B891" s="174" t="s">
        <v>682</v>
      </c>
      <c r="C891" s="174">
        <v>730</v>
      </c>
      <c r="D891" s="174" t="s">
        <v>549</v>
      </c>
      <c r="E891" s="175">
        <v>47990.18</v>
      </c>
    </row>
    <row r="892" spans="1:5" ht="15">
      <c r="A892" s="161">
        <v>63</v>
      </c>
      <c r="B892" s="174" t="s">
        <v>684</v>
      </c>
      <c r="C892" s="174">
        <v>10</v>
      </c>
      <c r="D892" s="174" t="s">
        <v>550</v>
      </c>
      <c r="E892" s="175">
        <v>45657.61</v>
      </c>
    </row>
    <row r="893" spans="1:5" ht="15">
      <c r="A893" s="161">
        <v>63</v>
      </c>
      <c r="B893" s="174" t="s">
        <v>684</v>
      </c>
      <c r="C893" s="174">
        <v>100</v>
      </c>
      <c r="D893" s="174" t="s">
        <v>551</v>
      </c>
      <c r="E893" s="175">
        <v>41955.58</v>
      </c>
    </row>
    <row r="894" spans="1:5" ht="15">
      <c r="A894" s="161">
        <v>63</v>
      </c>
      <c r="B894" s="174" t="s">
        <v>684</v>
      </c>
      <c r="C894" s="174">
        <v>180</v>
      </c>
      <c r="D894" s="174" t="s">
        <v>552</v>
      </c>
      <c r="E894" s="175">
        <v>42399.06</v>
      </c>
    </row>
    <row r="895" spans="1:5" ht="15">
      <c r="A895" s="161">
        <v>63</v>
      </c>
      <c r="B895" s="174" t="s">
        <v>684</v>
      </c>
      <c r="C895" s="174">
        <v>20</v>
      </c>
      <c r="D895" s="174" t="s">
        <v>553</v>
      </c>
      <c r="E895" s="175">
        <v>42682.44</v>
      </c>
    </row>
    <row r="896" spans="1:5" ht="15">
      <c r="A896" s="161">
        <v>65</v>
      </c>
      <c r="B896" s="174" t="s">
        <v>686</v>
      </c>
      <c r="C896" s="174">
        <v>350</v>
      </c>
      <c r="D896" s="174" t="s">
        <v>554</v>
      </c>
      <c r="E896" s="175">
        <v>43329.5</v>
      </c>
    </row>
    <row r="897" spans="1:5" ht="15">
      <c r="A897" s="161">
        <v>65</v>
      </c>
      <c r="B897" s="174" t="s">
        <v>686</v>
      </c>
      <c r="C897" s="174">
        <v>451</v>
      </c>
      <c r="D897" s="174" t="s">
        <v>555</v>
      </c>
      <c r="E897" s="175">
        <v>42471.96</v>
      </c>
    </row>
    <row r="898" spans="1:5" ht="15">
      <c r="A898" s="161">
        <v>65</v>
      </c>
      <c r="B898" s="174" t="s">
        <v>686</v>
      </c>
      <c r="C898" s="174">
        <v>452</v>
      </c>
      <c r="D898" s="174" t="s">
        <v>556</v>
      </c>
      <c r="E898" s="175">
        <v>41278.84</v>
      </c>
    </row>
    <row r="899" spans="1:5" ht="15">
      <c r="A899" s="161">
        <v>66</v>
      </c>
      <c r="B899" s="174" t="s">
        <v>688</v>
      </c>
      <c r="C899" s="174">
        <v>210</v>
      </c>
      <c r="D899" s="174" t="s">
        <v>557</v>
      </c>
      <c r="E899" s="175">
        <v>39607</v>
      </c>
    </row>
    <row r="900" spans="1:5" ht="15">
      <c r="A900" s="161">
        <v>66</v>
      </c>
      <c r="B900" s="174" t="s">
        <v>688</v>
      </c>
      <c r="C900" s="174">
        <v>331</v>
      </c>
      <c r="D900" s="174" t="s">
        <v>558</v>
      </c>
      <c r="E900" s="175">
        <v>44470</v>
      </c>
    </row>
    <row r="901" spans="1:5" ht="15">
      <c r="A901" s="161">
        <v>66</v>
      </c>
      <c r="B901" s="174" t="s">
        <v>688</v>
      </c>
      <c r="C901" s="174">
        <v>40</v>
      </c>
      <c r="D901" s="174" t="s">
        <v>559</v>
      </c>
      <c r="E901" s="175">
        <v>46335</v>
      </c>
    </row>
    <row r="902" spans="1:5" ht="15">
      <c r="A902" s="161">
        <v>67</v>
      </c>
      <c r="B902" s="174" t="s">
        <v>690</v>
      </c>
      <c r="C902" s="174">
        <v>300</v>
      </c>
      <c r="D902" s="174" t="s">
        <v>560</v>
      </c>
      <c r="E902" s="175">
        <v>44413</v>
      </c>
    </row>
    <row r="903" spans="1:5" ht="15">
      <c r="A903" s="161">
        <v>67</v>
      </c>
      <c r="B903" s="174" t="s">
        <v>690</v>
      </c>
      <c r="C903" s="174">
        <v>301</v>
      </c>
      <c r="D903" s="174" t="s">
        <v>561</v>
      </c>
      <c r="E903" s="175">
        <v>46840</v>
      </c>
    </row>
    <row r="904" spans="1:5" ht="15">
      <c r="A904" s="161">
        <v>67</v>
      </c>
      <c r="B904" s="174" t="s">
        <v>690</v>
      </c>
      <c r="C904" s="174">
        <v>302</v>
      </c>
      <c r="D904" s="174" t="s">
        <v>562</v>
      </c>
      <c r="E904" s="175">
        <v>48681</v>
      </c>
    </row>
    <row r="905" spans="1:5" ht="15">
      <c r="A905" s="161">
        <v>67</v>
      </c>
      <c r="B905" s="174" t="s">
        <v>690</v>
      </c>
      <c r="C905" s="174">
        <v>310</v>
      </c>
      <c r="D905" s="174" t="s">
        <v>563</v>
      </c>
      <c r="E905" s="175">
        <v>43055</v>
      </c>
    </row>
    <row r="906" spans="1:5" ht="15">
      <c r="A906" s="161">
        <v>67</v>
      </c>
      <c r="B906" s="174" t="s">
        <v>690</v>
      </c>
      <c r="C906" s="174">
        <v>330</v>
      </c>
      <c r="D906" s="174" t="s">
        <v>564</v>
      </c>
      <c r="E906" s="175">
        <v>40969</v>
      </c>
    </row>
    <row r="907" spans="1:5" ht="15">
      <c r="A907" s="161">
        <v>67</v>
      </c>
      <c r="B907" s="174" t="s">
        <v>690</v>
      </c>
      <c r="C907" s="174">
        <v>340</v>
      </c>
      <c r="D907" s="174" t="s">
        <v>565</v>
      </c>
      <c r="E907" s="175">
        <v>47731</v>
      </c>
    </row>
    <row r="908" spans="1:5" ht="15">
      <c r="A908" s="161">
        <v>68</v>
      </c>
      <c r="B908" s="174" t="s">
        <v>692</v>
      </c>
      <c r="C908" s="174">
        <v>330</v>
      </c>
      <c r="D908" s="174" t="s">
        <v>1714</v>
      </c>
      <c r="E908" s="175">
        <v>39804.52</v>
      </c>
    </row>
    <row r="909" spans="1:5" ht="15">
      <c r="A909" s="161">
        <v>68</v>
      </c>
      <c r="B909" s="174" t="s">
        <v>692</v>
      </c>
      <c r="C909" s="174">
        <v>340</v>
      </c>
      <c r="D909" s="174" t="s">
        <v>1715</v>
      </c>
      <c r="E909" s="175">
        <v>42484.98</v>
      </c>
    </row>
    <row r="910" spans="1:5" ht="15">
      <c r="A910" s="161">
        <v>68</v>
      </c>
      <c r="B910" s="174" t="s">
        <v>692</v>
      </c>
      <c r="C910" s="174">
        <v>350</v>
      </c>
      <c r="D910" s="174" t="s">
        <v>1716</v>
      </c>
      <c r="E910" s="175">
        <v>44018.45</v>
      </c>
    </row>
    <row r="911" spans="1:5" ht="15">
      <c r="A911" s="161">
        <v>68</v>
      </c>
      <c r="B911" s="174" t="s">
        <v>692</v>
      </c>
      <c r="C911" s="174">
        <v>360</v>
      </c>
      <c r="D911" s="174" t="s">
        <v>1717</v>
      </c>
      <c r="E911" s="175">
        <v>44891.35</v>
      </c>
    </row>
    <row r="912" spans="1:5" ht="15">
      <c r="A912" s="161">
        <v>68</v>
      </c>
      <c r="B912" s="174" t="s">
        <v>692</v>
      </c>
      <c r="C912" s="174">
        <v>370</v>
      </c>
      <c r="D912" s="174" t="s">
        <v>1718</v>
      </c>
      <c r="E912" s="175">
        <v>45311.84</v>
      </c>
    </row>
    <row r="913" spans="1:5" ht="15">
      <c r="A913" s="161">
        <v>68</v>
      </c>
      <c r="B913" s="174" t="s">
        <v>692</v>
      </c>
      <c r="C913" s="174">
        <v>471</v>
      </c>
      <c r="D913" s="174" t="s">
        <v>1719</v>
      </c>
      <c r="E913" s="175">
        <v>42046.49</v>
      </c>
    </row>
    <row r="914" spans="1:5" ht="15">
      <c r="A914" s="161">
        <v>68</v>
      </c>
      <c r="B914" s="174" t="s">
        <v>692</v>
      </c>
      <c r="C914" s="174">
        <v>50</v>
      </c>
      <c r="D914" s="174" t="s">
        <v>1720</v>
      </c>
      <c r="E914" s="175">
        <v>42106.59</v>
      </c>
    </row>
    <row r="915" spans="1:5" ht="15">
      <c r="A915" s="161">
        <v>68</v>
      </c>
      <c r="B915" s="174" t="s">
        <v>692</v>
      </c>
      <c r="C915" s="174">
        <v>70</v>
      </c>
      <c r="D915" s="174" t="s">
        <v>1721</v>
      </c>
      <c r="E915" s="175">
        <v>43466.83</v>
      </c>
    </row>
    <row r="916" spans="1:5" ht="15">
      <c r="A916" s="161">
        <v>69</v>
      </c>
      <c r="B916" s="174" t="s">
        <v>694</v>
      </c>
      <c r="C916" s="174">
        <v>110</v>
      </c>
      <c r="D916" s="174" t="s">
        <v>1722</v>
      </c>
      <c r="E916" s="175">
        <v>45465.6</v>
      </c>
    </row>
    <row r="917" spans="1:5" ht="15">
      <c r="A917" s="161">
        <v>69</v>
      </c>
      <c r="B917" s="174" t="s">
        <v>694</v>
      </c>
      <c r="C917" s="174">
        <v>210</v>
      </c>
      <c r="D917" s="174" t="s">
        <v>1723</v>
      </c>
      <c r="E917" s="175">
        <v>44245.78</v>
      </c>
    </row>
    <row r="918" spans="1:5" ht="15">
      <c r="A918" s="161">
        <v>69</v>
      </c>
      <c r="B918" s="174" t="s">
        <v>694</v>
      </c>
      <c r="C918" s="174">
        <v>300</v>
      </c>
      <c r="D918" s="174" t="s">
        <v>1724</v>
      </c>
      <c r="E918" s="175">
        <v>43259.45</v>
      </c>
    </row>
    <row r="919" spans="1:5" ht="15">
      <c r="A919" s="161">
        <v>69</v>
      </c>
      <c r="B919" s="174" t="s">
        <v>694</v>
      </c>
      <c r="C919" s="174">
        <v>310</v>
      </c>
      <c r="D919" s="174" t="s">
        <v>1725</v>
      </c>
      <c r="E919" s="175">
        <v>40355.67</v>
      </c>
    </row>
    <row r="920" spans="1:5" ht="15">
      <c r="A920" s="161">
        <v>69</v>
      </c>
      <c r="B920" s="174" t="s">
        <v>694</v>
      </c>
      <c r="C920" s="174">
        <v>350</v>
      </c>
      <c r="D920" s="174" t="s">
        <v>1726</v>
      </c>
      <c r="E920" s="175">
        <v>43358.6</v>
      </c>
    </row>
    <row r="921" spans="1:5" ht="15">
      <c r="A921" s="161">
        <v>69</v>
      </c>
      <c r="B921" s="174" t="s">
        <v>694</v>
      </c>
      <c r="C921" s="174">
        <v>380</v>
      </c>
      <c r="D921" s="174" t="s">
        <v>1727</v>
      </c>
      <c r="E921" s="175">
        <v>46273</v>
      </c>
    </row>
    <row r="922" spans="1:5" ht="15">
      <c r="A922" s="161">
        <v>69</v>
      </c>
      <c r="B922" s="174" t="s">
        <v>694</v>
      </c>
      <c r="C922" s="174">
        <v>50</v>
      </c>
      <c r="D922" s="174" t="s">
        <v>1728</v>
      </c>
      <c r="E922" s="175">
        <v>43744.44</v>
      </c>
    </row>
    <row r="923" spans="1:5" ht="15">
      <c r="A923" s="161">
        <v>70</v>
      </c>
      <c r="B923" s="174" t="s">
        <v>696</v>
      </c>
      <c r="C923" s="174">
        <v>150</v>
      </c>
      <c r="D923" s="174" t="s">
        <v>1729</v>
      </c>
      <c r="E923" s="175">
        <v>41354</v>
      </c>
    </row>
    <row r="924" spans="1:5" ht="15">
      <c r="A924" s="161">
        <v>70</v>
      </c>
      <c r="B924" s="174" t="s">
        <v>696</v>
      </c>
      <c r="C924" s="174">
        <v>320</v>
      </c>
      <c r="D924" s="174" t="s">
        <v>1730</v>
      </c>
      <c r="E924" s="175">
        <v>40150</v>
      </c>
    </row>
    <row r="925" spans="1:5" ht="15">
      <c r="A925" s="161">
        <v>70</v>
      </c>
      <c r="B925" s="174" t="s">
        <v>696</v>
      </c>
      <c r="C925" s="174">
        <v>350</v>
      </c>
      <c r="D925" s="174" t="s">
        <v>1731</v>
      </c>
      <c r="E925" s="175">
        <v>35458</v>
      </c>
    </row>
    <row r="926" spans="1:5" ht="15">
      <c r="A926" s="161">
        <v>70</v>
      </c>
      <c r="B926" s="174" t="s">
        <v>696</v>
      </c>
      <c r="C926" s="174">
        <v>440</v>
      </c>
      <c r="D926" s="174" t="s">
        <v>1732</v>
      </c>
      <c r="E926" s="175">
        <v>43745</v>
      </c>
    </row>
    <row r="927" spans="1:5" ht="15">
      <c r="A927" s="161">
        <v>70</v>
      </c>
      <c r="B927" s="174" t="s">
        <v>696</v>
      </c>
      <c r="C927" s="174">
        <v>680</v>
      </c>
      <c r="D927" s="174" t="s">
        <v>1733</v>
      </c>
      <c r="E927" s="175">
        <v>40782</v>
      </c>
    </row>
    <row r="928" spans="1:5" ht="15">
      <c r="A928" s="161">
        <v>70</v>
      </c>
      <c r="B928" s="174" t="s">
        <v>696</v>
      </c>
      <c r="C928" s="174">
        <v>700</v>
      </c>
      <c r="D928" s="174" t="s">
        <v>1734</v>
      </c>
      <c r="E928" s="175">
        <v>41278</v>
      </c>
    </row>
    <row r="929" spans="1:5" ht="15">
      <c r="A929" s="161">
        <v>70</v>
      </c>
      <c r="B929" s="174" t="s">
        <v>696</v>
      </c>
      <c r="C929" s="174">
        <v>80</v>
      </c>
      <c r="D929" s="174" t="s">
        <v>1735</v>
      </c>
      <c r="E929" s="175">
        <v>39033</v>
      </c>
    </row>
    <row r="930" spans="1:5" ht="15">
      <c r="A930" s="161">
        <v>71</v>
      </c>
      <c r="B930" s="174" t="s">
        <v>698</v>
      </c>
      <c r="C930" s="174">
        <v>1090</v>
      </c>
      <c r="D930" s="174" t="s">
        <v>1736</v>
      </c>
      <c r="E930" s="175">
        <v>41712.21</v>
      </c>
    </row>
    <row r="931" spans="1:5" ht="15">
      <c r="A931" s="161">
        <v>71</v>
      </c>
      <c r="B931" s="174" t="s">
        <v>698</v>
      </c>
      <c r="C931" s="174">
        <v>1130</v>
      </c>
      <c r="D931" s="174" t="s">
        <v>1737</v>
      </c>
      <c r="E931" s="175">
        <v>41920.36</v>
      </c>
    </row>
    <row r="932" spans="1:5" ht="15">
      <c r="A932" s="161">
        <v>71</v>
      </c>
      <c r="B932" s="174" t="s">
        <v>698</v>
      </c>
      <c r="C932" s="174">
        <v>1460</v>
      </c>
      <c r="D932" s="174" t="s">
        <v>1488</v>
      </c>
      <c r="E932" s="175">
        <v>40689.99</v>
      </c>
    </row>
    <row r="933" spans="1:5" ht="15">
      <c r="A933" s="161">
        <v>71</v>
      </c>
      <c r="B933" s="174" t="s">
        <v>698</v>
      </c>
      <c r="C933" s="174">
        <v>1660</v>
      </c>
      <c r="D933" s="174" t="s">
        <v>1738</v>
      </c>
      <c r="E933" s="175">
        <v>41302.01</v>
      </c>
    </row>
    <row r="934" spans="1:5" ht="15">
      <c r="A934" s="161">
        <v>71</v>
      </c>
      <c r="B934" s="174" t="s">
        <v>698</v>
      </c>
      <c r="C934" s="174">
        <v>1680</v>
      </c>
      <c r="D934" s="174" t="s">
        <v>1739</v>
      </c>
      <c r="E934" s="175">
        <v>41160.17</v>
      </c>
    </row>
    <row r="935" spans="1:5" ht="15">
      <c r="A935" s="161">
        <v>71</v>
      </c>
      <c r="B935" s="174" t="s">
        <v>698</v>
      </c>
      <c r="C935" s="174">
        <v>1690</v>
      </c>
      <c r="D935" s="174" t="s">
        <v>1740</v>
      </c>
      <c r="E935" s="175">
        <v>38504.37</v>
      </c>
    </row>
    <row r="936" spans="1:5" ht="15">
      <c r="A936" s="161">
        <v>71</v>
      </c>
      <c r="B936" s="174" t="s">
        <v>698</v>
      </c>
      <c r="C936" s="174">
        <v>1700</v>
      </c>
      <c r="D936" s="174" t="s">
        <v>1741</v>
      </c>
      <c r="E936" s="175">
        <v>40948.97</v>
      </c>
    </row>
    <row r="937" spans="1:5" ht="15">
      <c r="A937" s="161">
        <v>71</v>
      </c>
      <c r="B937" s="174" t="s">
        <v>698</v>
      </c>
      <c r="C937" s="174">
        <v>1710</v>
      </c>
      <c r="D937" s="174" t="s">
        <v>1742</v>
      </c>
      <c r="E937" s="175">
        <v>41689.39</v>
      </c>
    </row>
    <row r="938" spans="1:5" ht="15">
      <c r="A938" s="161">
        <v>71</v>
      </c>
      <c r="B938" s="174" t="s">
        <v>698</v>
      </c>
      <c r="C938" s="174">
        <v>1720</v>
      </c>
      <c r="D938" s="174" t="s">
        <v>1743</v>
      </c>
      <c r="E938" s="175">
        <v>40260.57</v>
      </c>
    </row>
    <row r="939" spans="1:5" ht="15">
      <c r="A939" s="161">
        <v>71</v>
      </c>
      <c r="B939" s="174" t="s">
        <v>698</v>
      </c>
      <c r="C939" s="174">
        <v>1730</v>
      </c>
      <c r="D939" s="174" t="s">
        <v>1744</v>
      </c>
      <c r="E939" s="175">
        <v>45207.6</v>
      </c>
    </row>
    <row r="940" spans="1:5" ht="15">
      <c r="A940" s="161">
        <v>71</v>
      </c>
      <c r="B940" s="174" t="s">
        <v>698</v>
      </c>
      <c r="C940" s="174">
        <v>1740</v>
      </c>
      <c r="D940" s="174" t="s">
        <v>1745</v>
      </c>
      <c r="E940" s="175">
        <v>40754.55</v>
      </c>
    </row>
    <row r="941" spans="1:5" ht="15">
      <c r="A941" s="161">
        <v>71</v>
      </c>
      <c r="B941" s="174" t="s">
        <v>698</v>
      </c>
      <c r="C941" s="174">
        <v>1750</v>
      </c>
      <c r="D941" s="174" t="s">
        <v>1746</v>
      </c>
      <c r="E941" s="175">
        <v>46859.33</v>
      </c>
    </row>
    <row r="942" spans="1:5" ht="15">
      <c r="A942" s="161">
        <v>71</v>
      </c>
      <c r="B942" s="174" t="s">
        <v>698</v>
      </c>
      <c r="C942" s="174">
        <v>1851</v>
      </c>
      <c r="D942" s="174" t="s">
        <v>1747</v>
      </c>
      <c r="E942" s="175">
        <v>43157.85</v>
      </c>
    </row>
    <row r="943" spans="1:5" ht="15">
      <c r="A943" s="161">
        <v>71</v>
      </c>
      <c r="B943" s="174" t="s">
        <v>698</v>
      </c>
      <c r="C943" s="174">
        <v>1853</v>
      </c>
      <c r="D943" s="174" t="s">
        <v>1748</v>
      </c>
      <c r="E943" s="175">
        <v>40900.42</v>
      </c>
    </row>
    <row r="944" spans="1:5" ht="15">
      <c r="A944" s="161">
        <v>71</v>
      </c>
      <c r="B944" s="174" t="s">
        <v>698</v>
      </c>
      <c r="C944" s="174">
        <v>280</v>
      </c>
      <c r="D944" s="174" t="s">
        <v>1749</v>
      </c>
      <c r="E944" s="175">
        <v>42312.06</v>
      </c>
    </row>
    <row r="945" spans="1:5" ht="15">
      <c r="A945" s="161">
        <v>71</v>
      </c>
      <c r="B945" s="174" t="s">
        <v>698</v>
      </c>
      <c r="C945" s="174">
        <v>290</v>
      </c>
      <c r="D945" s="174" t="s">
        <v>1750</v>
      </c>
      <c r="E945" s="175">
        <v>43500.87</v>
      </c>
    </row>
    <row r="946" spans="1:5" ht="15">
      <c r="A946" s="161">
        <v>71</v>
      </c>
      <c r="B946" s="174" t="s">
        <v>698</v>
      </c>
      <c r="C946" s="174">
        <v>30</v>
      </c>
      <c r="D946" s="174" t="s">
        <v>1751</v>
      </c>
      <c r="E946" s="175">
        <v>41775.03</v>
      </c>
    </row>
    <row r="947" spans="1:5" ht="15">
      <c r="A947" s="161">
        <v>71</v>
      </c>
      <c r="B947" s="174" t="s">
        <v>698</v>
      </c>
      <c r="C947" s="174">
        <v>640</v>
      </c>
      <c r="D947" s="174" t="s">
        <v>1752</v>
      </c>
      <c r="E947" s="175">
        <v>40266.49</v>
      </c>
    </row>
    <row r="948" spans="1:5" ht="15">
      <c r="A948" s="161">
        <v>72</v>
      </c>
      <c r="B948" s="174" t="s">
        <v>700</v>
      </c>
      <c r="C948" s="174">
        <v>11</v>
      </c>
      <c r="D948" s="174" t="s">
        <v>1753</v>
      </c>
      <c r="E948" s="175">
        <v>41088</v>
      </c>
    </row>
    <row r="949" spans="1:5" ht="15">
      <c r="A949" s="161">
        <v>72</v>
      </c>
      <c r="B949" s="174" t="s">
        <v>700</v>
      </c>
      <c r="C949" s="174">
        <v>13</v>
      </c>
      <c r="D949" s="174" t="s">
        <v>1754</v>
      </c>
      <c r="E949" s="175">
        <v>44927</v>
      </c>
    </row>
    <row r="950" spans="1:5" ht="15">
      <c r="A950" s="161">
        <v>72</v>
      </c>
      <c r="B950" s="174" t="s">
        <v>700</v>
      </c>
      <c r="C950" s="174">
        <v>130</v>
      </c>
      <c r="D950" s="174" t="s">
        <v>1755</v>
      </c>
      <c r="E950" s="175">
        <v>43132</v>
      </c>
    </row>
    <row r="951" spans="1:5" ht="15">
      <c r="A951" s="161">
        <v>72</v>
      </c>
      <c r="B951" s="174" t="s">
        <v>700</v>
      </c>
      <c r="C951" s="174">
        <v>21</v>
      </c>
      <c r="D951" s="174" t="s">
        <v>1756</v>
      </c>
      <c r="E951" s="175">
        <v>44112</v>
      </c>
    </row>
    <row r="952" spans="1:5" ht="15">
      <c r="A952" s="161">
        <v>72</v>
      </c>
      <c r="B952" s="174" t="s">
        <v>700</v>
      </c>
      <c r="C952" s="174">
        <v>231</v>
      </c>
      <c r="D952" s="174" t="s">
        <v>1757</v>
      </c>
      <c r="E952" s="175">
        <v>46550</v>
      </c>
    </row>
    <row r="953" spans="1:5" ht="15">
      <c r="A953" s="161">
        <v>72</v>
      </c>
      <c r="B953" s="174" t="s">
        <v>700</v>
      </c>
      <c r="C953" s="174">
        <v>232</v>
      </c>
      <c r="D953" s="174" t="s">
        <v>330</v>
      </c>
      <c r="E953" s="175">
        <v>44114</v>
      </c>
    </row>
    <row r="954" spans="1:5" ht="15">
      <c r="A954" s="161">
        <v>73</v>
      </c>
      <c r="B954" s="174" t="s">
        <v>702</v>
      </c>
      <c r="C954" s="174">
        <v>10</v>
      </c>
      <c r="D954" s="174" t="s">
        <v>1758</v>
      </c>
      <c r="E954" s="175">
        <v>45691</v>
      </c>
    </row>
    <row r="955" spans="1:5" ht="15">
      <c r="A955" s="161">
        <v>73</v>
      </c>
      <c r="B955" s="174" t="s">
        <v>702</v>
      </c>
      <c r="C955" s="174">
        <v>20</v>
      </c>
      <c r="D955" s="174" t="s">
        <v>1759</v>
      </c>
      <c r="E955" s="175">
        <v>43227</v>
      </c>
    </row>
    <row r="956" spans="1:5" ht="15">
      <c r="A956" s="161">
        <v>73</v>
      </c>
      <c r="B956" s="174" t="s">
        <v>702</v>
      </c>
      <c r="C956" s="174">
        <v>400</v>
      </c>
      <c r="D956" s="174" t="s">
        <v>1760</v>
      </c>
      <c r="E956" s="175">
        <v>44418</v>
      </c>
    </row>
    <row r="957" spans="1:5" ht="15">
      <c r="A957" s="161">
        <v>74</v>
      </c>
      <c r="B957" s="174" t="s">
        <v>704</v>
      </c>
      <c r="C957" s="174">
        <v>20</v>
      </c>
      <c r="D957" s="174" t="s">
        <v>1761</v>
      </c>
      <c r="E957" s="175">
        <v>48859.62</v>
      </c>
    </row>
    <row r="958" spans="1:5" ht="15">
      <c r="A958" s="161">
        <v>74</v>
      </c>
      <c r="B958" s="174" t="s">
        <v>704</v>
      </c>
      <c r="C958" s="174">
        <v>270</v>
      </c>
      <c r="D958" s="174" t="s">
        <v>1762</v>
      </c>
      <c r="E958" s="175">
        <v>47803.47</v>
      </c>
    </row>
    <row r="959" spans="1:5" ht="15">
      <c r="A959" s="161">
        <v>74</v>
      </c>
      <c r="B959" s="174" t="s">
        <v>704</v>
      </c>
      <c r="C959" s="174">
        <v>280</v>
      </c>
      <c r="D959" s="174" t="s">
        <v>1763</v>
      </c>
      <c r="E959" s="175">
        <v>47204.49</v>
      </c>
    </row>
    <row r="960" spans="1:5" ht="15">
      <c r="A960" s="161">
        <v>74</v>
      </c>
      <c r="B960" s="174" t="s">
        <v>704</v>
      </c>
      <c r="C960" s="174">
        <v>290</v>
      </c>
      <c r="D960" s="174" t="s">
        <v>1764</v>
      </c>
      <c r="E960" s="175">
        <v>46564.57</v>
      </c>
    </row>
    <row r="961" spans="1:5" ht="15">
      <c r="A961" s="161">
        <v>74</v>
      </c>
      <c r="B961" s="174" t="s">
        <v>704</v>
      </c>
      <c r="C961" s="174">
        <v>300</v>
      </c>
      <c r="D961" s="174" t="s">
        <v>1765</v>
      </c>
      <c r="E961" s="175">
        <v>49114.58</v>
      </c>
    </row>
    <row r="962" spans="1:5" ht="15">
      <c r="A962" s="161">
        <v>74</v>
      </c>
      <c r="B962" s="174" t="s">
        <v>704</v>
      </c>
      <c r="C962" s="174">
        <v>310</v>
      </c>
      <c r="D962" s="174" t="s">
        <v>1766</v>
      </c>
      <c r="E962" s="175">
        <v>50443.96</v>
      </c>
    </row>
    <row r="963" spans="1:5" ht="15">
      <c r="A963" s="161">
        <v>74</v>
      </c>
      <c r="B963" s="174" t="s">
        <v>704</v>
      </c>
      <c r="C963" s="174">
        <v>320</v>
      </c>
      <c r="D963" s="174" t="s">
        <v>1767</v>
      </c>
      <c r="E963" s="175">
        <v>47300.94</v>
      </c>
    </row>
    <row r="964" spans="1:5" ht="15">
      <c r="A964" s="161">
        <v>74</v>
      </c>
      <c r="B964" s="174" t="s">
        <v>704</v>
      </c>
      <c r="C964" s="174">
        <v>340</v>
      </c>
      <c r="D964" s="174" t="s">
        <v>1768</v>
      </c>
      <c r="E964" s="175">
        <v>48238.96</v>
      </c>
    </row>
    <row r="965" spans="1:5" ht="15">
      <c r="A965" s="161">
        <v>75</v>
      </c>
      <c r="B965" s="174" t="s">
        <v>706</v>
      </c>
      <c r="C965" s="174">
        <v>120</v>
      </c>
      <c r="D965" s="174" t="s">
        <v>1769</v>
      </c>
      <c r="E965" s="175">
        <v>55902.39</v>
      </c>
    </row>
    <row r="966" spans="1:5" ht="15">
      <c r="A966" s="161">
        <v>75</v>
      </c>
      <c r="B966" s="174" t="s">
        <v>706</v>
      </c>
      <c r="C966" s="174">
        <v>130</v>
      </c>
      <c r="D966" s="174" t="s">
        <v>1770</v>
      </c>
      <c r="E966" s="175">
        <v>62206.86</v>
      </c>
    </row>
    <row r="967" spans="1:5" ht="15">
      <c r="A967" s="161">
        <v>75</v>
      </c>
      <c r="B967" s="174" t="s">
        <v>706</v>
      </c>
      <c r="C967" s="174">
        <v>140</v>
      </c>
      <c r="D967" s="174" t="s">
        <v>1771</v>
      </c>
      <c r="E967" s="175">
        <v>58831.37</v>
      </c>
    </row>
    <row r="968" spans="1:5" ht="15">
      <c r="A968" s="161">
        <v>75</v>
      </c>
      <c r="B968" s="174" t="s">
        <v>706</v>
      </c>
      <c r="C968" s="174">
        <v>150</v>
      </c>
      <c r="D968" s="174" t="s">
        <v>1772</v>
      </c>
      <c r="E968" s="175">
        <v>62095.27</v>
      </c>
    </row>
    <row r="969" spans="1:5" ht="15">
      <c r="A969" s="161">
        <v>75</v>
      </c>
      <c r="B969" s="174" t="s">
        <v>706</v>
      </c>
      <c r="C969" s="174">
        <v>160</v>
      </c>
      <c r="D969" s="174" t="s">
        <v>1773</v>
      </c>
      <c r="E969" s="175">
        <v>55749.78</v>
      </c>
    </row>
    <row r="970" spans="1:5" ht="15">
      <c r="A970" s="161">
        <v>75</v>
      </c>
      <c r="B970" s="174" t="s">
        <v>706</v>
      </c>
      <c r="C970" s="174">
        <v>170</v>
      </c>
      <c r="D970" s="174" t="s">
        <v>1774</v>
      </c>
      <c r="E970" s="175">
        <v>60103.3</v>
      </c>
    </row>
    <row r="971" spans="1:5" ht="15">
      <c r="A971" s="161">
        <v>75</v>
      </c>
      <c r="B971" s="174" t="s">
        <v>706</v>
      </c>
      <c r="C971" s="174">
        <v>180</v>
      </c>
      <c r="D971" s="174" t="s">
        <v>1775</v>
      </c>
      <c r="E971" s="175">
        <v>61340.44</v>
      </c>
    </row>
    <row r="972" spans="1:5" ht="15">
      <c r="A972" s="161">
        <v>75</v>
      </c>
      <c r="B972" s="174" t="s">
        <v>706</v>
      </c>
      <c r="C972" s="174">
        <v>190</v>
      </c>
      <c r="D972" s="174" t="s">
        <v>1776</v>
      </c>
      <c r="E972" s="175">
        <v>68376.66</v>
      </c>
    </row>
    <row r="973" spans="1:5" ht="15">
      <c r="A973" s="161">
        <v>75</v>
      </c>
      <c r="B973" s="174" t="s">
        <v>706</v>
      </c>
      <c r="C973" s="174">
        <v>20</v>
      </c>
      <c r="D973" s="174" t="s">
        <v>1777</v>
      </c>
      <c r="E973" s="175">
        <v>59820.71</v>
      </c>
    </row>
    <row r="974" spans="1:5" ht="15">
      <c r="A974" s="161">
        <v>75</v>
      </c>
      <c r="B974" s="174" t="s">
        <v>706</v>
      </c>
      <c r="C974" s="174">
        <v>200</v>
      </c>
      <c r="D974" s="174" t="s">
        <v>1778</v>
      </c>
      <c r="E974" s="175">
        <v>55134.59</v>
      </c>
    </row>
    <row r="975" spans="1:5" ht="15">
      <c r="A975" s="161">
        <v>75</v>
      </c>
      <c r="B975" s="174" t="s">
        <v>706</v>
      </c>
      <c r="C975" s="174">
        <v>220</v>
      </c>
      <c r="D975" s="174" t="s">
        <v>1779</v>
      </c>
      <c r="E975" s="175">
        <v>58099.76</v>
      </c>
    </row>
    <row r="976" spans="1:5" ht="15">
      <c r="A976" s="161">
        <v>75</v>
      </c>
      <c r="B976" s="174" t="s">
        <v>706</v>
      </c>
      <c r="C976" s="174">
        <v>231</v>
      </c>
      <c r="D976" s="174" t="s">
        <v>1780</v>
      </c>
      <c r="E976" s="175">
        <v>56653.08</v>
      </c>
    </row>
    <row r="977" spans="1:5" ht="15">
      <c r="A977" s="161">
        <v>75</v>
      </c>
      <c r="B977" s="174" t="s">
        <v>706</v>
      </c>
      <c r="C977" s="174">
        <v>240</v>
      </c>
      <c r="D977" s="174" t="s">
        <v>1781</v>
      </c>
      <c r="E977" s="175">
        <v>51749.2</v>
      </c>
    </row>
    <row r="978" spans="1:5" ht="15">
      <c r="A978" s="161">
        <v>75</v>
      </c>
      <c r="B978" s="174" t="s">
        <v>706</v>
      </c>
      <c r="C978" s="174">
        <v>260</v>
      </c>
      <c r="D978" s="174" t="s">
        <v>1782</v>
      </c>
      <c r="E978" s="175">
        <v>55947.82</v>
      </c>
    </row>
    <row r="979" spans="1:5" ht="15">
      <c r="A979" s="161">
        <v>75</v>
      </c>
      <c r="B979" s="174" t="s">
        <v>706</v>
      </c>
      <c r="C979" s="174">
        <v>270</v>
      </c>
      <c r="D979" s="174" t="s">
        <v>1783</v>
      </c>
      <c r="E979" s="175">
        <v>53169.02</v>
      </c>
    </row>
    <row r="980" spans="1:5" ht="15">
      <c r="A980" s="161">
        <v>75</v>
      </c>
      <c r="B980" s="174" t="s">
        <v>706</v>
      </c>
      <c r="C980" s="174">
        <v>280</v>
      </c>
      <c r="D980" s="174" t="s">
        <v>1784</v>
      </c>
      <c r="E980" s="175">
        <v>52706.7</v>
      </c>
    </row>
    <row r="981" spans="1:5" ht="15">
      <c r="A981" s="161">
        <v>75</v>
      </c>
      <c r="B981" s="174" t="s">
        <v>706</v>
      </c>
      <c r="C981" s="174">
        <v>290</v>
      </c>
      <c r="D981" s="174" t="s">
        <v>1785</v>
      </c>
      <c r="E981" s="175">
        <v>54535.25</v>
      </c>
    </row>
    <row r="982" spans="1:5" ht="15">
      <c r="A982" s="161">
        <v>75</v>
      </c>
      <c r="B982" s="174" t="s">
        <v>706</v>
      </c>
      <c r="C982" s="174">
        <v>30</v>
      </c>
      <c r="D982" s="174" t="s">
        <v>1786</v>
      </c>
      <c r="E982" s="175">
        <v>57102.89</v>
      </c>
    </row>
    <row r="983" spans="1:5" ht="15">
      <c r="A983" s="161">
        <v>75</v>
      </c>
      <c r="B983" s="174" t="s">
        <v>706</v>
      </c>
      <c r="C983" s="174">
        <v>300</v>
      </c>
      <c r="D983" s="174" t="s">
        <v>432</v>
      </c>
      <c r="E983" s="175">
        <v>54628.42</v>
      </c>
    </row>
    <row r="984" spans="1:5" ht="15">
      <c r="A984" s="161">
        <v>75</v>
      </c>
      <c r="B984" s="174" t="s">
        <v>706</v>
      </c>
      <c r="C984" s="174">
        <v>320</v>
      </c>
      <c r="D984" s="174" t="s">
        <v>1787</v>
      </c>
      <c r="E984" s="175">
        <v>61456.65</v>
      </c>
    </row>
    <row r="985" spans="1:5" ht="15">
      <c r="A985" s="161">
        <v>75</v>
      </c>
      <c r="B985" s="174" t="s">
        <v>706</v>
      </c>
      <c r="C985" s="174">
        <v>330</v>
      </c>
      <c r="D985" s="174" t="s">
        <v>1788</v>
      </c>
      <c r="E985" s="175">
        <v>57805.09</v>
      </c>
    </row>
    <row r="986" spans="1:5" ht="15">
      <c r="A986" s="161">
        <v>75</v>
      </c>
      <c r="B986" s="174" t="s">
        <v>706</v>
      </c>
      <c r="C986" s="174">
        <v>340</v>
      </c>
      <c r="D986" s="174" t="s">
        <v>1789</v>
      </c>
      <c r="E986" s="175">
        <v>53764.49</v>
      </c>
    </row>
    <row r="987" spans="1:5" ht="15">
      <c r="A987" s="161">
        <v>75</v>
      </c>
      <c r="B987" s="174" t="s">
        <v>706</v>
      </c>
      <c r="C987" s="174">
        <v>350</v>
      </c>
      <c r="D987" s="174" t="s">
        <v>1790</v>
      </c>
      <c r="E987" s="175">
        <v>60086.39</v>
      </c>
    </row>
    <row r="988" spans="1:5" ht="15">
      <c r="A988" s="161">
        <v>75</v>
      </c>
      <c r="B988" s="174" t="s">
        <v>706</v>
      </c>
      <c r="C988" s="174">
        <v>360</v>
      </c>
      <c r="D988" s="174" t="s">
        <v>1791</v>
      </c>
      <c r="E988" s="175">
        <v>51764.77</v>
      </c>
    </row>
    <row r="989" spans="1:5" ht="15">
      <c r="A989" s="161">
        <v>75</v>
      </c>
      <c r="B989" s="174" t="s">
        <v>706</v>
      </c>
      <c r="C989" s="174">
        <v>370</v>
      </c>
      <c r="D989" s="174" t="s">
        <v>1792</v>
      </c>
      <c r="E989" s="175">
        <v>52897.65</v>
      </c>
    </row>
    <row r="990" spans="1:5" ht="15">
      <c r="A990" s="161">
        <v>75</v>
      </c>
      <c r="B990" s="174" t="s">
        <v>706</v>
      </c>
      <c r="C990" s="174">
        <v>380</v>
      </c>
      <c r="D990" s="174" t="s">
        <v>1793</v>
      </c>
      <c r="E990" s="175">
        <v>67017.72</v>
      </c>
    </row>
    <row r="991" spans="1:5" ht="15">
      <c r="A991" s="161">
        <v>75</v>
      </c>
      <c r="B991" s="174" t="s">
        <v>706</v>
      </c>
      <c r="C991" s="174">
        <v>390</v>
      </c>
      <c r="D991" s="174" t="s">
        <v>1794</v>
      </c>
      <c r="E991" s="175">
        <v>52488.54</v>
      </c>
    </row>
    <row r="992" spans="1:5" ht="15">
      <c r="A992" s="161">
        <v>75</v>
      </c>
      <c r="B992" s="174" t="s">
        <v>706</v>
      </c>
      <c r="C992" s="174">
        <v>40</v>
      </c>
      <c r="D992" s="174" t="s">
        <v>1795</v>
      </c>
      <c r="E992" s="175">
        <v>62187.86</v>
      </c>
    </row>
    <row r="993" spans="1:5" ht="15">
      <c r="A993" s="161">
        <v>75</v>
      </c>
      <c r="B993" s="174" t="s">
        <v>706</v>
      </c>
      <c r="C993" s="174">
        <v>430</v>
      </c>
      <c r="D993" s="174" t="s">
        <v>1796</v>
      </c>
      <c r="E993" s="175">
        <v>57457.18</v>
      </c>
    </row>
    <row r="994" spans="1:5" ht="15">
      <c r="A994" s="161">
        <v>75</v>
      </c>
      <c r="B994" s="174" t="s">
        <v>706</v>
      </c>
      <c r="C994" s="174">
        <v>440</v>
      </c>
      <c r="D994" s="174" t="s">
        <v>1797</v>
      </c>
      <c r="E994" s="175">
        <v>58126.18</v>
      </c>
    </row>
    <row r="995" spans="1:5" ht="15">
      <c r="A995" s="161">
        <v>75</v>
      </c>
      <c r="B995" s="174" t="s">
        <v>706</v>
      </c>
      <c r="C995" s="174">
        <v>450</v>
      </c>
      <c r="D995" s="174" t="s">
        <v>1798</v>
      </c>
      <c r="E995" s="175">
        <v>58415.95</v>
      </c>
    </row>
    <row r="996" spans="1:5" ht="15">
      <c r="A996" s="161">
        <v>75</v>
      </c>
      <c r="B996" s="174" t="s">
        <v>706</v>
      </c>
      <c r="C996" s="174">
        <v>460</v>
      </c>
      <c r="D996" s="174" t="s">
        <v>1799</v>
      </c>
      <c r="E996" s="175">
        <v>53653.16</v>
      </c>
    </row>
    <row r="997" spans="1:5" ht="15">
      <c r="A997" s="161">
        <v>75</v>
      </c>
      <c r="B997" s="174" t="s">
        <v>706</v>
      </c>
      <c r="C997" s="174">
        <v>480</v>
      </c>
      <c r="D997" s="174" t="s">
        <v>1800</v>
      </c>
      <c r="E997" s="175">
        <v>58785.38</v>
      </c>
    </row>
    <row r="998" spans="1:5" ht="15">
      <c r="A998" s="161">
        <v>75</v>
      </c>
      <c r="B998" s="174" t="s">
        <v>706</v>
      </c>
      <c r="C998" s="174">
        <v>490</v>
      </c>
      <c r="D998" s="174" t="s">
        <v>1801</v>
      </c>
      <c r="E998" s="175">
        <v>59088.18</v>
      </c>
    </row>
    <row r="999" spans="1:5" ht="15">
      <c r="A999" s="161">
        <v>75</v>
      </c>
      <c r="B999" s="174" t="s">
        <v>706</v>
      </c>
      <c r="C999" s="174">
        <v>500</v>
      </c>
      <c r="D999" s="174" t="s">
        <v>1802</v>
      </c>
      <c r="E999" s="175">
        <v>57889.3</v>
      </c>
    </row>
    <row r="1000" spans="1:5" ht="15">
      <c r="A1000" s="161">
        <v>75</v>
      </c>
      <c r="B1000" s="174" t="s">
        <v>706</v>
      </c>
      <c r="C1000" s="174">
        <v>501</v>
      </c>
      <c r="D1000" s="174" t="s">
        <v>1803</v>
      </c>
      <c r="E1000" s="175">
        <v>61186.21</v>
      </c>
    </row>
    <row r="1001" spans="1:5" ht="15">
      <c r="A1001" s="161">
        <v>75</v>
      </c>
      <c r="B1001" s="174" t="s">
        <v>706</v>
      </c>
      <c r="C1001" s="174">
        <v>510</v>
      </c>
      <c r="D1001" s="174" t="s">
        <v>1804</v>
      </c>
      <c r="E1001" s="175">
        <v>59205.55</v>
      </c>
    </row>
    <row r="1002" spans="1:5" ht="15">
      <c r="A1002" s="161">
        <v>75</v>
      </c>
      <c r="B1002" s="174" t="s">
        <v>706</v>
      </c>
      <c r="C1002" s="174">
        <v>520</v>
      </c>
      <c r="D1002" s="174" t="s">
        <v>1805</v>
      </c>
      <c r="E1002" s="175">
        <v>53641.02</v>
      </c>
    </row>
    <row r="1003" spans="1:5" ht="15">
      <c r="A1003" s="161">
        <v>75</v>
      </c>
      <c r="B1003" s="174" t="s">
        <v>706</v>
      </c>
      <c r="C1003" s="174">
        <v>530</v>
      </c>
      <c r="D1003" s="174" t="s">
        <v>1806</v>
      </c>
      <c r="E1003" s="175">
        <v>58009.58</v>
      </c>
    </row>
    <row r="1004" spans="1:5" ht="15">
      <c r="A1004" s="161">
        <v>75</v>
      </c>
      <c r="B1004" s="174" t="s">
        <v>706</v>
      </c>
      <c r="C1004" s="174">
        <v>540</v>
      </c>
      <c r="D1004" s="174" t="s">
        <v>1807</v>
      </c>
      <c r="E1004" s="175">
        <v>59146.16</v>
      </c>
    </row>
    <row r="1005" spans="1:5" ht="15">
      <c r="A1005" s="161">
        <v>75</v>
      </c>
      <c r="B1005" s="174" t="s">
        <v>706</v>
      </c>
      <c r="C1005" s="174">
        <v>550</v>
      </c>
      <c r="D1005" s="174" t="s">
        <v>1808</v>
      </c>
      <c r="E1005" s="175">
        <v>57282.65</v>
      </c>
    </row>
    <row r="1006" spans="1:5" ht="15">
      <c r="A1006" s="161">
        <v>75</v>
      </c>
      <c r="B1006" s="174" t="s">
        <v>706</v>
      </c>
      <c r="C1006" s="174">
        <v>560</v>
      </c>
      <c r="D1006" s="174" t="s">
        <v>1809</v>
      </c>
      <c r="E1006" s="175">
        <v>58117.04</v>
      </c>
    </row>
    <row r="1007" spans="1:5" ht="15">
      <c r="A1007" s="161">
        <v>75</v>
      </c>
      <c r="B1007" s="174" t="s">
        <v>706</v>
      </c>
      <c r="C1007" s="174">
        <v>570</v>
      </c>
      <c r="D1007" s="174" t="s">
        <v>1810</v>
      </c>
      <c r="E1007" s="175">
        <v>58740.89</v>
      </c>
    </row>
    <row r="1008" spans="1:5" ht="15">
      <c r="A1008" s="161">
        <v>75</v>
      </c>
      <c r="B1008" s="174" t="s">
        <v>706</v>
      </c>
      <c r="C1008" s="174">
        <v>580</v>
      </c>
      <c r="D1008" s="174" t="s">
        <v>1811</v>
      </c>
      <c r="E1008" s="175">
        <v>54389.03</v>
      </c>
    </row>
    <row r="1009" spans="1:5" ht="15">
      <c r="A1009" s="161">
        <v>75</v>
      </c>
      <c r="B1009" s="174" t="s">
        <v>706</v>
      </c>
      <c r="C1009" s="174">
        <v>591</v>
      </c>
      <c r="D1009" s="174" t="s">
        <v>1812</v>
      </c>
      <c r="E1009" s="175">
        <v>59943.43</v>
      </c>
    </row>
    <row r="1010" spans="1:5" ht="15">
      <c r="A1010" s="161">
        <v>75</v>
      </c>
      <c r="B1010" s="174" t="s">
        <v>706</v>
      </c>
      <c r="C1010" s="174">
        <v>60</v>
      </c>
      <c r="D1010" s="174" t="s">
        <v>1813</v>
      </c>
      <c r="E1010" s="175">
        <v>60691.15</v>
      </c>
    </row>
    <row r="1011" spans="1:5" ht="15">
      <c r="A1011" s="161">
        <v>75</v>
      </c>
      <c r="B1011" s="174" t="s">
        <v>706</v>
      </c>
      <c r="C1011" s="174">
        <v>600</v>
      </c>
      <c r="D1011" s="174" t="s">
        <v>1814</v>
      </c>
      <c r="E1011" s="175">
        <v>51851.3</v>
      </c>
    </row>
    <row r="1012" spans="1:5" ht="15">
      <c r="A1012" s="161">
        <v>75</v>
      </c>
      <c r="B1012" s="174" t="s">
        <v>706</v>
      </c>
      <c r="C1012" s="174">
        <v>610</v>
      </c>
      <c r="D1012" s="174" t="s">
        <v>1815</v>
      </c>
      <c r="E1012" s="175">
        <v>59332.36</v>
      </c>
    </row>
    <row r="1013" spans="1:5" ht="15">
      <c r="A1013" s="161">
        <v>75</v>
      </c>
      <c r="B1013" s="174" t="s">
        <v>706</v>
      </c>
      <c r="C1013" s="174">
        <v>620</v>
      </c>
      <c r="D1013" s="174" t="s">
        <v>1816</v>
      </c>
      <c r="E1013" s="175">
        <v>58339.79</v>
      </c>
    </row>
    <row r="1014" spans="1:5" ht="15">
      <c r="A1014" s="161">
        <v>75</v>
      </c>
      <c r="B1014" s="174" t="s">
        <v>706</v>
      </c>
      <c r="C1014" s="174">
        <v>630</v>
      </c>
      <c r="D1014" s="174" t="s">
        <v>1817</v>
      </c>
      <c r="E1014" s="175">
        <v>56941.52</v>
      </c>
    </row>
    <row r="1015" spans="1:5" ht="15">
      <c r="A1015" s="161">
        <v>75</v>
      </c>
      <c r="B1015" s="174" t="s">
        <v>706</v>
      </c>
      <c r="C1015" s="174">
        <v>640</v>
      </c>
      <c r="D1015" s="174" t="s">
        <v>1818</v>
      </c>
      <c r="E1015" s="175">
        <v>59507.28</v>
      </c>
    </row>
    <row r="1016" spans="1:5" ht="15">
      <c r="A1016" s="161">
        <v>75</v>
      </c>
      <c r="B1016" s="174" t="s">
        <v>706</v>
      </c>
      <c r="C1016" s="174">
        <v>660</v>
      </c>
      <c r="D1016" s="174" t="s">
        <v>1819</v>
      </c>
      <c r="E1016" s="175">
        <v>59725.43</v>
      </c>
    </row>
    <row r="1017" spans="1:5" ht="15">
      <c r="A1017" s="161">
        <v>75</v>
      </c>
      <c r="B1017" s="174" t="s">
        <v>706</v>
      </c>
      <c r="C1017" s="174">
        <v>670</v>
      </c>
      <c r="D1017" s="174" t="s">
        <v>1820</v>
      </c>
      <c r="E1017" s="175">
        <v>62195.18</v>
      </c>
    </row>
    <row r="1018" spans="1:5" ht="15">
      <c r="A1018" s="161">
        <v>75</v>
      </c>
      <c r="B1018" s="174" t="s">
        <v>706</v>
      </c>
      <c r="C1018" s="174">
        <v>680</v>
      </c>
      <c r="D1018" s="174" t="s">
        <v>1821</v>
      </c>
      <c r="E1018" s="175">
        <v>59425.25</v>
      </c>
    </row>
    <row r="1019" spans="1:5" ht="15">
      <c r="A1019" s="161">
        <v>75</v>
      </c>
      <c r="B1019" s="174" t="s">
        <v>706</v>
      </c>
      <c r="C1019" s="174">
        <v>690</v>
      </c>
      <c r="D1019" s="174" t="s">
        <v>1822</v>
      </c>
      <c r="E1019" s="175">
        <v>61667.87</v>
      </c>
    </row>
    <row r="1020" spans="1:5" ht="15">
      <c r="A1020" s="161">
        <v>75</v>
      </c>
      <c r="B1020" s="174" t="s">
        <v>706</v>
      </c>
      <c r="C1020" s="174">
        <v>70</v>
      </c>
      <c r="D1020" s="174" t="s">
        <v>1823</v>
      </c>
      <c r="E1020" s="175">
        <v>57361.05</v>
      </c>
    </row>
    <row r="1021" spans="1:5" ht="15">
      <c r="A1021" s="161">
        <v>75</v>
      </c>
      <c r="B1021" s="174" t="s">
        <v>706</v>
      </c>
      <c r="C1021" s="174">
        <v>700</v>
      </c>
      <c r="D1021" s="174" t="s">
        <v>1824</v>
      </c>
      <c r="E1021" s="175">
        <v>55514.87</v>
      </c>
    </row>
    <row r="1022" spans="1:5" ht="15">
      <c r="A1022" s="161">
        <v>75</v>
      </c>
      <c r="B1022" s="174" t="s">
        <v>706</v>
      </c>
      <c r="C1022" s="174">
        <v>710</v>
      </c>
      <c r="D1022" s="174" t="s">
        <v>1825</v>
      </c>
      <c r="E1022" s="175">
        <v>58829.68</v>
      </c>
    </row>
    <row r="1023" spans="1:5" ht="15">
      <c r="A1023" s="161">
        <v>75</v>
      </c>
      <c r="B1023" s="174" t="s">
        <v>706</v>
      </c>
      <c r="C1023" s="174">
        <v>720</v>
      </c>
      <c r="D1023" s="174" t="s">
        <v>1826</v>
      </c>
      <c r="E1023" s="175">
        <v>62687.11</v>
      </c>
    </row>
    <row r="1024" spans="1:5" ht="15">
      <c r="A1024" s="161">
        <v>75</v>
      </c>
      <c r="B1024" s="174" t="s">
        <v>706</v>
      </c>
      <c r="C1024" s="174">
        <v>730</v>
      </c>
      <c r="D1024" s="174" t="s">
        <v>1827</v>
      </c>
      <c r="E1024" s="175">
        <v>59824.41</v>
      </c>
    </row>
    <row r="1025" spans="1:5" ht="15">
      <c r="A1025" s="161">
        <v>75</v>
      </c>
      <c r="B1025" s="174" t="s">
        <v>706</v>
      </c>
      <c r="C1025" s="174">
        <v>740</v>
      </c>
      <c r="D1025" s="174" t="s">
        <v>1828</v>
      </c>
      <c r="E1025" s="175">
        <v>59842.46</v>
      </c>
    </row>
    <row r="1026" spans="1:5" ht="15">
      <c r="A1026" s="161">
        <v>75</v>
      </c>
      <c r="B1026" s="174" t="s">
        <v>706</v>
      </c>
      <c r="C1026" s="174">
        <v>750</v>
      </c>
      <c r="D1026" s="174" t="s">
        <v>1829</v>
      </c>
      <c r="E1026" s="175">
        <v>60491.92</v>
      </c>
    </row>
    <row r="1027" spans="1:5" ht="15">
      <c r="A1027" s="161">
        <v>75</v>
      </c>
      <c r="B1027" s="174" t="s">
        <v>706</v>
      </c>
      <c r="C1027" s="174">
        <v>760</v>
      </c>
      <c r="D1027" s="174" t="s">
        <v>1830</v>
      </c>
      <c r="E1027" s="175">
        <v>60756.77</v>
      </c>
    </row>
    <row r="1028" spans="1:5" ht="15">
      <c r="A1028" s="161">
        <v>75</v>
      </c>
      <c r="B1028" s="174" t="s">
        <v>706</v>
      </c>
      <c r="C1028" s="174">
        <v>770</v>
      </c>
      <c r="D1028" s="174" t="s">
        <v>1831</v>
      </c>
      <c r="E1028" s="175">
        <v>55166.75</v>
      </c>
    </row>
    <row r="1029" spans="1:5" ht="15">
      <c r="A1029" s="161">
        <v>75</v>
      </c>
      <c r="B1029" s="174" t="s">
        <v>706</v>
      </c>
      <c r="C1029" s="174">
        <v>780</v>
      </c>
      <c r="D1029" s="174" t="s">
        <v>1832</v>
      </c>
      <c r="E1029" s="175">
        <v>58570.82</v>
      </c>
    </row>
    <row r="1030" spans="1:5" ht="15">
      <c r="A1030" s="161">
        <v>75</v>
      </c>
      <c r="B1030" s="174" t="s">
        <v>706</v>
      </c>
      <c r="C1030" s="174">
        <v>790</v>
      </c>
      <c r="D1030" s="174" t="s">
        <v>1833</v>
      </c>
      <c r="E1030" s="175">
        <v>58615.63</v>
      </c>
    </row>
    <row r="1031" spans="1:5" ht="15">
      <c r="A1031" s="161">
        <v>75</v>
      </c>
      <c r="B1031" s="174" t="s">
        <v>706</v>
      </c>
      <c r="C1031" s="174">
        <v>80</v>
      </c>
      <c r="D1031" s="174" t="s">
        <v>1834</v>
      </c>
      <c r="E1031" s="175">
        <v>61658.38</v>
      </c>
    </row>
    <row r="1032" spans="1:5" ht="15">
      <c r="A1032" s="161">
        <v>75</v>
      </c>
      <c r="B1032" s="174" t="s">
        <v>706</v>
      </c>
      <c r="C1032" s="174">
        <v>800</v>
      </c>
      <c r="D1032" s="174" t="s">
        <v>1835</v>
      </c>
      <c r="E1032" s="175">
        <v>54770.02</v>
      </c>
    </row>
    <row r="1033" spans="1:5" ht="15">
      <c r="A1033" s="161">
        <v>75</v>
      </c>
      <c r="B1033" s="174" t="s">
        <v>706</v>
      </c>
      <c r="C1033" s="174">
        <v>810</v>
      </c>
      <c r="D1033" s="174" t="s">
        <v>501</v>
      </c>
      <c r="E1033" s="175">
        <v>58897.3</v>
      </c>
    </row>
    <row r="1034" spans="1:5" ht="15">
      <c r="A1034" s="161">
        <v>75</v>
      </c>
      <c r="B1034" s="174" t="s">
        <v>706</v>
      </c>
      <c r="C1034" s="174">
        <v>820</v>
      </c>
      <c r="D1034" s="174" t="s">
        <v>1836</v>
      </c>
      <c r="E1034" s="175">
        <v>60216.17</v>
      </c>
    </row>
    <row r="1035" spans="1:5" ht="15">
      <c r="A1035" s="161">
        <v>75</v>
      </c>
      <c r="B1035" s="174" t="s">
        <v>706</v>
      </c>
      <c r="C1035" s="174">
        <v>830</v>
      </c>
      <c r="D1035" s="174" t="s">
        <v>1837</v>
      </c>
      <c r="E1035" s="175">
        <v>55782.15</v>
      </c>
    </row>
    <row r="1036" spans="1:5" ht="15">
      <c r="A1036" s="161">
        <v>75</v>
      </c>
      <c r="B1036" s="174" t="s">
        <v>706</v>
      </c>
      <c r="C1036" s="174">
        <v>840</v>
      </c>
      <c r="D1036" s="174" t="s">
        <v>1838</v>
      </c>
      <c r="E1036" s="175">
        <v>56965.83</v>
      </c>
    </row>
    <row r="1037" spans="1:5" ht="15">
      <c r="A1037" s="161">
        <v>75</v>
      </c>
      <c r="B1037" s="174" t="s">
        <v>706</v>
      </c>
      <c r="C1037" s="174">
        <v>850</v>
      </c>
      <c r="D1037" s="174" t="s">
        <v>1839</v>
      </c>
      <c r="E1037" s="175">
        <v>59554.78</v>
      </c>
    </row>
    <row r="1038" spans="1:5" ht="15">
      <c r="A1038" s="161">
        <v>75</v>
      </c>
      <c r="B1038" s="174" t="s">
        <v>706</v>
      </c>
      <c r="C1038" s="174">
        <v>860</v>
      </c>
      <c r="D1038" s="174" t="s">
        <v>1840</v>
      </c>
      <c r="E1038" s="175">
        <v>58117.72</v>
      </c>
    </row>
    <row r="1039" spans="1:5" ht="15">
      <c r="A1039" s="161">
        <v>75</v>
      </c>
      <c r="B1039" s="174" t="s">
        <v>706</v>
      </c>
      <c r="C1039" s="174">
        <v>870</v>
      </c>
      <c r="D1039" s="174" t="s">
        <v>1841</v>
      </c>
      <c r="E1039" s="175">
        <v>61055.37</v>
      </c>
    </row>
    <row r="1040" spans="1:5" ht="15">
      <c r="A1040" s="161">
        <v>75</v>
      </c>
      <c r="B1040" s="174" t="s">
        <v>706</v>
      </c>
      <c r="C1040" s="174">
        <v>880</v>
      </c>
      <c r="D1040" s="174" t="s">
        <v>1842</v>
      </c>
      <c r="E1040" s="175">
        <v>61262.49</v>
      </c>
    </row>
    <row r="1041" spans="1:5" ht="15">
      <c r="A1041" s="161">
        <v>75</v>
      </c>
      <c r="B1041" s="174" t="s">
        <v>706</v>
      </c>
      <c r="C1041" s="174">
        <v>890</v>
      </c>
      <c r="D1041" s="174" t="s">
        <v>1843</v>
      </c>
      <c r="E1041" s="175">
        <v>57106.35</v>
      </c>
    </row>
    <row r="1042" spans="1:5" ht="15">
      <c r="A1042" s="161">
        <v>75</v>
      </c>
      <c r="B1042" s="174" t="s">
        <v>706</v>
      </c>
      <c r="C1042" s="174">
        <v>900</v>
      </c>
      <c r="D1042" s="174" t="s">
        <v>1844</v>
      </c>
      <c r="E1042" s="175">
        <v>59139.64</v>
      </c>
    </row>
    <row r="1043" spans="1:5" ht="15">
      <c r="A1043" s="161">
        <v>75</v>
      </c>
      <c r="B1043" s="174" t="s">
        <v>706</v>
      </c>
      <c r="C1043" s="174">
        <v>920</v>
      </c>
      <c r="D1043" s="174" t="s">
        <v>1845</v>
      </c>
      <c r="E1043" s="175">
        <v>58651.69</v>
      </c>
    </row>
    <row r="1044" spans="1:5" ht="15">
      <c r="A1044" s="161">
        <v>75</v>
      </c>
      <c r="B1044" s="174" t="s">
        <v>706</v>
      </c>
      <c r="C1044" s="174">
        <v>941</v>
      </c>
      <c r="D1044" s="174" t="s">
        <v>1846</v>
      </c>
      <c r="E1044" s="175">
        <v>56111.69</v>
      </c>
    </row>
    <row r="1045" spans="1:5" ht="15">
      <c r="A1045" s="161">
        <v>75</v>
      </c>
      <c r="B1045" s="174" t="s">
        <v>706</v>
      </c>
      <c r="C1045" s="174">
        <v>945</v>
      </c>
      <c r="D1045" s="174" t="s">
        <v>1847</v>
      </c>
      <c r="E1045" s="175">
        <v>57219.93</v>
      </c>
    </row>
    <row r="1046" spans="1:5" ht="15">
      <c r="A1046" s="161">
        <v>75</v>
      </c>
      <c r="B1046" s="174" t="s">
        <v>706</v>
      </c>
      <c r="C1046" s="174">
        <v>950</v>
      </c>
      <c r="D1046" s="174" t="s">
        <v>1848</v>
      </c>
      <c r="E1046" s="175">
        <v>53525.24</v>
      </c>
    </row>
    <row r="1047" spans="1:5" ht="15">
      <c r="A1047" s="161">
        <v>75</v>
      </c>
      <c r="B1047" s="174" t="s">
        <v>706</v>
      </c>
      <c r="C1047" s="174">
        <v>960</v>
      </c>
      <c r="D1047" s="174" t="s">
        <v>1849</v>
      </c>
      <c r="E1047" s="175">
        <v>56159.05</v>
      </c>
    </row>
    <row r="1048" spans="1:5" ht="15">
      <c r="A1048" s="161">
        <v>77</v>
      </c>
      <c r="B1048" s="174" t="s">
        <v>708</v>
      </c>
      <c r="C1048" s="174">
        <v>10</v>
      </c>
      <c r="D1048" s="174" t="s">
        <v>1850</v>
      </c>
      <c r="E1048" s="175">
        <v>42096.79</v>
      </c>
    </row>
    <row r="1049" spans="1:5" ht="15">
      <c r="A1049" s="161">
        <v>77</v>
      </c>
      <c r="B1049" s="174" t="s">
        <v>708</v>
      </c>
      <c r="C1049" s="174">
        <v>20</v>
      </c>
      <c r="D1049" s="174" t="s">
        <v>1851</v>
      </c>
      <c r="E1049" s="175">
        <v>43126.23</v>
      </c>
    </row>
    <row r="1050" spans="1:5" ht="15">
      <c r="A1050" s="161">
        <v>77</v>
      </c>
      <c r="B1050" s="174" t="s">
        <v>708</v>
      </c>
      <c r="C1050" s="174">
        <v>230</v>
      </c>
      <c r="D1050" s="174" t="s">
        <v>1852</v>
      </c>
      <c r="E1050" s="175">
        <v>41113.78</v>
      </c>
    </row>
    <row r="1051" spans="1:5" ht="15">
      <c r="A1051" s="161">
        <v>77</v>
      </c>
      <c r="B1051" s="174" t="s">
        <v>708</v>
      </c>
      <c r="C1051" s="174">
        <v>260</v>
      </c>
      <c r="D1051" s="174" t="s">
        <v>1853</v>
      </c>
      <c r="E1051" s="175">
        <v>45761.09</v>
      </c>
    </row>
    <row r="1052" spans="1:5" ht="15">
      <c r="A1052" s="161">
        <v>77</v>
      </c>
      <c r="B1052" s="174" t="s">
        <v>708</v>
      </c>
      <c r="C1052" s="174">
        <v>430</v>
      </c>
      <c r="D1052" s="174" t="s">
        <v>1854</v>
      </c>
      <c r="E1052" s="175">
        <v>42869.56</v>
      </c>
    </row>
    <row r="1053" spans="1:5" ht="15">
      <c r="A1053" s="161">
        <v>77</v>
      </c>
      <c r="B1053" s="174" t="s">
        <v>708</v>
      </c>
      <c r="C1053" s="174">
        <v>460</v>
      </c>
      <c r="D1053" s="174" t="s">
        <v>1855</v>
      </c>
      <c r="E1053" s="175">
        <v>41997.62</v>
      </c>
    </row>
    <row r="1054" spans="1:5" ht="15">
      <c r="A1054" s="161">
        <v>77</v>
      </c>
      <c r="B1054" s="174" t="s">
        <v>708</v>
      </c>
      <c r="C1054" s="174">
        <v>500</v>
      </c>
      <c r="D1054" s="174" t="s">
        <v>1856</v>
      </c>
      <c r="E1054" s="175">
        <v>40915.32</v>
      </c>
    </row>
    <row r="1055" spans="1:5" ht="15">
      <c r="A1055" s="161">
        <v>77</v>
      </c>
      <c r="B1055" s="174" t="s">
        <v>708</v>
      </c>
      <c r="C1055" s="174">
        <v>530</v>
      </c>
      <c r="D1055" s="174" t="s">
        <v>1857</v>
      </c>
      <c r="E1055" s="175">
        <v>40300</v>
      </c>
    </row>
    <row r="1056" spans="1:5" ht="15">
      <c r="A1056" s="161">
        <v>77</v>
      </c>
      <c r="B1056" s="174" t="s">
        <v>708</v>
      </c>
      <c r="C1056" s="174">
        <v>540</v>
      </c>
      <c r="D1056" s="174" t="s">
        <v>1858</v>
      </c>
      <c r="E1056" s="175">
        <v>42908.27</v>
      </c>
    </row>
    <row r="1057" spans="1:5" ht="15">
      <c r="A1057" s="161">
        <v>78</v>
      </c>
      <c r="B1057" s="174" t="s">
        <v>710</v>
      </c>
      <c r="C1057" s="174">
        <v>230</v>
      </c>
      <c r="D1057" s="174" t="s">
        <v>1859</v>
      </c>
      <c r="E1057" s="175">
        <v>47016</v>
      </c>
    </row>
    <row r="1058" spans="1:5" ht="15">
      <c r="A1058" s="161">
        <v>78</v>
      </c>
      <c r="B1058" s="174" t="s">
        <v>710</v>
      </c>
      <c r="C1058" s="174">
        <v>240</v>
      </c>
      <c r="D1058" s="174" t="s">
        <v>1860</v>
      </c>
      <c r="E1058" s="175">
        <v>46101</v>
      </c>
    </row>
    <row r="1059" spans="1:5" ht="15">
      <c r="A1059" s="161">
        <v>79</v>
      </c>
      <c r="B1059" s="174" t="s">
        <v>712</v>
      </c>
      <c r="C1059" s="174">
        <v>190</v>
      </c>
      <c r="D1059" s="174" t="s">
        <v>1861</v>
      </c>
      <c r="E1059" s="175">
        <v>45481</v>
      </c>
    </row>
    <row r="1060" spans="1:5" ht="15">
      <c r="A1060" s="161">
        <v>79</v>
      </c>
      <c r="B1060" s="174" t="s">
        <v>712</v>
      </c>
      <c r="C1060" s="174">
        <v>20</v>
      </c>
      <c r="D1060" s="174" t="s">
        <v>1862</v>
      </c>
      <c r="E1060" s="175">
        <v>45175</v>
      </c>
    </row>
    <row r="1061" spans="1:5" ht="15">
      <c r="A1061" s="161">
        <v>79</v>
      </c>
      <c r="B1061" s="174" t="s">
        <v>712</v>
      </c>
      <c r="C1061" s="174">
        <v>210</v>
      </c>
      <c r="D1061" s="174" t="s">
        <v>1863</v>
      </c>
      <c r="E1061" s="175">
        <v>49127</v>
      </c>
    </row>
    <row r="1062" spans="1:5" ht="15">
      <c r="A1062" s="161">
        <v>80</v>
      </c>
      <c r="B1062" s="174" t="s">
        <v>714</v>
      </c>
      <c r="C1062" s="174">
        <v>10</v>
      </c>
      <c r="D1062" s="174" t="s">
        <v>1864</v>
      </c>
      <c r="E1062" s="175">
        <v>45676.74</v>
      </c>
    </row>
    <row r="1063" spans="1:5" ht="15">
      <c r="A1063" s="161">
        <v>80</v>
      </c>
      <c r="B1063" s="174" t="s">
        <v>714</v>
      </c>
      <c r="C1063" s="174">
        <v>180</v>
      </c>
      <c r="D1063" s="174" t="s">
        <v>1865</v>
      </c>
      <c r="E1063" s="175">
        <v>44001.66</v>
      </c>
    </row>
    <row r="1064" spans="1:5" ht="15">
      <c r="A1064" s="161">
        <v>80</v>
      </c>
      <c r="B1064" s="174" t="s">
        <v>714</v>
      </c>
      <c r="C1064" s="174">
        <v>232</v>
      </c>
      <c r="D1064" s="174" t="s">
        <v>1866</v>
      </c>
      <c r="E1064" s="175">
        <v>43480.33</v>
      </c>
    </row>
    <row r="1065" spans="1:5" ht="15">
      <c r="A1065" s="161">
        <v>80</v>
      </c>
      <c r="B1065" s="174" t="s">
        <v>714</v>
      </c>
      <c r="C1065" s="174">
        <v>290</v>
      </c>
      <c r="D1065" s="174" t="s">
        <v>1867</v>
      </c>
      <c r="E1065" s="175">
        <v>44833.26</v>
      </c>
    </row>
    <row r="1066" spans="1:5" ht="15">
      <c r="A1066" s="161">
        <v>80</v>
      </c>
      <c r="B1066" s="174" t="s">
        <v>714</v>
      </c>
      <c r="C1066" s="174">
        <v>330</v>
      </c>
      <c r="D1066" s="174" t="s">
        <v>1868</v>
      </c>
      <c r="E1066" s="175">
        <v>42793.43</v>
      </c>
    </row>
    <row r="1067" spans="1:5" ht="15">
      <c r="A1067" s="161">
        <v>80</v>
      </c>
      <c r="B1067" s="174" t="s">
        <v>714</v>
      </c>
      <c r="C1067" s="174">
        <v>40</v>
      </c>
      <c r="D1067" s="174" t="s">
        <v>1869</v>
      </c>
      <c r="E1067" s="175">
        <v>42838.52</v>
      </c>
    </row>
    <row r="1068" spans="1:5" ht="15">
      <c r="A1068" s="161">
        <v>80</v>
      </c>
      <c r="B1068" s="174" t="s">
        <v>714</v>
      </c>
      <c r="C1068" s="174">
        <v>420</v>
      </c>
      <c r="D1068" s="174" t="s">
        <v>1870</v>
      </c>
      <c r="E1068" s="175">
        <v>45670.15</v>
      </c>
    </row>
    <row r="1069" spans="1:5" ht="15">
      <c r="A1069" s="161">
        <v>80</v>
      </c>
      <c r="B1069" s="174" t="s">
        <v>714</v>
      </c>
      <c r="C1069" s="174">
        <v>440</v>
      </c>
      <c r="D1069" s="174" t="s">
        <v>1871</v>
      </c>
      <c r="E1069" s="175">
        <v>41774.79</v>
      </c>
    </row>
    <row r="1070" spans="1:5" ht="15">
      <c r="A1070" s="161">
        <v>80</v>
      </c>
      <c r="B1070" s="174" t="s">
        <v>714</v>
      </c>
      <c r="C1070" s="174">
        <v>470</v>
      </c>
      <c r="D1070" s="174" t="s">
        <v>1872</v>
      </c>
      <c r="E1070" s="175">
        <v>45493.93</v>
      </c>
    </row>
    <row r="1071" spans="1:5" ht="15">
      <c r="A1071" s="161">
        <v>80</v>
      </c>
      <c r="B1071" s="174" t="s">
        <v>714</v>
      </c>
      <c r="C1071" s="174">
        <v>480</v>
      </c>
      <c r="D1071" s="174" t="s">
        <v>1873</v>
      </c>
      <c r="E1071" s="175">
        <v>43197.52</v>
      </c>
    </row>
    <row r="1072" spans="1:5" ht="15">
      <c r="A1072" s="161">
        <v>80</v>
      </c>
      <c r="B1072" s="174" t="s">
        <v>714</v>
      </c>
      <c r="C1072" s="174">
        <v>490</v>
      </c>
      <c r="D1072" s="174" t="s">
        <v>1874</v>
      </c>
      <c r="E1072" s="175">
        <v>42985.43</v>
      </c>
    </row>
    <row r="1073" spans="1:5" ht="15">
      <c r="A1073" s="161">
        <v>80</v>
      </c>
      <c r="B1073" s="174" t="s">
        <v>714</v>
      </c>
      <c r="C1073" s="174">
        <v>50</v>
      </c>
      <c r="D1073" s="174" t="s">
        <v>1875</v>
      </c>
      <c r="E1073" s="175">
        <v>46168.13</v>
      </c>
    </row>
    <row r="1074" spans="1:5" ht="15">
      <c r="A1074" s="161">
        <v>80</v>
      </c>
      <c r="B1074" s="174" t="s">
        <v>714</v>
      </c>
      <c r="C1074" s="174">
        <v>500</v>
      </c>
      <c r="D1074" s="174" t="s">
        <v>501</v>
      </c>
      <c r="E1074" s="175">
        <v>44565.45</v>
      </c>
    </row>
    <row r="1075" spans="1:5" ht="15">
      <c r="A1075" s="161">
        <v>80</v>
      </c>
      <c r="B1075" s="174" t="s">
        <v>714</v>
      </c>
      <c r="C1075" s="174">
        <v>520</v>
      </c>
      <c r="D1075" s="174" t="s">
        <v>1876</v>
      </c>
      <c r="E1075" s="175">
        <v>46052.04</v>
      </c>
    </row>
    <row r="1076" spans="1:5" ht="15">
      <c r="A1076" s="161">
        <v>80</v>
      </c>
      <c r="B1076" s="174" t="s">
        <v>714</v>
      </c>
      <c r="C1076" s="174">
        <v>530</v>
      </c>
      <c r="D1076" s="174" t="s">
        <v>1877</v>
      </c>
      <c r="E1076" s="175">
        <v>46020.35</v>
      </c>
    </row>
    <row r="1077" spans="1:5" ht="15">
      <c r="A1077" s="161">
        <v>80</v>
      </c>
      <c r="B1077" s="174" t="s">
        <v>714</v>
      </c>
      <c r="C1077" s="174">
        <v>540</v>
      </c>
      <c r="D1077" s="174" t="s">
        <v>1878</v>
      </c>
      <c r="E1077" s="175">
        <v>43640.69</v>
      </c>
    </row>
    <row r="1078" spans="1:5" ht="15">
      <c r="A1078" s="161">
        <v>80</v>
      </c>
      <c r="B1078" s="174" t="s">
        <v>714</v>
      </c>
      <c r="C1078" s="174">
        <v>560</v>
      </c>
      <c r="D1078" s="174" t="s">
        <v>1879</v>
      </c>
      <c r="E1078" s="175">
        <v>48277.43</v>
      </c>
    </row>
    <row r="1079" spans="1:5" ht="15">
      <c r="A1079" s="161">
        <v>80</v>
      </c>
      <c r="B1079" s="174" t="s">
        <v>714</v>
      </c>
      <c r="C1079" s="174">
        <v>60</v>
      </c>
      <c r="D1079" s="174" t="s">
        <v>1880</v>
      </c>
      <c r="E1079" s="175">
        <v>42019.38</v>
      </c>
    </row>
    <row r="1080" spans="1:5" ht="15">
      <c r="A1080" s="161">
        <v>80</v>
      </c>
      <c r="B1080" s="174" t="s">
        <v>714</v>
      </c>
      <c r="C1080" s="174">
        <v>600</v>
      </c>
      <c r="D1080" s="174" t="s">
        <v>1881</v>
      </c>
      <c r="E1080" s="175">
        <v>43053.95</v>
      </c>
    </row>
    <row r="1081" spans="1:5" ht="15">
      <c r="A1081" s="161">
        <v>80</v>
      </c>
      <c r="B1081" s="174" t="s">
        <v>714</v>
      </c>
      <c r="C1081" s="174">
        <v>610</v>
      </c>
      <c r="D1081" s="174" t="s">
        <v>1882</v>
      </c>
      <c r="E1081" s="175">
        <v>43932.88</v>
      </c>
    </row>
    <row r="1082" spans="1:5" ht="15">
      <c r="A1082" s="161">
        <v>80</v>
      </c>
      <c r="B1082" s="174" t="s">
        <v>714</v>
      </c>
      <c r="C1082" s="174">
        <v>620</v>
      </c>
      <c r="D1082" s="174" t="s">
        <v>1883</v>
      </c>
      <c r="E1082" s="175">
        <v>46800.97</v>
      </c>
    </row>
    <row r="1083" spans="1:5" ht="15">
      <c r="A1083" s="161">
        <v>80</v>
      </c>
      <c r="B1083" s="174" t="s">
        <v>714</v>
      </c>
      <c r="C1083" s="174">
        <v>630</v>
      </c>
      <c r="D1083" s="174" t="s">
        <v>1884</v>
      </c>
      <c r="E1083" s="175">
        <v>45035.02</v>
      </c>
    </row>
    <row r="1084" spans="1:5" ht="15">
      <c r="A1084" s="161">
        <v>80</v>
      </c>
      <c r="B1084" s="174" t="s">
        <v>714</v>
      </c>
      <c r="C1084" s="174">
        <v>640</v>
      </c>
      <c r="D1084" s="174" t="s">
        <v>1885</v>
      </c>
      <c r="E1084" s="175">
        <v>45096.62</v>
      </c>
    </row>
    <row r="1085" spans="1:5" ht="15">
      <c r="A1085" s="161">
        <v>80</v>
      </c>
      <c r="B1085" s="174" t="s">
        <v>714</v>
      </c>
      <c r="C1085" s="174">
        <v>650</v>
      </c>
      <c r="D1085" s="174" t="s">
        <v>1886</v>
      </c>
      <c r="E1085" s="175">
        <v>45499.7</v>
      </c>
    </row>
    <row r="1086" spans="1:5" ht="15">
      <c r="A1086" s="161">
        <v>80</v>
      </c>
      <c r="B1086" s="174" t="s">
        <v>714</v>
      </c>
      <c r="C1086" s="174">
        <v>751</v>
      </c>
      <c r="D1086" s="174" t="s">
        <v>1887</v>
      </c>
      <c r="E1086" s="175">
        <v>43257.97</v>
      </c>
    </row>
    <row r="1087" spans="1:5" ht="15">
      <c r="A1087" s="161">
        <v>80</v>
      </c>
      <c r="B1087" s="174" t="s">
        <v>714</v>
      </c>
      <c r="C1087" s="174">
        <v>752</v>
      </c>
      <c r="D1087" s="174" t="s">
        <v>1888</v>
      </c>
      <c r="E1087" s="175">
        <v>44466.44</v>
      </c>
    </row>
    <row r="1088" spans="1:5" ht="15">
      <c r="A1088" s="161">
        <v>80</v>
      </c>
      <c r="B1088" s="174" t="s">
        <v>714</v>
      </c>
      <c r="C1088" s="174">
        <v>754</v>
      </c>
      <c r="D1088" s="174" t="s">
        <v>1889</v>
      </c>
      <c r="E1088" s="175">
        <v>41729.47</v>
      </c>
    </row>
    <row r="1089" spans="1:5" ht="15">
      <c r="A1089" s="161">
        <v>81</v>
      </c>
      <c r="B1089" s="174" t="s">
        <v>716</v>
      </c>
      <c r="C1089" s="174">
        <v>150</v>
      </c>
      <c r="D1089" s="174" t="s">
        <v>1890</v>
      </c>
      <c r="E1089" s="175">
        <v>42731.72</v>
      </c>
    </row>
    <row r="1090" spans="1:5" ht="15">
      <c r="A1090" s="161">
        <v>81</v>
      </c>
      <c r="B1090" s="174" t="s">
        <v>716</v>
      </c>
      <c r="C1090" s="174">
        <v>22</v>
      </c>
      <c r="D1090" s="174" t="s">
        <v>1891</v>
      </c>
      <c r="E1090" s="175">
        <v>42895.66</v>
      </c>
    </row>
    <row r="1091" spans="1:5" ht="15">
      <c r="A1091" s="161">
        <v>81</v>
      </c>
      <c r="B1091" s="174" t="s">
        <v>716</v>
      </c>
      <c r="C1091" s="174">
        <v>340</v>
      </c>
      <c r="D1091" s="174" t="s">
        <v>501</v>
      </c>
      <c r="E1091" s="175">
        <v>42965.42</v>
      </c>
    </row>
    <row r="1092" spans="1:5" ht="15">
      <c r="A1092" s="161">
        <v>81</v>
      </c>
      <c r="B1092" s="174" t="s">
        <v>716</v>
      </c>
      <c r="C1092" s="174">
        <v>630</v>
      </c>
      <c r="D1092" s="174" t="s">
        <v>1892</v>
      </c>
      <c r="E1092" s="175">
        <v>41422.06</v>
      </c>
    </row>
    <row r="1093" spans="1:5" ht="15">
      <c r="A1093" s="161">
        <v>81</v>
      </c>
      <c r="B1093" s="174" t="s">
        <v>716</v>
      </c>
      <c r="C1093" s="174">
        <v>641</v>
      </c>
      <c r="D1093" s="174" t="s">
        <v>1893</v>
      </c>
      <c r="E1093" s="175">
        <v>40850.1</v>
      </c>
    </row>
    <row r="1094" spans="1:5" ht="15">
      <c r="A1094" s="161">
        <v>81</v>
      </c>
      <c r="B1094" s="174" t="s">
        <v>716</v>
      </c>
      <c r="C1094" s="174">
        <v>650</v>
      </c>
      <c r="D1094" s="174" t="s">
        <v>1239</v>
      </c>
      <c r="E1094" s="175">
        <v>42733.76</v>
      </c>
    </row>
    <row r="1095" spans="1:5" ht="15">
      <c r="A1095" s="161">
        <v>81</v>
      </c>
      <c r="B1095" s="174" t="s">
        <v>716</v>
      </c>
      <c r="C1095" s="174">
        <v>678</v>
      </c>
      <c r="D1095" s="174" t="s">
        <v>1894</v>
      </c>
      <c r="E1095" s="175">
        <v>43733.81</v>
      </c>
    </row>
    <row r="1096" spans="1:5" ht="15">
      <c r="A1096" s="161">
        <v>81</v>
      </c>
      <c r="B1096" s="174" t="s">
        <v>716</v>
      </c>
      <c r="C1096" s="174">
        <v>680</v>
      </c>
      <c r="D1096" s="174" t="s">
        <v>1895</v>
      </c>
      <c r="E1096" s="175">
        <v>41543.92</v>
      </c>
    </row>
    <row r="1097" spans="1:5" ht="15">
      <c r="A1097" s="161">
        <v>82</v>
      </c>
      <c r="B1097" s="174" t="s">
        <v>718</v>
      </c>
      <c r="C1097" s="174">
        <v>10</v>
      </c>
      <c r="D1097" s="174" t="s">
        <v>1896</v>
      </c>
      <c r="E1097" s="175">
        <v>43837</v>
      </c>
    </row>
    <row r="1098" spans="1:5" ht="15">
      <c r="A1098" s="161">
        <v>82</v>
      </c>
      <c r="B1098" s="174" t="s">
        <v>718</v>
      </c>
      <c r="C1098" s="174">
        <v>1071</v>
      </c>
      <c r="D1098" s="174" t="s">
        <v>1897</v>
      </c>
      <c r="E1098" s="175">
        <v>42010</v>
      </c>
    </row>
    <row r="1099" spans="1:5" ht="15">
      <c r="A1099" s="161">
        <v>82</v>
      </c>
      <c r="B1099" s="174" t="s">
        <v>718</v>
      </c>
      <c r="C1099" s="174">
        <v>1073</v>
      </c>
      <c r="D1099" s="174" t="s">
        <v>1898</v>
      </c>
      <c r="E1099" s="175">
        <v>43252</v>
      </c>
    </row>
    <row r="1100" spans="1:5" ht="15">
      <c r="A1100" s="161">
        <v>82</v>
      </c>
      <c r="B1100" s="174" t="s">
        <v>718</v>
      </c>
      <c r="C1100" s="174">
        <v>20</v>
      </c>
      <c r="D1100" s="174" t="s">
        <v>1899</v>
      </c>
      <c r="E1100" s="175">
        <v>43615</v>
      </c>
    </row>
    <row r="1101" spans="1:5" ht="15">
      <c r="A1101" s="161">
        <v>82</v>
      </c>
      <c r="B1101" s="174" t="s">
        <v>718</v>
      </c>
      <c r="C1101" s="174">
        <v>360</v>
      </c>
      <c r="D1101" s="174" t="s">
        <v>1900</v>
      </c>
      <c r="E1101" s="175">
        <v>44063</v>
      </c>
    </row>
    <row r="1102" spans="1:5" ht="15">
      <c r="A1102" s="161">
        <v>82</v>
      </c>
      <c r="B1102" s="174" t="s">
        <v>718</v>
      </c>
      <c r="C1102" s="174">
        <v>400</v>
      </c>
      <c r="D1102" s="174" t="s">
        <v>1901</v>
      </c>
      <c r="E1102" s="175">
        <v>43264</v>
      </c>
    </row>
    <row r="1103" spans="1:5" ht="15">
      <c r="A1103" s="161">
        <v>82</v>
      </c>
      <c r="B1103" s="174" t="s">
        <v>718</v>
      </c>
      <c r="C1103" s="174">
        <v>500</v>
      </c>
      <c r="D1103" s="174" t="s">
        <v>1902</v>
      </c>
      <c r="E1103" s="175">
        <v>45896</v>
      </c>
    </row>
    <row r="1104" spans="1:5" ht="15">
      <c r="A1104" s="161">
        <v>82</v>
      </c>
      <c r="B1104" s="174" t="s">
        <v>718</v>
      </c>
      <c r="C1104" s="174">
        <v>520</v>
      </c>
      <c r="D1104" s="174" t="s">
        <v>501</v>
      </c>
      <c r="E1104" s="175">
        <v>43427</v>
      </c>
    </row>
    <row r="1105" spans="1:5" ht="15">
      <c r="A1105" s="161">
        <v>82</v>
      </c>
      <c r="B1105" s="174" t="s">
        <v>718</v>
      </c>
      <c r="C1105" s="174">
        <v>600</v>
      </c>
      <c r="D1105" s="174" t="s">
        <v>1903</v>
      </c>
      <c r="E1105" s="175">
        <v>42929</v>
      </c>
    </row>
    <row r="1106" spans="1:5" ht="15">
      <c r="A1106" s="161">
        <v>82</v>
      </c>
      <c r="B1106" s="174" t="s">
        <v>718</v>
      </c>
      <c r="C1106" s="174">
        <v>830</v>
      </c>
      <c r="D1106" s="174" t="s">
        <v>1904</v>
      </c>
      <c r="E1106" s="175">
        <v>44315</v>
      </c>
    </row>
    <row r="1107" spans="1:5" ht="15">
      <c r="A1107" s="161">
        <v>82</v>
      </c>
      <c r="B1107" s="174" t="s">
        <v>718</v>
      </c>
      <c r="C1107" s="174">
        <v>850</v>
      </c>
      <c r="D1107" s="174" t="s">
        <v>1905</v>
      </c>
      <c r="E1107" s="175">
        <v>44139</v>
      </c>
    </row>
    <row r="1108" spans="1:5" ht="15">
      <c r="A1108" s="161">
        <v>82</v>
      </c>
      <c r="B1108" s="174" t="s">
        <v>718</v>
      </c>
      <c r="C1108" s="174">
        <v>860</v>
      </c>
      <c r="D1108" s="174" t="s">
        <v>1906</v>
      </c>
      <c r="E1108" s="175">
        <v>44900</v>
      </c>
    </row>
    <row r="1109" spans="1:5" ht="15">
      <c r="A1109" s="161">
        <v>82</v>
      </c>
      <c r="B1109" s="174" t="s">
        <v>718</v>
      </c>
      <c r="C1109" s="174">
        <v>861</v>
      </c>
      <c r="D1109" s="174" t="s">
        <v>1907</v>
      </c>
      <c r="E1109" s="175">
        <v>41948</v>
      </c>
    </row>
    <row r="1110" spans="1:5" ht="15">
      <c r="A1110" s="161">
        <v>82</v>
      </c>
      <c r="B1110" s="174" t="s">
        <v>718</v>
      </c>
      <c r="C1110" s="174">
        <v>870</v>
      </c>
      <c r="D1110" s="174" t="s">
        <v>1908</v>
      </c>
      <c r="E1110" s="175">
        <v>45138</v>
      </c>
    </row>
    <row r="1111" spans="1:5" ht="15">
      <c r="A1111" s="161">
        <v>82</v>
      </c>
      <c r="B1111" s="174" t="s">
        <v>718</v>
      </c>
      <c r="C1111" s="174">
        <v>890</v>
      </c>
      <c r="D1111" s="174" t="s">
        <v>1909</v>
      </c>
      <c r="E1111" s="175">
        <v>46085</v>
      </c>
    </row>
    <row r="1112" spans="1:5" ht="15">
      <c r="A1112" s="161">
        <v>82</v>
      </c>
      <c r="B1112" s="174" t="s">
        <v>718</v>
      </c>
      <c r="C1112" s="174">
        <v>900</v>
      </c>
      <c r="D1112" s="174" t="s">
        <v>1910</v>
      </c>
      <c r="E1112" s="175">
        <v>43533</v>
      </c>
    </row>
    <row r="1113" spans="1:5" ht="15">
      <c r="A1113" s="161">
        <v>82</v>
      </c>
      <c r="B1113" s="174" t="s">
        <v>718</v>
      </c>
      <c r="C1113" s="174">
        <v>920</v>
      </c>
      <c r="D1113" s="174" t="s">
        <v>1911</v>
      </c>
      <c r="E1113" s="175">
        <v>44592</v>
      </c>
    </row>
    <row r="1114" spans="1:5" ht="15">
      <c r="A1114" s="161">
        <v>82</v>
      </c>
      <c r="B1114" s="174" t="s">
        <v>718</v>
      </c>
      <c r="C1114" s="174">
        <v>940</v>
      </c>
      <c r="D1114" s="174" t="s">
        <v>1912</v>
      </c>
      <c r="E1114" s="175">
        <v>44262</v>
      </c>
    </row>
    <row r="1115" spans="1:5" ht="15">
      <c r="A1115" s="161">
        <v>82</v>
      </c>
      <c r="B1115" s="174" t="s">
        <v>718</v>
      </c>
      <c r="C1115" s="174">
        <v>950</v>
      </c>
      <c r="D1115" s="174" t="s">
        <v>1913</v>
      </c>
      <c r="E1115" s="175">
        <v>43381</v>
      </c>
    </row>
    <row r="1116" spans="1:5" ht="15">
      <c r="A1116" s="161">
        <v>82</v>
      </c>
      <c r="B1116" s="174" t="s">
        <v>718</v>
      </c>
      <c r="C1116" s="174">
        <v>960</v>
      </c>
      <c r="D1116" s="174" t="s">
        <v>1914</v>
      </c>
      <c r="E1116" s="175">
        <v>43696</v>
      </c>
    </row>
    <row r="1117" spans="1:5" ht="15">
      <c r="A1117" s="161">
        <v>82</v>
      </c>
      <c r="B1117" s="174" t="s">
        <v>718</v>
      </c>
      <c r="C1117" s="174">
        <v>970</v>
      </c>
      <c r="D1117" s="174" t="s">
        <v>1915</v>
      </c>
      <c r="E1117" s="175">
        <v>45837</v>
      </c>
    </row>
    <row r="1118" spans="1:5" ht="15">
      <c r="A1118" s="161">
        <v>83</v>
      </c>
      <c r="B1118" s="174" t="s">
        <v>1711</v>
      </c>
      <c r="C1118" s="174">
        <v>140</v>
      </c>
      <c r="D1118" s="174" t="s">
        <v>1916</v>
      </c>
      <c r="E1118" s="175">
        <v>41396.02</v>
      </c>
    </row>
    <row r="1119" spans="1:5" ht="15">
      <c r="A1119" s="161">
        <v>83</v>
      </c>
      <c r="B1119" s="174" t="s">
        <v>1711</v>
      </c>
      <c r="C1119" s="174">
        <v>390</v>
      </c>
      <c r="D1119" s="174" t="s">
        <v>1917</v>
      </c>
      <c r="E1119" s="175">
        <v>40002.75</v>
      </c>
    </row>
    <row r="1120" spans="1:5" ht="15">
      <c r="A1120" s="161">
        <v>83</v>
      </c>
      <c r="B1120" s="174" t="s">
        <v>1711</v>
      </c>
      <c r="C1120" s="174">
        <v>410</v>
      </c>
      <c r="D1120" s="174" t="s">
        <v>1918</v>
      </c>
      <c r="E1120" s="175">
        <v>38498.32</v>
      </c>
    </row>
    <row r="1121" spans="1:5" ht="15">
      <c r="A1121" s="161">
        <v>83</v>
      </c>
      <c r="B1121" s="174" t="s">
        <v>1711</v>
      </c>
      <c r="C1121" s="174">
        <v>540</v>
      </c>
      <c r="D1121" s="174" t="s">
        <v>1919</v>
      </c>
      <c r="E1121" s="175">
        <v>42463.5</v>
      </c>
    </row>
    <row r="1122" spans="1:5" ht="15">
      <c r="A1122" s="161">
        <v>83</v>
      </c>
      <c r="B1122" s="174" t="s">
        <v>1711</v>
      </c>
      <c r="C1122" s="174">
        <v>580</v>
      </c>
      <c r="D1122" s="174" t="s">
        <v>1920</v>
      </c>
      <c r="E1122" s="175">
        <v>39562.85</v>
      </c>
    </row>
    <row r="1123" spans="1:5" ht="15">
      <c r="A1123" s="161">
        <v>83</v>
      </c>
      <c r="B1123" s="174" t="s">
        <v>1711</v>
      </c>
      <c r="C1123" s="174">
        <v>710</v>
      </c>
      <c r="D1123" s="174" t="s">
        <v>1921</v>
      </c>
      <c r="E1123" s="175">
        <v>40005.36</v>
      </c>
    </row>
    <row r="1124" spans="1:5" ht="15">
      <c r="A1124" s="161">
        <v>83</v>
      </c>
      <c r="B1124" s="174" t="s">
        <v>1711</v>
      </c>
      <c r="C1124" s="174">
        <v>791</v>
      </c>
      <c r="D1124" s="174" t="s">
        <v>1922</v>
      </c>
      <c r="E1124" s="175">
        <v>40614.1</v>
      </c>
    </row>
    <row r="1125" spans="1:5" ht="15">
      <c r="A1125" s="161">
        <v>83</v>
      </c>
      <c r="B1125" s="174" t="s">
        <v>1711</v>
      </c>
      <c r="C1125" s="174">
        <v>792</v>
      </c>
      <c r="D1125" s="174" t="s">
        <v>1923</v>
      </c>
      <c r="E1125" s="175">
        <v>38507.76</v>
      </c>
    </row>
    <row r="1126" spans="1:5" ht="15">
      <c r="A1126" s="161">
        <v>83</v>
      </c>
      <c r="B1126" s="174" t="s">
        <v>1711</v>
      </c>
      <c r="C1126" s="174">
        <v>800</v>
      </c>
      <c r="D1126" s="174" t="s">
        <v>1924</v>
      </c>
      <c r="E1126" s="175">
        <v>36393.75</v>
      </c>
    </row>
    <row r="1127" spans="1:5" ht="15">
      <c r="A1127" s="161">
        <v>83</v>
      </c>
      <c r="B1127" s="174" t="s">
        <v>1711</v>
      </c>
      <c r="C1127" s="174">
        <v>820</v>
      </c>
      <c r="D1127" s="174" t="s">
        <v>1925</v>
      </c>
      <c r="E1127" s="175">
        <v>41977.63</v>
      </c>
    </row>
    <row r="1128" spans="1:5" ht="15">
      <c r="A1128" s="161">
        <v>83</v>
      </c>
      <c r="B1128" s="174" t="s">
        <v>1711</v>
      </c>
      <c r="C1128" s="174">
        <v>880</v>
      </c>
      <c r="D1128" s="174" t="s">
        <v>1926</v>
      </c>
      <c r="E1128" s="175">
        <v>41567.7</v>
      </c>
    </row>
    <row r="1129" spans="1:5" ht="15">
      <c r="A1129" s="161">
        <v>83</v>
      </c>
      <c r="B1129" s="174" t="s">
        <v>1711</v>
      </c>
      <c r="C1129" s="174">
        <v>890</v>
      </c>
      <c r="D1129" s="174" t="s">
        <v>1927</v>
      </c>
      <c r="E1129" s="175">
        <v>41462.23</v>
      </c>
    </row>
    <row r="1130" spans="1:5" ht="15">
      <c r="A1130" s="161">
        <v>83</v>
      </c>
      <c r="B1130" s="174" t="s">
        <v>1711</v>
      </c>
      <c r="C1130" s="174">
        <v>902</v>
      </c>
      <c r="D1130" s="174" t="s">
        <v>1928</v>
      </c>
      <c r="E1130" s="175">
        <v>43122.17</v>
      </c>
    </row>
    <row r="1131" spans="1:5" ht="15">
      <c r="A1131" s="161">
        <v>84</v>
      </c>
      <c r="B1131" s="174" t="s">
        <v>722</v>
      </c>
      <c r="C1131" s="174">
        <v>102</v>
      </c>
      <c r="D1131" s="174" t="s">
        <v>1929</v>
      </c>
      <c r="E1131" s="175">
        <v>40640</v>
      </c>
    </row>
    <row r="1132" spans="1:5" ht="15">
      <c r="A1132" s="161">
        <v>84</v>
      </c>
      <c r="B1132" s="174" t="s">
        <v>722</v>
      </c>
      <c r="C1132" s="174">
        <v>20</v>
      </c>
      <c r="D1132" s="174" t="s">
        <v>1930</v>
      </c>
      <c r="E1132" s="175">
        <v>40953</v>
      </c>
    </row>
    <row r="1133" spans="1:5" ht="15">
      <c r="A1133" s="161">
        <v>84</v>
      </c>
      <c r="B1133" s="174" t="s">
        <v>722</v>
      </c>
      <c r="C1133" s="174">
        <v>220</v>
      </c>
      <c r="D1133" s="174" t="s">
        <v>1931</v>
      </c>
      <c r="E1133" s="175">
        <v>41180</v>
      </c>
    </row>
    <row r="1134" spans="1:5" ht="15">
      <c r="A1134" s="161">
        <v>84</v>
      </c>
      <c r="B1134" s="174" t="s">
        <v>722</v>
      </c>
      <c r="C1134" s="174">
        <v>260</v>
      </c>
      <c r="D1134" s="174" t="s">
        <v>1932</v>
      </c>
      <c r="E1134" s="175">
        <v>42525</v>
      </c>
    </row>
    <row r="1135" spans="1:5" ht="15">
      <c r="A1135" s="161">
        <v>84</v>
      </c>
      <c r="B1135" s="174" t="s">
        <v>722</v>
      </c>
      <c r="C1135" s="174">
        <v>42</v>
      </c>
      <c r="D1135" s="174" t="s">
        <v>1933</v>
      </c>
      <c r="E1135" s="175">
        <v>39345</v>
      </c>
    </row>
    <row r="1136" spans="1:5" ht="15">
      <c r="A1136" s="161">
        <v>84</v>
      </c>
      <c r="B1136" s="174" t="s">
        <v>722</v>
      </c>
      <c r="C1136" s="174">
        <v>641</v>
      </c>
      <c r="D1136" s="174" t="s">
        <v>1934</v>
      </c>
      <c r="E1136" s="175">
        <v>41615</v>
      </c>
    </row>
    <row r="1137" spans="1:5" ht="15">
      <c r="A1137" s="161">
        <v>84</v>
      </c>
      <c r="B1137" s="174" t="s">
        <v>722</v>
      </c>
      <c r="C1137" s="174">
        <v>670</v>
      </c>
      <c r="D1137" s="174" t="s">
        <v>1935</v>
      </c>
      <c r="E1137" s="175">
        <v>44885</v>
      </c>
    </row>
    <row r="1138" spans="1:5" ht="15">
      <c r="A1138" s="161">
        <v>84</v>
      </c>
      <c r="B1138" s="174" t="s">
        <v>722</v>
      </c>
      <c r="C1138" s="174">
        <v>740</v>
      </c>
      <c r="D1138" s="174" t="s">
        <v>1936</v>
      </c>
      <c r="E1138" s="175">
        <v>44215</v>
      </c>
    </row>
    <row r="1139" spans="1:5" ht="15">
      <c r="A1139" s="161">
        <v>84</v>
      </c>
      <c r="B1139" s="174" t="s">
        <v>722</v>
      </c>
      <c r="C1139" s="174">
        <v>750</v>
      </c>
      <c r="D1139" s="174" t="s">
        <v>1937</v>
      </c>
      <c r="E1139" s="175">
        <v>41995</v>
      </c>
    </row>
    <row r="1140" spans="1:5" ht="15">
      <c r="A1140" s="161">
        <v>84</v>
      </c>
      <c r="B1140" s="174" t="s">
        <v>722</v>
      </c>
      <c r="C1140" s="174">
        <v>770</v>
      </c>
      <c r="D1140" s="174" t="s">
        <v>1938</v>
      </c>
      <c r="E1140" s="175">
        <v>43795</v>
      </c>
    </row>
    <row r="1141" spans="1:5" ht="15">
      <c r="A1141" s="161">
        <v>84</v>
      </c>
      <c r="B1141" s="174" t="s">
        <v>722</v>
      </c>
      <c r="C1141" s="174">
        <v>771</v>
      </c>
      <c r="D1141" s="174" t="s">
        <v>1939</v>
      </c>
      <c r="E1141" s="175">
        <v>41825</v>
      </c>
    </row>
    <row r="1142" spans="1:5" ht="15">
      <c r="A1142" s="161">
        <v>84</v>
      </c>
      <c r="B1142" s="174" t="s">
        <v>722</v>
      </c>
      <c r="C1142" s="174">
        <v>780</v>
      </c>
      <c r="D1142" s="174" t="s">
        <v>1940</v>
      </c>
      <c r="E1142" s="175">
        <v>44610</v>
      </c>
    </row>
    <row r="1143" spans="1:5" ht="15">
      <c r="A1143" s="161">
        <v>84</v>
      </c>
      <c r="B1143" s="174" t="s">
        <v>722</v>
      </c>
      <c r="C1143" s="174">
        <v>790</v>
      </c>
      <c r="D1143" s="174" t="s">
        <v>1941</v>
      </c>
      <c r="E1143" s="175">
        <v>41235</v>
      </c>
    </row>
    <row r="1144" spans="1:5" ht="15">
      <c r="A1144" s="161">
        <v>85</v>
      </c>
      <c r="B1144" s="174" t="s">
        <v>724</v>
      </c>
      <c r="C1144" s="174">
        <v>20</v>
      </c>
      <c r="D1144" s="174" t="s">
        <v>1942</v>
      </c>
      <c r="E1144" s="175">
        <v>45111</v>
      </c>
    </row>
    <row r="1145" spans="1:5" ht="15">
      <c r="A1145" s="161">
        <v>85</v>
      </c>
      <c r="B1145" s="174" t="s">
        <v>724</v>
      </c>
      <c r="C1145" s="174">
        <v>30</v>
      </c>
      <c r="D1145" s="174" t="s">
        <v>1943</v>
      </c>
      <c r="E1145" s="175">
        <v>44720</v>
      </c>
    </row>
    <row r="1146" spans="1:5" ht="15">
      <c r="A1146" s="161">
        <v>85</v>
      </c>
      <c r="B1146" s="174" t="s">
        <v>724</v>
      </c>
      <c r="C1146" s="174">
        <v>40</v>
      </c>
      <c r="D1146" s="174" t="s">
        <v>1944</v>
      </c>
      <c r="E1146" s="175">
        <v>44009</v>
      </c>
    </row>
    <row r="1147" spans="1:5" ht="15">
      <c r="A1147" s="161">
        <v>85</v>
      </c>
      <c r="B1147" s="174" t="s">
        <v>724</v>
      </c>
      <c r="C1147" s="174">
        <v>50</v>
      </c>
      <c r="D1147" s="174" t="s">
        <v>1945</v>
      </c>
      <c r="E1147" s="175">
        <v>43830</v>
      </c>
    </row>
    <row r="1148" spans="1:5" ht="15">
      <c r="A1148" s="161">
        <v>85</v>
      </c>
      <c r="B1148" s="174" t="s">
        <v>724</v>
      </c>
      <c r="C1148" s="174">
        <v>770</v>
      </c>
      <c r="D1148" s="174" t="s">
        <v>1946</v>
      </c>
      <c r="E1148" s="175">
        <v>44448</v>
      </c>
    </row>
    <row r="1149" spans="1:5" ht="15">
      <c r="A1149" s="161">
        <v>85</v>
      </c>
      <c r="B1149" s="174" t="s">
        <v>724</v>
      </c>
      <c r="C1149" s="174">
        <v>780</v>
      </c>
      <c r="D1149" s="174" t="s">
        <v>410</v>
      </c>
      <c r="E1149" s="175">
        <v>43371</v>
      </c>
    </row>
    <row r="1150" spans="1:5" ht="15">
      <c r="A1150" s="161">
        <v>85</v>
      </c>
      <c r="B1150" s="174" t="s">
        <v>724</v>
      </c>
      <c r="C1150" s="174">
        <v>790</v>
      </c>
      <c r="D1150" s="174" t="s">
        <v>1821</v>
      </c>
      <c r="E1150" s="175">
        <v>46601</v>
      </c>
    </row>
    <row r="1151" spans="1:5" ht="15">
      <c r="A1151" s="161">
        <v>85</v>
      </c>
      <c r="B1151" s="174" t="s">
        <v>724</v>
      </c>
      <c r="C1151" s="174">
        <v>810</v>
      </c>
      <c r="D1151" s="174" t="s">
        <v>1947</v>
      </c>
      <c r="E1151" s="175">
        <v>42720</v>
      </c>
    </row>
    <row r="1152" spans="1:5" ht="15">
      <c r="A1152" s="161">
        <v>85</v>
      </c>
      <c r="B1152" s="174" t="s">
        <v>724</v>
      </c>
      <c r="C1152" s="174">
        <v>820</v>
      </c>
      <c r="D1152" s="174" t="s">
        <v>1948</v>
      </c>
      <c r="E1152" s="175">
        <v>46898</v>
      </c>
    </row>
    <row r="1153" spans="1:5" ht="15">
      <c r="A1153" s="161">
        <v>86</v>
      </c>
      <c r="B1153" s="174" t="s">
        <v>725</v>
      </c>
      <c r="C1153" s="174">
        <v>120</v>
      </c>
      <c r="D1153" s="174" t="s">
        <v>1949</v>
      </c>
      <c r="E1153" s="175">
        <v>44322.71</v>
      </c>
    </row>
    <row r="1154" spans="1:5" ht="15">
      <c r="A1154" s="161">
        <v>86</v>
      </c>
      <c r="B1154" s="174" t="s">
        <v>725</v>
      </c>
      <c r="C1154" s="174">
        <v>250</v>
      </c>
      <c r="D1154" s="174" t="s">
        <v>1950</v>
      </c>
      <c r="E1154" s="175">
        <v>42981.42</v>
      </c>
    </row>
    <row r="1155" spans="1:5" ht="15">
      <c r="A1155" s="161">
        <v>86</v>
      </c>
      <c r="B1155" s="174" t="s">
        <v>725</v>
      </c>
      <c r="C1155" s="174">
        <v>290</v>
      </c>
      <c r="D1155" s="174" t="s">
        <v>1951</v>
      </c>
      <c r="E1155" s="175">
        <v>46002.09</v>
      </c>
    </row>
    <row r="1156" spans="1:5" ht="15">
      <c r="A1156" s="161">
        <v>86</v>
      </c>
      <c r="B1156" s="174" t="s">
        <v>725</v>
      </c>
      <c r="C1156" s="174">
        <v>460</v>
      </c>
      <c r="D1156" s="174" t="s">
        <v>1952</v>
      </c>
      <c r="E1156" s="175">
        <v>42359.9</v>
      </c>
    </row>
    <row r="1157" spans="1:5" ht="15">
      <c r="A1157" s="161">
        <v>86</v>
      </c>
      <c r="B1157" s="174" t="s">
        <v>725</v>
      </c>
      <c r="C1157" s="174">
        <v>530</v>
      </c>
      <c r="D1157" s="174" t="s">
        <v>1953</v>
      </c>
      <c r="E1157" s="175">
        <v>40360.3</v>
      </c>
    </row>
    <row r="1158" spans="1:5" ht="15">
      <c r="A1158" s="161">
        <v>86</v>
      </c>
      <c r="B1158" s="174" t="s">
        <v>725</v>
      </c>
      <c r="C1158" s="174">
        <v>680</v>
      </c>
      <c r="D1158" s="174" t="s">
        <v>1954</v>
      </c>
      <c r="E1158" s="175">
        <v>40164.81</v>
      </c>
    </row>
    <row r="1159" spans="1:5" ht="15">
      <c r="A1159" s="161">
        <v>86</v>
      </c>
      <c r="B1159" s="174" t="s">
        <v>725</v>
      </c>
      <c r="C1159" s="174">
        <v>690</v>
      </c>
      <c r="D1159" s="174" t="s">
        <v>1955</v>
      </c>
      <c r="E1159" s="175">
        <v>41384.34</v>
      </c>
    </row>
    <row r="1160" spans="1:5" ht="15">
      <c r="A1160" s="161">
        <v>86</v>
      </c>
      <c r="B1160" s="174" t="s">
        <v>725</v>
      </c>
      <c r="C1160" s="174">
        <v>700</v>
      </c>
      <c r="D1160" s="174" t="s">
        <v>1956</v>
      </c>
      <c r="E1160" s="175">
        <v>39686.1</v>
      </c>
    </row>
    <row r="1161" spans="1:5" ht="15">
      <c r="A1161" s="161">
        <v>86</v>
      </c>
      <c r="B1161" s="174" t="s">
        <v>725</v>
      </c>
      <c r="C1161" s="174">
        <v>710</v>
      </c>
      <c r="D1161" s="174" t="s">
        <v>1957</v>
      </c>
      <c r="E1161" s="175">
        <v>41753.26</v>
      </c>
    </row>
    <row r="1162" spans="1:5" ht="15">
      <c r="A1162" s="161">
        <v>86</v>
      </c>
      <c r="B1162" s="174" t="s">
        <v>725</v>
      </c>
      <c r="C1162" s="174">
        <v>720</v>
      </c>
      <c r="D1162" s="174" t="s">
        <v>1958</v>
      </c>
      <c r="E1162" s="175">
        <v>42341.45</v>
      </c>
    </row>
    <row r="1163" spans="1:5" ht="15">
      <c r="A1163" s="161">
        <v>86</v>
      </c>
      <c r="B1163" s="174" t="s">
        <v>725</v>
      </c>
      <c r="C1163" s="174">
        <v>730</v>
      </c>
      <c r="D1163" s="174" t="s">
        <v>1959</v>
      </c>
      <c r="E1163" s="175">
        <v>41800.43</v>
      </c>
    </row>
    <row r="1164" spans="1:5" ht="15">
      <c r="A1164" s="161">
        <v>86</v>
      </c>
      <c r="B1164" s="174" t="s">
        <v>725</v>
      </c>
      <c r="C1164" s="174">
        <v>740</v>
      </c>
      <c r="D1164" s="174" t="s">
        <v>1960</v>
      </c>
      <c r="E1164" s="175">
        <v>43959.53</v>
      </c>
    </row>
    <row r="1165" spans="1:5" ht="15">
      <c r="A1165" s="161">
        <v>86</v>
      </c>
      <c r="B1165" s="174" t="s">
        <v>725</v>
      </c>
      <c r="C1165" s="174">
        <v>851</v>
      </c>
      <c r="D1165" s="174" t="s">
        <v>1961</v>
      </c>
      <c r="E1165" s="175">
        <v>43749.94</v>
      </c>
    </row>
    <row r="1166" spans="1:5" ht="15">
      <c r="A1166" s="161">
        <v>87</v>
      </c>
      <c r="B1166" s="174" t="s">
        <v>727</v>
      </c>
      <c r="C1166" s="174">
        <v>10</v>
      </c>
      <c r="D1166" s="174" t="s">
        <v>1962</v>
      </c>
      <c r="E1166" s="175">
        <v>42920</v>
      </c>
    </row>
    <row r="1167" spans="1:5" ht="15">
      <c r="A1167" s="161">
        <v>87</v>
      </c>
      <c r="B1167" s="174" t="s">
        <v>727</v>
      </c>
      <c r="C1167" s="174">
        <v>20</v>
      </c>
      <c r="D1167" s="174" t="s">
        <v>1963</v>
      </c>
      <c r="E1167" s="175">
        <v>42684</v>
      </c>
    </row>
    <row r="1168" spans="1:5" ht="15">
      <c r="A1168" s="161">
        <v>87</v>
      </c>
      <c r="B1168" s="174" t="s">
        <v>727</v>
      </c>
      <c r="C1168" s="174">
        <v>690</v>
      </c>
      <c r="D1168" s="174" t="s">
        <v>1964</v>
      </c>
      <c r="E1168" s="175">
        <v>46450</v>
      </c>
    </row>
    <row r="1169" spans="1:5" ht="15">
      <c r="A1169" s="161">
        <v>87</v>
      </c>
      <c r="B1169" s="174" t="s">
        <v>727</v>
      </c>
      <c r="C1169" s="174">
        <v>700</v>
      </c>
      <c r="D1169" s="174" t="s">
        <v>1965</v>
      </c>
      <c r="E1169" s="175">
        <v>43432</v>
      </c>
    </row>
    <row r="1170" spans="1:5" ht="15">
      <c r="A1170" s="161">
        <v>87</v>
      </c>
      <c r="B1170" s="174" t="s">
        <v>727</v>
      </c>
      <c r="C1170" s="174">
        <v>710</v>
      </c>
      <c r="D1170" s="174" t="s">
        <v>1966</v>
      </c>
      <c r="E1170" s="175">
        <v>44762</v>
      </c>
    </row>
    <row r="1171" spans="1:5" ht="15">
      <c r="A1171" s="161">
        <v>87</v>
      </c>
      <c r="B1171" s="174" t="s">
        <v>727</v>
      </c>
      <c r="C1171" s="174">
        <v>780</v>
      </c>
      <c r="D1171" s="174" t="s">
        <v>1967</v>
      </c>
      <c r="E1171" s="175">
        <v>43706</v>
      </c>
    </row>
    <row r="1172" spans="1:5" ht="15">
      <c r="A1172" s="161">
        <v>88</v>
      </c>
      <c r="B1172" s="174" t="s">
        <v>729</v>
      </c>
      <c r="C1172" s="174">
        <v>10</v>
      </c>
      <c r="D1172" s="174" t="s">
        <v>1968</v>
      </c>
      <c r="E1172" s="175">
        <v>53736.6</v>
      </c>
    </row>
    <row r="1173" spans="1:5" ht="15">
      <c r="A1173" s="161">
        <v>88</v>
      </c>
      <c r="B1173" s="174" t="s">
        <v>729</v>
      </c>
      <c r="C1173" s="174">
        <v>130</v>
      </c>
      <c r="D1173" s="174" t="s">
        <v>1969</v>
      </c>
      <c r="E1173" s="175">
        <v>52260.71</v>
      </c>
    </row>
    <row r="1174" spans="1:5" ht="15">
      <c r="A1174" s="161">
        <v>88</v>
      </c>
      <c r="B1174" s="174" t="s">
        <v>729</v>
      </c>
      <c r="C1174" s="174">
        <v>20</v>
      </c>
      <c r="D1174" s="174" t="s">
        <v>1970</v>
      </c>
      <c r="E1174" s="175">
        <v>53000.81</v>
      </c>
    </row>
    <row r="1175" spans="1:5" ht="15">
      <c r="A1175" s="161">
        <v>88</v>
      </c>
      <c r="B1175" s="174" t="s">
        <v>729</v>
      </c>
      <c r="C1175" s="174">
        <v>22</v>
      </c>
      <c r="D1175" s="174" t="s">
        <v>1971</v>
      </c>
      <c r="E1175" s="175">
        <v>55570.48</v>
      </c>
    </row>
    <row r="1176" spans="1:5" ht="15">
      <c r="A1176" s="161">
        <v>88</v>
      </c>
      <c r="B1176" s="174" t="s">
        <v>729</v>
      </c>
      <c r="C1176" s="174">
        <v>220</v>
      </c>
      <c r="D1176" s="174" t="s">
        <v>1972</v>
      </c>
      <c r="E1176" s="175">
        <v>50121.62</v>
      </c>
    </row>
    <row r="1177" spans="1:5" ht="15">
      <c r="A1177" s="161">
        <v>88</v>
      </c>
      <c r="B1177" s="174" t="s">
        <v>729</v>
      </c>
      <c r="C1177" s="174">
        <v>30</v>
      </c>
      <c r="D1177" s="174" t="s">
        <v>1973</v>
      </c>
      <c r="E1177" s="175">
        <v>50647.1</v>
      </c>
    </row>
    <row r="1178" spans="1:5" ht="15">
      <c r="A1178" s="161">
        <v>88</v>
      </c>
      <c r="B1178" s="174" t="s">
        <v>729</v>
      </c>
      <c r="C1178" s="174">
        <v>330</v>
      </c>
      <c r="D1178" s="174" t="s">
        <v>1974</v>
      </c>
      <c r="E1178" s="175">
        <v>57594.84</v>
      </c>
    </row>
    <row r="1179" spans="1:5" ht="15">
      <c r="A1179" s="161">
        <v>88</v>
      </c>
      <c r="B1179" s="174" t="s">
        <v>729</v>
      </c>
      <c r="C1179" s="174">
        <v>340</v>
      </c>
      <c r="D1179" s="174" t="s">
        <v>1975</v>
      </c>
      <c r="E1179" s="175">
        <v>50063.24</v>
      </c>
    </row>
    <row r="1180" spans="1:5" ht="15">
      <c r="A1180" s="161">
        <v>88</v>
      </c>
      <c r="B1180" s="174" t="s">
        <v>729</v>
      </c>
      <c r="C1180" s="174">
        <v>350</v>
      </c>
      <c r="D1180" s="174" t="s">
        <v>1976</v>
      </c>
      <c r="E1180" s="175">
        <v>53286.18</v>
      </c>
    </row>
    <row r="1181" spans="1:5" ht="15">
      <c r="A1181" s="161">
        <v>88</v>
      </c>
      <c r="B1181" s="174" t="s">
        <v>729</v>
      </c>
      <c r="C1181" s="174">
        <v>360</v>
      </c>
      <c r="D1181" s="174" t="s">
        <v>1977</v>
      </c>
      <c r="E1181" s="175">
        <v>53478.53</v>
      </c>
    </row>
    <row r="1182" spans="1:5" ht="15">
      <c r="A1182" s="161">
        <v>88</v>
      </c>
      <c r="B1182" s="174" t="s">
        <v>729</v>
      </c>
      <c r="C1182" s="174">
        <v>370</v>
      </c>
      <c r="D1182" s="174" t="s">
        <v>1978</v>
      </c>
      <c r="E1182" s="175">
        <v>52026.92</v>
      </c>
    </row>
    <row r="1183" spans="1:5" ht="15">
      <c r="A1183" s="161">
        <v>88</v>
      </c>
      <c r="B1183" s="174" t="s">
        <v>729</v>
      </c>
      <c r="C1183" s="174">
        <v>381</v>
      </c>
      <c r="D1183" s="174" t="s">
        <v>1979</v>
      </c>
      <c r="E1183" s="175">
        <v>54159.52</v>
      </c>
    </row>
    <row r="1184" spans="1:5" ht="15">
      <c r="A1184" s="161">
        <v>88</v>
      </c>
      <c r="B1184" s="174" t="s">
        <v>729</v>
      </c>
      <c r="C1184" s="174">
        <v>382</v>
      </c>
      <c r="D1184" s="174" t="s">
        <v>1980</v>
      </c>
      <c r="E1184" s="175">
        <v>50918.4</v>
      </c>
    </row>
    <row r="1185" spans="1:5" ht="15">
      <c r="A1185" s="161">
        <v>88</v>
      </c>
      <c r="B1185" s="174" t="s">
        <v>729</v>
      </c>
      <c r="C1185" s="174">
        <v>390</v>
      </c>
      <c r="D1185" s="174" t="s">
        <v>1981</v>
      </c>
      <c r="E1185" s="175">
        <v>44860.92</v>
      </c>
    </row>
    <row r="1186" spans="1:5" ht="15">
      <c r="A1186" s="161">
        <v>88</v>
      </c>
      <c r="B1186" s="174" t="s">
        <v>729</v>
      </c>
      <c r="C1186" s="174">
        <v>40</v>
      </c>
      <c r="D1186" s="174" t="s">
        <v>1982</v>
      </c>
      <c r="E1186" s="175">
        <v>48933.83</v>
      </c>
    </row>
    <row r="1187" spans="1:5" ht="15">
      <c r="A1187" s="161">
        <v>88</v>
      </c>
      <c r="B1187" s="174" t="s">
        <v>729</v>
      </c>
      <c r="C1187" s="174">
        <v>400</v>
      </c>
      <c r="D1187" s="174" t="s">
        <v>1983</v>
      </c>
      <c r="E1187" s="175">
        <v>51957.47</v>
      </c>
    </row>
    <row r="1188" spans="1:5" ht="15">
      <c r="A1188" s="161">
        <v>88</v>
      </c>
      <c r="B1188" s="174" t="s">
        <v>729</v>
      </c>
      <c r="C1188" s="174">
        <v>50</v>
      </c>
      <c r="D1188" s="174" t="s">
        <v>1984</v>
      </c>
      <c r="E1188" s="175">
        <v>51822.51</v>
      </c>
    </row>
    <row r="1189" spans="1:5" ht="15">
      <c r="A1189" s="161">
        <v>88</v>
      </c>
      <c r="B1189" s="174" t="s">
        <v>729</v>
      </c>
      <c r="C1189" s="174">
        <v>501</v>
      </c>
      <c r="D1189" s="174" t="s">
        <v>1985</v>
      </c>
      <c r="E1189" s="175">
        <v>50251.97</v>
      </c>
    </row>
    <row r="1190" spans="1:5" ht="15">
      <c r="A1190" s="161">
        <v>88</v>
      </c>
      <c r="B1190" s="174" t="s">
        <v>729</v>
      </c>
      <c r="C1190" s="174">
        <v>502</v>
      </c>
      <c r="D1190" s="174" t="s">
        <v>1986</v>
      </c>
      <c r="E1190" s="175">
        <v>54285.36</v>
      </c>
    </row>
    <row r="1191" spans="1:5" ht="15">
      <c r="A1191" s="161">
        <v>88</v>
      </c>
      <c r="B1191" s="174" t="s">
        <v>729</v>
      </c>
      <c r="C1191" s="174">
        <v>503</v>
      </c>
      <c r="D1191" s="174" t="s">
        <v>1987</v>
      </c>
      <c r="E1191" s="175">
        <v>50763.08</v>
      </c>
    </row>
    <row r="1192" spans="1:5" ht="15">
      <c r="A1192" s="161">
        <v>88</v>
      </c>
      <c r="B1192" s="174" t="s">
        <v>729</v>
      </c>
      <c r="C1192" s="174">
        <v>504</v>
      </c>
      <c r="D1192" s="174" t="s">
        <v>1988</v>
      </c>
      <c r="E1192" s="175">
        <v>51885.42</v>
      </c>
    </row>
    <row r="1193" spans="1:5" ht="15">
      <c r="A1193" s="161">
        <v>88</v>
      </c>
      <c r="B1193" s="174" t="s">
        <v>729</v>
      </c>
      <c r="C1193" s="174">
        <v>505</v>
      </c>
      <c r="D1193" s="174" t="s">
        <v>1989</v>
      </c>
      <c r="E1193" s="175">
        <v>52327.81</v>
      </c>
    </row>
    <row r="1194" spans="1:5" ht="15">
      <c r="A1194" s="161">
        <v>88</v>
      </c>
      <c r="B1194" s="174" t="s">
        <v>729</v>
      </c>
      <c r="C1194" s="174">
        <v>506</v>
      </c>
      <c r="D1194" s="174" t="s">
        <v>1990</v>
      </c>
      <c r="E1194" s="175">
        <v>51031.87</v>
      </c>
    </row>
    <row r="1195" spans="1:5" ht="15">
      <c r="A1195" s="161">
        <v>88</v>
      </c>
      <c r="B1195" s="174" t="s">
        <v>729</v>
      </c>
      <c r="C1195" s="174">
        <v>507</v>
      </c>
      <c r="D1195" s="174" t="s">
        <v>1991</v>
      </c>
      <c r="E1195" s="175">
        <v>47629.83</v>
      </c>
    </row>
    <row r="1196" spans="1:5" ht="15">
      <c r="A1196" s="161">
        <v>88</v>
      </c>
      <c r="B1196" s="174" t="s">
        <v>729</v>
      </c>
      <c r="C1196" s="174">
        <v>508</v>
      </c>
      <c r="D1196" s="174" t="s">
        <v>1992</v>
      </c>
      <c r="E1196" s="175">
        <v>49725.84</v>
      </c>
    </row>
    <row r="1197" spans="1:5" ht="15">
      <c r="A1197" s="161">
        <v>88</v>
      </c>
      <c r="B1197" s="174" t="s">
        <v>729</v>
      </c>
      <c r="C1197" s="174">
        <v>509</v>
      </c>
      <c r="D1197" s="174" t="s">
        <v>1993</v>
      </c>
      <c r="E1197" s="175">
        <v>49454.82</v>
      </c>
    </row>
    <row r="1198" spans="1:5" ht="15">
      <c r="A1198" s="161">
        <v>88</v>
      </c>
      <c r="B1198" s="174" t="s">
        <v>729</v>
      </c>
      <c r="C1198" s="174">
        <v>510</v>
      </c>
      <c r="D1198" s="174" t="s">
        <v>1994</v>
      </c>
      <c r="E1198" s="175">
        <v>49477.41</v>
      </c>
    </row>
    <row r="1199" spans="1:5" ht="15">
      <c r="A1199" s="161">
        <v>88</v>
      </c>
      <c r="B1199" s="174" t="s">
        <v>729</v>
      </c>
      <c r="C1199" s="174">
        <v>511</v>
      </c>
      <c r="D1199" s="174" t="s">
        <v>1995</v>
      </c>
      <c r="E1199" s="175">
        <v>46833.31</v>
      </c>
    </row>
    <row r="1200" spans="1:5" ht="15">
      <c r="A1200" s="161">
        <v>88</v>
      </c>
      <c r="B1200" s="174" t="s">
        <v>729</v>
      </c>
      <c r="C1200" s="174">
        <v>60</v>
      </c>
      <c r="D1200" s="174" t="s">
        <v>1996</v>
      </c>
      <c r="E1200" s="175">
        <v>51925.64</v>
      </c>
    </row>
    <row r="1201" spans="1:5" ht="15">
      <c r="A1201" s="161">
        <v>89</v>
      </c>
      <c r="B1201" s="174" t="s">
        <v>731</v>
      </c>
      <c r="C1201" s="174">
        <v>10</v>
      </c>
      <c r="D1201" s="174" t="s">
        <v>1997</v>
      </c>
      <c r="E1201" s="175">
        <v>56178</v>
      </c>
    </row>
    <row r="1202" spans="1:5" ht="15">
      <c r="A1202" s="161">
        <v>89</v>
      </c>
      <c r="B1202" s="174" t="s">
        <v>731</v>
      </c>
      <c r="C1202" s="174">
        <v>111</v>
      </c>
      <c r="D1202" s="174" t="s">
        <v>1998</v>
      </c>
      <c r="E1202" s="175">
        <v>45472</v>
      </c>
    </row>
    <row r="1203" spans="1:5" ht="15">
      <c r="A1203" s="161">
        <v>89</v>
      </c>
      <c r="B1203" s="174" t="s">
        <v>731</v>
      </c>
      <c r="C1203" s="174">
        <v>112</v>
      </c>
      <c r="D1203" s="174" t="s">
        <v>1999</v>
      </c>
      <c r="E1203" s="175">
        <v>58856</v>
      </c>
    </row>
    <row r="1204" spans="1:5" ht="15">
      <c r="A1204" s="161">
        <v>89</v>
      </c>
      <c r="B1204" s="174" t="s">
        <v>731</v>
      </c>
      <c r="C1204" s="174">
        <v>162</v>
      </c>
      <c r="D1204" s="174" t="s">
        <v>2000</v>
      </c>
      <c r="E1204" s="175">
        <v>56210</v>
      </c>
    </row>
    <row r="1205" spans="1:5" ht="15">
      <c r="A1205" s="161">
        <v>89</v>
      </c>
      <c r="B1205" s="174" t="s">
        <v>731</v>
      </c>
      <c r="C1205" s="174">
        <v>20</v>
      </c>
      <c r="D1205" s="174" t="s">
        <v>2001</v>
      </c>
      <c r="E1205" s="175">
        <v>55503</v>
      </c>
    </row>
    <row r="1206" spans="1:5" ht="15">
      <c r="A1206" s="161">
        <v>89</v>
      </c>
      <c r="B1206" s="174" t="s">
        <v>731</v>
      </c>
      <c r="C1206" s="174">
        <v>230</v>
      </c>
      <c r="D1206" s="174" t="s">
        <v>2002</v>
      </c>
      <c r="E1206" s="175">
        <v>58310</v>
      </c>
    </row>
    <row r="1207" spans="1:5" ht="15">
      <c r="A1207" s="161">
        <v>89</v>
      </c>
      <c r="B1207" s="174" t="s">
        <v>731</v>
      </c>
      <c r="C1207" s="174">
        <v>250</v>
      </c>
      <c r="D1207" s="174" t="s">
        <v>2003</v>
      </c>
      <c r="E1207" s="175">
        <v>51201</v>
      </c>
    </row>
    <row r="1208" spans="1:5" ht="15">
      <c r="A1208" s="161">
        <v>89</v>
      </c>
      <c r="B1208" s="174" t="s">
        <v>731</v>
      </c>
      <c r="C1208" s="174">
        <v>260</v>
      </c>
      <c r="D1208" s="174" t="s">
        <v>2004</v>
      </c>
      <c r="E1208" s="175">
        <v>51928</v>
      </c>
    </row>
    <row r="1209" spans="1:5" ht="15">
      <c r="A1209" s="161">
        <v>89</v>
      </c>
      <c r="B1209" s="174" t="s">
        <v>731</v>
      </c>
      <c r="C1209" s="174">
        <v>270</v>
      </c>
      <c r="D1209" s="174" t="s">
        <v>2005</v>
      </c>
      <c r="E1209" s="175">
        <v>53223</v>
      </c>
    </row>
    <row r="1210" spans="1:5" ht="15">
      <c r="A1210" s="161">
        <v>89</v>
      </c>
      <c r="B1210" s="174" t="s">
        <v>731</v>
      </c>
      <c r="C1210" s="174">
        <v>280</v>
      </c>
      <c r="D1210" s="174" t="s">
        <v>2006</v>
      </c>
      <c r="E1210" s="175">
        <v>56924</v>
      </c>
    </row>
    <row r="1211" spans="1:5" ht="15">
      <c r="A1211" s="161">
        <v>89</v>
      </c>
      <c r="B1211" s="174" t="s">
        <v>731</v>
      </c>
      <c r="C1211" s="174">
        <v>30</v>
      </c>
      <c r="D1211" s="174" t="s">
        <v>2007</v>
      </c>
      <c r="E1211" s="175">
        <v>54656</v>
      </c>
    </row>
    <row r="1212" spans="1:5" ht="15">
      <c r="A1212" s="161">
        <v>89</v>
      </c>
      <c r="B1212" s="174" t="s">
        <v>731</v>
      </c>
      <c r="C1212" s="174">
        <v>300</v>
      </c>
      <c r="D1212" s="174" t="s">
        <v>2008</v>
      </c>
      <c r="E1212" s="175">
        <v>48187</v>
      </c>
    </row>
    <row r="1213" spans="1:5" ht="15">
      <c r="A1213" s="161">
        <v>89</v>
      </c>
      <c r="B1213" s="174" t="s">
        <v>731</v>
      </c>
      <c r="C1213" s="174">
        <v>320</v>
      </c>
      <c r="D1213" s="174" t="s">
        <v>2009</v>
      </c>
      <c r="E1213" s="175">
        <v>47082</v>
      </c>
    </row>
    <row r="1214" spans="1:5" ht="15">
      <c r="A1214" s="161">
        <v>89</v>
      </c>
      <c r="B1214" s="174" t="s">
        <v>731</v>
      </c>
      <c r="C1214" s="174">
        <v>40</v>
      </c>
      <c r="D1214" s="174" t="s">
        <v>2010</v>
      </c>
      <c r="E1214" s="175">
        <v>52686</v>
      </c>
    </row>
    <row r="1215" spans="1:5" ht="15">
      <c r="A1215" s="161">
        <v>89</v>
      </c>
      <c r="B1215" s="174" t="s">
        <v>731</v>
      </c>
      <c r="C1215" s="174">
        <v>41</v>
      </c>
      <c r="D1215" s="174" t="s">
        <v>2011</v>
      </c>
      <c r="E1215" s="175">
        <v>54976</v>
      </c>
    </row>
    <row r="1216" spans="1:5" ht="15">
      <c r="A1216" s="161">
        <v>89</v>
      </c>
      <c r="B1216" s="174" t="s">
        <v>731</v>
      </c>
      <c r="C1216" s="174">
        <v>421</v>
      </c>
      <c r="D1216" s="174" t="s">
        <v>2012</v>
      </c>
      <c r="E1216" s="175">
        <v>53388</v>
      </c>
    </row>
    <row r="1217" spans="1:5" ht="15">
      <c r="A1217" s="161">
        <v>89</v>
      </c>
      <c r="B1217" s="174" t="s">
        <v>731</v>
      </c>
      <c r="C1217" s="174">
        <v>422</v>
      </c>
      <c r="D1217" s="174" t="s">
        <v>2013</v>
      </c>
      <c r="E1217" s="175">
        <v>53344</v>
      </c>
    </row>
    <row r="1218" spans="1:5" ht="15">
      <c r="A1218" s="161">
        <v>89</v>
      </c>
      <c r="B1218" s="174" t="s">
        <v>731</v>
      </c>
      <c r="C1218" s="174">
        <v>423</v>
      </c>
      <c r="D1218" s="174" t="s">
        <v>2014</v>
      </c>
      <c r="E1218" s="175">
        <v>48453</v>
      </c>
    </row>
    <row r="1219" spans="1:5" ht="15">
      <c r="A1219" s="161">
        <v>89</v>
      </c>
      <c r="B1219" s="174" t="s">
        <v>731</v>
      </c>
      <c r="C1219" s="174">
        <v>424</v>
      </c>
      <c r="D1219" s="174" t="s">
        <v>2015</v>
      </c>
      <c r="E1219" s="175">
        <v>51626</v>
      </c>
    </row>
    <row r="1220" spans="1:5" ht="15">
      <c r="A1220" s="161">
        <v>89</v>
      </c>
      <c r="B1220" s="174" t="s">
        <v>731</v>
      </c>
      <c r="C1220" s="174">
        <v>425</v>
      </c>
      <c r="D1220" s="174" t="s">
        <v>2016</v>
      </c>
      <c r="E1220" s="175">
        <v>43719</v>
      </c>
    </row>
    <row r="1221" spans="1:5" ht="15">
      <c r="A1221" s="161">
        <v>89</v>
      </c>
      <c r="B1221" s="174" t="s">
        <v>731</v>
      </c>
      <c r="C1221" s="174">
        <v>426</v>
      </c>
      <c r="D1221" s="174" t="s">
        <v>2017</v>
      </c>
      <c r="E1221" s="175">
        <v>51467</v>
      </c>
    </row>
    <row r="1222" spans="1:5" ht="15">
      <c r="A1222" s="161">
        <v>89</v>
      </c>
      <c r="B1222" s="174" t="s">
        <v>731</v>
      </c>
      <c r="C1222" s="174">
        <v>427</v>
      </c>
      <c r="D1222" s="174" t="s">
        <v>2018</v>
      </c>
      <c r="E1222" s="175">
        <v>48564</v>
      </c>
    </row>
    <row r="1223" spans="1:5" ht="15">
      <c r="A1223" s="161">
        <v>89</v>
      </c>
      <c r="B1223" s="174" t="s">
        <v>731</v>
      </c>
      <c r="C1223" s="174">
        <v>429</v>
      </c>
      <c r="D1223" s="174" t="s">
        <v>2019</v>
      </c>
      <c r="E1223" s="175">
        <v>48806</v>
      </c>
    </row>
    <row r="1224" spans="1:5" ht="15">
      <c r="A1224" s="161">
        <v>89</v>
      </c>
      <c r="B1224" s="174" t="s">
        <v>731</v>
      </c>
      <c r="C1224" s="174">
        <v>430</v>
      </c>
      <c r="D1224" s="174" t="s">
        <v>2020</v>
      </c>
      <c r="E1224" s="175">
        <v>47767</v>
      </c>
    </row>
    <row r="1225" spans="1:5" ht="15">
      <c r="A1225" s="161">
        <v>89</v>
      </c>
      <c r="B1225" s="174" t="s">
        <v>731</v>
      </c>
      <c r="C1225" s="174">
        <v>431</v>
      </c>
      <c r="D1225" s="174" t="s">
        <v>2021</v>
      </c>
      <c r="E1225" s="175">
        <v>49998</v>
      </c>
    </row>
    <row r="1226" spans="1:5" ht="15">
      <c r="A1226" s="161">
        <v>89</v>
      </c>
      <c r="B1226" s="174" t="s">
        <v>731</v>
      </c>
      <c r="C1226" s="174">
        <v>432</v>
      </c>
      <c r="D1226" s="174" t="s">
        <v>2022</v>
      </c>
      <c r="E1226" s="175">
        <v>54854</v>
      </c>
    </row>
    <row r="1227" spans="1:5" ht="15">
      <c r="A1227" s="161">
        <v>89</v>
      </c>
      <c r="B1227" s="174" t="s">
        <v>731</v>
      </c>
      <c r="C1227" s="174">
        <v>433</v>
      </c>
      <c r="D1227" s="174" t="s">
        <v>2023</v>
      </c>
      <c r="E1227" s="175">
        <v>46039</v>
      </c>
    </row>
    <row r="1228" spans="1:5" ht="15">
      <c r="A1228" s="161">
        <v>89</v>
      </c>
      <c r="B1228" s="174" t="s">
        <v>731</v>
      </c>
      <c r="C1228" s="174">
        <v>440</v>
      </c>
      <c r="D1228" s="174" t="s">
        <v>2024</v>
      </c>
      <c r="E1228" s="175">
        <v>47376</v>
      </c>
    </row>
    <row r="1229" spans="1:5" ht="15">
      <c r="A1229" s="161">
        <v>89</v>
      </c>
      <c r="B1229" s="174" t="s">
        <v>731</v>
      </c>
      <c r="C1229" s="174">
        <v>50</v>
      </c>
      <c r="D1229" s="174" t="s">
        <v>2025</v>
      </c>
      <c r="E1229" s="175">
        <v>47791</v>
      </c>
    </row>
    <row r="1230" spans="1:5" ht="15">
      <c r="A1230" s="161">
        <v>89</v>
      </c>
      <c r="B1230" s="174" t="s">
        <v>731</v>
      </c>
      <c r="C1230" s="174">
        <v>60</v>
      </c>
      <c r="D1230" s="174" t="s">
        <v>2026</v>
      </c>
      <c r="E1230" s="175">
        <v>50878</v>
      </c>
    </row>
    <row r="1231" spans="1:5" ht="15">
      <c r="A1231" s="161">
        <v>90</v>
      </c>
      <c r="B1231" s="174" t="s">
        <v>733</v>
      </c>
      <c r="C1231" s="174">
        <v>10</v>
      </c>
      <c r="D1231" s="174" t="s">
        <v>2027</v>
      </c>
      <c r="E1231" s="175">
        <v>48240.93</v>
      </c>
    </row>
    <row r="1232" spans="1:5" ht="15">
      <c r="A1232" s="161">
        <v>90</v>
      </c>
      <c r="B1232" s="174" t="s">
        <v>733</v>
      </c>
      <c r="C1232" s="174">
        <v>20</v>
      </c>
      <c r="D1232" s="174" t="s">
        <v>2028</v>
      </c>
      <c r="E1232" s="175">
        <v>44598.44</v>
      </c>
    </row>
    <row r="1233" spans="1:5" ht="15">
      <c r="A1233" s="161">
        <v>90</v>
      </c>
      <c r="B1233" s="174" t="s">
        <v>733</v>
      </c>
      <c r="C1233" s="174">
        <v>30</v>
      </c>
      <c r="D1233" s="174" t="s">
        <v>2029</v>
      </c>
      <c r="E1233" s="175">
        <v>45067.71</v>
      </c>
    </row>
    <row r="1234" spans="1:5" ht="15">
      <c r="A1234" s="161">
        <v>91</v>
      </c>
      <c r="B1234" s="174" t="s">
        <v>735</v>
      </c>
      <c r="C1234" s="174">
        <v>20</v>
      </c>
      <c r="D1234" s="174" t="s">
        <v>2030</v>
      </c>
      <c r="E1234" s="175">
        <v>42997</v>
      </c>
    </row>
    <row r="1235" spans="1:5" ht="15">
      <c r="A1235" s="161">
        <v>91</v>
      </c>
      <c r="B1235" s="174" t="s">
        <v>735</v>
      </c>
      <c r="C1235" s="174">
        <v>340</v>
      </c>
      <c r="D1235" s="174" t="s">
        <v>2031</v>
      </c>
      <c r="E1235" s="175">
        <v>47308</v>
      </c>
    </row>
    <row r="1236" spans="1:5" ht="15">
      <c r="A1236" s="161">
        <v>91</v>
      </c>
      <c r="B1236" s="174" t="s">
        <v>735</v>
      </c>
      <c r="C1236" s="174">
        <v>380</v>
      </c>
      <c r="D1236" s="174" t="s">
        <v>2032</v>
      </c>
      <c r="E1236" s="175">
        <v>49042</v>
      </c>
    </row>
    <row r="1237" spans="1:5" ht="15">
      <c r="A1237" s="161">
        <v>91</v>
      </c>
      <c r="B1237" s="174" t="s">
        <v>735</v>
      </c>
      <c r="C1237" s="174">
        <v>481</v>
      </c>
      <c r="D1237" s="174" t="s">
        <v>2033</v>
      </c>
      <c r="E1237" s="175">
        <v>50994</v>
      </c>
    </row>
    <row r="1238" spans="1:5" ht="15">
      <c r="A1238" s="161">
        <v>91</v>
      </c>
      <c r="B1238" s="174" t="s">
        <v>735</v>
      </c>
      <c r="C1238" s="174">
        <v>50</v>
      </c>
      <c r="D1238" s="174" t="s">
        <v>2034</v>
      </c>
      <c r="E1238" s="175">
        <v>45560</v>
      </c>
    </row>
    <row r="1239" spans="1:5" ht="15">
      <c r="A1239" s="161">
        <v>92</v>
      </c>
      <c r="B1239" s="174" t="s">
        <v>737</v>
      </c>
      <c r="C1239" s="174">
        <v>10</v>
      </c>
      <c r="D1239" s="174" t="s">
        <v>2035</v>
      </c>
      <c r="E1239" s="175">
        <v>46367</v>
      </c>
    </row>
    <row r="1240" spans="1:5" ht="15">
      <c r="A1240" s="161">
        <v>92</v>
      </c>
      <c r="B1240" s="174" t="s">
        <v>737</v>
      </c>
      <c r="C1240" s="174">
        <v>100</v>
      </c>
      <c r="D1240" s="174" t="s">
        <v>2036</v>
      </c>
      <c r="E1240" s="175">
        <v>41369</v>
      </c>
    </row>
    <row r="1241" spans="1:5" ht="15">
      <c r="A1241" s="161">
        <v>92</v>
      </c>
      <c r="B1241" s="174" t="s">
        <v>737</v>
      </c>
      <c r="C1241" s="174">
        <v>1020</v>
      </c>
      <c r="D1241" s="174" t="s">
        <v>2037</v>
      </c>
      <c r="E1241" s="175">
        <v>46985</v>
      </c>
    </row>
    <row r="1242" spans="1:5" ht="15">
      <c r="A1242" s="161">
        <v>92</v>
      </c>
      <c r="B1242" s="174" t="s">
        <v>737</v>
      </c>
      <c r="C1242" s="174">
        <v>1030</v>
      </c>
      <c r="D1242" s="174" t="s">
        <v>2038</v>
      </c>
      <c r="E1242" s="175">
        <v>42766</v>
      </c>
    </row>
    <row r="1243" spans="1:5" ht="15">
      <c r="A1243" s="161">
        <v>92</v>
      </c>
      <c r="B1243" s="174" t="s">
        <v>737</v>
      </c>
      <c r="C1243" s="174">
        <v>450</v>
      </c>
      <c r="D1243" s="174" t="s">
        <v>2039</v>
      </c>
      <c r="E1243" s="175">
        <v>37234</v>
      </c>
    </row>
    <row r="1244" spans="1:5" ht="15">
      <c r="A1244" s="161">
        <v>92</v>
      </c>
      <c r="B1244" s="174" t="s">
        <v>737</v>
      </c>
      <c r="C1244" s="174">
        <v>750</v>
      </c>
      <c r="D1244" s="174" t="s">
        <v>2040</v>
      </c>
      <c r="E1244" s="175">
        <v>46404</v>
      </c>
    </row>
    <row r="1245" spans="1:5" ht="15">
      <c r="A1245" s="161">
        <v>92</v>
      </c>
      <c r="B1245" s="174" t="s">
        <v>737</v>
      </c>
      <c r="C1245" s="174">
        <v>821</v>
      </c>
      <c r="D1245" s="174" t="s">
        <v>2041</v>
      </c>
      <c r="E1245" s="175">
        <v>44142</v>
      </c>
    </row>
    <row r="1246" spans="1:5" ht="15">
      <c r="A1246" s="161">
        <v>92</v>
      </c>
      <c r="B1246" s="174" t="s">
        <v>737</v>
      </c>
      <c r="C1246" s="174">
        <v>822</v>
      </c>
      <c r="D1246" s="174" t="s">
        <v>2042</v>
      </c>
      <c r="E1246" s="175">
        <v>42140</v>
      </c>
    </row>
    <row r="1247" spans="1:5" ht="15">
      <c r="A1247" s="161">
        <v>92</v>
      </c>
      <c r="B1247" s="174" t="s">
        <v>737</v>
      </c>
      <c r="C1247" s="174">
        <v>823</v>
      </c>
      <c r="D1247" s="174" t="s">
        <v>2043</v>
      </c>
      <c r="E1247" s="175">
        <v>42538</v>
      </c>
    </row>
    <row r="1248" spans="1:5" ht="15">
      <c r="A1248" s="161">
        <v>92</v>
      </c>
      <c r="B1248" s="174" t="s">
        <v>737</v>
      </c>
      <c r="C1248" s="174">
        <v>830</v>
      </c>
      <c r="D1248" s="174" t="s">
        <v>2044</v>
      </c>
      <c r="E1248" s="175">
        <v>42054</v>
      </c>
    </row>
    <row r="1249" spans="1:5" ht="15">
      <c r="A1249" s="161">
        <v>92</v>
      </c>
      <c r="B1249" s="174" t="s">
        <v>737</v>
      </c>
      <c r="C1249" s="174">
        <v>890</v>
      </c>
      <c r="D1249" s="174" t="s">
        <v>2045</v>
      </c>
      <c r="E1249" s="175">
        <v>44704</v>
      </c>
    </row>
    <row r="1250" spans="1:5" ht="15">
      <c r="A1250" s="161">
        <v>92</v>
      </c>
      <c r="B1250" s="174" t="s">
        <v>737</v>
      </c>
      <c r="C1250" s="174">
        <v>920</v>
      </c>
      <c r="D1250" s="174" t="s">
        <v>2046</v>
      </c>
      <c r="E1250" s="175">
        <v>40668</v>
      </c>
    </row>
    <row r="1251" spans="1:5" ht="15">
      <c r="A1251" s="161">
        <v>92</v>
      </c>
      <c r="B1251" s="174" t="s">
        <v>737</v>
      </c>
      <c r="C1251" s="174">
        <v>940</v>
      </c>
      <c r="D1251" s="174" t="s">
        <v>2047</v>
      </c>
      <c r="E1251" s="175">
        <v>45276</v>
      </c>
    </row>
    <row r="1252" spans="1:5" ht="15">
      <c r="A1252" s="161">
        <v>92</v>
      </c>
      <c r="B1252" s="174" t="s">
        <v>737</v>
      </c>
      <c r="C1252" s="174">
        <v>960</v>
      </c>
      <c r="D1252" s="174" t="s">
        <v>2048</v>
      </c>
      <c r="E1252" s="175">
        <v>44639</v>
      </c>
    </row>
    <row r="1253" spans="1:5" ht="15">
      <c r="A1253" s="161">
        <v>92</v>
      </c>
      <c r="B1253" s="174" t="s">
        <v>737</v>
      </c>
      <c r="C1253" s="174">
        <v>980</v>
      </c>
      <c r="D1253" s="174" t="s">
        <v>2049</v>
      </c>
      <c r="E1253" s="175">
        <v>40828</v>
      </c>
    </row>
    <row r="1254" spans="1:5" ht="15">
      <c r="A1254" s="161">
        <v>93</v>
      </c>
      <c r="B1254" s="174" t="s">
        <v>739</v>
      </c>
      <c r="C1254" s="174">
        <v>140</v>
      </c>
      <c r="D1254" s="174" t="s">
        <v>2050</v>
      </c>
      <c r="E1254" s="175">
        <v>45924.69</v>
      </c>
    </row>
    <row r="1255" spans="1:5" ht="15">
      <c r="A1255" s="161">
        <v>93</v>
      </c>
      <c r="B1255" s="174" t="s">
        <v>739</v>
      </c>
      <c r="C1255" s="174">
        <v>20</v>
      </c>
      <c r="D1255" s="174" t="s">
        <v>2051</v>
      </c>
      <c r="E1255" s="175">
        <v>46722.27</v>
      </c>
    </row>
    <row r="1256" spans="1:5" ht="15">
      <c r="A1256" s="161">
        <v>93</v>
      </c>
      <c r="B1256" s="174" t="s">
        <v>739</v>
      </c>
      <c r="C1256" s="174">
        <v>230</v>
      </c>
      <c r="D1256" s="174" t="s">
        <v>2052</v>
      </c>
      <c r="E1256" s="175">
        <v>46760.53</v>
      </c>
    </row>
    <row r="1257" spans="1:5" ht="15">
      <c r="A1257" s="161">
        <v>93</v>
      </c>
      <c r="B1257" s="174" t="s">
        <v>739</v>
      </c>
      <c r="C1257" s="174">
        <v>240</v>
      </c>
      <c r="D1257" s="174" t="s">
        <v>2053</v>
      </c>
      <c r="E1257" s="175">
        <v>45315.13</v>
      </c>
    </row>
    <row r="1258" spans="1:5" ht="15">
      <c r="A1258" s="161">
        <v>93</v>
      </c>
      <c r="B1258" s="174" t="s">
        <v>739</v>
      </c>
      <c r="C1258" s="174">
        <v>250</v>
      </c>
      <c r="D1258" s="174" t="s">
        <v>2054</v>
      </c>
      <c r="E1258" s="175">
        <v>45668.06</v>
      </c>
    </row>
    <row r="1259" spans="1:5" ht="15">
      <c r="A1259" s="161">
        <v>93</v>
      </c>
      <c r="B1259" s="174" t="s">
        <v>739</v>
      </c>
      <c r="C1259" s="174">
        <v>270</v>
      </c>
      <c r="D1259" s="174" t="s">
        <v>2055</v>
      </c>
      <c r="E1259" s="175">
        <v>45916.75</v>
      </c>
    </row>
    <row r="1260" spans="1:5" ht="15">
      <c r="A1260" s="161">
        <v>93</v>
      </c>
      <c r="B1260" s="174" t="s">
        <v>739</v>
      </c>
      <c r="C1260" s="174">
        <v>371</v>
      </c>
      <c r="D1260" s="174" t="s">
        <v>2056</v>
      </c>
      <c r="E1260" s="175">
        <v>46107.86</v>
      </c>
    </row>
    <row r="1261" spans="1:5" ht="15">
      <c r="A1261" s="161">
        <v>93</v>
      </c>
      <c r="B1261" s="174" t="s">
        <v>739</v>
      </c>
      <c r="C1261" s="174">
        <v>90</v>
      </c>
      <c r="D1261" s="174" t="s">
        <v>2057</v>
      </c>
      <c r="E1261" s="175">
        <v>48374.6</v>
      </c>
    </row>
    <row r="1262" spans="1:5" ht="15">
      <c r="A1262" s="161">
        <v>94</v>
      </c>
      <c r="B1262" s="174" t="s">
        <v>741</v>
      </c>
      <c r="C1262" s="174">
        <v>1020</v>
      </c>
      <c r="D1262" s="174" t="s">
        <v>2058</v>
      </c>
      <c r="E1262" s="175">
        <v>44611</v>
      </c>
    </row>
    <row r="1263" spans="1:5" ht="15">
      <c r="A1263" s="161">
        <v>94</v>
      </c>
      <c r="B1263" s="174" t="s">
        <v>741</v>
      </c>
      <c r="C1263" s="174">
        <v>1030</v>
      </c>
      <c r="D1263" s="174" t="s">
        <v>2059</v>
      </c>
      <c r="E1263" s="175">
        <v>44037</v>
      </c>
    </row>
    <row r="1264" spans="1:5" ht="15">
      <c r="A1264" s="161">
        <v>94</v>
      </c>
      <c r="B1264" s="174" t="s">
        <v>741</v>
      </c>
      <c r="C1264" s="174">
        <v>1040</v>
      </c>
      <c r="D1264" s="174" t="s">
        <v>2060</v>
      </c>
      <c r="E1264" s="175">
        <v>44642</v>
      </c>
    </row>
    <row r="1265" spans="1:5" ht="15">
      <c r="A1265" s="161">
        <v>94</v>
      </c>
      <c r="B1265" s="174" t="s">
        <v>741</v>
      </c>
      <c r="C1265" s="174">
        <v>1050</v>
      </c>
      <c r="D1265" s="174" t="s">
        <v>301</v>
      </c>
      <c r="E1265" s="175">
        <v>43672</v>
      </c>
    </row>
    <row r="1266" spans="1:5" ht="15">
      <c r="A1266" s="161">
        <v>94</v>
      </c>
      <c r="B1266" s="174" t="s">
        <v>741</v>
      </c>
      <c r="C1266" s="174">
        <v>1060</v>
      </c>
      <c r="D1266" s="174" t="s">
        <v>2061</v>
      </c>
      <c r="E1266" s="175">
        <v>44304</v>
      </c>
    </row>
    <row r="1267" spans="1:5" ht="15">
      <c r="A1267" s="161">
        <v>94</v>
      </c>
      <c r="B1267" s="174" t="s">
        <v>741</v>
      </c>
      <c r="C1267" s="174">
        <v>1070</v>
      </c>
      <c r="D1267" s="174" t="s">
        <v>2062</v>
      </c>
      <c r="E1267" s="175">
        <v>39965</v>
      </c>
    </row>
    <row r="1268" spans="1:5" ht="15">
      <c r="A1268" s="161">
        <v>94</v>
      </c>
      <c r="B1268" s="174" t="s">
        <v>741</v>
      </c>
      <c r="C1268" s="174">
        <v>1080</v>
      </c>
      <c r="D1268" s="174" t="s">
        <v>2063</v>
      </c>
      <c r="E1268" s="175">
        <v>44782</v>
      </c>
    </row>
    <row r="1269" spans="1:5" ht="15">
      <c r="A1269" s="161">
        <v>94</v>
      </c>
      <c r="B1269" s="174" t="s">
        <v>741</v>
      </c>
      <c r="C1269" s="174">
        <v>1090</v>
      </c>
      <c r="D1269" s="174" t="s">
        <v>2064</v>
      </c>
      <c r="E1269" s="175">
        <v>46867</v>
      </c>
    </row>
    <row r="1270" spans="1:5" ht="15">
      <c r="A1270" s="161">
        <v>94</v>
      </c>
      <c r="B1270" s="174" t="s">
        <v>741</v>
      </c>
      <c r="C1270" s="174">
        <v>1110</v>
      </c>
      <c r="D1270" s="174" t="s">
        <v>2065</v>
      </c>
      <c r="E1270" s="175">
        <v>44683</v>
      </c>
    </row>
    <row r="1271" spans="1:5" ht="15">
      <c r="A1271" s="161">
        <v>94</v>
      </c>
      <c r="B1271" s="174" t="s">
        <v>741</v>
      </c>
      <c r="C1271" s="174">
        <v>20</v>
      </c>
      <c r="D1271" s="174" t="s">
        <v>2066</v>
      </c>
      <c r="E1271" s="175">
        <v>43202</v>
      </c>
    </row>
    <row r="1272" spans="1:5" ht="15">
      <c r="A1272" s="161">
        <v>94</v>
      </c>
      <c r="B1272" s="174" t="s">
        <v>741</v>
      </c>
      <c r="C1272" s="174">
        <v>260</v>
      </c>
      <c r="D1272" s="174" t="s">
        <v>2067</v>
      </c>
      <c r="E1272" s="175">
        <v>43875</v>
      </c>
    </row>
    <row r="1273" spans="1:5" ht="15">
      <c r="A1273" s="161">
        <v>94</v>
      </c>
      <c r="B1273" s="174" t="s">
        <v>741</v>
      </c>
      <c r="C1273" s="174">
        <v>40</v>
      </c>
      <c r="D1273" s="174" t="s">
        <v>2068</v>
      </c>
      <c r="E1273" s="175">
        <v>43182</v>
      </c>
    </row>
    <row r="1274" spans="1:5" ht="15">
      <c r="A1274" s="161">
        <v>94</v>
      </c>
      <c r="B1274" s="174" t="s">
        <v>741</v>
      </c>
      <c r="C1274" s="174">
        <v>50</v>
      </c>
      <c r="D1274" s="174" t="s">
        <v>2069</v>
      </c>
      <c r="E1274" s="175">
        <v>42321</v>
      </c>
    </row>
    <row r="1275" spans="1:5" ht="15">
      <c r="A1275" s="161">
        <v>94</v>
      </c>
      <c r="B1275" s="174" t="s">
        <v>741</v>
      </c>
      <c r="C1275" s="174">
        <v>620</v>
      </c>
      <c r="D1275" s="174" t="s">
        <v>2070</v>
      </c>
      <c r="E1275" s="175">
        <v>43486</v>
      </c>
    </row>
    <row r="1276" spans="1:5" ht="15">
      <c r="A1276" s="161">
        <v>94</v>
      </c>
      <c r="B1276" s="174" t="s">
        <v>741</v>
      </c>
      <c r="C1276" s="174">
        <v>70</v>
      </c>
      <c r="D1276" s="174" t="s">
        <v>2071</v>
      </c>
      <c r="E1276" s="175">
        <v>43336</v>
      </c>
    </row>
    <row r="1277" spans="1:5" ht="15">
      <c r="A1277" s="161">
        <v>95</v>
      </c>
      <c r="B1277" s="174" t="s">
        <v>743</v>
      </c>
      <c r="C1277" s="174">
        <v>120</v>
      </c>
      <c r="D1277" s="174" t="s">
        <v>2072</v>
      </c>
      <c r="E1277" s="175">
        <v>41819.31</v>
      </c>
    </row>
    <row r="1278" spans="1:5" ht="15">
      <c r="A1278" s="161">
        <v>95</v>
      </c>
      <c r="B1278" s="174" t="s">
        <v>743</v>
      </c>
      <c r="C1278" s="174">
        <v>210</v>
      </c>
      <c r="D1278" s="174" t="s">
        <v>2073</v>
      </c>
      <c r="E1278" s="175">
        <v>42562.27</v>
      </c>
    </row>
    <row r="1279" spans="1:5" ht="15">
      <c r="A1279" s="161">
        <v>95</v>
      </c>
      <c r="B1279" s="174" t="s">
        <v>743</v>
      </c>
      <c r="C1279" s="174">
        <v>300</v>
      </c>
      <c r="D1279" s="174" t="s">
        <v>2074</v>
      </c>
      <c r="E1279" s="175">
        <v>39135.31</v>
      </c>
    </row>
    <row r="1280" spans="1:5" ht="15">
      <c r="A1280" s="161">
        <v>95</v>
      </c>
      <c r="B1280" s="174" t="s">
        <v>743</v>
      </c>
      <c r="C1280" s="174">
        <v>310</v>
      </c>
      <c r="D1280" s="174" t="s">
        <v>2075</v>
      </c>
      <c r="E1280" s="175">
        <v>42194.98</v>
      </c>
    </row>
    <row r="1281" spans="1:5" ht="15">
      <c r="A1281" s="161">
        <v>96</v>
      </c>
      <c r="B1281" s="174" t="s">
        <v>745</v>
      </c>
      <c r="C1281" s="174">
        <v>1000</v>
      </c>
      <c r="D1281" s="174" t="s">
        <v>2076</v>
      </c>
      <c r="E1281" s="175">
        <v>44849.38</v>
      </c>
    </row>
    <row r="1282" spans="1:5" ht="15">
      <c r="A1282" s="161">
        <v>96</v>
      </c>
      <c r="B1282" s="174" t="s">
        <v>745</v>
      </c>
      <c r="C1282" s="174">
        <v>1010</v>
      </c>
      <c r="D1282" s="174" t="s">
        <v>2077</v>
      </c>
      <c r="E1282" s="175">
        <v>46883.58</v>
      </c>
    </row>
    <row r="1283" spans="1:5" ht="15">
      <c r="A1283" s="161">
        <v>96</v>
      </c>
      <c r="B1283" s="174" t="s">
        <v>745</v>
      </c>
      <c r="C1283" s="174">
        <v>1012</v>
      </c>
      <c r="D1283" s="174" t="s">
        <v>2078</v>
      </c>
      <c r="E1283" s="175">
        <v>46330.97</v>
      </c>
    </row>
    <row r="1284" spans="1:5" ht="15">
      <c r="A1284" s="161">
        <v>96</v>
      </c>
      <c r="B1284" s="174" t="s">
        <v>745</v>
      </c>
      <c r="C1284" s="174">
        <v>1013</v>
      </c>
      <c r="D1284" s="174" t="s">
        <v>2079</v>
      </c>
      <c r="E1284" s="175">
        <v>44703.22</v>
      </c>
    </row>
    <row r="1285" spans="1:5" ht="15">
      <c r="A1285" s="161">
        <v>96</v>
      </c>
      <c r="B1285" s="174" t="s">
        <v>745</v>
      </c>
      <c r="C1285" s="174">
        <v>1020</v>
      </c>
      <c r="D1285" s="174" t="s">
        <v>2080</v>
      </c>
      <c r="E1285" s="175">
        <v>46290.68</v>
      </c>
    </row>
    <row r="1286" spans="1:5" ht="15">
      <c r="A1286" s="161">
        <v>96</v>
      </c>
      <c r="B1286" s="174" t="s">
        <v>745</v>
      </c>
      <c r="C1286" s="174">
        <v>20</v>
      </c>
      <c r="D1286" s="174" t="s">
        <v>2081</v>
      </c>
      <c r="E1286" s="175">
        <v>44206.05</v>
      </c>
    </row>
    <row r="1287" spans="1:5" ht="15">
      <c r="A1287" s="161">
        <v>96</v>
      </c>
      <c r="B1287" s="174" t="s">
        <v>745</v>
      </c>
      <c r="C1287" s="174">
        <v>320</v>
      </c>
      <c r="D1287" s="174" t="s">
        <v>2082</v>
      </c>
      <c r="E1287" s="175">
        <v>48009.59</v>
      </c>
    </row>
    <row r="1288" spans="1:5" ht="15">
      <c r="A1288" s="161">
        <v>96</v>
      </c>
      <c r="B1288" s="174" t="s">
        <v>745</v>
      </c>
      <c r="C1288" s="174">
        <v>651</v>
      </c>
      <c r="D1288" s="174" t="s">
        <v>2083</v>
      </c>
      <c r="E1288" s="175">
        <v>42118.96</v>
      </c>
    </row>
    <row r="1289" spans="1:5" ht="15">
      <c r="A1289" s="161">
        <v>96</v>
      </c>
      <c r="B1289" s="174" t="s">
        <v>745</v>
      </c>
      <c r="C1289" s="174">
        <v>652</v>
      </c>
      <c r="D1289" s="174" t="s">
        <v>2084</v>
      </c>
      <c r="E1289" s="175">
        <v>46392.88</v>
      </c>
    </row>
    <row r="1290" spans="1:5" ht="15">
      <c r="A1290" s="161">
        <v>96</v>
      </c>
      <c r="B1290" s="174" t="s">
        <v>745</v>
      </c>
      <c r="C1290" s="174">
        <v>653</v>
      </c>
      <c r="D1290" s="174" t="s">
        <v>2085</v>
      </c>
      <c r="E1290" s="175">
        <v>45263.44</v>
      </c>
    </row>
    <row r="1291" spans="1:5" ht="15">
      <c r="A1291" s="161">
        <v>96</v>
      </c>
      <c r="B1291" s="174" t="s">
        <v>745</v>
      </c>
      <c r="C1291" s="174">
        <v>71</v>
      </c>
      <c r="D1291" s="174" t="s">
        <v>2086</v>
      </c>
      <c r="E1291" s="175">
        <v>44267.88</v>
      </c>
    </row>
    <row r="1292" spans="1:5" ht="15">
      <c r="A1292" s="161">
        <v>96</v>
      </c>
      <c r="B1292" s="174" t="s">
        <v>745</v>
      </c>
      <c r="C1292" s="174">
        <v>710</v>
      </c>
      <c r="D1292" s="174" t="s">
        <v>2087</v>
      </c>
      <c r="E1292" s="175">
        <v>42264.96</v>
      </c>
    </row>
    <row r="1293" spans="1:5" ht="15">
      <c r="A1293" s="161">
        <v>96</v>
      </c>
      <c r="B1293" s="174" t="s">
        <v>745</v>
      </c>
      <c r="C1293" s="174">
        <v>73</v>
      </c>
      <c r="D1293" s="174" t="s">
        <v>2088</v>
      </c>
      <c r="E1293" s="175">
        <v>46207.64</v>
      </c>
    </row>
    <row r="1294" spans="1:5" ht="15">
      <c r="A1294" s="161">
        <v>96</v>
      </c>
      <c r="B1294" s="174" t="s">
        <v>745</v>
      </c>
      <c r="C1294" s="174">
        <v>871</v>
      </c>
      <c r="D1294" s="174" t="s">
        <v>2089</v>
      </c>
      <c r="E1294" s="175">
        <v>44656.07</v>
      </c>
    </row>
    <row r="1295" spans="1:5" ht="15">
      <c r="A1295" s="161">
        <v>96</v>
      </c>
      <c r="B1295" s="174" t="s">
        <v>745</v>
      </c>
      <c r="C1295" s="174">
        <v>872</v>
      </c>
      <c r="D1295" s="174" t="s">
        <v>2090</v>
      </c>
      <c r="E1295" s="175">
        <v>47112.93</v>
      </c>
    </row>
    <row r="1296" spans="1:5" ht="15">
      <c r="A1296" s="161">
        <v>97</v>
      </c>
      <c r="B1296" s="174" t="s">
        <v>747</v>
      </c>
      <c r="C1296" s="174">
        <v>100</v>
      </c>
      <c r="D1296" s="174" t="s">
        <v>2091</v>
      </c>
      <c r="E1296" s="175">
        <v>45015</v>
      </c>
    </row>
    <row r="1297" spans="1:5" ht="15">
      <c r="A1297" s="161">
        <v>97</v>
      </c>
      <c r="B1297" s="174" t="s">
        <v>747</v>
      </c>
      <c r="C1297" s="174">
        <v>1073</v>
      </c>
      <c r="D1297" s="174" t="s">
        <v>2092</v>
      </c>
      <c r="E1297" s="175">
        <v>40626</v>
      </c>
    </row>
    <row r="1298" spans="1:5" ht="15">
      <c r="A1298" s="161">
        <v>97</v>
      </c>
      <c r="B1298" s="174" t="s">
        <v>747</v>
      </c>
      <c r="C1298" s="174">
        <v>1074</v>
      </c>
      <c r="D1298" s="174" t="s">
        <v>2093</v>
      </c>
      <c r="E1298" s="175">
        <v>43065</v>
      </c>
    </row>
    <row r="1299" spans="1:5" ht="15">
      <c r="A1299" s="161">
        <v>97</v>
      </c>
      <c r="B1299" s="174" t="s">
        <v>747</v>
      </c>
      <c r="C1299" s="174">
        <v>1075</v>
      </c>
      <c r="D1299" s="174" t="s">
        <v>2094</v>
      </c>
      <c r="E1299" s="175">
        <v>44332</v>
      </c>
    </row>
    <row r="1300" spans="1:5" ht="15">
      <c r="A1300" s="161">
        <v>97</v>
      </c>
      <c r="B1300" s="174" t="s">
        <v>747</v>
      </c>
      <c r="C1300" s="174">
        <v>190</v>
      </c>
      <c r="D1300" s="174" t="s">
        <v>2095</v>
      </c>
      <c r="E1300" s="175">
        <v>42322</v>
      </c>
    </row>
    <row r="1301" spans="1:5" ht="15">
      <c r="A1301" s="161">
        <v>97</v>
      </c>
      <c r="B1301" s="174" t="s">
        <v>747</v>
      </c>
      <c r="C1301" s="174">
        <v>201</v>
      </c>
      <c r="D1301" s="174" t="s">
        <v>2096</v>
      </c>
      <c r="E1301" s="175">
        <v>45811</v>
      </c>
    </row>
    <row r="1302" spans="1:5" ht="15">
      <c r="A1302" s="161">
        <v>97</v>
      </c>
      <c r="B1302" s="174" t="s">
        <v>747</v>
      </c>
      <c r="C1302" s="174">
        <v>202</v>
      </c>
      <c r="D1302" s="174" t="s">
        <v>2097</v>
      </c>
      <c r="E1302" s="175">
        <v>43833</v>
      </c>
    </row>
    <row r="1303" spans="1:5" ht="15">
      <c r="A1303" s="161">
        <v>97</v>
      </c>
      <c r="B1303" s="174" t="s">
        <v>747</v>
      </c>
      <c r="C1303" s="174">
        <v>440</v>
      </c>
      <c r="D1303" s="174" t="s">
        <v>2098</v>
      </c>
      <c r="E1303" s="175">
        <v>43189</v>
      </c>
    </row>
    <row r="1304" spans="1:5" ht="15">
      <c r="A1304" s="161">
        <v>97</v>
      </c>
      <c r="B1304" s="174" t="s">
        <v>747</v>
      </c>
      <c r="C1304" s="174">
        <v>721</v>
      </c>
      <c r="D1304" s="174" t="s">
        <v>2099</v>
      </c>
      <c r="E1304" s="175">
        <v>45287</v>
      </c>
    </row>
    <row r="1305" spans="1:5" ht="15">
      <c r="A1305" s="161">
        <v>97</v>
      </c>
      <c r="B1305" s="174" t="s">
        <v>747</v>
      </c>
      <c r="C1305" s="174">
        <v>730</v>
      </c>
      <c r="D1305" s="174" t="s">
        <v>2100</v>
      </c>
      <c r="E1305" s="175">
        <v>42779</v>
      </c>
    </row>
    <row r="1306" spans="1:5" ht="15">
      <c r="A1306" s="161">
        <v>97</v>
      </c>
      <c r="B1306" s="174" t="s">
        <v>747</v>
      </c>
      <c r="C1306" s="174">
        <v>740</v>
      </c>
      <c r="D1306" s="174" t="s">
        <v>2101</v>
      </c>
      <c r="E1306" s="175">
        <v>42714</v>
      </c>
    </row>
    <row r="1307" spans="1:5" ht="15">
      <c r="A1307" s="161">
        <v>97</v>
      </c>
      <c r="B1307" s="174" t="s">
        <v>747</v>
      </c>
      <c r="C1307" s="174">
        <v>760</v>
      </c>
      <c r="D1307" s="174" t="s">
        <v>2102</v>
      </c>
      <c r="E1307" s="175">
        <v>41685</v>
      </c>
    </row>
    <row r="1308" spans="1:5" ht="15">
      <c r="A1308" s="161">
        <v>98</v>
      </c>
      <c r="B1308" s="174" t="s">
        <v>749</v>
      </c>
      <c r="C1308" s="174">
        <v>10</v>
      </c>
      <c r="D1308" s="174" t="s">
        <v>2103</v>
      </c>
      <c r="E1308" s="175">
        <v>48563.73</v>
      </c>
    </row>
    <row r="1309" spans="1:5" ht="15">
      <c r="A1309" s="161">
        <v>98</v>
      </c>
      <c r="B1309" s="174" t="s">
        <v>749</v>
      </c>
      <c r="C1309" s="174">
        <v>140</v>
      </c>
      <c r="D1309" s="174" t="s">
        <v>2104</v>
      </c>
      <c r="E1309" s="175">
        <v>50134.32</v>
      </c>
    </row>
    <row r="1310" spans="1:5" ht="15">
      <c r="A1310" s="161">
        <v>98</v>
      </c>
      <c r="B1310" s="174" t="s">
        <v>749</v>
      </c>
      <c r="C1310" s="174">
        <v>160</v>
      </c>
      <c r="D1310" s="174" t="s">
        <v>2105</v>
      </c>
      <c r="E1310" s="175">
        <v>46811.55</v>
      </c>
    </row>
    <row r="1311" spans="1:5" ht="15">
      <c r="A1311" s="161">
        <v>98</v>
      </c>
      <c r="B1311" s="174" t="s">
        <v>749</v>
      </c>
      <c r="C1311" s="174">
        <v>170</v>
      </c>
      <c r="D1311" s="174" t="s">
        <v>2106</v>
      </c>
      <c r="E1311" s="175">
        <v>45336.63</v>
      </c>
    </row>
    <row r="1312" spans="1:5" ht="15">
      <c r="A1312" s="161">
        <v>98</v>
      </c>
      <c r="B1312" s="174" t="s">
        <v>749</v>
      </c>
      <c r="C1312" s="174">
        <v>180</v>
      </c>
      <c r="D1312" s="174" t="s">
        <v>2107</v>
      </c>
      <c r="E1312" s="175">
        <v>46353.49</v>
      </c>
    </row>
    <row r="1313" spans="1:5" ht="15">
      <c r="A1313" s="161">
        <v>98</v>
      </c>
      <c r="B1313" s="174" t="s">
        <v>749</v>
      </c>
      <c r="C1313" s="174">
        <v>190</v>
      </c>
      <c r="D1313" s="174" t="s">
        <v>2108</v>
      </c>
      <c r="E1313" s="175">
        <v>47687.26</v>
      </c>
    </row>
    <row r="1314" spans="1:5" ht="15">
      <c r="A1314" s="161">
        <v>98</v>
      </c>
      <c r="B1314" s="174" t="s">
        <v>749</v>
      </c>
      <c r="C1314" s="174">
        <v>20</v>
      </c>
      <c r="D1314" s="174" t="s">
        <v>2109</v>
      </c>
      <c r="E1314" s="175">
        <v>47583.55</v>
      </c>
    </row>
    <row r="1315" spans="1:5" ht="15">
      <c r="A1315" s="161">
        <v>98</v>
      </c>
      <c r="B1315" s="174" t="s">
        <v>749</v>
      </c>
      <c r="C1315" s="174">
        <v>200</v>
      </c>
      <c r="D1315" s="174" t="s">
        <v>2110</v>
      </c>
      <c r="E1315" s="175">
        <v>50161.58</v>
      </c>
    </row>
    <row r="1316" spans="1:5" ht="15">
      <c r="A1316" s="161">
        <v>98</v>
      </c>
      <c r="B1316" s="174" t="s">
        <v>749</v>
      </c>
      <c r="C1316" s="174">
        <v>210</v>
      </c>
      <c r="D1316" s="174" t="s">
        <v>2111</v>
      </c>
      <c r="E1316" s="175">
        <v>49166.43</v>
      </c>
    </row>
    <row r="1317" spans="1:5" ht="15">
      <c r="A1317" s="161">
        <v>98</v>
      </c>
      <c r="B1317" s="174" t="s">
        <v>749</v>
      </c>
      <c r="C1317" s="174">
        <v>220</v>
      </c>
      <c r="D1317" s="174" t="s">
        <v>2112</v>
      </c>
      <c r="E1317" s="175">
        <v>46185.43</v>
      </c>
    </row>
    <row r="1318" spans="1:5" ht="15">
      <c r="A1318" s="161">
        <v>98</v>
      </c>
      <c r="B1318" s="174" t="s">
        <v>749</v>
      </c>
      <c r="C1318" s="174">
        <v>230</v>
      </c>
      <c r="D1318" s="174" t="s">
        <v>2113</v>
      </c>
      <c r="E1318" s="175">
        <v>47693.37</v>
      </c>
    </row>
    <row r="1319" spans="1:5" ht="15">
      <c r="A1319" s="161">
        <v>98</v>
      </c>
      <c r="B1319" s="174" t="s">
        <v>749</v>
      </c>
      <c r="C1319" s="174">
        <v>30</v>
      </c>
      <c r="D1319" s="174" t="s">
        <v>2114</v>
      </c>
      <c r="E1319" s="175">
        <v>46701.8</v>
      </c>
    </row>
    <row r="1320" spans="1:5" ht="15">
      <c r="A1320" s="161">
        <v>98</v>
      </c>
      <c r="B1320" s="174" t="s">
        <v>749</v>
      </c>
      <c r="C1320" s="174">
        <v>332</v>
      </c>
      <c r="D1320" s="174" t="s">
        <v>2115</v>
      </c>
      <c r="E1320" s="175">
        <v>47280.29</v>
      </c>
    </row>
    <row r="1321" spans="1:5" ht="15">
      <c r="A1321" s="161">
        <v>98</v>
      </c>
      <c r="B1321" s="174" t="s">
        <v>749</v>
      </c>
      <c r="C1321" s="174">
        <v>333</v>
      </c>
      <c r="D1321" s="174" t="s">
        <v>2116</v>
      </c>
      <c r="E1321" s="175">
        <v>48467.76</v>
      </c>
    </row>
    <row r="1322" spans="1:5" ht="15">
      <c r="A1322" s="161">
        <v>98</v>
      </c>
      <c r="B1322" s="174" t="s">
        <v>749</v>
      </c>
      <c r="C1322" s="174">
        <v>335</v>
      </c>
      <c r="D1322" s="174" t="s">
        <v>2117</v>
      </c>
      <c r="E1322" s="175">
        <v>45736.71</v>
      </c>
    </row>
    <row r="1323" spans="1:5" ht="15">
      <c r="A1323" s="161">
        <v>98</v>
      </c>
      <c r="B1323" s="174" t="s">
        <v>749</v>
      </c>
      <c r="C1323" s="174">
        <v>50</v>
      </c>
      <c r="D1323" s="174" t="s">
        <v>2118</v>
      </c>
      <c r="E1323" s="175">
        <v>50855.78</v>
      </c>
    </row>
    <row r="1324" spans="1:5" ht="15">
      <c r="A1324" s="161">
        <v>98</v>
      </c>
      <c r="B1324" s="174" t="s">
        <v>749</v>
      </c>
      <c r="C1324" s="174">
        <v>60</v>
      </c>
      <c r="D1324" s="174" t="s">
        <v>2119</v>
      </c>
      <c r="E1324" s="175">
        <v>47353.89</v>
      </c>
    </row>
    <row r="1325" spans="1:5" ht="15">
      <c r="A1325" s="161">
        <v>98</v>
      </c>
      <c r="B1325" s="174" t="s">
        <v>749</v>
      </c>
      <c r="C1325" s="174">
        <v>80</v>
      </c>
      <c r="D1325" s="174" t="s">
        <v>2120</v>
      </c>
      <c r="E1325" s="175">
        <v>47353.45</v>
      </c>
    </row>
    <row r="1326" spans="1:5" ht="15">
      <c r="A1326" s="161">
        <v>98</v>
      </c>
      <c r="B1326" s="174" t="s">
        <v>749</v>
      </c>
      <c r="C1326" s="174">
        <v>90</v>
      </c>
      <c r="D1326" s="174" t="s">
        <v>2121</v>
      </c>
      <c r="E1326" s="175">
        <v>48262.73</v>
      </c>
    </row>
    <row r="1327" spans="1:5" ht="15">
      <c r="A1327" s="161">
        <v>101</v>
      </c>
      <c r="B1327" s="174" t="s">
        <v>1502</v>
      </c>
      <c r="C1327" s="174">
        <v>10</v>
      </c>
      <c r="D1327" s="174" t="s">
        <v>2122</v>
      </c>
      <c r="E1327" s="175">
        <v>68165.42</v>
      </c>
    </row>
    <row r="1328" spans="1:5" ht="15">
      <c r="A1328" s="161">
        <v>101</v>
      </c>
      <c r="B1328" s="174" t="s">
        <v>1502</v>
      </c>
      <c r="C1328" s="174">
        <v>100</v>
      </c>
      <c r="D1328" s="174" t="s">
        <v>2123</v>
      </c>
      <c r="E1328" s="175">
        <v>68290.15</v>
      </c>
    </row>
    <row r="1329" spans="1:5" ht="15">
      <c r="A1329" s="161">
        <v>101</v>
      </c>
      <c r="B1329" s="174" t="s">
        <v>1502</v>
      </c>
      <c r="C1329" s="174">
        <v>110</v>
      </c>
      <c r="D1329" s="174" t="s">
        <v>2124</v>
      </c>
      <c r="E1329" s="175">
        <v>68898.62</v>
      </c>
    </row>
    <row r="1330" spans="1:5" ht="15">
      <c r="A1330" s="161">
        <v>101</v>
      </c>
      <c r="B1330" s="174" t="s">
        <v>1502</v>
      </c>
      <c r="C1330" s="174">
        <v>120</v>
      </c>
      <c r="D1330" s="174" t="s">
        <v>2125</v>
      </c>
      <c r="E1330" s="175">
        <v>72588.88</v>
      </c>
    </row>
    <row r="1331" spans="1:5" ht="15">
      <c r="A1331" s="161">
        <v>101</v>
      </c>
      <c r="B1331" s="174" t="s">
        <v>1502</v>
      </c>
      <c r="C1331" s="174">
        <v>160</v>
      </c>
      <c r="D1331" s="174" t="s">
        <v>2126</v>
      </c>
      <c r="E1331" s="175">
        <v>69536.69</v>
      </c>
    </row>
    <row r="1332" spans="1:5" ht="15">
      <c r="A1332" s="161">
        <v>101</v>
      </c>
      <c r="B1332" s="174" t="s">
        <v>1502</v>
      </c>
      <c r="C1332" s="174">
        <v>170</v>
      </c>
      <c r="D1332" s="174" t="s">
        <v>2127</v>
      </c>
      <c r="E1332" s="175">
        <v>65806.74</v>
      </c>
    </row>
    <row r="1333" spans="1:5" ht="15">
      <c r="A1333" s="161">
        <v>101</v>
      </c>
      <c r="B1333" s="174" t="s">
        <v>1502</v>
      </c>
      <c r="C1333" s="174">
        <v>190</v>
      </c>
      <c r="D1333" s="174" t="s">
        <v>2128</v>
      </c>
      <c r="E1333" s="175">
        <v>70430.43</v>
      </c>
    </row>
    <row r="1334" spans="1:5" ht="15">
      <c r="A1334" s="161">
        <v>101</v>
      </c>
      <c r="B1334" s="174" t="s">
        <v>1502</v>
      </c>
      <c r="C1334" s="174">
        <v>210</v>
      </c>
      <c r="D1334" s="174" t="s">
        <v>2129</v>
      </c>
      <c r="E1334" s="175">
        <v>70617.92</v>
      </c>
    </row>
    <row r="1335" spans="1:5" ht="15">
      <c r="A1335" s="161">
        <v>101</v>
      </c>
      <c r="B1335" s="174" t="s">
        <v>1502</v>
      </c>
      <c r="C1335" s="174">
        <v>220</v>
      </c>
      <c r="D1335" s="174" t="s">
        <v>2130</v>
      </c>
      <c r="E1335" s="175">
        <v>72344.33</v>
      </c>
    </row>
    <row r="1336" spans="1:5" ht="15">
      <c r="A1336" s="161">
        <v>101</v>
      </c>
      <c r="B1336" s="174" t="s">
        <v>1502</v>
      </c>
      <c r="C1336" s="174">
        <v>230</v>
      </c>
      <c r="D1336" s="174" t="s">
        <v>2131</v>
      </c>
      <c r="E1336" s="175">
        <v>66448.44</v>
      </c>
    </row>
    <row r="1337" spans="1:5" ht="15">
      <c r="A1337" s="161">
        <v>101</v>
      </c>
      <c r="B1337" s="174" t="s">
        <v>1502</v>
      </c>
      <c r="C1337" s="174">
        <v>30</v>
      </c>
      <c r="D1337" s="174" t="s">
        <v>2132</v>
      </c>
      <c r="E1337" s="175">
        <v>67317.7</v>
      </c>
    </row>
    <row r="1338" spans="1:5" ht="15">
      <c r="A1338" s="161">
        <v>101</v>
      </c>
      <c r="B1338" s="174" t="s">
        <v>1502</v>
      </c>
      <c r="C1338" s="174">
        <v>333</v>
      </c>
      <c r="D1338" s="174" t="s">
        <v>2133</v>
      </c>
      <c r="E1338" s="175">
        <v>68439.98</v>
      </c>
    </row>
    <row r="1339" spans="1:5" ht="15">
      <c r="A1339" s="161">
        <v>101</v>
      </c>
      <c r="B1339" s="174" t="s">
        <v>1502</v>
      </c>
      <c r="C1339" s="174">
        <v>50</v>
      </c>
      <c r="D1339" s="174" t="s">
        <v>2134</v>
      </c>
      <c r="E1339" s="175">
        <v>70619.61</v>
      </c>
    </row>
    <row r="1340" spans="1:5" ht="15">
      <c r="A1340" s="161">
        <v>101</v>
      </c>
      <c r="B1340" s="174" t="s">
        <v>1502</v>
      </c>
      <c r="C1340" s="174">
        <v>60</v>
      </c>
      <c r="D1340" s="174" t="s">
        <v>2135</v>
      </c>
      <c r="E1340" s="175">
        <v>62821.83</v>
      </c>
    </row>
    <row r="1341" spans="1:5" ht="15">
      <c r="A1341" s="161">
        <v>101</v>
      </c>
      <c r="B1341" s="174" t="s">
        <v>1502</v>
      </c>
      <c r="C1341" s="174">
        <v>80</v>
      </c>
      <c r="D1341" s="174" t="s">
        <v>2136</v>
      </c>
      <c r="E1341" s="175">
        <v>70692.95</v>
      </c>
    </row>
    <row r="1342" spans="1:5" ht="15">
      <c r="A1342" s="161">
        <v>101</v>
      </c>
      <c r="B1342" s="174" t="s">
        <v>1502</v>
      </c>
      <c r="C1342" s="174">
        <v>90</v>
      </c>
      <c r="D1342" s="174" t="s">
        <v>2137</v>
      </c>
      <c r="E1342" s="175">
        <v>66413.85</v>
      </c>
    </row>
    <row r="1343" spans="1:5" ht="15">
      <c r="A1343" s="161">
        <v>102</v>
      </c>
      <c r="B1343" s="174" t="s">
        <v>1504</v>
      </c>
      <c r="C1343" s="174">
        <v>10</v>
      </c>
      <c r="D1343" s="174" t="s">
        <v>2138</v>
      </c>
      <c r="E1343" s="175">
        <v>43375</v>
      </c>
    </row>
    <row r="1344" spans="1:5" ht="15">
      <c r="A1344" s="161">
        <v>102</v>
      </c>
      <c r="B1344" s="174" t="s">
        <v>1504</v>
      </c>
      <c r="C1344" s="174">
        <v>100</v>
      </c>
      <c r="D1344" s="174" t="s">
        <v>2139</v>
      </c>
      <c r="E1344" s="175">
        <v>43545</v>
      </c>
    </row>
    <row r="1345" spans="1:5" ht="15">
      <c r="A1345" s="161">
        <v>102</v>
      </c>
      <c r="B1345" s="174" t="s">
        <v>1504</v>
      </c>
      <c r="C1345" s="174">
        <v>60</v>
      </c>
      <c r="D1345" s="174" t="s">
        <v>2140</v>
      </c>
      <c r="E1345" s="175">
        <v>47809</v>
      </c>
    </row>
    <row r="1346" spans="1:5" ht="15">
      <c r="A1346" s="161">
        <v>102</v>
      </c>
      <c r="B1346" s="174" t="s">
        <v>1504</v>
      </c>
      <c r="C1346" s="174">
        <v>70</v>
      </c>
      <c r="D1346" s="174" t="s">
        <v>2141</v>
      </c>
      <c r="E1346" s="175">
        <v>46209</v>
      </c>
    </row>
    <row r="1347" spans="1:5" ht="15">
      <c r="A1347" s="161">
        <v>102</v>
      </c>
      <c r="B1347" s="174" t="s">
        <v>1504</v>
      </c>
      <c r="C1347" s="174">
        <v>80</v>
      </c>
      <c r="D1347" s="174" t="s">
        <v>2142</v>
      </c>
      <c r="E1347" s="175">
        <v>45600</v>
      </c>
    </row>
    <row r="1348" spans="1:5" ht="15">
      <c r="A1348" s="161">
        <v>102</v>
      </c>
      <c r="B1348" s="174" t="s">
        <v>1504</v>
      </c>
      <c r="C1348" s="174">
        <v>90</v>
      </c>
      <c r="D1348" s="174" t="s">
        <v>2143</v>
      </c>
      <c r="E1348" s="175">
        <v>43997</v>
      </c>
    </row>
    <row r="1349" spans="1:5" ht="15">
      <c r="A1349" s="161">
        <v>103</v>
      </c>
      <c r="B1349" s="174" t="s">
        <v>1506</v>
      </c>
      <c r="C1349" s="174">
        <v>40</v>
      </c>
      <c r="D1349" s="174" t="s">
        <v>2144</v>
      </c>
      <c r="E1349" s="175">
        <v>41386</v>
      </c>
    </row>
    <row r="1350" spans="1:5" ht="15">
      <c r="A1350" s="161">
        <v>103</v>
      </c>
      <c r="B1350" s="174" t="s">
        <v>1506</v>
      </c>
      <c r="C1350" s="174">
        <v>61</v>
      </c>
      <c r="D1350" s="174" t="s">
        <v>2145</v>
      </c>
      <c r="E1350" s="175">
        <v>42708</v>
      </c>
    </row>
    <row r="1351" spans="1:5" ht="15">
      <c r="A1351" s="161">
        <v>103</v>
      </c>
      <c r="B1351" s="174" t="s">
        <v>1506</v>
      </c>
      <c r="C1351" s="174">
        <v>62</v>
      </c>
      <c r="D1351" s="174" t="s">
        <v>2146</v>
      </c>
      <c r="E1351" s="175">
        <v>44677</v>
      </c>
    </row>
    <row r="1352" spans="1:5" ht="15">
      <c r="A1352" s="161">
        <v>103</v>
      </c>
      <c r="B1352" s="174" t="s">
        <v>1506</v>
      </c>
      <c r="C1352" s="174">
        <v>70</v>
      </c>
      <c r="D1352" s="174" t="s">
        <v>2147</v>
      </c>
      <c r="E1352" s="175">
        <v>41183</v>
      </c>
    </row>
    <row r="1353" spans="1:5" ht="15">
      <c r="A1353" s="161">
        <v>104</v>
      </c>
      <c r="B1353" s="174" t="s">
        <v>1508</v>
      </c>
      <c r="C1353" s="174">
        <v>10</v>
      </c>
      <c r="D1353" s="174" t="s">
        <v>354</v>
      </c>
      <c r="E1353" s="175">
        <v>49904.6</v>
      </c>
    </row>
    <row r="1354" spans="1:5" ht="15">
      <c r="A1354" s="161">
        <v>104</v>
      </c>
      <c r="B1354" s="174" t="s">
        <v>1508</v>
      </c>
      <c r="C1354" s="174">
        <v>100</v>
      </c>
      <c r="D1354" s="174" t="s">
        <v>2148</v>
      </c>
      <c r="E1354" s="175">
        <v>52221.92</v>
      </c>
    </row>
    <row r="1355" spans="1:5" ht="15">
      <c r="A1355" s="161">
        <v>104</v>
      </c>
      <c r="B1355" s="174" t="s">
        <v>1508</v>
      </c>
      <c r="C1355" s="174">
        <v>110</v>
      </c>
      <c r="D1355" s="174" t="s">
        <v>2149</v>
      </c>
      <c r="E1355" s="175">
        <v>49715.29</v>
      </c>
    </row>
    <row r="1356" spans="1:5" ht="15">
      <c r="A1356" s="161">
        <v>104</v>
      </c>
      <c r="B1356" s="174" t="s">
        <v>1508</v>
      </c>
      <c r="C1356" s="174">
        <v>120</v>
      </c>
      <c r="D1356" s="174" t="s">
        <v>2150</v>
      </c>
      <c r="E1356" s="175">
        <v>51826.51</v>
      </c>
    </row>
    <row r="1357" spans="1:5" ht="15">
      <c r="A1357" s="161">
        <v>104</v>
      </c>
      <c r="B1357" s="174" t="s">
        <v>1508</v>
      </c>
      <c r="C1357" s="174">
        <v>140</v>
      </c>
      <c r="D1357" s="174" t="s">
        <v>2151</v>
      </c>
      <c r="E1357" s="175">
        <v>52378.44</v>
      </c>
    </row>
    <row r="1358" spans="1:5" ht="15">
      <c r="A1358" s="161">
        <v>104</v>
      </c>
      <c r="B1358" s="174" t="s">
        <v>1508</v>
      </c>
      <c r="C1358" s="174">
        <v>40</v>
      </c>
      <c r="D1358" s="174" t="s">
        <v>2152</v>
      </c>
      <c r="E1358" s="175">
        <v>54355.86</v>
      </c>
    </row>
    <row r="1359" spans="1:5" ht="15">
      <c r="A1359" s="161">
        <v>104</v>
      </c>
      <c r="B1359" s="174" t="s">
        <v>1508</v>
      </c>
      <c r="C1359" s="174">
        <v>50</v>
      </c>
      <c r="D1359" s="174" t="s">
        <v>2153</v>
      </c>
      <c r="E1359" s="175">
        <v>50489.48</v>
      </c>
    </row>
    <row r="1360" spans="1:5" ht="15">
      <c r="A1360" s="161">
        <v>104</v>
      </c>
      <c r="B1360" s="174" t="s">
        <v>1508</v>
      </c>
      <c r="C1360" s="174">
        <v>70</v>
      </c>
      <c r="D1360" s="174" t="s">
        <v>2154</v>
      </c>
      <c r="E1360" s="175">
        <v>49179.65</v>
      </c>
    </row>
    <row r="1361" spans="1:5" ht="15">
      <c r="A1361" s="161">
        <v>104</v>
      </c>
      <c r="B1361" s="174" t="s">
        <v>1508</v>
      </c>
      <c r="C1361" s="174">
        <v>90</v>
      </c>
      <c r="D1361" s="174" t="s">
        <v>2155</v>
      </c>
      <c r="E1361" s="175">
        <v>52127.34</v>
      </c>
    </row>
    <row r="1362" spans="1:5" ht="15">
      <c r="A1362" s="161">
        <v>106</v>
      </c>
      <c r="B1362" s="174" t="s">
        <v>1510</v>
      </c>
      <c r="C1362" s="174">
        <v>20</v>
      </c>
      <c r="D1362" s="174" t="s">
        <v>2156</v>
      </c>
      <c r="E1362" s="175">
        <v>48385</v>
      </c>
    </row>
    <row r="1363" spans="1:5" ht="15">
      <c r="A1363" s="161">
        <v>106</v>
      </c>
      <c r="B1363" s="174" t="s">
        <v>1510</v>
      </c>
      <c r="C1363" s="174">
        <v>30</v>
      </c>
      <c r="D1363" s="174" t="s">
        <v>1764</v>
      </c>
      <c r="E1363" s="175">
        <v>50765</v>
      </c>
    </row>
    <row r="1364" spans="1:5" ht="15">
      <c r="A1364" s="161">
        <v>106</v>
      </c>
      <c r="B1364" s="174" t="s">
        <v>1510</v>
      </c>
      <c r="C1364" s="174">
        <v>40</v>
      </c>
      <c r="D1364" s="174" t="s">
        <v>2157</v>
      </c>
      <c r="E1364" s="175">
        <v>53184</v>
      </c>
    </row>
    <row r="1365" spans="1:5" ht="15">
      <c r="A1365" s="161">
        <v>106</v>
      </c>
      <c r="B1365" s="174" t="s">
        <v>1510</v>
      </c>
      <c r="C1365" s="174">
        <v>50</v>
      </c>
      <c r="D1365" s="174" t="s">
        <v>2158</v>
      </c>
      <c r="E1365" s="175">
        <v>48861</v>
      </c>
    </row>
    <row r="1366" spans="1:5" ht="15">
      <c r="A1366" s="161">
        <v>106</v>
      </c>
      <c r="B1366" s="174" t="s">
        <v>1510</v>
      </c>
      <c r="C1366" s="174">
        <v>60</v>
      </c>
      <c r="D1366" s="174" t="s">
        <v>2159</v>
      </c>
      <c r="E1366" s="175">
        <v>52114</v>
      </c>
    </row>
    <row r="1367" spans="1:5" ht="15">
      <c r="A1367" s="161">
        <v>107</v>
      </c>
      <c r="B1367" s="174" t="s">
        <v>1512</v>
      </c>
      <c r="C1367" s="174">
        <v>260</v>
      </c>
      <c r="D1367" s="174" t="s">
        <v>2160</v>
      </c>
      <c r="E1367" s="175">
        <v>47046.2</v>
      </c>
    </row>
    <row r="1368" spans="1:5" ht="15">
      <c r="A1368" s="161">
        <v>107</v>
      </c>
      <c r="B1368" s="174" t="s">
        <v>1512</v>
      </c>
      <c r="C1368" s="174">
        <v>350</v>
      </c>
      <c r="D1368" s="174" t="s">
        <v>2161</v>
      </c>
      <c r="E1368" s="175">
        <v>49220.71</v>
      </c>
    </row>
    <row r="1369" spans="1:5" ht="15">
      <c r="A1369" s="161">
        <v>107</v>
      </c>
      <c r="B1369" s="174" t="s">
        <v>1512</v>
      </c>
      <c r="C1369" s="174">
        <v>360</v>
      </c>
      <c r="D1369" s="174" t="s">
        <v>2162</v>
      </c>
      <c r="E1369" s="175">
        <v>45569.46</v>
      </c>
    </row>
    <row r="1370" spans="1:5" ht="15">
      <c r="A1370" s="161">
        <v>108</v>
      </c>
      <c r="B1370" s="174" t="s">
        <v>1514</v>
      </c>
      <c r="C1370" s="174">
        <v>1270</v>
      </c>
      <c r="D1370" s="174" t="s">
        <v>2163</v>
      </c>
      <c r="E1370" s="175">
        <v>44553.54</v>
      </c>
    </row>
    <row r="1371" spans="1:5" ht="15">
      <c r="A1371" s="161">
        <v>108</v>
      </c>
      <c r="B1371" s="174" t="s">
        <v>1514</v>
      </c>
      <c r="C1371" s="174">
        <v>1372</v>
      </c>
      <c r="D1371" s="174" t="s">
        <v>2164</v>
      </c>
      <c r="E1371" s="175">
        <v>42608.56</v>
      </c>
    </row>
    <row r="1372" spans="1:5" ht="15">
      <c r="A1372" s="161">
        <v>108</v>
      </c>
      <c r="B1372" s="174" t="s">
        <v>1514</v>
      </c>
      <c r="C1372" s="174">
        <v>1373</v>
      </c>
      <c r="D1372" s="174" t="s">
        <v>2165</v>
      </c>
      <c r="E1372" s="175">
        <v>43496.05</v>
      </c>
    </row>
    <row r="1373" spans="1:5" ht="15">
      <c r="A1373" s="161">
        <v>108</v>
      </c>
      <c r="B1373" s="174" t="s">
        <v>1514</v>
      </c>
      <c r="C1373" s="174">
        <v>1374</v>
      </c>
      <c r="D1373" s="174" t="s">
        <v>2166</v>
      </c>
      <c r="E1373" s="175">
        <v>47854.95</v>
      </c>
    </row>
    <row r="1374" spans="1:5" ht="15">
      <c r="A1374" s="161">
        <v>108</v>
      </c>
      <c r="B1374" s="174" t="s">
        <v>1514</v>
      </c>
      <c r="C1374" s="174">
        <v>139</v>
      </c>
      <c r="D1374" s="174" t="s">
        <v>2167</v>
      </c>
      <c r="E1374" s="175">
        <v>43418.09</v>
      </c>
    </row>
    <row r="1375" spans="1:5" ht="15">
      <c r="A1375" s="161">
        <v>108</v>
      </c>
      <c r="B1375" s="174" t="s">
        <v>1514</v>
      </c>
      <c r="C1375" s="174">
        <v>170</v>
      </c>
      <c r="D1375" s="174" t="s">
        <v>2168</v>
      </c>
      <c r="E1375" s="175">
        <v>46225.19</v>
      </c>
    </row>
    <row r="1376" spans="1:5" ht="15">
      <c r="A1376" s="161">
        <v>108</v>
      </c>
      <c r="B1376" s="174" t="s">
        <v>1514</v>
      </c>
      <c r="C1376" s="174">
        <v>180</v>
      </c>
      <c r="D1376" s="174" t="s">
        <v>2169</v>
      </c>
      <c r="E1376" s="175">
        <v>45261.97</v>
      </c>
    </row>
    <row r="1377" spans="1:5" ht="15">
      <c r="A1377" s="161">
        <v>108</v>
      </c>
      <c r="B1377" s="174" t="s">
        <v>1514</v>
      </c>
      <c r="C1377" s="174">
        <v>190</v>
      </c>
      <c r="D1377" s="174" t="s">
        <v>2170</v>
      </c>
      <c r="E1377" s="175">
        <v>42794.46</v>
      </c>
    </row>
    <row r="1378" spans="1:5" ht="15">
      <c r="A1378" s="161">
        <v>108</v>
      </c>
      <c r="B1378" s="174" t="s">
        <v>1514</v>
      </c>
      <c r="C1378" s="174">
        <v>20</v>
      </c>
      <c r="D1378" s="174" t="s">
        <v>2171</v>
      </c>
      <c r="E1378" s="175">
        <v>45771.88</v>
      </c>
    </row>
    <row r="1379" spans="1:5" ht="15">
      <c r="A1379" s="161">
        <v>108</v>
      </c>
      <c r="B1379" s="174" t="s">
        <v>1514</v>
      </c>
      <c r="C1379" s="174">
        <v>200</v>
      </c>
      <c r="D1379" s="174" t="s">
        <v>2172</v>
      </c>
      <c r="E1379" s="175">
        <v>43712.74</v>
      </c>
    </row>
    <row r="1380" spans="1:5" ht="15">
      <c r="A1380" s="161">
        <v>108</v>
      </c>
      <c r="B1380" s="174" t="s">
        <v>1514</v>
      </c>
      <c r="C1380" s="174">
        <v>210</v>
      </c>
      <c r="D1380" s="174" t="s">
        <v>2173</v>
      </c>
      <c r="E1380" s="175">
        <v>47872.92</v>
      </c>
    </row>
    <row r="1381" spans="1:5" ht="15">
      <c r="A1381" s="161">
        <v>108</v>
      </c>
      <c r="B1381" s="174" t="s">
        <v>1514</v>
      </c>
      <c r="C1381" s="174">
        <v>220</v>
      </c>
      <c r="D1381" s="174" t="s">
        <v>2174</v>
      </c>
      <c r="E1381" s="175">
        <v>40688.53</v>
      </c>
    </row>
    <row r="1382" spans="1:5" ht="15">
      <c r="A1382" s="161">
        <v>108</v>
      </c>
      <c r="B1382" s="174" t="s">
        <v>1514</v>
      </c>
      <c r="C1382" s="174">
        <v>250</v>
      </c>
      <c r="D1382" s="174" t="s">
        <v>2175</v>
      </c>
      <c r="E1382" s="175">
        <v>44765.64</v>
      </c>
    </row>
    <row r="1383" spans="1:5" ht="15">
      <c r="A1383" s="161">
        <v>108</v>
      </c>
      <c r="B1383" s="174" t="s">
        <v>1514</v>
      </c>
      <c r="C1383" s="174">
        <v>260</v>
      </c>
      <c r="D1383" s="174" t="s">
        <v>2176</v>
      </c>
      <c r="E1383" s="175">
        <v>43070.62</v>
      </c>
    </row>
    <row r="1384" spans="1:5" ht="15">
      <c r="A1384" s="161">
        <v>108</v>
      </c>
      <c r="B1384" s="174" t="s">
        <v>1514</v>
      </c>
      <c r="C1384" s="174">
        <v>40</v>
      </c>
      <c r="D1384" s="174" t="s">
        <v>2177</v>
      </c>
      <c r="E1384" s="175">
        <v>46041.29</v>
      </c>
    </row>
    <row r="1385" spans="1:5" ht="15">
      <c r="A1385" s="161">
        <v>108</v>
      </c>
      <c r="B1385" s="174" t="s">
        <v>1514</v>
      </c>
      <c r="C1385" s="174">
        <v>50</v>
      </c>
      <c r="D1385" s="174" t="s">
        <v>2178</v>
      </c>
      <c r="E1385" s="175">
        <v>44315.9</v>
      </c>
    </row>
    <row r="1386" spans="1:5" ht="15">
      <c r="A1386" s="161">
        <v>109</v>
      </c>
      <c r="B1386" s="174" t="s">
        <v>1516</v>
      </c>
      <c r="C1386" s="174">
        <v>240</v>
      </c>
      <c r="D1386" s="174" t="s">
        <v>2179</v>
      </c>
      <c r="E1386" s="175">
        <v>59578</v>
      </c>
    </row>
    <row r="1387" spans="1:5" ht="15">
      <c r="A1387" s="161">
        <v>109</v>
      </c>
      <c r="B1387" s="174" t="s">
        <v>1516</v>
      </c>
      <c r="C1387" s="174">
        <v>251</v>
      </c>
      <c r="D1387" s="174" t="s">
        <v>2180</v>
      </c>
      <c r="E1387" s="175">
        <v>61789</v>
      </c>
    </row>
    <row r="1388" spans="1:5" ht="15">
      <c r="A1388" s="161">
        <v>109</v>
      </c>
      <c r="B1388" s="174" t="s">
        <v>1516</v>
      </c>
      <c r="C1388" s="174">
        <v>252</v>
      </c>
      <c r="D1388" s="174" t="s">
        <v>2181</v>
      </c>
      <c r="E1388" s="175">
        <v>62307</v>
      </c>
    </row>
    <row r="1389" spans="1:5" ht="15">
      <c r="A1389" s="161">
        <v>109</v>
      </c>
      <c r="B1389" s="174" t="s">
        <v>1516</v>
      </c>
      <c r="C1389" s="174">
        <v>260</v>
      </c>
      <c r="D1389" s="174" t="s">
        <v>1308</v>
      </c>
      <c r="E1389" s="175">
        <v>58494</v>
      </c>
    </row>
    <row r="1390" spans="1:5" ht="15">
      <c r="A1390" s="161">
        <v>110</v>
      </c>
      <c r="B1390" s="174" t="s">
        <v>1518</v>
      </c>
      <c r="C1390" s="174">
        <v>272</v>
      </c>
      <c r="D1390" s="174" t="s">
        <v>2182</v>
      </c>
      <c r="E1390" s="175">
        <v>48155.8</v>
      </c>
    </row>
    <row r="1391" spans="1:5" ht="15">
      <c r="A1391" s="161">
        <v>110</v>
      </c>
      <c r="B1391" s="174" t="s">
        <v>1518</v>
      </c>
      <c r="C1391" s="174">
        <v>273</v>
      </c>
      <c r="D1391" s="174" t="s">
        <v>2183</v>
      </c>
      <c r="E1391" s="175">
        <v>49159.24</v>
      </c>
    </row>
    <row r="1392" spans="1:5" ht="15">
      <c r="A1392" s="161">
        <v>110</v>
      </c>
      <c r="B1392" s="174" t="s">
        <v>1518</v>
      </c>
      <c r="C1392" s="174">
        <v>30</v>
      </c>
      <c r="D1392" s="174" t="s">
        <v>2184</v>
      </c>
      <c r="E1392" s="175">
        <v>54546.25</v>
      </c>
    </row>
    <row r="1393" spans="1:5" ht="15">
      <c r="A1393" s="161">
        <v>110</v>
      </c>
      <c r="B1393" s="174" t="s">
        <v>1518</v>
      </c>
      <c r="C1393" s="174">
        <v>40</v>
      </c>
      <c r="D1393" s="174" t="s">
        <v>2185</v>
      </c>
      <c r="E1393" s="175">
        <v>47387.22</v>
      </c>
    </row>
    <row r="1394" spans="1:5" ht="15">
      <c r="A1394" s="161">
        <v>110</v>
      </c>
      <c r="B1394" s="174" t="s">
        <v>1518</v>
      </c>
      <c r="C1394" s="174">
        <v>50</v>
      </c>
      <c r="D1394" s="174" t="s">
        <v>2186</v>
      </c>
      <c r="E1394" s="175">
        <v>48155</v>
      </c>
    </row>
    <row r="1395" spans="1:5" ht="15">
      <c r="A1395" s="161">
        <v>111</v>
      </c>
      <c r="B1395" s="174" t="s">
        <v>1520</v>
      </c>
      <c r="C1395" s="174">
        <v>10</v>
      </c>
      <c r="D1395" s="174" t="s">
        <v>2187</v>
      </c>
      <c r="E1395" s="175">
        <v>39527</v>
      </c>
    </row>
    <row r="1396" spans="1:5" ht="15">
      <c r="A1396" s="161">
        <v>111</v>
      </c>
      <c r="B1396" s="174" t="s">
        <v>1520</v>
      </c>
      <c r="C1396" s="174">
        <v>31</v>
      </c>
      <c r="D1396" s="174" t="s">
        <v>2188</v>
      </c>
      <c r="E1396" s="175">
        <v>41153</v>
      </c>
    </row>
    <row r="1397" spans="1:5" ht="15">
      <c r="A1397" s="161">
        <v>111</v>
      </c>
      <c r="B1397" s="174" t="s">
        <v>1520</v>
      </c>
      <c r="C1397" s="174">
        <v>32</v>
      </c>
      <c r="D1397" s="174" t="s">
        <v>2189</v>
      </c>
      <c r="E1397" s="175">
        <v>39956</v>
      </c>
    </row>
    <row r="1398" spans="1:5" ht="15">
      <c r="A1398" s="161">
        <v>112</v>
      </c>
      <c r="B1398" s="174" t="s">
        <v>1522</v>
      </c>
      <c r="C1398" s="174">
        <v>110</v>
      </c>
      <c r="D1398" s="174" t="s">
        <v>2190</v>
      </c>
      <c r="E1398" s="175">
        <v>46647</v>
      </c>
    </row>
    <row r="1399" spans="1:5" ht="15">
      <c r="A1399" s="161">
        <v>112</v>
      </c>
      <c r="B1399" s="174" t="s">
        <v>1522</v>
      </c>
      <c r="C1399" s="174">
        <v>120</v>
      </c>
      <c r="D1399" s="174" t="s">
        <v>47</v>
      </c>
      <c r="E1399" s="175">
        <v>44866</v>
      </c>
    </row>
    <row r="1400" spans="1:5" ht="15">
      <c r="A1400" s="161">
        <v>112</v>
      </c>
      <c r="B1400" s="174" t="s">
        <v>1522</v>
      </c>
      <c r="C1400" s="174">
        <v>160</v>
      </c>
      <c r="D1400" s="174" t="s">
        <v>2191</v>
      </c>
      <c r="E1400" s="175">
        <v>48178</v>
      </c>
    </row>
    <row r="1401" spans="1:5" ht="15">
      <c r="A1401" s="161">
        <v>112</v>
      </c>
      <c r="B1401" s="174" t="s">
        <v>1522</v>
      </c>
      <c r="C1401" s="174">
        <v>180</v>
      </c>
      <c r="D1401" s="174" t="s">
        <v>2192</v>
      </c>
      <c r="E1401" s="175">
        <v>42846</v>
      </c>
    </row>
    <row r="1402" spans="1:5" ht="15">
      <c r="A1402" s="161">
        <v>112</v>
      </c>
      <c r="B1402" s="174" t="s">
        <v>1522</v>
      </c>
      <c r="C1402" s="174">
        <v>210</v>
      </c>
      <c r="D1402" s="174" t="s">
        <v>2193</v>
      </c>
      <c r="E1402" s="175">
        <v>43641</v>
      </c>
    </row>
    <row r="1403" spans="1:5" ht="15">
      <c r="A1403" s="161">
        <v>112</v>
      </c>
      <c r="B1403" s="174" t="s">
        <v>1522</v>
      </c>
      <c r="C1403" s="174">
        <v>250</v>
      </c>
      <c r="D1403" s="174" t="s">
        <v>2194</v>
      </c>
      <c r="E1403" s="175">
        <v>44516</v>
      </c>
    </row>
    <row r="1404" spans="1:5" ht="15">
      <c r="A1404" s="161">
        <v>112</v>
      </c>
      <c r="B1404" s="174" t="s">
        <v>1522</v>
      </c>
      <c r="C1404" s="174">
        <v>260</v>
      </c>
      <c r="D1404" s="174" t="s">
        <v>2195</v>
      </c>
      <c r="E1404" s="175">
        <v>45164</v>
      </c>
    </row>
    <row r="1405" spans="1:5" ht="15">
      <c r="A1405" s="161">
        <v>112</v>
      </c>
      <c r="B1405" s="174" t="s">
        <v>1522</v>
      </c>
      <c r="C1405" s="174">
        <v>270</v>
      </c>
      <c r="D1405" s="174" t="s">
        <v>2196</v>
      </c>
      <c r="E1405" s="175">
        <v>44825</v>
      </c>
    </row>
    <row r="1406" spans="1:5" ht="15">
      <c r="A1406" s="161">
        <v>112</v>
      </c>
      <c r="B1406" s="174" t="s">
        <v>1522</v>
      </c>
      <c r="C1406" s="174">
        <v>280</v>
      </c>
      <c r="D1406" s="174" t="s">
        <v>2197</v>
      </c>
      <c r="E1406" s="175">
        <v>44590</v>
      </c>
    </row>
    <row r="1407" spans="1:5" ht="15">
      <c r="A1407" s="161">
        <v>112</v>
      </c>
      <c r="B1407" s="174" t="s">
        <v>1522</v>
      </c>
      <c r="C1407" s="174">
        <v>290</v>
      </c>
      <c r="D1407" s="174" t="s">
        <v>2198</v>
      </c>
      <c r="E1407" s="175">
        <v>45103</v>
      </c>
    </row>
    <row r="1408" spans="1:5" ht="15">
      <c r="A1408" s="161">
        <v>112</v>
      </c>
      <c r="B1408" s="174" t="s">
        <v>1522</v>
      </c>
      <c r="C1408" s="174">
        <v>30</v>
      </c>
      <c r="D1408" s="174" t="s">
        <v>2199</v>
      </c>
      <c r="E1408" s="175">
        <v>43686</v>
      </c>
    </row>
    <row r="1409" spans="1:5" ht="15">
      <c r="A1409" s="161">
        <v>112</v>
      </c>
      <c r="B1409" s="174" t="s">
        <v>1522</v>
      </c>
      <c r="C1409" s="174">
        <v>300</v>
      </c>
      <c r="D1409" s="174" t="s">
        <v>2200</v>
      </c>
      <c r="E1409" s="175">
        <v>47800</v>
      </c>
    </row>
    <row r="1410" spans="1:5" ht="15">
      <c r="A1410" s="161">
        <v>112</v>
      </c>
      <c r="B1410" s="174" t="s">
        <v>1522</v>
      </c>
      <c r="C1410" s="174">
        <v>320</v>
      </c>
      <c r="D1410" s="174" t="s">
        <v>2201</v>
      </c>
      <c r="E1410" s="175">
        <v>45186</v>
      </c>
    </row>
    <row r="1411" spans="1:5" ht="15">
      <c r="A1411" s="161">
        <v>112</v>
      </c>
      <c r="B1411" s="174" t="s">
        <v>1522</v>
      </c>
      <c r="C1411" s="174">
        <v>330</v>
      </c>
      <c r="D1411" s="174" t="s">
        <v>2202</v>
      </c>
      <c r="E1411" s="175">
        <v>45981</v>
      </c>
    </row>
    <row r="1412" spans="1:5" ht="15">
      <c r="A1412" s="161">
        <v>112</v>
      </c>
      <c r="B1412" s="174" t="s">
        <v>1522</v>
      </c>
      <c r="C1412" s="174">
        <v>350</v>
      </c>
      <c r="D1412" s="174" t="s">
        <v>2203</v>
      </c>
      <c r="E1412" s="175">
        <v>44363</v>
      </c>
    </row>
    <row r="1413" spans="1:5" ht="15">
      <c r="A1413" s="161">
        <v>112</v>
      </c>
      <c r="B1413" s="174" t="s">
        <v>1522</v>
      </c>
      <c r="C1413" s="174">
        <v>360</v>
      </c>
      <c r="D1413" s="174" t="s">
        <v>2204</v>
      </c>
      <c r="E1413" s="175">
        <v>44946</v>
      </c>
    </row>
    <row r="1414" spans="1:5" ht="15">
      <c r="A1414" s="161">
        <v>112</v>
      </c>
      <c r="B1414" s="174" t="s">
        <v>1522</v>
      </c>
      <c r="C1414" s="174">
        <v>370</v>
      </c>
      <c r="D1414" s="174" t="s">
        <v>2205</v>
      </c>
      <c r="E1414" s="175">
        <v>44690</v>
      </c>
    </row>
    <row r="1415" spans="1:5" ht="15">
      <c r="A1415" s="161">
        <v>112</v>
      </c>
      <c r="B1415" s="174" t="s">
        <v>1522</v>
      </c>
      <c r="C1415" s="174">
        <v>380</v>
      </c>
      <c r="D1415" s="174" t="s">
        <v>2206</v>
      </c>
      <c r="E1415" s="175">
        <v>46873</v>
      </c>
    </row>
    <row r="1416" spans="1:5" ht="15">
      <c r="A1416" s="161">
        <v>112</v>
      </c>
      <c r="B1416" s="174" t="s">
        <v>1522</v>
      </c>
      <c r="C1416" s="174">
        <v>390</v>
      </c>
      <c r="D1416" s="174" t="s">
        <v>2207</v>
      </c>
      <c r="E1416" s="175">
        <v>44076</v>
      </c>
    </row>
    <row r="1417" spans="1:5" ht="15">
      <c r="A1417" s="161">
        <v>112</v>
      </c>
      <c r="B1417" s="174" t="s">
        <v>1522</v>
      </c>
      <c r="C1417" s="174">
        <v>400</v>
      </c>
      <c r="D1417" s="174" t="s">
        <v>1969</v>
      </c>
      <c r="E1417" s="175">
        <v>45147</v>
      </c>
    </row>
    <row r="1418" spans="1:5" ht="15">
      <c r="A1418" s="161">
        <v>112</v>
      </c>
      <c r="B1418" s="174" t="s">
        <v>1522</v>
      </c>
      <c r="C1418" s="174">
        <v>410</v>
      </c>
      <c r="D1418" s="174" t="s">
        <v>2208</v>
      </c>
      <c r="E1418" s="175">
        <v>44824</v>
      </c>
    </row>
    <row r="1419" spans="1:5" ht="15">
      <c r="A1419" s="161">
        <v>112</v>
      </c>
      <c r="B1419" s="174" t="s">
        <v>1522</v>
      </c>
      <c r="C1419" s="174">
        <v>420</v>
      </c>
      <c r="D1419" s="174" t="s">
        <v>2209</v>
      </c>
      <c r="E1419" s="175">
        <v>44108</v>
      </c>
    </row>
    <row r="1420" spans="1:5" ht="15">
      <c r="A1420" s="161">
        <v>112</v>
      </c>
      <c r="B1420" s="174" t="s">
        <v>1522</v>
      </c>
      <c r="C1420" s="174">
        <v>430</v>
      </c>
      <c r="D1420" s="174" t="s">
        <v>2210</v>
      </c>
      <c r="E1420" s="175">
        <v>45072</v>
      </c>
    </row>
    <row r="1421" spans="1:5" ht="15">
      <c r="A1421" s="161">
        <v>112</v>
      </c>
      <c r="B1421" s="174" t="s">
        <v>1522</v>
      </c>
      <c r="C1421" s="174">
        <v>440</v>
      </c>
      <c r="D1421" s="174" t="s">
        <v>2211</v>
      </c>
      <c r="E1421" s="175">
        <v>46834</v>
      </c>
    </row>
    <row r="1422" spans="1:5" ht="15">
      <c r="A1422" s="161">
        <v>112</v>
      </c>
      <c r="B1422" s="174" t="s">
        <v>1522</v>
      </c>
      <c r="C1422" s="174">
        <v>450</v>
      </c>
      <c r="D1422" s="174" t="s">
        <v>2212</v>
      </c>
      <c r="E1422" s="175">
        <v>43414</v>
      </c>
    </row>
    <row r="1423" spans="1:5" ht="15">
      <c r="A1423" s="161">
        <v>112</v>
      </c>
      <c r="B1423" s="174" t="s">
        <v>1522</v>
      </c>
      <c r="C1423" s="174">
        <v>460</v>
      </c>
      <c r="D1423" s="174" t="s">
        <v>2213</v>
      </c>
      <c r="E1423" s="175">
        <v>44863</v>
      </c>
    </row>
    <row r="1424" spans="1:5" ht="15">
      <c r="A1424" s="161">
        <v>112</v>
      </c>
      <c r="B1424" s="174" t="s">
        <v>1522</v>
      </c>
      <c r="C1424" s="174">
        <v>470</v>
      </c>
      <c r="D1424" s="174" t="s">
        <v>2214</v>
      </c>
      <c r="E1424" s="175">
        <v>46266</v>
      </c>
    </row>
    <row r="1425" spans="1:5" ht="15">
      <c r="A1425" s="161">
        <v>112</v>
      </c>
      <c r="B1425" s="174" t="s">
        <v>1522</v>
      </c>
      <c r="C1425" s="174">
        <v>480</v>
      </c>
      <c r="D1425" s="174" t="s">
        <v>2215</v>
      </c>
      <c r="E1425" s="175">
        <v>44307</v>
      </c>
    </row>
    <row r="1426" spans="1:5" ht="15">
      <c r="A1426" s="161">
        <v>112</v>
      </c>
      <c r="B1426" s="174" t="s">
        <v>1522</v>
      </c>
      <c r="C1426" s="174">
        <v>490</v>
      </c>
      <c r="D1426" s="174" t="s">
        <v>2216</v>
      </c>
      <c r="E1426" s="175">
        <v>44119</v>
      </c>
    </row>
    <row r="1427" spans="1:5" ht="15">
      <c r="A1427" s="161">
        <v>112</v>
      </c>
      <c r="B1427" s="174" t="s">
        <v>1522</v>
      </c>
      <c r="C1427" s="174">
        <v>50</v>
      </c>
      <c r="D1427" s="174" t="s">
        <v>2217</v>
      </c>
      <c r="E1427" s="175">
        <v>46548</v>
      </c>
    </row>
    <row r="1428" spans="1:5" ht="15">
      <c r="A1428" s="161">
        <v>112</v>
      </c>
      <c r="B1428" s="174" t="s">
        <v>1522</v>
      </c>
      <c r="C1428" s="174">
        <v>500</v>
      </c>
      <c r="D1428" s="174" t="s">
        <v>2218</v>
      </c>
      <c r="E1428" s="175">
        <v>46689</v>
      </c>
    </row>
    <row r="1429" spans="1:5" ht="15">
      <c r="A1429" s="161">
        <v>112</v>
      </c>
      <c r="B1429" s="174" t="s">
        <v>1522</v>
      </c>
      <c r="C1429" s="174">
        <v>510</v>
      </c>
      <c r="D1429" s="174" t="s">
        <v>2219</v>
      </c>
      <c r="E1429" s="175">
        <v>44704</v>
      </c>
    </row>
    <row r="1430" spans="1:5" ht="15">
      <c r="A1430" s="161">
        <v>112</v>
      </c>
      <c r="B1430" s="174" t="s">
        <v>1522</v>
      </c>
      <c r="C1430" s="174">
        <v>611</v>
      </c>
      <c r="D1430" s="174" t="s">
        <v>2220</v>
      </c>
      <c r="E1430" s="175">
        <v>48500</v>
      </c>
    </row>
    <row r="1431" spans="1:5" ht="15">
      <c r="A1431" s="161">
        <v>112</v>
      </c>
      <c r="B1431" s="174" t="s">
        <v>1522</v>
      </c>
      <c r="C1431" s="174">
        <v>70</v>
      </c>
      <c r="D1431" s="174" t="s">
        <v>2221</v>
      </c>
      <c r="E1431" s="175">
        <v>43849</v>
      </c>
    </row>
    <row r="1432" spans="1:5" ht="15">
      <c r="A1432" s="161">
        <v>112</v>
      </c>
      <c r="B1432" s="174" t="s">
        <v>1522</v>
      </c>
      <c r="C1432" s="174">
        <v>80</v>
      </c>
      <c r="D1432" s="174" t="s">
        <v>2222</v>
      </c>
      <c r="E1432" s="175">
        <v>45368</v>
      </c>
    </row>
    <row r="1433" spans="1:5" ht="15">
      <c r="A1433" s="161">
        <v>113</v>
      </c>
      <c r="B1433" s="174" t="s">
        <v>1524</v>
      </c>
      <c r="C1433" s="174">
        <v>110</v>
      </c>
      <c r="D1433" s="174" t="s">
        <v>2223</v>
      </c>
      <c r="E1433" s="175">
        <v>43338.05</v>
      </c>
    </row>
    <row r="1434" spans="1:5" ht="15">
      <c r="A1434" s="161">
        <v>113</v>
      </c>
      <c r="B1434" s="174" t="s">
        <v>1524</v>
      </c>
      <c r="C1434" s="174">
        <v>111</v>
      </c>
      <c r="D1434" s="174" t="s">
        <v>2224</v>
      </c>
      <c r="E1434" s="175">
        <v>43643.52</v>
      </c>
    </row>
    <row r="1435" spans="1:5" ht="15">
      <c r="A1435" s="161">
        <v>113</v>
      </c>
      <c r="B1435" s="174" t="s">
        <v>1524</v>
      </c>
      <c r="C1435" s="174">
        <v>12</v>
      </c>
      <c r="D1435" s="174" t="s">
        <v>2225</v>
      </c>
      <c r="E1435" s="175">
        <v>46275.47</v>
      </c>
    </row>
    <row r="1436" spans="1:5" ht="15">
      <c r="A1436" s="161">
        <v>113</v>
      </c>
      <c r="B1436" s="174" t="s">
        <v>1524</v>
      </c>
      <c r="C1436" s="174">
        <v>191</v>
      </c>
      <c r="D1436" s="174" t="s">
        <v>2226</v>
      </c>
      <c r="E1436" s="175">
        <v>44577</v>
      </c>
    </row>
    <row r="1437" spans="1:5" ht="15">
      <c r="A1437" s="161">
        <v>113</v>
      </c>
      <c r="B1437" s="174" t="s">
        <v>1524</v>
      </c>
      <c r="C1437" s="174">
        <v>30</v>
      </c>
      <c r="D1437" s="174" t="s">
        <v>2227</v>
      </c>
      <c r="E1437" s="175">
        <v>46447.93</v>
      </c>
    </row>
    <row r="1438" spans="1:5" ht="15">
      <c r="A1438" s="161">
        <v>113</v>
      </c>
      <c r="B1438" s="174" t="s">
        <v>1524</v>
      </c>
      <c r="C1438" s="174">
        <v>50</v>
      </c>
      <c r="D1438" s="174" t="s">
        <v>2228</v>
      </c>
      <c r="E1438" s="175">
        <v>46918.08</v>
      </c>
    </row>
    <row r="1439" spans="1:5" ht="15">
      <c r="A1439" s="161">
        <v>113</v>
      </c>
      <c r="B1439" s="174" t="s">
        <v>1524</v>
      </c>
      <c r="C1439" s="174">
        <v>60</v>
      </c>
      <c r="D1439" s="174" t="s">
        <v>1977</v>
      </c>
      <c r="E1439" s="175">
        <v>44614.28</v>
      </c>
    </row>
    <row r="1440" spans="1:5" ht="15">
      <c r="A1440" s="161">
        <v>113</v>
      </c>
      <c r="B1440" s="174" t="s">
        <v>1524</v>
      </c>
      <c r="C1440" s="174">
        <v>80</v>
      </c>
      <c r="D1440" s="174" t="s">
        <v>2229</v>
      </c>
      <c r="E1440" s="175">
        <v>45288.36</v>
      </c>
    </row>
    <row r="1441" spans="1:5" ht="15">
      <c r="A1441" s="161">
        <v>114</v>
      </c>
      <c r="B1441" s="174" t="s">
        <v>1526</v>
      </c>
      <c r="C1441" s="174">
        <v>110</v>
      </c>
      <c r="D1441" s="174" t="s">
        <v>2230</v>
      </c>
      <c r="E1441" s="175">
        <v>43881</v>
      </c>
    </row>
    <row r="1442" spans="1:5" ht="15">
      <c r="A1442" s="161">
        <v>114</v>
      </c>
      <c r="B1442" s="174" t="s">
        <v>1526</v>
      </c>
      <c r="C1442" s="174">
        <v>120</v>
      </c>
      <c r="D1442" s="174" t="s">
        <v>2231</v>
      </c>
      <c r="E1442" s="175">
        <v>47421.8</v>
      </c>
    </row>
    <row r="1443" spans="1:5" ht="15">
      <c r="A1443" s="161">
        <v>114</v>
      </c>
      <c r="B1443" s="174" t="s">
        <v>1526</v>
      </c>
      <c r="C1443" s="174">
        <v>140</v>
      </c>
      <c r="D1443" s="174" t="s">
        <v>2232</v>
      </c>
      <c r="E1443" s="175">
        <v>43864.17</v>
      </c>
    </row>
    <row r="1444" spans="1:5" ht="15">
      <c r="A1444" s="161">
        <v>114</v>
      </c>
      <c r="B1444" s="174" t="s">
        <v>1526</v>
      </c>
      <c r="C1444" s="174">
        <v>151</v>
      </c>
      <c r="D1444" s="174" t="s">
        <v>2233</v>
      </c>
      <c r="E1444" s="175">
        <v>42209.81</v>
      </c>
    </row>
    <row r="1445" spans="1:5" ht="15">
      <c r="A1445" s="161">
        <v>114</v>
      </c>
      <c r="B1445" s="174" t="s">
        <v>1526</v>
      </c>
      <c r="C1445" s="174">
        <v>40</v>
      </c>
      <c r="D1445" s="174" t="s">
        <v>2234</v>
      </c>
      <c r="E1445" s="175">
        <v>45582.88</v>
      </c>
    </row>
    <row r="1446" spans="1:5" ht="15">
      <c r="A1446" s="161">
        <v>114</v>
      </c>
      <c r="B1446" s="174" t="s">
        <v>1526</v>
      </c>
      <c r="C1446" s="174">
        <v>70</v>
      </c>
      <c r="D1446" s="174" t="s">
        <v>2235</v>
      </c>
      <c r="E1446" s="175">
        <v>46738.94</v>
      </c>
    </row>
    <row r="1447" spans="1:5" ht="15">
      <c r="A1447" s="161">
        <v>115</v>
      </c>
      <c r="B1447" s="174" t="s">
        <v>1528</v>
      </c>
      <c r="C1447" s="174">
        <v>1102</v>
      </c>
      <c r="D1447" s="174" t="s">
        <v>2236</v>
      </c>
      <c r="E1447" s="175">
        <v>46246.52</v>
      </c>
    </row>
    <row r="1448" spans="1:5" ht="15">
      <c r="A1448" s="161">
        <v>115</v>
      </c>
      <c r="B1448" s="174" t="s">
        <v>1528</v>
      </c>
      <c r="C1448" s="174">
        <v>130</v>
      </c>
      <c r="D1448" s="174" t="s">
        <v>492</v>
      </c>
      <c r="E1448" s="175">
        <v>47009.81</v>
      </c>
    </row>
    <row r="1449" spans="1:5" ht="15">
      <c r="A1449" s="161">
        <v>115</v>
      </c>
      <c r="B1449" s="174" t="s">
        <v>1528</v>
      </c>
      <c r="C1449" s="174">
        <v>170</v>
      </c>
      <c r="D1449" s="174" t="s">
        <v>2237</v>
      </c>
      <c r="E1449" s="175">
        <v>45496.66</v>
      </c>
    </row>
    <row r="1450" spans="1:5" ht="15">
      <c r="A1450" s="161">
        <v>115</v>
      </c>
      <c r="B1450" s="174" t="s">
        <v>1528</v>
      </c>
      <c r="C1450" s="174">
        <v>190</v>
      </c>
      <c r="D1450" s="174" t="s">
        <v>2238</v>
      </c>
      <c r="E1450" s="175">
        <v>44681.06</v>
      </c>
    </row>
    <row r="1451" spans="1:5" ht="15">
      <c r="A1451" s="161">
        <v>115</v>
      </c>
      <c r="B1451" s="174" t="s">
        <v>1528</v>
      </c>
      <c r="C1451" s="174">
        <v>250</v>
      </c>
      <c r="D1451" s="174" t="s">
        <v>2239</v>
      </c>
      <c r="E1451" s="175">
        <v>45772.36</v>
      </c>
    </row>
    <row r="1452" spans="1:5" ht="15">
      <c r="A1452" s="161">
        <v>115</v>
      </c>
      <c r="B1452" s="174" t="s">
        <v>1528</v>
      </c>
      <c r="C1452" s="174">
        <v>260</v>
      </c>
      <c r="D1452" s="174" t="s">
        <v>2240</v>
      </c>
      <c r="E1452" s="175">
        <v>46297.32</v>
      </c>
    </row>
    <row r="1453" spans="1:5" ht="15">
      <c r="A1453" s="161">
        <v>115</v>
      </c>
      <c r="B1453" s="174" t="s">
        <v>1528</v>
      </c>
      <c r="C1453" s="174">
        <v>270</v>
      </c>
      <c r="D1453" s="174" t="s">
        <v>2241</v>
      </c>
      <c r="E1453" s="175">
        <v>43549.81</v>
      </c>
    </row>
    <row r="1454" spans="1:5" ht="15">
      <c r="A1454" s="161">
        <v>115</v>
      </c>
      <c r="B1454" s="174" t="s">
        <v>1528</v>
      </c>
      <c r="C1454" s="174">
        <v>290</v>
      </c>
      <c r="D1454" s="174" t="s">
        <v>2242</v>
      </c>
      <c r="E1454" s="175">
        <v>46645.97</v>
      </c>
    </row>
    <row r="1455" spans="1:5" ht="15">
      <c r="A1455" s="161">
        <v>115</v>
      </c>
      <c r="B1455" s="174" t="s">
        <v>1528</v>
      </c>
      <c r="C1455" s="174">
        <v>300</v>
      </c>
      <c r="D1455" s="174" t="s">
        <v>2243</v>
      </c>
      <c r="E1455" s="175">
        <v>46952.67</v>
      </c>
    </row>
    <row r="1456" spans="1:5" ht="15">
      <c r="A1456" s="161">
        <v>115</v>
      </c>
      <c r="B1456" s="174" t="s">
        <v>1528</v>
      </c>
      <c r="C1456" s="174">
        <v>330</v>
      </c>
      <c r="D1456" s="174" t="s">
        <v>2244</v>
      </c>
      <c r="E1456" s="175">
        <v>49957.79</v>
      </c>
    </row>
    <row r="1457" spans="1:5" ht="15">
      <c r="A1457" s="161">
        <v>115</v>
      </c>
      <c r="B1457" s="174" t="s">
        <v>1528</v>
      </c>
      <c r="C1457" s="174">
        <v>340</v>
      </c>
      <c r="D1457" s="174" t="s">
        <v>2245</v>
      </c>
      <c r="E1457" s="175">
        <v>47246.72</v>
      </c>
    </row>
    <row r="1458" spans="1:5" ht="15">
      <c r="A1458" s="161">
        <v>115</v>
      </c>
      <c r="B1458" s="174" t="s">
        <v>1528</v>
      </c>
      <c r="C1458" s="174">
        <v>350</v>
      </c>
      <c r="D1458" s="174" t="s">
        <v>2246</v>
      </c>
      <c r="E1458" s="175">
        <v>45114.4</v>
      </c>
    </row>
    <row r="1459" spans="1:5" ht="15">
      <c r="A1459" s="161">
        <v>115</v>
      </c>
      <c r="B1459" s="174" t="s">
        <v>1528</v>
      </c>
      <c r="C1459" s="174">
        <v>360</v>
      </c>
      <c r="D1459" s="174" t="s">
        <v>2247</v>
      </c>
      <c r="E1459" s="175">
        <v>45188.42</v>
      </c>
    </row>
    <row r="1460" spans="1:5" ht="15">
      <c r="A1460" s="161">
        <v>115</v>
      </c>
      <c r="B1460" s="174" t="s">
        <v>1528</v>
      </c>
      <c r="C1460" s="174">
        <v>370</v>
      </c>
      <c r="D1460" s="174" t="s">
        <v>2248</v>
      </c>
      <c r="E1460" s="175">
        <v>48315.77</v>
      </c>
    </row>
    <row r="1461" spans="1:5" ht="15">
      <c r="A1461" s="161">
        <v>115</v>
      </c>
      <c r="B1461" s="174" t="s">
        <v>1528</v>
      </c>
      <c r="C1461" s="174">
        <v>70</v>
      </c>
      <c r="D1461" s="174" t="s">
        <v>2249</v>
      </c>
      <c r="E1461" s="175">
        <v>47413.11</v>
      </c>
    </row>
    <row r="1462" spans="1:5" ht="15">
      <c r="A1462" s="161">
        <v>115</v>
      </c>
      <c r="B1462" s="174" t="s">
        <v>1528</v>
      </c>
      <c r="C1462" s="174">
        <v>90</v>
      </c>
      <c r="D1462" s="174" t="s">
        <v>2250</v>
      </c>
      <c r="E1462" s="175">
        <v>47254.1</v>
      </c>
    </row>
    <row r="1463" spans="1:5" ht="15">
      <c r="A1463" s="161">
        <v>116</v>
      </c>
      <c r="B1463" s="174" t="s">
        <v>1530</v>
      </c>
      <c r="C1463" s="174">
        <v>10</v>
      </c>
      <c r="D1463" s="174" t="s">
        <v>2251</v>
      </c>
      <c r="E1463" s="175">
        <v>40063</v>
      </c>
    </row>
    <row r="1464" spans="1:5" ht="15">
      <c r="A1464" s="161">
        <v>116</v>
      </c>
      <c r="B1464" s="174" t="s">
        <v>1530</v>
      </c>
      <c r="C1464" s="174">
        <v>110</v>
      </c>
      <c r="D1464" s="174" t="s">
        <v>2252</v>
      </c>
      <c r="E1464" s="175">
        <v>43847</v>
      </c>
    </row>
    <row r="1465" spans="1:5" ht="15">
      <c r="A1465" s="161">
        <v>116</v>
      </c>
      <c r="B1465" s="174" t="s">
        <v>1530</v>
      </c>
      <c r="C1465" s="174">
        <v>222</v>
      </c>
      <c r="D1465" s="174" t="s">
        <v>2253</v>
      </c>
      <c r="E1465" s="175">
        <v>40454</v>
      </c>
    </row>
    <row r="1466" spans="1:5" ht="15">
      <c r="A1466" s="161">
        <v>116</v>
      </c>
      <c r="B1466" s="174" t="s">
        <v>1530</v>
      </c>
      <c r="C1466" s="174">
        <v>223</v>
      </c>
      <c r="D1466" s="174" t="s">
        <v>2134</v>
      </c>
      <c r="E1466" s="175">
        <v>41891</v>
      </c>
    </row>
    <row r="1467" spans="1:5" ht="15">
      <c r="A1467" s="161">
        <v>116</v>
      </c>
      <c r="B1467" s="174" t="s">
        <v>1530</v>
      </c>
      <c r="C1467" s="174">
        <v>224</v>
      </c>
      <c r="D1467" s="174" t="s">
        <v>2254</v>
      </c>
      <c r="E1467" s="175">
        <v>46697</v>
      </c>
    </row>
    <row r="1468" spans="1:5" ht="15">
      <c r="A1468" s="161">
        <v>117</v>
      </c>
      <c r="B1468" s="174" t="s">
        <v>1532</v>
      </c>
      <c r="C1468" s="174">
        <v>1070</v>
      </c>
      <c r="D1468" s="174" t="s">
        <v>2255</v>
      </c>
      <c r="E1468" s="175">
        <v>45588</v>
      </c>
    </row>
    <row r="1469" spans="1:5" ht="15">
      <c r="A1469" s="161">
        <v>117</v>
      </c>
      <c r="B1469" s="174" t="s">
        <v>1532</v>
      </c>
      <c r="C1469" s="174">
        <v>1080</v>
      </c>
      <c r="D1469" s="174" t="s">
        <v>2256</v>
      </c>
      <c r="E1469" s="175">
        <v>47126</v>
      </c>
    </row>
    <row r="1470" spans="1:5" ht="15">
      <c r="A1470" s="161">
        <v>117</v>
      </c>
      <c r="B1470" s="174" t="s">
        <v>1532</v>
      </c>
      <c r="C1470" s="174">
        <v>110</v>
      </c>
      <c r="D1470" s="174" t="s">
        <v>2257</v>
      </c>
      <c r="E1470" s="175">
        <v>48886</v>
      </c>
    </row>
    <row r="1471" spans="1:5" ht="15">
      <c r="A1471" s="161">
        <v>117</v>
      </c>
      <c r="B1471" s="174" t="s">
        <v>1532</v>
      </c>
      <c r="C1471" s="174">
        <v>1120</v>
      </c>
      <c r="D1471" s="174" t="s">
        <v>2258</v>
      </c>
      <c r="E1471" s="175">
        <v>45510</v>
      </c>
    </row>
    <row r="1472" spans="1:5" ht="15">
      <c r="A1472" s="161">
        <v>117</v>
      </c>
      <c r="B1472" s="174" t="s">
        <v>1532</v>
      </c>
      <c r="C1472" s="174">
        <v>1150</v>
      </c>
      <c r="D1472" s="174" t="s">
        <v>74</v>
      </c>
      <c r="E1472" s="175">
        <v>46875</v>
      </c>
    </row>
    <row r="1473" spans="1:5" ht="15">
      <c r="A1473" s="161">
        <v>117</v>
      </c>
      <c r="B1473" s="174" t="s">
        <v>1532</v>
      </c>
      <c r="C1473" s="174">
        <v>1170</v>
      </c>
      <c r="D1473" s="174" t="s">
        <v>366</v>
      </c>
      <c r="E1473" s="175">
        <v>46742</v>
      </c>
    </row>
    <row r="1474" spans="1:5" ht="15">
      <c r="A1474" s="161">
        <v>117</v>
      </c>
      <c r="B1474" s="174" t="s">
        <v>1532</v>
      </c>
      <c r="C1474" s="174">
        <v>1180</v>
      </c>
      <c r="D1474" s="174" t="s">
        <v>2259</v>
      </c>
      <c r="E1474" s="175">
        <v>47764</v>
      </c>
    </row>
    <row r="1475" spans="1:5" ht="15">
      <c r="A1475" s="161">
        <v>117</v>
      </c>
      <c r="B1475" s="174" t="s">
        <v>1532</v>
      </c>
      <c r="C1475" s="174">
        <v>120</v>
      </c>
      <c r="D1475" s="174" t="s">
        <v>2260</v>
      </c>
      <c r="E1475" s="175">
        <v>48076</v>
      </c>
    </row>
    <row r="1476" spans="1:5" ht="15">
      <c r="A1476" s="161">
        <v>117</v>
      </c>
      <c r="B1476" s="174" t="s">
        <v>1532</v>
      </c>
      <c r="C1476" s="174">
        <v>1200</v>
      </c>
      <c r="D1476" s="174" t="s">
        <v>2261</v>
      </c>
      <c r="E1476" s="175">
        <v>48674</v>
      </c>
    </row>
    <row r="1477" spans="1:5" ht="15">
      <c r="A1477" s="161">
        <v>117</v>
      </c>
      <c r="B1477" s="174" t="s">
        <v>1532</v>
      </c>
      <c r="C1477" s="174">
        <v>1210</v>
      </c>
      <c r="D1477" s="174" t="s">
        <v>2262</v>
      </c>
      <c r="E1477" s="175">
        <v>45316</v>
      </c>
    </row>
    <row r="1478" spans="1:5" ht="15">
      <c r="A1478" s="161">
        <v>117</v>
      </c>
      <c r="B1478" s="174" t="s">
        <v>1532</v>
      </c>
      <c r="C1478" s="174">
        <v>1220</v>
      </c>
      <c r="D1478" s="174" t="s">
        <v>2263</v>
      </c>
      <c r="E1478" s="175">
        <v>47530</v>
      </c>
    </row>
    <row r="1479" spans="1:5" ht="15">
      <c r="A1479" s="161">
        <v>117</v>
      </c>
      <c r="B1479" s="174" t="s">
        <v>1532</v>
      </c>
      <c r="C1479" s="174">
        <v>1230</v>
      </c>
      <c r="D1479" s="174" t="s">
        <v>2264</v>
      </c>
      <c r="E1479" s="175">
        <v>47555</v>
      </c>
    </row>
    <row r="1480" spans="1:5" ht="15">
      <c r="A1480" s="161">
        <v>117</v>
      </c>
      <c r="B1480" s="174" t="s">
        <v>1532</v>
      </c>
      <c r="C1480" s="174">
        <v>1240</v>
      </c>
      <c r="D1480" s="174" t="s">
        <v>2265</v>
      </c>
      <c r="E1480" s="175">
        <v>46110</v>
      </c>
    </row>
    <row r="1481" spans="1:5" ht="15">
      <c r="A1481" s="161">
        <v>117</v>
      </c>
      <c r="B1481" s="174" t="s">
        <v>1532</v>
      </c>
      <c r="C1481" s="174">
        <v>1250</v>
      </c>
      <c r="D1481" s="174" t="s">
        <v>2266</v>
      </c>
      <c r="E1481" s="175">
        <v>46275</v>
      </c>
    </row>
    <row r="1482" spans="1:5" ht="15">
      <c r="A1482" s="161">
        <v>117</v>
      </c>
      <c r="B1482" s="174" t="s">
        <v>1532</v>
      </c>
      <c r="C1482" s="174">
        <v>1260</v>
      </c>
      <c r="D1482" s="174" t="s">
        <v>2267</v>
      </c>
      <c r="E1482" s="175">
        <v>49181</v>
      </c>
    </row>
    <row r="1483" spans="1:5" ht="15">
      <c r="A1483" s="161">
        <v>117</v>
      </c>
      <c r="B1483" s="174" t="s">
        <v>1532</v>
      </c>
      <c r="C1483" s="174">
        <v>1270</v>
      </c>
      <c r="D1483" s="174" t="s">
        <v>2268</v>
      </c>
      <c r="E1483" s="175">
        <v>47440</v>
      </c>
    </row>
    <row r="1484" spans="1:5" ht="15">
      <c r="A1484" s="161">
        <v>117</v>
      </c>
      <c r="B1484" s="174" t="s">
        <v>1532</v>
      </c>
      <c r="C1484" s="174">
        <v>1290</v>
      </c>
      <c r="D1484" s="174" t="s">
        <v>2269</v>
      </c>
      <c r="E1484" s="175">
        <v>44834</v>
      </c>
    </row>
    <row r="1485" spans="1:5" ht="15">
      <c r="A1485" s="161">
        <v>117</v>
      </c>
      <c r="B1485" s="174" t="s">
        <v>1532</v>
      </c>
      <c r="C1485" s="174">
        <v>130</v>
      </c>
      <c r="D1485" s="174" t="s">
        <v>2103</v>
      </c>
      <c r="E1485" s="175">
        <v>49557</v>
      </c>
    </row>
    <row r="1486" spans="1:5" ht="15">
      <c r="A1486" s="161">
        <v>117</v>
      </c>
      <c r="B1486" s="174" t="s">
        <v>1532</v>
      </c>
      <c r="C1486" s="174">
        <v>1393</v>
      </c>
      <c r="D1486" s="174" t="s">
        <v>2270</v>
      </c>
      <c r="E1486" s="175">
        <v>45795</v>
      </c>
    </row>
    <row r="1487" spans="1:5" ht="15">
      <c r="A1487" s="161">
        <v>117</v>
      </c>
      <c r="B1487" s="174" t="s">
        <v>1532</v>
      </c>
      <c r="C1487" s="174">
        <v>1395</v>
      </c>
      <c r="D1487" s="174" t="s">
        <v>492</v>
      </c>
      <c r="E1487" s="175">
        <v>47565</v>
      </c>
    </row>
    <row r="1488" spans="1:5" ht="15">
      <c r="A1488" s="161">
        <v>117</v>
      </c>
      <c r="B1488" s="174" t="s">
        <v>1532</v>
      </c>
      <c r="C1488" s="174">
        <v>1396</v>
      </c>
      <c r="D1488" s="174" t="s">
        <v>2271</v>
      </c>
      <c r="E1488" s="175">
        <v>46382</v>
      </c>
    </row>
    <row r="1489" spans="1:5" ht="15">
      <c r="A1489" s="161">
        <v>117</v>
      </c>
      <c r="B1489" s="174" t="s">
        <v>1532</v>
      </c>
      <c r="C1489" s="174">
        <v>1398</v>
      </c>
      <c r="D1489" s="174" t="s">
        <v>109</v>
      </c>
      <c r="E1489" s="175">
        <v>47159</v>
      </c>
    </row>
    <row r="1490" spans="1:5" ht="15">
      <c r="A1490" s="161">
        <v>117</v>
      </c>
      <c r="B1490" s="174" t="s">
        <v>1532</v>
      </c>
      <c r="C1490" s="174">
        <v>1400</v>
      </c>
      <c r="D1490" s="174" t="s">
        <v>2272</v>
      </c>
      <c r="E1490" s="175">
        <v>45750</v>
      </c>
    </row>
    <row r="1491" spans="1:5" ht="15">
      <c r="A1491" s="161">
        <v>117</v>
      </c>
      <c r="B1491" s="174" t="s">
        <v>1532</v>
      </c>
      <c r="C1491" s="174">
        <v>1401</v>
      </c>
      <c r="D1491" s="174" t="s">
        <v>2273</v>
      </c>
      <c r="E1491" s="175">
        <v>44707</v>
      </c>
    </row>
    <row r="1492" spans="1:5" ht="15">
      <c r="A1492" s="161">
        <v>117</v>
      </c>
      <c r="B1492" s="174" t="s">
        <v>1532</v>
      </c>
      <c r="C1492" s="174">
        <v>1402</v>
      </c>
      <c r="D1492" s="174" t="s">
        <v>2274</v>
      </c>
      <c r="E1492" s="175">
        <v>46167</v>
      </c>
    </row>
    <row r="1493" spans="1:5" ht="15">
      <c r="A1493" s="161">
        <v>117</v>
      </c>
      <c r="B1493" s="174" t="s">
        <v>1532</v>
      </c>
      <c r="C1493" s="174">
        <v>1404</v>
      </c>
      <c r="D1493" s="174" t="s">
        <v>2275</v>
      </c>
      <c r="E1493" s="175">
        <v>44133</v>
      </c>
    </row>
    <row r="1494" spans="1:5" ht="15">
      <c r="A1494" s="161">
        <v>117</v>
      </c>
      <c r="B1494" s="174" t="s">
        <v>1532</v>
      </c>
      <c r="C1494" s="174">
        <v>1405</v>
      </c>
      <c r="D1494" s="174" t="s">
        <v>2276</v>
      </c>
      <c r="E1494" s="175">
        <v>46575</v>
      </c>
    </row>
    <row r="1495" spans="1:5" ht="15">
      <c r="A1495" s="161">
        <v>117</v>
      </c>
      <c r="B1495" s="174" t="s">
        <v>1532</v>
      </c>
      <c r="C1495" s="174">
        <v>1407</v>
      </c>
      <c r="D1495" s="174" t="s">
        <v>2277</v>
      </c>
      <c r="E1495" s="175">
        <v>44844</v>
      </c>
    </row>
    <row r="1496" spans="1:5" ht="15">
      <c r="A1496" s="161">
        <v>117</v>
      </c>
      <c r="B1496" s="174" t="s">
        <v>1532</v>
      </c>
      <c r="C1496" s="174">
        <v>1408</v>
      </c>
      <c r="D1496" s="174" t="s">
        <v>2278</v>
      </c>
      <c r="E1496" s="175">
        <v>46007</v>
      </c>
    </row>
    <row r="1497" spans="1:5" ht="15">
      <c r="A1497" s="161">
        <v>117</v>
      </c>
      <c r="B1497" s="174" t="s">
        <v>1532</v>
      </c>
      <c r="C1497" s="174">
        <v>1409</v>
      </c>
      <c r="D1497" s="174" t="s">
        <v>2279</v>
      </c>
      <c r="E1497" s="175">
        <v>46370</v>
      </c>
    </row>
    <row r="1498" spans="1:5" ht="15">
      <c r="A1498" s="161">
        <v>117</v>
      </c>
      <c r="B1498" s="174" t="s">
        <v>1532</v>
      </c>
      <c r="C1498" s="174">
        <v>1410</v>
      </c>
      <c r="D1498" s="174" t="s">
        <v>2280</v>
      </c>
      <c r="E1498" s="175">
        <v>44248</v>
      </c>
    </row>
    <row r="1499" spans="1:5" ht="15">
      <c r="A1499" s="161">
        <v>117</v>
      </c>
      <c r="B1499" s="174" t="s">
        <v>1532</v>
      </c>
      <c r="C1499" s="174">
        <v>150</v>
      </c>
      <c r="D1499" s="174" t="s">
        <v>750</v>
      </c>
      <c r="E1499" s="175">
        <v>45194</v>
      </c>
    </row>
    <row r="1500" spans="1:5" ht="15">
      <c r="A1500" s="161">
        <v>117</v>
      </c>
      <c r="B1500" s="174" t="s">
        <v>1532</v>
      </c>
      <c r="C1500" s="174">
        <v>20</v>
      </c>
      <c r="D1500" s="174" t="s">
        <v>751</v>
      </c>
      <c r="E1500" s="175">
        <v>46000</v>
      </c>
    </row>
    <row r="1501" spans="1:5" ht="15">
      <c r="A1501" s="161">
        <v>117</v>
      </c>
      <c r="B1501" s="174" t="s">
        <v>1532</v>
      </c>
      <c r="C1501" s="174">
        <v>200</v>
      </c>
      <c r="D1501" s="174" t="s">
        <v>752</v>
      </c>
      <c r="E1501" s="175">
        <v>48149</v>
      </c>
    </row>
    <row r="1502" spans="1:5" ht="15">
      <c r="A1502" s="161">
        <v>117</v>
      </c>
      <c r="B1502" s="174" t="s">
        <v>1532</v>
      </c>
      <c r="C1502" s="174">
        <v>250</v>
      </c>
      <c r="D1502" s="174" t="s">
        <v>753</v>
      </c>
      <c r="E1502" s="175">
        <v>46649</v>
      </c>
    </row>
    <row r="1503" spans="1:5" ht="15">
      <c r="A1503" s="161">
        <v>117</v>
      </c>
      <c r="B1503" s="174" t="s">
        <v>1532</v>
      </c>
      <c r="C1503" s="174">
        <v>260</v>
      </c>
      <c r="D1503" s="174" t="s">
        <v>754</v>
      </c>
      <c r="E1503" s="175">
        <v>45492</v>
      </c>
    </row>
    <row r="1504" spans="1:5" ht="15">
      <c r="A1504" s="161">
        <v>117</v>
      </c>
      <c r="B1504" s="174" t="s">
        <v>1532</v>
      </c>
      <c r="C1504" s="174">
        <v>270</v>
      </c>
      <c r="D1504" s="174" t="s">
        <v>755</v>
      </c>
      <c r="E1504" s="175">
        <v>47533</v>
      </c>
    </row>
    <row r="1505" spans="1:5" ht="15">
      <c r="A1505" s="161">
        <v>117</v>
      </c>
      <c r="B1505" s="174" t="s">
        <v>1532</v>
      </c>
      <c r="C1505" s="174">
        <v>280</v>
      </c>
      <c r="D1505" s="174" t="s">
        <v>756</v>
      </c>
      <c r="E1505" s="175">
        <v>47207</v>
      </c>
    </row>
    <row r="1506" spans="1:5" ht="15">
      <c r="A1506" s="161">
        <v>117</v>
      </c>
      <c r="B1506" s="174" t="s">
        <v>1532</v>
      </c>
      <c r="C1506" s="174">
        <v>290</v>
      </c>
      <c r="D1506" s="174" t="s">
        <v>757</v>
      </c>
      <c r="E1506" s="175">
        <v>47695</v>
      </c>
    </row>
    <row r="1507" spans="1:5" ht="15">
      <c r="A1507" s="161">
        <v>117</v>
      </c>
      <c r="B1507" s="174" t="s">
        <v>1532</v>
      </c>
      <c r="C1507" s="174">
        <v>300</v>
      </c>
      <c r="D1507" s="174" t="s">
        <v>758</v>
      </c>
      <c r="E1507" s="175">
        <v>47134</v>
      </c>
    </row>
    <row r="1508" spans="1:5" ht="15">
      <c r="A1508" s="161">
        <v>117</v>
      </c>
      <c r="B1508" s="174" t="s">
        <v>1532</v>
      </c>
      <c r="C1508" s="174">
        <v>310</v>
      </c>
      <c r="D1508" s="174" t="s">
        <v>759</v>
      </c>
      <c r="E1508" s="175">
        <v>44952</v>
      </c>
    </row>
    <row r="1509" spans="1:5" ht="15">
      <c r="A1509" s="161">
        <v>117</v>
      </c>
      <c r="B1509" s="174" t="s">
        <v>1532</v>
      </c>
      <c r="C1509" s="174">
        <v>320</v>
      </c>
      <c r="D1509" s="174" t="s">
        <v>760</v>
      </c>
      <c r="E1509" s="175">
        <v>50238</v>
      </c>
    </row>
    <row r="1510" spans="1:5" ht="15">
      <c r="A1510" s="161">
        <v>117</v>
      </c>
      <c r="B1510" s="174" t="s">
        <v>1532</v>
      </c>
      <c r="C1510" s="174">
        <v>50</v>
      </c>
      <c r="D1510" s="174" t="s">
        <v>761</v>
      </c>
      <c r="E1510" s="175">
        <v>47811</v>
      </c>
    </row>
    <row r="1511" spans="1:5" ht="15">
      <c r="A1511" s="161">
        <v>117</v>
      </c>
      <c r="B1511" s="174" t="s">
        <v>1532</v>
      </c>
      <c r="C1511" s="174">
        <v>70</v>
      </c>
      <c r="D1511" s="174" t="s">
        <v>762</v>
      </c>
      <c r="E1511" s="175">
        <v>46269</v>
      </c>
    </row>
    <row r="1512" spans="1:5" ht="15">
      <c r="A1512" s="161">
        <v>117</v>
      </c>
      <c r="B1512" s="174" t="s">
        <v>1532</v>
      </c>
      <c r="C1512" s="174">
        <v>91</v>
      </c>
      <c r="D1512" s="174" t="s">
        <v>763</v>
      </c>
      <c r="E1512" s="175">
        <v>50311</v>
      </c>
    </row>
    <row r="1513" spans="1:5" ht="15">
      <c r="A1513" s="161">
        <v>118</v>
      </c>
      <c r="B1513" s="174" t="s">
        <v>2393</v>
      </c>
      <c r="C1513" s="174">
        <v>10</v>
      </c>
      <c r="D1513" s="174" t="s">
        <v>764</v>
      </c>
      <c r="E1513" s="175">
        <v>45890.59</v>
      </c>
    </row>
    <row r="1514" spans="1:5" ht="15">
      <c r="A1514" s="161">
        <v>118</v>
      </c>
      <c r="B1514" s="174" t="s">
        <v>2393</v>
      </c>
      <c r="C1514" s="174">
        <v>100</v>
      </c>
      <c r="D1514" s="174" t="s">
        <v>765</v>
      </c>
      <c r="E1514" s="175">
        <v>44975.37</v>
      </c>
    </row>
    <row r="1515" spans="1:5" ht="15">
      <c r="A1515" s="161">
        <v>118</v>
      </c>
      <c r="B1515" s="174" t="s">
        <v>2393</v>
      </c>
      <c r="C1515" s="174">
        <v>131</v>
      </c>
      <c r="D1515" s="174" t="s">
        <v>766</v>
      </c>
      <c r="E1515" s="175">
        <v>48503.01</v>
      </c>
    </row>
    <row r="1516" spans="1:5" ht="15">
      <c r="A1516" s="161">
        <v>118</v>
      </c>
      <c r="B1516" s="174" t="s">
        <v>2393</v>
      </c>
      <c r="C1516" s="174">
        <v>150</v>
      </c>
      <c r="D1516" s="174" t="s">
        <v>767</v>
      </c>
      <c r="E1516" s="175">
        <v>48803.91</v>
      </c>
    </row>
    <row r="1517" spans="1:5" ht="15">
      <c r="A1517" s="161">
        <v>118</v>
      </c>
      <c r="B1517" s="174" t="s">
        <v>2393</v>
      </c>
      <c r="C1517" s="174">
        <v>180</v>
      </c>
      <c r="D1517" s="174" t="s">
        <v>768</v>
      </c>
      <c r="E1517" s="175">
        <v>45173.91</v>
      </c>
    </row>
    <row r="1518" spans="1:5" ht="15">
      <c r="A1518" s="161">
        <v>118</v>
      </c>
      <c r="B1518" s="174" t="s">
        <v>2393</v>
      </c>
      <c r="C1518" s="174">
        <v>190</v>
      </c>
      <c r="D1518" s="174" t="s">
        <v>769</v>
      </c>
      <c r="E1518" s="175">
        <v>44071.01</v>
      </c>
    </row>
    <row r="1519" spans="1:5" ht="15">
      <c r="A1519" s="161">
        <v>118</v>
      </c>
      <c r="B1519" s="174" t="s">
        <v>2393</v>
      </c>
      <c r="C1519" s="174">
        <v>20</v>
      </c>
      <c r="D1519" s="174" t="s">
        <v>770</v>
      </c>
      <c r="E1519" s="175">
        <v>47538.28</v>
      </c>
    </row>
    <row r="1520" spans="1:5" ht="15">
      <c r="A1520" s="161">
        <v>118</v>
      </c>
      <c r="B1520" s="174" t="s">
        <v>2393</v>
      </c>
      <c r="C1520" s="174">
        <v>210</v>
      </c>
      <c r="D1520" s="174" t="s">
        <v>771</v>
      </c>
      <c r="E1520" s="175">
        <v>47420.45</v>
      </c>
    </row>
    <row r="1521" spans="1:5" ht="15">
      <c r="A1521" s="161">
        <v>118</v>
      </c>
      <c r="B1521" s="174" t="s">
        <v>2393</v>
      </c>
      <c r="C1521" s="174">
        <v>2119</v>
      </c>
      <c r="D1521" s="174" t="s">
        <v>772</v>
      </c>
      <c r="E1521" s="175">
        <v>46983.36</v>
      </c>
    </row>
    <row r="1522" spans="1:5" ht="15">
      <c r="A1522" s="161">
        <v>118</v>
      </c>
      <c r="B1522" s="174" t="s">
        <v>2393</v>
      </c>
      <c r="C1522" s="174">
        <v>220</v>
      </c>
      <c r="D1522" s="174" t="s">
        <v>773</v>
      </c>
      <c r="E1522" s="175">
        <v>43899.01</v>
      </c>
    </row>
    <row r="1523" spans="1:5" ht="15">
      <c r="A1523" s="161">
        <v>118</v>
      </c>
      <c r="B1523" s="174" t="s">
        <v>2393</v>
      </c>
      <c r="C1523" s="174">
        <v>250</v>
      </c>
      <c r="D1523" s="174" t="s">
        <v>774</v>
      </c>
      <c r="E1523" s="175">
        <v>49798.89</v>
      </c>
    </row>
    <row r="1524" spans="1:5" ht="15">
      <c r="A1524" s="161">
        <v>118</v>
      </c>
      <c r="B1524" s="174" t="s">
        <v>2393</v>
      </c>
      <c r="C1524" s="174">
        <v>30</v>
      </c>
      <c r="D1524" s="174" t="s">
        <v>775</v>
      </c>
      <c r="E1524" s="175">
        <v>46188.1</v>
      </c>
    </row>
    <row r="1525" spans="1:5" ht="15">
      <c r="A1525" s="161">
        <v>118</v>
      </c>
      <c r="B1525" s="174" t="s">
        <v>2393</v>
      </c>
      <c r="C1525" s="174">
        <v>390</v>
      </c>
      <c r="D1525" s="174" t="s">
        <v>776</v>
      </c>
      <c r="E1525" s="175">
        <v>47877.34</v>
      </c>
    </row>
    <row r="1526" spans="1:5" ht="15">
      <c r="A1526" s="161">
        <v>118</v>
      </c>
      <c r="B1526" s="174" t="s">
        <v>2393</v>
      </c>
      <c r="C1526" s="174">
        <v>40</v>
      </c>
      <c r="D1526" s="174" t="s">
        <v>777</v>
      </c>
      <c r="E1526" s="175">
        <v>45596.9</v>
      </c>
    </row>
    <row r="1527" spans="1:5" ht="15">
      <c r="A1527" s="161">
        <v>118</v>
      </c>
      <c r="B1527" s="174" t="s">
        <v>2393</v>
      </c>
      <c r="C1527" s="174">
        <v>420</v>
      </c>
      <c r="D1527" s="174" t="s">
        <v>778</v>
      </c>
      <c r="E1527" s="175">
        <v>50453.46</v>
      </c>
    </row>
    <row r="1528" spans="1:5" ht="15">
      <c r="A1528" s="161">
        <v>118</v>
      </c>
      <c r="B1528" s="174" t="s">
        <v>2393</v>
      </c>
      <c r="C1528" s="174">
        <v>430</v>
      </c>
      <c r="D1528" s="174" t="s">
        <v>779</v>
      </c>
      <c r="E1528" s="175">
        <v>44686.36</v>
      </c>
    </row>
    <row r="1529" spans="1:5" ht="15">
      <c r="A1529" s="161">
        <v>118</v>
      </c>
      <c r="B1529" s="174" t="s">
        <v>2393</v>
      </c>
      <c r="C1529" s="174">
        <v>460</v>
      </c>
      <c r="D1529" s="174" t="s">
        <v>780</v>
      </c>
      <c r="E1529" s="175">
        <v>49169.39</v>
      </c>
    </row>
    <row r="1530" spans="1:5" ht="15">
      <c r="A1530" s="161">
        <v>118</v>
      </c>
      <c r="B1530" s="174" t="s">
        <v>2393</v>
      </c>
      <c r="C1530" s="174">
        <v>471</v>
      </c>
      <c r="D1530" s="174" t="s">
        <v>781</v>
      </c>
      <c r="E1530" s="175">
        <v>46850.96</v>
      </c>
    </row>
    <row r="1531" spans="1:5" ht="15">
      <c r="A1531" s="161">
        <v>118</v>
      </c>
      <c r="B1531" s="174" t="s">
        <v>2393</v>
      </c>
      <c r="C1531" s="174">
        <v>480</v>
      </c>
      <c r="D1531" s="174" t="s">
        <v>782</v>
      </c>
      <c r="E1531" s="175">
        <v>45211.7</v>
      </c>
    </row>
    <row r="1532" spans="1:5" ht="15">
      <c r="A1532" s="161">
        <v>118</v>
      </c>
      <c r="B1532" s="174" t="s">
        <v>2393</v>
      </c>
      <c r="C1532" s="174">
        <v>490</v>
      </c>
      <c r="D1532" s="174" t="s">
        <v>1885</v>
      </c>
      <c r="E1532" s="175">
        <v>44693.85</v>
      </c>
    </row>
    <row r="1533" spans="1:5" ht="15">
      <c r="A1533" s="161">
        <v>118</v>
      </c>
      <c r="B1533" s="174" t="s">
        <v>2393</v>
      </c>
      <c r="C1533" s="174">
        <v>500</v>
      </c>
      <c r="D1533" s="174" t="s">
        <v>783</v>
      </c>
      <c r="E1533" s="175">
        <v>47774.15</v>
      </c>
    </row>
    <row r="1534" spans="1:5" ht="15">
      <c r="A1534" s="161">
        <v>118</v>
      </c>
      <c r="B1534" s="174" t="s">
        <v>2393</v>
      </c>
      <c r="C1534" s="174">
        <v>510</v>
      </c>
      <c r="D1534" s="174" t="s">
        <v>784</v>
      </c>
      <c r="E1534" s="175">
        <v>50746.63</v>
      </c>
    </row>
    <row r="1535" spans="1:5" ht="15">
      <c r="A1535" s="161">
        <v>118</v>
      </c>
      <c r="B1535" s="174" t="s">
        <v>2393</v>
      </c>
      <c r="C1535" s="174">
        <v>520</v>
      </c>
      <c r="D1535" s="174" t="s">
        <v>785</v>
      </c>
      <c r="E1535" s="175">
        <v>46364.96</v>
      </c>
    </row>
    <row r="1536" spans="1:5" ht="15">
      <c r="A1536" s="161">
        <v>118</v>
      </c>
      <c r="B1536" s="174" t="s">
        <v>2393</v>
      </c>
      <c r="C1536" s="174">
        <v>530</v>
      </c>
      <c r="D1536" s="174" t="s">
        <v>786</v>
      </c>
      <c r="E1536" s="175">
        <v>45805.71</v>
      </c>
    </row>
    <row r="1537" spans="1:5" ht="15">
      <c r="A1537" s="161">
        <v>118</v>
      </c>
      <c r="B1537" s="174" t="s">
        <v>2393</v>
      </c>
      <c r="C1537" s="174">
        <v>540</v>
      </c>
      <c r="D1537" s="174" t="s">
        <v>787</v>
      </c>
      <c r="E1537" s="175">
        <v>45324.13</v>
      </c>
    </row>
    <row r="1538" spans="1:5" ht="15">
      <c r="A1538" s="161">
        <v>118</v>
      </c>
      <c r="B1538" s="174" t="s">
        <v>2393</v>
      </c>
      <c r="C1538" s="174">
        <v>550</v>
      </c>
      <c r="D1538" s="174" t="s">
        <v>788</v>
      </c>
      <c r="E1538" s="175">
        <v>44989.53</v>
      </c>
    </row>
    <row r="1539" spans="1:5" ht="15">
      <c r="A1539" s="161">
        <v>118</v>
      </c>
      <c r="B1539" s="174" t="s">
        <v>2393</v>
      </c>
      <c r="C1539" s="174">
        <v>560</v>
      </c>
      <c r="D1539" s="174" t="s">
        <v>789</v>
      </c>
      <c r="E1539" s="175">
        <v>47057.54</v>
      </c>
    </row>
    <row r="1540" spans="1:5" ht="15">
      <c r="A1540" s="161">
        <v>118</v>
      </c>
      <c r="B1540" s="174" t="s">
        <v>2393</v>
      </c>
      <c r="C1540" s="174">
        <v>570</v>
      </c>
      <c r="D1540" s="174" t="s">
        <v>790</v>
      </c>
      <c r="E1540" s="175">
        <v>46858.3</v>
      </c>
    </row>
    <row r="1541" spans="1:5" ht="15">
      <c r="A1541" s="161">
        <v>118</v>
      </c>
      <c r="B1541" s="174" t="s">
        <v>2393</v>
      </c>
      <c r="C1541" s="174">
        <v>580</v>
      </c>
      <c r="D1541" s="174" t="s">
        <v>791</v>
      </c>
      <c r="E1541" s="175">
        <v>46045.36</v>
      </c>
    </row>
    <row r="1542" spans="1:5" ht="15">
      <c r="A1542" s="161">
        <v>118</v>
      </c>
      <c r="B1542" s="174" t="s">
        <v>2393</v>
      </c>
      <c r="C1542" s="174">
        <v>610</v>
      </c>
      <c r="D1542" s="174" t="s">
        <v>792</v>
      </c>
      <c r="E1542" s="175">
        <v>48563.65</v>
      </c>
    </row>
    <row r="1543" spans="1:5" ht="15">
      <c r="A1543" s="161">
        <v>118</v>
      </c>
      <c r="B1543" s="174" t="s">
        <v>2393</v>
      </c>
      <c r="C1543" s="174">
        <v>620</v>
      </c>
      <c r="D1543" s="174" t="s">
        <v>793</v>
      </c>
      <c r="E1543" s="175">
        <v>47317.06</v>
      </c>
    </row>
    <row r="1544" spans="1:5" ht="15">
      <c r="A1544" s="161">
        <v>118</v>
      </c>
      <c r="B1544" s="174" t="s">
        <v>2393</v>
      </c>
      <c r="C1544" s="174">
        <v>630</v>
      </c>
      <c r="D1544" s="174" t="s">
        <v>794</v>
      </c>
      <c r="E1544" s="175">
        <v>45245.3</v>
      </c>
    </row>
    <row r="1545" spans="1:5" ht="15">
      <c r="A1545" s="161">
        <v>118</v>
      </c>
      <c r="B1545" s="174" t="s">
        <v>2393</v>
      </c>
      <c r="C1545" s="174">
        <v>650</v>
      </c>
      <c r="D1545" s="174" t="s">
        <v>795</v>
      </c>
      <c r="E1545" s="175">
        <v>49504.97</v>
      </c>
    </row>
    <row r="1546" spans="1:5" ht="15">
      <c r="A1546" s="161">
        <v>118</v>
      </c>
      <c r="B1546" s="174" t="s">
        <v>2393</v>
      </c>
      <c r="C1546" s="174">
        <v>670</v>
      </c>
      <c r="D1546" s="174" t="s">
        <v>796</v>
      </c>
      <c r="E1546" s="175">
        <v>50097.29</v>
      </c>
    </row>
    <row r="1547" spans="1:5" ht="15">
      <c r="A1547" s="161">
        <v>118</v>
      </c>
      <c r="B1547" s="174" t="s">
        <v>2393</v>
      </c>
      <c r="C1547" s="174">
        <v>682</v>
      </c>
      <c r="D1547" s="174" t="s">
        <v>797</v>
      </c>
      <c r="E1547" s="175">
        <v>45021.91</v>
      </c>
    </row>
    <row r="1548" spans="1:5" ht="15">
      <c r="A1548" s="161">
        <v>118</v>
      </c>
      <c r="B1548" s="174" t="s">
        <v>2393</v>
      </c>
      <c r="C1548" s="174">
        <v>710</v>
      </c>
      <c r="D1548" s="174" t="s">
        <v>798</v>
      </c>
      <c r="E1548" s="175">
        <v>49056.89</v>
      </c>
    </row>
    <row r="1549" spans="1:5" ht="15">
      <c r="A1549" s="161">
        <v>118</v>
      </c>
      <c r="B1549" s="174" t="s">
        <v>2393</v>
      </c>
      <c r="C1549" s="174">
        <v>730</v>
      </c>
      <c r="D1549" s="174" t="s">
        <v>799</v>
      </c>
      <c r="E1549" s="175">
        <v>45609.87</v>
      </c>
    </row>
    <row r="1550" spans="1:5" ht="15">
      <c r="A1550" s="161">
        <v>118</v>
      </c>
      <c r="B1550" s="174" t="s">
        <v>2393</v>
      </c>
      <c r="C1550" s="174">
        <v>740</v>
      </c>
      <c r="D1550" s="174" t="s">
        <v>800</v>
      </c>
      <c r="E1550" s="175">
        <v>49227.51</v>
      </c>
    </row>
    <row r="1551" spans="1:5" ht="15">
      <c r="A1551" s="161">
        <v>118</v>
      </c>
      <c r="B1551" s="174" t="s">
        <v>2393</v>
      </c>
      <c r="C1551" s="174">
        <v>750</v>
      </c>
      <c r="D1551" s="174" t="s">
        <v>801</v>
      </c>
      <c r="E1551" s="175">
        <v>47738.35</v>
      </c>
    </row>
    <row r="1552" spans="1:5" ht="15">
      <c r="A1552" s="161">
        <v>118</v>
      </c>
      <c r="B1552" s="174" t="s">
        <v>2393</v>
      </c>
      <c r="C1552" s="174">
        <v>760</v>
      </c>
      <c r="D1552" s="174" t="s">
        <v>802</v>
      </c>
      <c r="E1552" s="175">
        <v>43877.95</v>
      </c>
    </row>
    <row r="1553" spans="1:5" ht="15">
      <c r="A1553" s="161">
        <v>118</v>
      </c>
      <c r="B1553" s="174" t="s">
        <v>2393</v>
      </c>
      <c r="C1553" s="174">
        <v>770</v>
      </c>
      <c r="D1553" s="174" t="s">
        <v>803</v>
      </c>
      <c r="E1553" s="175">
        <v>46269.35</v>
      </c>
    </row>
    <row r="1554" spans="1:5" ht="15">
      <c r="A1554" s="161">
        <v>118</v>
      </c>
      <c r="B1554" s="174" t="s">
        <v>2393</v>
      </c>
      <c r="C1554" s="174">
        <v>780</v>
      </c>
      <c r="D1554" s="174" t="s">
        <v>804</v>
      </c>
      <c r="E1554" s="175">
        <v>46465.88</v>
      </c>
    </row>
    <row r="1555" spans="1:5" ht="15">
      <c r="A1555" s="161">
        <v>118</v>
      </c>
      <c r="B1555" s="174" t="s">
        <v>2393</v>
      </c>
      <c r="C1555" s="174">
        <v>790</v>
      </c>
      <c r="D1555" s="174" t="s">
        <v>805</v>
      </c>
      <c r="E1555" s="175">
        <v>46002.02</v>
      </c>
    </row>
    <row r="1556" spans="1:5" ht="15">
      <c r="A1556" s="161">
        <v>118</v>
      </c>
      <c r="B1556" s="174" t="s">
        <v>2393</v>
      </c>
      <c r="C1556" s="174">
        <v>800</v>
      </c>
      <c r="D1556" s="174" t="s">
        <v>806</v>
      </c>
      <c r="E1556" s="175">
        <v>48536.06</v>
      </c>
    </row>
    <row r="1557" spans="1:5" ht="15">
      <c r="A1557" s="161">
        <v>118</v>
      </c>
      <c r="B1557" s="174" t="s">
        <v>2393</v>
      </c>
      <c r="C1557" s="174">
        <v>810</v>
      </c>
      <c r="D1557" s="174" t="s">
        <v>807</v>
      </c>
      <c r="E1557" s="175">
        <v>43778.44</v>
      </c>
    </row>
    <row r="1558" spans="1:5" ht="15">
      <c r="A1558" s="161">
        <v>118</v>
      </c>
      <c r="B1558" s="174" t="s">
        <v>2393</v>
      </c>
      <c r="C1558" s="174">
        <v>820</v>
      </c>
      <c r="D1558" s="174" t="s">
        <v>808</v>
      </c>
      <c r="E1558" s="175">
        <v>47516.6</v>
      </c>
    </row>
    <row r="1559" spans="1:5" ht="15">
      <c r="A1559" s="161">
        <v>118</v>
      </c>
      <c r="B1559" s="174" t="s">
        <v>2393</v>
      </c>
      <c r="C1559" s="174">
        <v>840</v>
      </c>
      <c r="D1559" s="174" t="s">
        <v>809</v>
      </c>
      <c r="E1559" s="175">
        <v>47824.65</v>
      </c>
    </row>
    <row r="1560" spans="1:5" ht="15">
      <c r="A1560" s="161">
        <v>118</v>
      </c>
      <c r="B1560" s="174" t="s">
        <v>2393</v>
      </c>
      <c r="C1560" s="174">
        <v>850</v>
      </c>
      <c r="D1560" s="174" t="s">
        <v>810</v>
      </c>
      <c r="E1560" s="175">
        <v>45133.37</v>
      </c>
    </row>
    <row r="1561" spans="1:5" ht="15">
      <c r="A1561" s="161">
        <v>118</v>
      </c>
      <c r="B1561" s="174" t="s">
        <v>2393</v>
      </c>
      <c r="C1561" s="174">
        <v>860</v>
      </c>
      <c r="D1561" s="174" t="s">
        <v>811</v>
      </c>
      <c r="E1561" s="175">
        <v>50136.69</v>
      </c>
    </row>
    <row r="1562" spans="1:5" ht="15">
      <c r="A1562" s="161">
        <v>118</v>
      </c>
      <c r="B1562" s="174" t="s">
        <v>2393</v>
      </c>
      <c r="C1562" s="174">
        <v>880</v>
      </c>
      <c r="D1562" s="174" t="s">
        <v>812</v>
      </c>
      <c r="E1562" s="175">
        <v>46222.38</v>
      </c>
    </row>
    <row r="1563" spans="1:5" ht="15">
      <c r="A1563" s="161">
        <v>118</v>
      </c>
      <c r="B1563" s="174" t="s">
        <v>2393</v>
      </c>
      <c r="C1563" s="174">
        <v>90</v>
      </c>
      <c r="D1563" s="174" t="s">
        <v>813</v>
      </c>
      <c r="E1563" s="175">
        <v>45602.7</v>
      </c>
    </row>
    <row r="1564" spans="1:5" ht="15">
      <c r="A1564" s="161">
        <v>119</v>
      </c>
      <c r="B1564" s="174" t="s">
        <v>1535</v>
      </c>
      <c r="C1564" s="174">
        <v>20</v>
      </c>
      <c r="D1564" s="174" t="s">
        <v>814</v>
      </c>
      <c r="E1564" s="175">
        <v>45054</v>
      </c>
    </row>
    <row r="1565" spans="1:5" ht="15">
      <c r="A1565" s="161">
        <v>119</v>
      </c>
      <c r="B1565" s="174" t="s">
        <v>1535</v>
      </c>
      <c r="C1565" s="174">
        <v>40</v>
      </c>
      <c r="D1565" s="174" t="s">
        <v>815</v>
      </c>
      <c r="E1565" s="175">
        <v>45054</v>
      </c>
    </row>
    <row r="1566" spans="1:5" ht="15">
      <c r="A1566" s="161">
        <v>120</v>
      </c>
      <c r="B1566" s="174" t="s">
        <v>1537</v>
      </c>
      <c r="C1566" s="174">
        <v>110</v>
      </c>
      <c r="D1566" s="174" t="s">
        <v>816</v>
      </c>
      <c r="E1566" s="175">
        <v>46636</v>
      </c>
    </row>
    <row r="1567" spans="1:5" ht="15">
      <c r="A1567" s="161">
        <v>120</v>
      </c>
      <c r="B1567" s="174" t="s">
        <v>1537</v>
      </c>
      <c r="C1567" s="174">
        <v>121</v>
      </c>
      <c r="D1567" s="174" t="s">
        <v>817</v>
      </c>
      <c r="E1567" s="175">
        <v>43724</v>
      </c>
    </row>
    <row r="1568" spans="1:5" ht="15">
      <c r="A1568" s="161">
        <v>120</v>
      </c>
      <c r="B1568" s="174" t="s">
        <v>1537</v>
      </c>
      <c r="C1568" s="174">
        <v>130</v>
      </c>
      <c r="D1568" s="174" t="s">
        <v>818</v>
      </c>
      <c r="E1568" s="175">
        <v>42956</v>
      </c>
    </row>
    <row r="1569" spans="1:5" ht="15">
      <c r="A1569" s="161">
        <v>120</v>
      </c>
      <c r="B1569" s="174" t="s">
        <v>1537</v>
      </c>
      <c r="C1569" s="174">
        <v>160</v>
      </c>
      <c r="D1569" s="174" t="s">
        <v>819</v>
      </c>
      <c r="E1569" s="175">
        <v>44934</v>
      </c>
    </row>
    <row r="1570" spans="1:5" ht="15">
      <c r="A1570" s="161">
        <v>120</v>
      </c>
      <c r="B1570" s="174" t="s">
        <v>1537</v>
      </c>
      <c r="C1570" s="174">
        <v>170</v>
      </c>
      <c r="D1570" s="174" t="s">
        <v>1969</v>
      </c>
      <c r="E1570" s="175">
        <v>44986</v>
      </c>
    </row>
    <row r="1571" spans="1:5" ht="15">
      <c r="A1571" s="161">
        <v>120</v>
      </c>
      <c r="B1571" s="174" t="s">
        <v>1537</v>
      </c>
      <c r="C1571" s="174">
        <v>180</v>
      </c>
      <c r="D1571" s="174" t="s">
        <v>820</v>
      </c>
      <c r="E1571" s="175">
        <v>44654</v>
      </c>
    </row>
    <row r="1572" spans="1:5" ht="15">
      <c r="A1572" s="161">
        <v>120</v>
      </c>
      <c r="B1572" s="174" t="s">
        <v>1537</v>
      </c>
      <c r="C1572" s="174">
        <v>200</v>
      </c>
      <c r="D1572" s="174" t="s">
        <v>821</v>
      </c>
      <c r="E1572" s="175">
        <v>47256</v>
      </c>
    </row>
    <row r="1573" spans="1:5" ht="15">
      <c r="A1573" s="161">
        <v>120</v>
      </c>
      <c r="B1573" s="174" t="s">
        <v>1537</v>
      </c>
      <c r="C1573" s="174">
        <v>211</v>
      </c>
      <c r="D1573" s="174" t="s">
        <v>822</v>
      </c>
      <c r="E1573" s="175">
        <v>44728</v>
      </c>
    </row>
    <row r="1574" spans="1:5" ht="15">
      <c r="A1574" s="161">
        <v>121</v>
      </c>
      <c r="B1574" s="174" t="s">
        <v>1539</v>
      </c>
      <c r="C1574" s="174">
        <v>1130</v>
      </c>
      <c r="D1574" s="174" t="s">
        <v>823</v>
      </c>
      <c r="E1574" s="175">
        <v>45611.68</v>
      </c>
    </row>
    <row r="1575" spans="1:5" ht="15">
      <c r="A1575" s="161">
        <v>121</v>
      </c>
      <c r="B1575" s="174" t="s">
        <v>1539</v>
      </c>
      <c r="C1575" s="174">
        <v>1400</v>
      </c>
      <c r="D1575" s="174" t="s">
        <v>824</v>
      </c>
      <c r="E1575" s="175">
        <v>47895.73</v>
      </c>
    </row>
    <row r="1576" spans="1:5" ht="15">
      <c r="A1576" s="161">
        <v>121</v>
      </c>
      <c r="B1576" s="174" t="s">
        <v>1539</v>
      </c>
      <c r="C1576" s="174">
        <v>1480</v>
      </c>
      <c r="D1576" s="174" t="s">
        <v>825</v>
      </c>
      <c r="E1576" s="175">
        <v>49744.51</v>
      </c>
    </row>
    <row r="1577" spans="1:5" ht="15">
      <c r="A1577" s="161">
        <v>121</v>
      </c>
      <c r="B1577" s="174" t="s">
        <v>1539</v>
      </c>
      <c r="C1577" s="174">
        <v>160</v>
      </c>
      <c r="D1577" s="174" t="s">
        <v>826</v>
      </c>
      <c r="E1577" s="175">
        <v>45875.97</v>
      </c>
    </row>
    <row r="1578" spans="1:5" ht="15">
      <c r="A1578" s="161">
        <v>121</v>
      </c>
      <c r="B1578" s="174" t="s">
        <v>1539</v>
      </c>
      <c r="C1578" s="174">
        <v>1630</v>
      </c>
      <c r="D1578" s="174" t="s">
        <v>827</v>
      </c>
      <c r="E1578" s="175">
        <v>48440.63</v>
      </c>
    </row>
    <row r="1579" spans="1:5" ht="15">
      <c r="A1579" s="161">
        <v>121</v>
      </c>
      <c r="B1579" s="174" t="s">
        <v>1539</v>
      </c>
      <c r="C1579" s="174">
        <v>1650</v>
      </c>
      <c r="D1579" s="174" t="s">
        <v>2158</v>
      </c>
      <c r="E1579" s="175">
        <v>46311.56</v>
      </c>
    </row>
    <row r="1580" spans="1:5" ht="15">
      <c r="A1580" s="161">
        <v>121</v>
      </c>
      <c r="B1580" s="174" t="s">
        <v>1539</v>
      </c>
      <c r="C1580" s="174">
        <v>1660</v>
      </c>
      <c r="D1580" s="174" t="s">
        <v>828</v>
      </c>
      <c r="E1580" s="175">
        <v>49078.93</v>
      </c>
    </row>
    <row r="1581" spans="1:5" ht="15">
      <c r="A1581" s="161">
        <v>121</v>
      </c>
      <c r="B1581" s="174" t="s">
        <v>1539</v>
      </c>
      <c r="C1581" s="174">
        <v>1766</v>
      </c>
      <c r="D1581" s="174" t="s">
        <v>829</v>
      </c>
      <c r="E1581" s="175">
        <v>45608.51</v>
      </c>
    </row>
    <row r="1582" spans="1:5" ht="15">
      <c r="A1582" s="161">
        <v>121</v>
      </c>
      <c r="B1582" s="174" t="s">
        <v>1539</v>
      </c>
      <c r="C1582" s="174">
        <v>1769</v>
      </c>
      <c r="D1582" s="174" t="s">
        <v>830</v>
      </c>
      <c r="E1582" s="175">
        <v>45293.67</v>
      </c>
    </row>
    <row r="1583" spans="1:5" ht="15">
      <c r="A1583" s="161">
        <v>121</v>
      </c>
      <c r="B1583" s="174" t="s">
        <v>1539</v>
      </c>
      <c r="C1583" s="174">
        <v>190</v>
      </c>
      <c r="D1583" s="174" t="s">
        <v>831</v>
      </c>
      <c r="E1583" s="175">
        <v>46431.05</v>
      </c>
    </row>
    <row r="1584" spans="1:5" ht="15">
      <c r="A1584" s="161">
        <v>121</v>
      </c>
      <c r="B1584" s="174" t="s">
        <v>1539</v>
      </c>
      <c r="C1584" s="174">
        <v>210</v>
      </c>
      <c r="D1584" s="174" t="s">
        <v>832</v>
      </c>
      <c r="E1584" s="175">
        <v>45262.88</v>
      </c>
    </row>
    <row r="1585" spans="1:5" ht="15">
      <c r="A1585" s="161">
        <v>121</v>
      </c>
      <c r="B1585" s="174" t="s">
        <v>1539</v>
      </c>
      <c r="C1585" s="174">
        <v>220</v>
      </c>
      <c r="D1585" s="174" t="s">
        <v>833</v>
      </c>
      <c r="E1585" s="175">
        <v>45805.42</v>
      </c>
    </row>
    <row r="1586" spans="1:5" ht="15">
      <c r="A1586" s="161">
        <v>121</v>
      </c>
      <c r="B1586" s="174" t="s">
        <v>1539</v>
      </c>
      <c r="C1586" s="174">
        <v>230</v>
      </c>
      <c r="D1586" s="174" t="s">
        <v>2211</v>
      </c>
      <c r="E1586" s="175">
        <v>47649.74</v>
      </c>
    </row>
    <row r="1587" spans="1:5" ht="15">
      <c r="A1587" s="161">
        <v>121</v>
      </c>
      <c r="B1587" s="174" t="s">
        <v>1539</v>
      </c>
      <c r="C1587" s="174">
        <v>240</v>
      </c>
      <c r="D1587" s="174" t="s">
        <v>834</v>
      </c>
      <c r="E1587" s="175">
        <v>48609.31</v>
      </c>
    </row>
    <row r="1588" spans="1:5" ht="15">
      <c r="A1588" s="161">
        <v>121</v>
      </c>
      <c r="B1588" s="174" t="s">
        <v>1539</v>
      </c>
      <c r="C1588" s="174">
        <v>290</v>
      </c>
      <c r="D1588" s="174" t="s">
        <v>835</v>
      </c>
      <c r="E1588" s="175">
        <v>46477.7</v>
      </c>
    </row>
    <row r="1589" spans="1:5" ht="15">
      <c r="A1589" s="161">
        <v>121</v>
      </c>
      <c r="B1589" s="174" t="s">
        <v>1539</v>
      </c>
      <c r="C1589" s="174">
        <v>310</v>
      </c>
      <c r="D1589" s="174" t="s">
        <v>836</v>
      </c>
      <c r="E1589" s="175">
        <v>48388.05</v>
      </c>
    </row>
    <row r="1590" spans="1:5" ht="15">
      <c r="A1590" s="161">
        <v>121</v>
      </c>
      <c r="B1590" s="174" t="s">
        <v>1539</v>
      </c>
      <c r="C1590" s="174">
        <v>320</v>
      </c>
      <c r="D1590" s="174" t="s">
        <v>837</v>
      </c>
      <c r="E1590" s="175">
        <v>46031.57</v>
      </c>
    </row>
    <row r="1591" spans="1:5" ht="15">
      <c r="A1591" s="161">
        <v>121</v>
      </c>
      <c r="B1591" s="174" t="s">
        <v>1539</v>
      </c>
      <c r="C1591" s="174">
        <v>321</v>
      </c>
      <c r="D1591" s="174" t="s">
        <v>838</v>
      </c>
      <c r="E1591" s="175">
        <v>47191.45</v>
      </c>
    </row>
    <row r="1592" spans="1:5" ht="15">
      <c r="A1592" s="161">
        <v>121</v>
      </c>
      <c r="B1592" s="174" t="s">
        <v>1539</v>
      </c>
      <c r="C1592" s="174">
        <v>500</v>
      </c>
      <c r="D1592" s="174" t="s">
        <v>839</v>
      </c>
      <c r="E1592" s="175">
        <v>49404.64</v>
      </c>
    </row>
    <row r="1593" spans="1:5" ht="15">
      <c r="A1593" s="161">
        <v>121</v>
      </c>
      <c r="B1593" s="174" t="s">
        <v>1539</v>
      </c>
      <c r="C1593" s="174">
        <v>60</v>
      </c>
      <c r="D1593" s="174" t="s">
        <v>840</v>
      </c>
      <c r="E1593" s="175">
        <v>46785.75</v>
      </c>
    </row>
    <row r="1594" spans="1:5" ht="15">
      <c r="A1594" s="161">
        <v>121</v>
      </c>
      <c r="B1594" s="174" t="s">
        <v>1539</v>
      </c>
      <c r="C1594" s="174">
        <v>650</v>
      </c>
      <c r="D1594" s="174" t="s">
        <v>841</v>
      </c>
      <c r="E1594" s="175">
        <v>47229.81</v>
      </c>
    </row>
    <row r="1595" spans="1:5" ht="15">
      <c r="A1595" s="161">
        <v>122</v>
      </c>
      <c r="B1595" s="174" t="s">
        <v>1541</v>
      </c>
      <c r="C1595" s="174">
        <v>10</v>
      </c>
      <c r="D1595" s="174" t="s">
        <v>842</v>
      </c>
      <c r="E1595" s="175">
        <v>48835.75</v>
      </c>
    </row>
    <row r="1596" spans="1:5" ht="15">
      <c r="A1596" s="161">
        <v>122</v>
      </c>
      <c r="B1596" s="174" t="s">
        <v>1541</v>
      </c>
      <c r="C1596" s="174">
        <v>20</v>
      </c>
      <c r="D1596" s="174" t="s">
        <v>843</v>
      </c>
      <c r="E1596" s="175">
        <v>51124.54</v>
      </c>
    </row>
    <row r="1597" spans="1:5" ht="15">
      <c r="A1597" s="161">
        <v>122</v>
      </c>
      <c r="B1597" s="174" t="s">
        <v>1541</v>
      </c>
      <c r="C1597" s="174">
        <v>41</v>
      </c>
      <c r="D1597" s="174" t="s">
        <v>844</v>
      </c>
      <c r="E1597" s="175">
        <v>54547.69</v>
      </c>
    </row>
    <row r="1598" spans="1:5" ht="15">
      <c r="A1598" s="161">
        <v>122</v>
      </c>
      <c r="B1598" s="174" t="s">
        <v>1541</v>
      </c>
      <c r="C1598" s="174">
        <v>42</v>
      </c>
      <c r="D1598" s="174" t="s">
        <v>845</v>
      </c>
      <c r="E1598" s="175">
        <v>51823.89</v>
      </c>
    </row>
    <row r="1599" spans="1:5" ht="15">
      <c r="A1599" s="161">
        <v>123</v>
      </c>
      <c r="B1599" s="174" t="s">
        <v>1543</v>
      </c>
      <c r="C1599" s="174">
        <v>100</v>
      </c>
      <c r="D1599" s="174" t="s">
        <v>846</v>
      </c>
      <c r="E1599" s="175">
        <v>41644.3</v>
      </c>
    </row>
    <row r="1600" spans="1:5" ht="15">
      <c r="A1600" s="161">
        <v>123</v>
      </c>
      <c r="B1600" s="174" t="s">
        <v>1543</v>
      </c>
      <c r="C1600" s="174">
        <v>1080</v>
      </c>
      <c r="D1600" s="174" t="s">
        <v>847</v>
      </c>
      <c r="E1600" s="175">
        <v>46421.43</v>
      </c>
    </row>
    <row r="1601" spans="1:5" ht="15">
      <c r="A1601" s="161">
        <v>123</v>
      </c>
      <c r="B1601" s="174" t="s">
        <v>1543</v>
      </c>
      <c r="C1601" s="174">
        <v>1100</v>
      </c>
      <c r="D1601" s="174" t="s">
        <v>848</v>
      </c>
      <c r="E1601" s="175">
        <v>46820.31</v>
      </c>
    </row>
    <row r="1602" spans="1:5" ht="15">
      <c r="A1602" s="161">
        <v>123</v>
      </c>
      <c r="B1602" s="174" t="s">
        <v>1543</v>
      </c>
      <c r="C1602" s="174">
        <v>130</v>
      </c>
      <c r="D1602" s="174" t="s">
        <v>849</v>
      </c>
      <c r="E1602" s="175">
        <v>46289.66</v>
      </c>
    </row>
    <row r="1603" spans="1:5" ht="15">
      <c r="A1603" s="161">
        <v>123</v>
      </c>
      <c r="B1603" s="174" t="s">
        <v>1543</v>
      </c>
      <c r="C1603" s="174">
        <v>1400</v>
      </c>
      <c r="D1603" s="174" t="s">
        <v>850</v>
      </c>
      <c r="E1603" s="175">
        <v>47783.86</v>
      </c>
    </row>
    <row r="1604" spans="1:5" ht="15">
      <c r="A1604" s="161">
        <v>123</v>
      </c>
      <c r="B1604" s="174" t="s">
        <v>1543</v>
      </c>
      <c r="C1604" s="174">
        <v>1440</v>
      </c>
      <c r="D1604" s="174" t="s">
        <v>851</v>
      </c>
      <c r="E1604" s="175">
        <v>43338.11</v>
      </c>
    </row>
    <row r="1605" spans="1:5" ht="15">
      <c r="A1605" s="161">
        <v>123</v>
      </c>
      <c r="B1605" s="174" t="s">
        <v>1543</v>
      </c>
      <c r="C1605" s="174">
        <v>1470</v>
      </c>
      <c r="D1605" s="174" t="s">
        <v>852</v>
      </c>
      <c r="E1605" s="175">
        <v>47296.15</v>
      </c>
    </row>
    <row r="1606" spans="1:5" ht="15">
      <c r="A1606" s="161">
        <v>123</v>
      </c>
      <c r="B1606" s="174" t="s">
        <v>1543</v>
      </c>
      <c r="C1606" s="174">
        <v>1480</v>
      </c>
      <c r="D1606" s="174" t="s">
        <v>853</v>
      </c>
      <c r="E1606" s="175">
        <v>47860.69</v>
      </c>
    </row>
    <row r="1607" spans="1:5" ht="15">
      <c r="A1607" s="161">
        <v>123</v>
      </c>
      <c r="B1607" s="174" t="s">
        <v>1543</v>
      </c>
      <c r="C1607" s="174">
        <v>1510</v>
      </c>
      <c r="D1607" s="174" t="s">
        <v>854</v>
      </c>
      <c r="E1607" s="175">
        <v>50990.33</v>
      </c>
    </row>
    <row r="1608" spans="1:5" ht="15">
      <c r="A1608" s="161">
        <v>123</v>
      </c>
      <c r="B1608" s="174" t="s">
        <v>1543</v>
      </c>
      <c r="C1608" s="174">
        <v>1630</v>
      </c>
      <c r="D1608" s="174" t="s">
        <v>855</v>
      </c>
      <c r="E1608" s="175">
        <v>47844.89</v>
      </c>
    </row>
    <row r="1609" spans="1:5" ht="15">
      <c r="A1609" s="161">
        <v>123</v>
      </c>
      <c r="B1609" s="174" t="s">
        <v>1543</v>
      </c>
      <c r="C1609" s="174">
        <v>1640</v>
      </c>
      <c r="D1609" s="174" t="s">
        <v>856</v>
      </c>
      <c r="E1609" s="175">
        <v>46071.4</v>
      </c>
    </row>
    <row r="1610" spans="1:5" ht="15">
      <c r="A1610" s="161">
        <v>123</v>
      </c>
      <c r="B1610" s="174" t="s">
        <v>1543</v>
      </c>
      <c r="C1610" s="174">
        <v>170</v>
      </c>
      <c r="D1610" s="174" t="s">
        <v>857</v>
      </c>
      <c r="E1610" s="175">
        <v>47372.36</v>
      </c>
    </row>
    <row r="1611" spans="1:5" ht="15">
      <c r="A1611" s="161">
        <v>123</v>
      </c>
      <c r="B1611" s="174" t="s">
        <v>1543</v>
      </c>
      <c r="C1611" s="174">
        <v>1710</v>
      </c>
      <c r="D1611" s="174" t="s">
        <v>858</v>
      </c>
      <c r="E1611" s="175">
        <v>45603.25</v>
      </c>
    </row>
    <row r="1612" spans="1:5" ht="15">
      <c r="A1612" s="161">
        <v>123</v>
      </c>
      <c r="B1612" s="174" t="s">
        <v>1543</v>
      </c>
      <c r="C1612" s="174">
        <v>20</v>
      </c>
      <c r="D1612" s="174" t="s">
        <v>31</v>
      </c>
      <c r="E1612" s="175">
        <v>50445.47</v>
      </c>
    </row>
    <row r="1613" spans="1:5" ht="15">
      <c r="A1613" s="161">
        <v>123</v>
      </c>
      <c r="B1613" s="174" t="s">
        <v>1543</v>
      </c>
      <c r="C1613" s="174">
        <v>200</v>
      </c>
      <c r="D1613" s="174" t="s">
        <v>859</v>
      </c>
      <c r="E1613" s="175">
        <v>44286.64</v>
      </c>
    </row>
    <row r="1614" spans="1:5" ht="15">
      <c r="A1614" s="161">
        <v>123</v>
      </c>
      <c r="B1614" s="174" t="s">
        <v>1543</v>
      </c>
      <c r="C1614" s="174">
        <v>210</v>
      </c>
      <c r="D1614" s="174" t="s">
        <v>860</v>
      </c>
      <c r="E1614" s="175">
        <v>44278.3</v>
      </c>
    </row>
    <row r="1615" spans="1:5" ht="15">
      <c r="A1615" s="161">
        <v>123</v>
      </c>
      <c r="B1615" s="174" t="s">
        <v>1543</v>
      </c>
      <c r="C1615" s="174">
        <v>230</v>
      </c>
      <c r="D1615" s="174" t="s">
        <v>861</v>
      </c>
      <c r="E1615" s="175">
        <v>47741.39</v>
      </c>
    </row>
    <row r="1616" spans="1:5" ht="15">
      <c r="A1616" s="161">
        <v>123</v>
      </c>
      <c r="B1616" s="174" t="s">
        <v>1543</v>
      </c>
      <c r="C1616" s="174">
        <v>290</v>
      </c>
      <c r="D1616" s="174" t="s">
        <v>2123</v>
      </c>
      <c r="E1616" s="175">
        <v>48806.77</v>
      </c>
    </row>
    <row r="1617" spans="1:5" ht="15">
      <c r="A1617" s="161">
        <v>123</v>
      </c>
      <c r="B1617" s="174" t="s">
        <v>1543</v>
      </c>
      <c r="C1617" s="174">
        <v>30</v>
      </c>
      <c r="D1617" s="174" t="s">
        <v>862</v>
      </c>
      <c r="E1617" s="175">
        <v>46721.27</v>
      </c>
    </row>
    <row r="1618" spans="1:5" ht="15">
      <c r="A1618" s="161">
        <v>123</v>
      </c>
      <c r="B1618" s="174" t="s">
        <v>1543</v>
      </c>
      <c r="C1618" s="174">
        <v>3101</v>
      </c>
      <c r="D1618" s="174" t="s">
        <v>863</v>
      </c>
      <c r="E1618" s="175">
        <v>44707.36</v>
      </c>
    </row>
    <row r="1619" spans="1:5" ht="15">
      <c r="A1619" s="161">
        <v>123</v>
      </c>
      <c r="B1619" s="174" t="s">
        <v>1543</v>
      </c>
      <c r="C1619" s="174">
        <v>3105</v>
      </c>
      <c r="D1619" s="174" t="s">
        <v>864</v>
      </c>
      <c r="E1619" s="175">
        <v>47114.43</v>
      </c>
    </row>
    <row r="1620" spans="1:5" ht="15">
      <c r="A1620" s="161">
        <v>123</v>
      </c>
      <c r="B1620" s="174" t="s">
        <v>1543</v>
      </c>
      <c r="C1620" s="174">
        <v>3106</v>
      </c>
      <c r="D1620" s="174" t="s">
        <v>865</v>
      </c>
      <c r="E1620" s="175">
        <v>44931.05</v>
      </c>
    </row>
    <row r="1621" spans="1:5" ht="15">
      <c r="A1621" s="161">
        <v>123</v>
      </c>
      <c r="B1621" s="174" t="s">
        <v>1543</v>
      </c>
      <c r="C1621" s="174">
        <v>3107</v>
      </c>
      <c r="D1621" s="174" t="s">
        <v>866</v>
      </c>
      <c r="E1621" s="175">
        <v>44476.22</v>
      </c>
    </row>
    <row r="1622" spans="1:5" ht="15">
      <c r="A1622" s="161">
        <v>123</v>
      </c>
      <c r="B1622" s="174" t="s">
        <v>1543</v>
      </c>
      <c r="C1622" s="174">
        <v>311</v>
      </c>
      <c r="D1622" s="174" t="s">
        <v>867</v>
      </c>
      <c r="E1622" s="175">
        <v>47523.88</v>
      </c>
    </row>
    <row r="1623" spans="1:5" ht="15">
      <c r="A1623" s="161">
        <v>123</v>
      </c>
      <c r="B1623" s="174" t="s">
        <v>1543</v>
      </c>
      <c r="C1623" s="174">
        <v>3110</v>
      </c>
      <c r="D1623" s="174" t="s">
        <v>868</v>
      </c>
      <c r="E1623" s="175">
        <v>44261</v>
      </c>
    </row>
    <row r="1624" spans="1:5" ht="15">
      <c r="A1624" s="161">
        <v>123</v>
      </c>
      <c r="B1624" s="174" t="s">
        <v>1543</v>
      </c>
      <c r="C1624" s="174">
        <v>330</v>
      </c>
      <c r="D1624" s="174" t="s">
        <v>869</v>
      </c>
      <c r="E1624" s="175">
        <v>43288.41</v>
      </c>
    </row>
    <row r="1625" spans="1:5" ht="15">
      <c r="A1625" s="161">
        <v>123</v>
      </c>
      <c r="B1625" s="174" t="s">
        <v>1543</v>
      </c>
      <c r="C1625" s="174">
        <v>390</v>
      </c>
      <c r="D1625" s="174" t="s">
        <v>820</v>
      </c>
      <c r="E1625" s="175">
        <v>47996.04</v>
      </c>
    </row>
    <row r="1626" spans="1:5" ht="15">
      <c r="A1626" s="161">
        <v>123</v>
      </c>
      <c r="B1626" s="174" t="s">
        <v>1543</v>
      </c>
      <c r="C1626" s="174">
        <v>452</v>
      </c>
      <c r="D1626" s="174" t="s">
        <v>870</v>
      </c>
      <c r="E1626" s="175">
        <v>51326.66</v>
      </c>
    </row>
    <row r="1627" spans="1:5" ht="15">
      <c r="A1627" s="161">
        <v>123</v>
      </c>
      <c r="B1627" s="174" t="s">
        <v>1543</v>
      </c>
      <c r="C1627" s="174">
        <v>470</v>
      </c>
      <c r="D1627" s="174" t="s">
        <v>871</v>
      </c>
      <c r="E1627" s="175">
        <v>46458.93</v>
      </c>
    </row>
    <row r="1628" spans="1:5" ht="15">
      <c r="A1628" s="161">
        <v>123</v>
      </c>
      <c r="B1628" s="174" t="s">
        <v>1543</v>
      </c>
      <c r="C1628" s="174">
        <v>480</v>
      </c>
      <c r="D1628" s="174" t="s">
        <v>872</v>
      </c>
      <c r="E1628" s="175">
        <v>47897.23</v>
      </c>
    </row>
    <row r="1629" spans="1:5" ht="15">
      <c r="A1629" s="161">
        <v>123</v>
      </c>
      <c r="B1629" s="174" t="s">
        <v>1543</v>
      </c>
      <c r="C1629" s="174">
        <v>50</v>
      </c>
      <c r="D1629" s="174" t="s">
        <v>873</v>
      </c>
      <c r="E1629" s="175">
        <v>46761.75</v>
      </c>
    </row>
    <row r="1630" spans="1:5" ht="15">
      <c r="A1630" s="161">
        <v>123</v>
      </c>
      <c r="B1630" s="174" t="s">
        <v>1543</v>
      </c>
      <c r="C1630" s="174">
        <v>510</v>
      </c>
      <c r="D1630" s="174" t="s">
        <v>874</v>
      </c>
      <c r="E1630" s="175">
        <v>49304.53</v>
      </c>
    </row>
    <row r="1631" spans="1:5" ht="15">
      <c r="A1631" s="161">
        <v>123</v>
      </c>
      <c r="B1631" s="174" t="s">
        <v>1543</v>
      </c>
      <c r="C1631" s="174">
        <v>580</v>
      </c>
      <c r="D1631" s="174" t="s">
        <v>875</v>
      </c>
      <c r="E1631" s="175">
        <v>48867.56</v>
      </c>
    </row>
    <row r="1632" spans="1:5" ht="15">
      <c r="A1632" s="161">
        <v>123</v>
      </c>
      <c r="B1632" s="174" t="s">
        <v>1543</v>
      </c>
      <c r="C1632" s="174">
        <v>600</v>
      </c>
      <c r="D1632" s="174" t="s">
        <v>2196</v>
      </c>
      <c r="E1632" s="175">
        <v>48404.68</v>
      </c>
    </row>
    <row r="1633" spans="1:5" ht="15">
      <c r="A1633" s="161">
        <v>123</v>
      </c>
      <c r="B1633" s="174" t="s">
        <v>1543</v>
      </c>
      <c r="C1633" s="174">
        <v>621</v>
      </c>
      <c r="D1633" s="174" t="s">
        <v>876</v>
      </c>
      <c r="E1633" s="175">
        <v>44660.56</v>
      </c>
    </row>
    <row r="1634" spans="1:5" ht="15">
      <c r="A1634" s="161">
        <v>123</v>
      </c>
      <c r="B1634" s="174" t="s">
        <v>1543</v>
      </c>
      <c r="C1634" s="174">
        <v>650</v>
      </c>
      <c r="D1634" s="174" t="s">
        <v>877</v>
      </c>
      <c r="E1634" s="175">
        <v>46954.23</v>
      </c>
    </row>
    <row r="1635" spans="1:5" ht="15">
      <c r="A1635" s="161">
        <v>123</v>
      </c>
      <c r="B1635" s="174" t="s">
        <v>1543</v>
      </c>
      <c r="C1635" s="174">
        <v>660</v>
      </c>
      <c r="D1635" s="174" t="s">
        <v>878</v>
      </c>
      <c r="E1635" s="175">
        <v>44330.76</v>
      </c>
    </row>
    <row r="1636" spans="1:5" ht="15">
      <c r="A1636" s="161">
        <v>123</v>
      </c>
      <c r="B1636" s="174" t="s">
        <v>1543</v>
      </c>
      <c r="C1636" s="174">
        <v>690</v>
      </c>
      <c r="D1636" s="174" t="s">
        <v>879</v>
      </c>
      <c r="E1636" s="175">
        <v>48456.61</v>
      </c>
    </row>
    <row r="1637" spans="1:5" ht="15">
      <c r="A1637" s="161">
        <v>123</v>
      </c>
      <c r="B1637" s="174" t="s">
        <v>1543</v>
      </c>
      <c r="C1637" s="174">
        <v>710</v>
      </c>
      <c r="D1637" s="174" t="s">
        <v>880</v>
      </c>
      <c r="E1637" s="175">
        <v>47147.38</v>
      </c>
    </row>
    <row r="1638" spans="1:5" ht="15">
      <c r="A1638" s="161">
        <v>123</v>
      </c>
      <c r="B1638" s="174" t="s">
        <v>1543</v>
      </c>
      <c r="C1638" s="174">
        <v>730</v>
      </c>
      <c r="D1638" s="174" t="s">
        <v>881</v>
      </c>
      <c r="E1638" s="175">
        <v>48719.77</v>
      </c>
    </row>
    <row r="1639" spans="1:5" ht="15">
      <c r="A1639" s="161">
        <v>123</v>
      </c>
      <c r="B1639" s="174" t="s">
        <v>1543</v>
      </c>
      <c r="C1639" s="174">
        <v>741</v>
      </c>
      <c r="D1639" s="174" t="s">
        <v>2099</v>
      </c>
      <c r="E1639" s="175">
        <v>48172.21</v>
      </c>
    </row>
    <row r="1640" spans="1:5" ht="15">
      <c r="A1640" s="161">
        <v>123</v>
      </c>
      <c r="B1640" s="174" t="s">
        <v>1543</v>
      </c>
      <c r="C1640" s="174">
        <v>750</v>
      </c>
      <c r="D1640" s="174" t="s">
        <v>882</v>
      </c>
      <c r="E1640" s="175">
        <v>51372.58</v>
      </c>
    </row>
    <row r="1641" spans="1:5" ht="15">
      <c r="A1641" s="161">
        <v>123</v>
      </c>
      <c r="B1641" s="174" t="s">
        <v>1543</v>
      </c>
      <c r="C1641" s="174">
        <v>770</v>
      </c>
      <c r="D1641" s="174" t="s">
        <v>883</v>
      </c>
      <c r="E1641" s="175">
        <v>48825.99</v>
      </c>
    </row>
    <row r="1642" spans="1:5" ht="15">
      <c r="A1642" s="161">
        <v>123</v>
      </c>
      <c r="B1642" s="174" t="s">
        <v>1543</v>
      </c>
      <c r="C1642" s="174">
        <v>80</v>
      </c>
      <c r="D1642" s="174" t="s">
        <v>884</v>
      </c>
      <c r="E1642" s="175">
        <v>48773.39</v>
      </c>
    </row>
    <row r="1643" spans="1:5" ht="15">
      <c r="A1643" s="161">
        <v>123</v>
      </c>
      <c r="B1643" s="174" t="s">
        <v>1543</v>
      </c>
      <c r="C1643" s="174">
        <v>810</v>
      </c>
      <c r="D1643" s="174" t="s">
        <v>885</v>
      </c>
      <c r="E1643" s="175">
        <v>50700.65</v>
      </c>
    </row>
    <row r="1644" spans="1:5" ht="15">
      <c r="A1644" s="161">
        <v>123</v>
      </c>
      <c r="B1644" s="174" t="s">
        <v>1543</v>
      </c>
      <c r="C1644" s="174">
        <v>830</v>
      </c>
      <c r="D1644" s="174" t="s">
        <v>886</v>
      </c>
      <c r="E1644" s="175">
        <v>42262.12</v>
      </c>
    </row>
    <row r="1645" spans="1:5" ht="15">
      <c r="A1645" s="161">
        <v>123</v>
      </c>
      <c r="B1645" s="174" t="s">
        <v>1543</v>
      </c>
      <c r="C1645" s="174">
        <v>850</v>
      </c>
      <c r="D1645" s="174" t="s">
        <v>887</v>
      </c>
      <c r="E1645" s="175">
        <v>50394.09</v>
      </c>
    </row>
    <row r="1646" spans="1:5" ht="15">
      <c r="A1646" s="161">
        <v>123</v>
      </c>
      <c r="B1646" s="174" t="s">
        <v>1543</v>
      </c>
      <c r="C1646" s="174">
        <v>90</v>
      </c>
      <c r="D1646" s="174" t="s">
        <v>888</v>
      </c>
      <c r="E1646" s="175">
        <v>49808.03</v>
      </c>
    </row>
    <row r="1647" spans="1:5" ht="15">
      <c r="A1647" s="161">
        <v>124</v>
      </c>
      <c r="B1647" s="174" t="s">
        <v>1545</v>
      </c>
      <c r="C1647" s="174">
        <v>110</v>
      </c>
      <c r="D1647" s="174" t="s">
        <v>889</v>
      </c>
      <c r="E1647" s="175">
        <v>50648.49</v>
      </c>
    </row>
    <row r="1648" spans="1:5" ht="15">
      <c r="A1648" s="161">
        <v>124</v>
      </c>
      <c r="B1648" s="174" t="s">
        <v>1545</v>
      </c>
      <c r="C1648" s="174">
        <v>150</v>
      </c>
      <c r="D1648" s="174" t="s">
        <v>890</v>
      </c>
      <c r="E1648" s="175">
        <v>47731.68</v>
      </c>
    </row>
    <row r="1649" spans="1:5" ht="15">
      <c r="A1649" s="161">
        <v>124</v>
      </c>
      <c r="B1649" s="174" t="s">
        <v>1545</v>
      </c>
      <c r="C1649" s="174">
        <v>20</v>
      </c>
      <c r="D1649" s="174" t="s">
        <v>891</v>
      </c>
      <c r="E1649" s="175">
        <v>50189.82</v>
      </c>
    </row>
    <row r="1650" spans="1:5" ht="15">
      <c r="A1650" s="161">
        <v>124</v>
      </c>
      <c r="B1650" s="174" t="s">
        <v>1545</v>
      </c>
      <c r="C1650" s="174">
        <v>210</v>
      </c>
      <c r="D1650" s="174" t="s">
        <v>892</v>
      </c>
      <c r="E1650" s="175">
        <v>45588.45</v>
      </c>
    </row>
    <row r="1651" spans="1:5" ht="15">
      <c r="A1651" s="161">
        <v>124</v>
      </c>
      <c r="B1651" s="174" t="s">
        <v>1545</v>
      </c>
      <c r="C1651" s="174">
        <v>220</v>
      </c>
      <c r="D1651" s="174" t="s">
        <v>893</v>
      </c>
      <c r="E1651" s="175">
        <v>43228.32</v>
      </c>
    </row>
    <row r="1652" spans="1:5" ht="15">
      <c r="A1652" s="161">
        <v>124</v>
      </c>
      <c r="B1652" s="174" t="s">
        <v>1545</v>
      </c>
      <c r="C1652" s="174">
        <v>230</v>
      </c>
      <c r="D1652" s="174" t="s">
        <v>305</v>
      </c>
      <c r="E1652" s="175">
        <v>41923.58</v>
      </c>
    </row>
    <row r="1653" spans="1:5" ht="15">
      <c r="A1653" s="161">
        <v>124</v>
      </c>
      <c r="B1653" s="174" t="s">
        <v>1545</v>
      </c>
      <c r="C1653" s="174">
        <v>240</v>
      </c>
      <c r="D1653" s="174" t="s">
        <v>894</v>
      </c>
      <c r="E1653" s="175">
        <v>42891.87</v>
      </c>
    </row>
    <row r="1654" spans="1:5" ht="15">
      <c r="A1654" s="161">
        <v>124</v>
      </c>
      <c r="B1654" s="174" t="s">
        <v>1545</v>
      </c>
      <c r="C1654" s="174">
        <v>280</v>
      </c>
      <c r="D1654" s="174" t="s">
        <v>895</v>
      </c>
      <c r="E1654" s="175">
        <v>45061.41</v>
      </c>
    </row>
    <row r="1655" spans="1:5" ht="15">
      <c r="A1655" s="161">
        <v>124</v>
      </c>
      <c r="B1655" s="174" t="s">
        <v>1545</v>
      </c>
      <c r="C1655" s="174">
        <v>300</v>
      </c>
      <c r="D1655" s="174" t="s">
        <v>896</v>
      </c>
      <c r="E1655" s="175">
        <v>50155.74</v>
      </c>
    </row>
    <row r="1656" spans="1:5" ht="15">
      <c r="A1656" s="161">
        <v>124</v>
      </c>
      <c r="B1656" s="174" t="s">
        <v>1545</v>
      </c>
      <c r="C1656" s="174">
        <v>310</v>
      </c>
      <c r="D1656" s="174" t="s">
        <v>897</v>
      </c>
      <c r="E1656" s="175">
        <v>50079.44</v>
      </c>
    </row>
    <row r="1657" spans="1:5" ht="15">
      <c r="A1657" s="161">
        <v>124</v>
      </c>
      <c r="B1657" s="174" t="s">
        <v>1545</v>
      </c>
      <c r="C1657" s="174">
        <v>320</v>
      </c>
      <c r="D1657" s="174" t="s">
        <v>898</v>
      </c>
      <c r="E1657" s="175">
        <v>52045.57</v>
      </c>
    </row>
    <row r="1658" spans="1:5" ht="15">
      <c r="A1658" s="161">
        <v>124</v>
      </c>
      <c r="B1658" s="174" t="s">
        <v>1545</v>
      </c>
      <c r="C1658" s="174">
        <v>330</v>
      </c>
      <c r="D1658" s="174" t="s">
        <v>899</v>
      </c>
      <c r="E1658" s="175">
        <v>46041.47</v>
      </c>
    </row>
    <row r="1659" spans="1:5" ht="15">
      <c r="A1659" s="161">
        <v>124</v>
      </c>
      <c r="B1659" s="174" t="s">
        <v>1545</v>
      </c>
      <c r="C1659" s="174">
        <v>340</v>
      </c>
      <c r="D1659" s="174" t="s">
        <v>900</v>
      </c>
      <c r="E1659" s="175">
        <v>48827.88</v>
      </c>
    </row>
    <row r="1660" spans="1:5" ht="15">
      <c r="A1660" s="161">
        <v>124</v>
      </c>
      <c r="B1660" s="174" t="s">
        <v>1545</v>
      </c>
      <c r="C1660" s="174">
        <v>350</v>
      </c>
      <c r="D1660" s="174" t="s">
        <v>402</v>
      </c>
      <c r="E1660" s="175">
        <v>43500.81</v>
      </c>
    </row>
    <row r="1661" spans="1:5" ht="15">
      <c r="A1661" s="161">
        <v>124</v>
      </c>
      <c r="B1661" s="174" t="s">
        <v>1545</v>
      </c>
      <c r="C1661" s="174">
        <v>360</v>
      </c>
      <c r="D1661" s="174" t="s">
        <v>901</v>
      </c>
      <c r="E1661" s="175">
        <v>44995.92</v>
      </c>
    </row>
    <row r="1662" spans="1:5" ht="15">
      <c r="A1662" s="161">
        <v>124</v>
      </c>
      <c r="B1662" s="174" t="s">
        <v>1545</v>
      </c>
      <c r="C1662" s="174">
        <v>370</v>
      </c>
      <c r="D1662" s="174" t="s">
        <v>902</v>
      </c>
      <c r="E1662" s="175">
        <v>43989</v>
      </c>
    </row>
    <row r="1663" spans="1:5" ht="15">
      <c r="A1663" s="161">
        <v>124</v>
      </c>
      <c r="B1663" s="174" t="s">
        <v>1545</v>
      </c>
      <c r="C1663" s="174">
        <v>380</v>
      </c>
      <c r="D1663" s="174" t="s">
        <v>903</v>
      </c>
      <c r="E1663" s="175">
        <v>48864.26</v>
      </c>
    </row>
    <row r="1664" spans="1:5" ht="15">
      <c r="A1664" s="161">
        <v>124</v>
      </c>
      <c r="B1664" s="174" t="s">
        <v>1545</v>
      </c>
      <c r="C1664" s="174">
        <v>390</v>
      </c>
      <c r="D1664" s="174" t="s">
        <v>301</v>
      </c>
      <c r="E1664" s="175">
        <v>46754.41</v>
      </c>
    </row>
    <row r="1665" spans="1:5" ht="15">
      <c r="A1665" s="161">
        <v>124</v>
      </c>
      <c r="B1665" s="174" t="s">
        <v>1545</v>
      </c>
      <c r="C1665" s="174">
        <v>400</v>
      </c>
      <c r="D1665" s="174" t="s">
        <v>904</v>
      </c>
      <c r="E1665" s="175">
        <v>46033.09</v>
      </c>
    </row>
    <row r="1666" spans="1:5" ht="15">
      <c r="A1666" s="161">
        <v>124</v>
      </c>
      <c r="B1666" s="174" t="s">
        <v>1545</v>
      </c>
      <c r="C1666" s="174">
        <v>410</v>
      </c>
      <c r="D1666" s="174" t="s">
        <v>134</v>
      </c>
      <c r="E1666" s="175">
        <v>46883.28</v>
      </c>
    </row>
    <row r="1667" spans="1:5" ht="15">
      <c r="A1667" s="161">
        <v>124</v>
      </c>
      <c r="B1667" s="174" t="s">
        <v>1545</v>
      </c>
      <c r="C1667" s="174">
        <v>420</v>
      </c>
      <c r="D1667" s="174" t="s">
        <v>905</v>
      </c>
      <c r="E1667" s="175">
        <v>47088.02</v>
      </c>
    </row>
    <row r="1668" spans="1:5" ht="15">
      <c r="A1668" s="161">
        <v>124</v>
      </c>
      <c r="B1668" s="174" t="s">
        <v>1545</v>
      </c>
      <c r="C1668" s="174">
        <v>430</v>
      </c>
      <c r="D1668" s="174" t="s">
        <v>906</v>
      </c>
      <c r="E1668" s="175">
        <v>41149.67</v>
      </c>
    </row>
    <row r="1669" spans="1:5" ht="15">
      <c r="A1669" s="161">
        <v>124</v>
      </c>
      <c r="B1669" s="174" t="s">
        <v>1545</v>
      </c>
      <c r="C1669" s="174">
        <v>440</v>
      </c>
      <c r="D1669" s="174" t="s">
        <v>907</v>
      </c>
      <c r="E1669" s="175">
        <v>42259.65</v>
      </c>
    </row>
    <row r="1670" spans="1:5" ht="15">
      <c r="A1670" s="161">
        <v>124</v>
      </c>
      <c r="B1670" s="174" t="s">
        <v>1545</v>
      </c>
      <c r="C1670" s="174">
        <v>450</v>
      </c>
      <c r="D1670" s="174" t="s">
        <v>908</v>
      </c>
      <c r="E1670" s="175">
        <v>45520.59</v>
      </c>
    </row>
    <row r="1671" spans="1:5" ht="15">
      <c r="A1671" s="161">
        <v>124</v>
      </c>
      <c r="B1671" s="174" t="s">
        <v>1545</v>
      </c>
      <c r="C1671" s="174">
        <v>50</v>
      </c>
      <c r="D1671" s="174" t="s">
        <v>909</v>
      </c>
      <c r="E1671" s="175">
        <v>45699.35</v>
      </c>
    </row>
    <row r="1672" spans="1:5" ht="15">
      <c r="A1672" s="161">
        <v>124</v>
      </c>
      <c r="B1672" s="174" t="s">
        <v>1545</v>
      </c>
      <c r="C1672" s="174">
        <v>60</v>
      </c>
      <c r="D1672" s="174" t="s">
        <v>910</v>
      </c>
      <c r="E1672" s="175">
        <v>42387.77</v>
      </c>
    </row>
    <row r="1673" spans="1:5" ht="15">
      <c r="A1673" s="161">
        <v>124</v>
      </c>
      <c r="B1673" s="174" t="s">
        <v>1545</v>
      </c>
      <c r="C1673" s="174">
        <v>70</v>
      </c>
      <c r="D1673" s="174" t="s">
        <v>911</v>
      </c>
      <c r="E1673" s="175">
        <v>42345.79</v>
      </c>
    </row>
    <row r="1674" spans="1:5" ht="15">
      <c r="A1674" s="161">
        <v>124</v>
      </c>
      <c r="B1674" s="174" t="s">
        <v>1545</v>
      </c>
      <c r="C1674" s="174">
        <v>90</v>
      </c>
      <c r="D1674" s="174" t="s">
        <v>912</v>
      </c>
      <c r="E1674" s="175">
        <v>46021.87</v>
      </c>
    </row>
    <row r="1675" spans="1:5" ht="15">
      <c r="A1675" s="161">
        <v>126</v>
      </c>
      <c r="B1675" s="174" t="s">
        <v>1546</v>
      </c>
      <c r="C1675" s="174">
        <v>110</v>
      </c>
      <c r="D1675" s="174" t="s">
        <v>913</v>
      </c>
      <c r="E1675" s="175">
        <v>40865.85</v>
      </c>
    </row>
    <row r="1676" spans="1:5" ht="15">
      <c r="A1676" s="161">
        <v>126</v>
      </c>
      <c r="B1676" s="174" t="s">
        <v>1546</v>
      </c>
      <c r="C1676" s="174">
        <v>30</v>
      </c>
      <c r="D1676" s="174" t="s">
        <v>914</v>
      </c>
      <c r="E1676" s="175">
        <v>42626.02</v>
      </c>
    </row>
    <row r="1677" spans="1:5" ht="15">
      <c r="A1677" s="161">
        <v>126</v>
      </c>
      <c r="B1677" s="174" t="s">
        <v>1546</v>
      </c>
      <c r="C1677" s="174">
        <v>40</v>
      </c>
      <c r="D1677" s="174" t="s">
        <v>915</v>
      </c>
      <c r="E1677" s="175">
        <v>43426.55</v>
      </c>
    </row>
    <row r="1678" spans="1:5" ht="15">
      <c r="A1678" s="161">
        <v>126</v>
      </c>
      <c r="B1678" s="174" t="s">
        <v>1546</v>
      </c>
      <c r="C1678" s="174">
        <v>70</v>
      </c>
      <c r="D1678" s="174" t="s">
        <v>916</v>
      </c>
      <c r="E1678" s="175">
        <v>44656.04</v>
      </c>
    </row>
    <row r="1679" spans="1:5" ht="15">
      <c r="A1679" s="161">
        <v>126</v>
      </c>
      <c r="B1679" s="174" t="s">
        <v>1546</v>
      </c>
      <c r="C1679" s="174">
        <v>80</v>
      </c>
      <c r="D1679" s="174" t="s">
        <v>917</v>
      </c>
      <c r="E1679" s="175">
        <v>40935.05</v>
      </c>
    </row>
    <row r="1680" spans="1:5" ht="15">
      <c r="A1680" s="161">
        <v>126</v>
      </c>
      <c r="B1680" s="174" t="s">
        <v>1546</v>
      </c>
      <c r="C1680" s="174">
        <v>90</v>
      </c>
      <c r="D1680" s="174" t="s">
        <v>918</v>
      </c>
      <c r="E1680" s="175">
        <v>44384.31</v>
      </c>
    </row>
    <row r="1681" spans="1:5" ht="15">
      <c r="A1681" s="161">
        <v>127</v>
      </c>
      <c r="B1681" s="174" t="s">
        <v>1548</v>
      </c>
      <c r="C1681" s="174">
        <v>210</v>
      </c>
      <c r="D1681" s="174" t="s">
        <v>919</v>
      </c>
      <c r="E1681" s="175">
        <v>49272.06</v>
      </c>
    </row>
    <row r="1682" spans="1:5" ht="15">
      <c r="A1682" s="161">
        <v>127</v>
      </c>
      <c r="B1682" s="174" t="s">
        <v>1548</v>
      </c>
      <c r="C1682" s="174">
        <v>220</v>
      </c>
      <c r="D1682" s="174" t="s">
        <v>920</v>
      </c>
      <c r="E1682" s="175">
        <v>46972.27</v>
      </c>
    </row>
    <row r="1683" spans="1:5" ht="15">
      <c r="A1683" s="161">
        <v>127</v>
      </c>
      <c r="B1683" s="174" t="s">
        <v>1548</v>
      </c>
      <c r="C1683" s="174">
        <v>230</v>
      </c>
      <c r="D1683" s="174" t="s">
        <v>921</v>
      </c>
      <c r="E1683" s="175">
        <v>52876.76</v>
      </c>
    </row>
    <row r="1684" spans="1:5" ht="15">
      <c r="A1684" s="161">
        <v>127</v>
      </c>
      <c r="B1684" s="174" t="s">
        <v>1548</v>
      </c>
      <c r="C1684" s="174">
        <v>240</v>
      </c>
      <c r="D1684" s="174" t="s">
        <v>922</v>
      </c>
      <c r="E1684" s="175">
        <v>50411</v>
      </c>
    </row>
    <row r="1685" spans="1:5" ht="15">
      <c r="A1685" s="161">
        <v>127</v>
      </c>
      <c r="B1685" s="174" t="s">
        <v>1548</v>
      </c>
      <c r="C1685" s="174">
        <v>280</v>
      </c>
      <c r="D1685" s="174" t="s">
        <v>923</v>
      </c>
      <c r="E1685" s="175">
        <v>49039.42</v>
      </c>
    </row>
    <row r="1686" spans="1:5" ht="15">
      <c r="A1686" s="161">
        <v>127</v>
      </c>
      <c r="B1686" s="174" t="s">
        <v>1548</v>
      </c>
      <c r="C1686" s="174">
        <v>300</v>
      </c>
      <c r="D1686" s="174" t="s">
        <v>924</v>
      </c>
      <c r="E1686" s="175">
        <v>48909.33</v>
      </c>
    </row>
    <row r="1687" spans="1:5" ht="15">
      <c r="A1687" s="161">
        <v>127</v>
      </c>
      <c r="B1687" s="174" t="s">
        <v>1548</v>
      </c>
      <c r="C1687" s="174">
        <v>330</v>
      </c>
      <c r="D1687" s="174" t="s">
        <v>925</v>
      </c>
      <c r="E1687" s="175">
        <v>46360.52</v>
      </c>
    </row>
    <row r="1688" spans="1:5" ht="15">
      <c r="A1688" s="161">
        <v>127</v>
      </c>
      <c r="B1688" s="174" t="s">
        <v>1548</v>
      </c>
      <c r="C1688" s="174">
        <v>340</v>
      </c>
      <c r="D1688" s="174" t="s">
        <v>926</v>
      </c>
      <c r="E1688" s="175">
        <v>51619.77</v>
      </c>
    </row>
    <row r="1689" spans="1:5" ht="15">
      <c r="A1689" s="161">
        <v>127</v>
      </c>
      <c r="B1689" s="174" t="s">
        <v>1548</v>
      </c>
      <c r="C1689" s="174">
        <v>360</v>
      </c>
      <c r="D1689" s="174" t="s">
        <v>927</v>
      </c>
      <c r="E1689" s="175">
        <v>47808.64</v>
      </c>
    </row>
    <row r="1690" spans="1:5" ht="15">
      <c r="A1690" s="161">
        <v>127</v>
      </c>
      <c r="B1690" s="174" t="s">
        <v>1548</v>
      </c>
      <c r="C1690" s="174">
        <v>370</v>
      </c>
      <c r="D1690" s="174" t="s">
        <v>928</v>
      </c>
      <c r="E1690" s="175">
        <v>46030.45</v>
      </c>
    </row>
    <row r="1691" spans="1:5" ht="15">
      <c r="A1691" s="161">
        <v>127</v>
      </c>
      <c r="B1691" s="174" t="s">
        <v>1548</v>
      </c>
      <c r="C1691" s="174">
        <v>380</v>
      </c>
      <c r="D1691" s="174" t="s">
        <v>929</v>
      </c>
      <c r="E1691" s="175">
        <v>48743.96</v>
      </c>
    </row>
    <row r="1692" spans="1:5" ht="15">
      <c r="A1692" s="161">
        <v>127</v>
      </c>
      <c r="B1692" s="174" t="s">
        <v>1548</v>
      </c>
      <c r="C1692" s="174">
        <v>390</v>
      </c>
      <c r="D1692" s="174" t="s">
        <v>930</v>
      </c>
      <c r="E1692" s="175">
        <v>49043.05</v>
      </c>
    </row>
    <row r="1693" spans="1:5" ht="15">
      <c r="A1693" s="161">
        <v>127</v>
      </c>
      <c r="B1693" s="174" t="s">
        <v>1548</v>
      </c>
      <c r="C1693" s="174">
        <v>391</v>
      </c>
      <c r="D1693" s="174" t="s">
        <v>931</v>
      </c>
      <c r="E1693" s="175">
        <v>48020.15</v>
      </c>
    </row>
    <row r="1694" spans="1:5" ht="15">
      <c r="A1694" s="161">
        <v>127</v>
      </c>
      <c r="B1694" s="174" t="s">
        <v>1548</v>
      </c>
      <c r="C1694" s="174">
        <v>393</v>
      </c>
      <c r="D1694" s="174" t="s">
        <v>932</v>
      </c>
      <c r="E1694" s="175">
        <v>49698.46</v>
      </c>
    </row>
    <row r="1695" spans="1:5" ht="15">
      <c r="A1695" s="161">
        <v>127</v>
      </c>
      <c r="B1695" s="174" t="s">
        <v>1548</v>
      </c>
      <c r="C1695" s="174">
        <v>395</v>
      </c>
      <c r="D1695" s="174" t="s">
        <v>933</v>
      </c>
      <c r="E1695" s="175">
        <v>48020.18</v>
      </c>
    </row>
    <row r="1696" spans="1:5" ht="15">
      <c r="A1696" s="161">
        <v>127</v>
      </c>
      <c r="B1696" s="174" t="s">
        <v>1548</v>
      </c>
      <c r="C1696" s="174">
        <v>440</v>
      </c>
      <c r="D1696" s="174" t="s">
        <v>934</v>
      </c>
      <c r="E1696" s="175">
        <v>44355.63</v>
      </c>
    </row>
    <row r="1697" spans="1:5" ht="15">
      <c r="A1697" s="161">
        <v>127</v>
      </c>
      <c r="B1697" s="174" t="s">
        <v>1548</v>
      </c>
      <c r="C1697" s="174">
        <v>450</v>
      </c>
      <c r="D1697" s="174" t="s">
        <v>935</v>
      </c>
      <c r="E1697" s="175">
        <v>45536.17</v>
      </c>
    </row>
    <row r="1698" spans="1:5" ht="15">
      <c r="A1698" s="161">
        <v>127</v>
      </c>
      <c r="B1698" s="174" t="s">
        <v>1548</v>
      </c>
      <c r="C1698" s="174">
        <v>50</v>
      </c>
      <c r="D1698" s="174" t="s">
        <v>936</v>
      </c>
      <c r="E1698" s="175">
        <v>48697.43</v>
      </c>
    </row>
    <row r="1699" spans="1:5" ht="15">
      <c r="A1699" s="161">
        <v>127</v>
      </c>
      <c r="B1699" s="174" t="s">
        <v>1548</v>
      </c>
      <c r="C1699" s="174">
        <v>70</v>
      </c>
      <c r="D1699" s="174" t="s">
        <v>937</v>
      </c>
      <c r="E1699" s="175">
        <v>46996.25</v>
      </c>
    </row>
    <row r="1700" spans="1:5" ht="15">
      <c r="A1700" s="161">
        <v>127</v>
      </c>
      <c r="B1700" s="174" t="s">
        <v>1548</v>
      </c>
      <c r="C1700" s="174">
        <v>80</v>
      </c>
      <c r="D1700" s="174" t="s">
        <v>938</v>
      </c>
      <c r="E1700" s="175">
        <v>46945.78</v>
      </c>
    </row>
    <row r="1701" spans="1:5" ht="15">
      <c r="A1701" s="161">
        <v>127</v>
      </c>
      <c r="B1701" s="174" t="s">
        <v>1548</v>
      </c>
      <c r="C1701" s="174">
        <v>90</v>
      </c>
      <c r="D1701" s="174" t="s">
        <v>939</v>
      </c>
      <c r="E1701" s="175">
        <v>47527.35</v>
      </c>
    </row>
    <row r="1702" spans="1:5" ht="15">
      <c r="A1702" s="161">
        <v>128</v>
      </c>
      <c r="B1702" s="174" t="s">
        <v>1550</v>
      </c>
      <c r="C1702" s="174">
        <v>10</v>
      </c>
      <c r="D1702" s="174" t="s">
        <v>940</v>
      </c>
      <c r="E1702" s="175">
        <v>51583</v>
      </c>
    </row>
    <row r="1703" spans="1:5" ht="15">
      <c r="A1703" s="161">
        <v>128</v>
      </c>
      <c r="B1703" s="174" t="s">
        <v>1550</v>
      </c>
      <c r="C1703" s="174">
        <v>100</v>
      </c>
      <c r="D1703" s="174" t="s">
        <v>941</v>
      </c>
      <c r="E1703" s="175">
        <v>53283</v>
      </c>
    </row>
    <row r="1704" spans="1:5" ht="15">
      <c r="A1704" s="161">
        <v>128</v>
      </c>
      <c r="B1704" s="174" t="s">
        <v>1550</v>
      </c>
      <c r="C1704" s="174">
        <v>1020</v>
      </c>
      <c r="D1704" s="174" t="s">
        <v>942</v>
      </c>
      <c r="E1704" s="175">
        <v>53678</v>
      </c>
    </row>
    <row r="1705" spans="1:5" ht="15">
      <c r="A1705" s="161">
        <v>128</v>
      </c>
      <c r="B1705" s="174" t="s">
        <v>1550</v>
      </c>
      <c r="C1705" s="174">
        <v>1030</v>
      </c>
      <c r="D1705" s="174" t="s">
        <v>943</v>
      </c>
      <c r="E1705" s="175">
        <v>51541</v>
      </c>
    </row>
    <row r="1706" spans="1:5" ht="15">
      <c r="A1706" s="161">
        <v>128</v>
      </c>
      <c r="B1706" s="174" t="s">
        <v>1550</v>
      </c>
      <c r="C1706" s="174">
        <v>1041</v>
      </c>
      <c r="D1706" s="174" t="s">
        <v>944</v>
      </c>
      <c r="E1706" s="175">
        <v>56010</v>
      </c>
    </row>
    <row r="1707" spans="1:5" ht="15">
      <c r="A1707" s="161">
        <v>128</v>
      </c>
      <c r="B1707" s="174" t="s">
        <v>1550</v>
      </c>
      <c r="C1707" s="174">
        <v>106</v>
      </c>
      <c r="D1707" s="174" t="s">
        <v>945</v>
      </c>
      <c r="E1707" s="175">
        <v>50197</v>
      </c>
    </row>
    <row r="1708" spans="1:5" ht="15">
      <c r="A1708" s="161">
        <v>128</v>
      </c>
      <c r="B1708" s="174" t="s">
        <v>1550</v>
      </c>
      <c r="C1708" s="174">
        <v>130</v>
      </c>
      <c r="D1708" s="174" t="s">
        <v>946</v>
      </c>
      <c r="E1708" s="175">
        <v>53519</v>
      </c>
    </row>
    <row r="1709" spans="1:5" ht="15">
      <c r="A1709" s="161">
        <v>128</v>
      </c>
      <c r="B1709" s="174" t="s">
        <v>1550</v>
      </c>
      <c r="C1709" s="174">
        <v>140</v>
      </c>
      <c r="D1709" s="174" t="s">
        <v>947</v>
      </c>
      <c r="E1709" s="175">
        <v>52550</v>
      </c>
    </row>
    <row r="1710" spans="1:5" ht="15">
      <c r="A1710" s="161">
        <v>128</v>
      </c>
      <c r="B1710" s="174" t="s">
        <v>1550</v>
      </c>
      <c r="C1710" s="174">
        <v>20</v>
      </c>
      <c r="D1710" s="174" t="s">
        <v>144</v>
      </c>
      <c r="E1710" s="175">
        <v>52809</v>
      </c>
    </row>
    <row r="1711" spans="1:5" ht="15">
      <c r="A1711" s="161">
        <v>128</v>
      </c>
      <c r="B1711" s="174" t="s">
        <v>1550</v>
      </c>
      <c r="C1711" s="174">
        <v>230</v>
      </c>
      <c r="D1711" s="174" t="s">
        <v>948</v>
      </c>
      <c r="E1711" s="175">
        <v>57747</v>
      </c>
    </row>
    <row r="1712" spans="1:5" ht="15">
      <c r="A1712" s="161">
        <v>128</v>
      </c>
      <c r="B1712" s="174" t="s">
        <v>1550</v>
      </c>
      <c r="C1712" s="174">
        <v>280</v>
      </c>
      <c r="D1712" s="174" t="s">
        <v>949</v>
      </c>
      <c r="E1712" s="175">
        <v>54128</v>
      </c>
    </row>
    <row r="1713" spans="1:5" ht="15">
      <c r="A1713" s="161">
        <v>128</v>
      </c>
      <c r="B1713" s="174" t="s">
        <v>1550</v>
      </c>
      <c r="C1713" s="174">
        <v>290</v>
      </c>
      <c r="D1713" s="174" t="s">
        <v>950</v>
      </c>
      <c r="E1713" s="175">
        <v>54634</v>
      </c>
    </row>
    <row r="1714" spans="1:5" ht="15">
      <c r="A1714" s="161">
        <v>128</v>
      </c>
      <c r="B1714" s="174" t="s">
        <v>1550</v>
      </c>
      <c r="C1714" s="174">
        <v>30</v>
      </c>
      <c r="D1714" s="174" t="s">
        <v>951</v>
      </c>
      <c r="E1714" s="175">
        <v>55450</v>
      </c>
    </row>
    <row r="1715" spans="1:5" ht="15">
      <c r="A1715" s="161">
        <v>128</v>
      </c>
      <c r="B1715" s="174" t="s">
        <v>1550</v>
      </c>
      <c r="C1715" s="174">
        <v>300</v>
      </c>
      <c r="D1715" s="174" t="s">
        <v>952</v>
      </c>
      <c r="E1715" s="175">
        <v>52158</v>
      </c>
    </row>
    <row r="1716" spans="1:5" ht="15">
      <c r="A1716" s="161">
        <v>128</v>
      </c>
      <c r="B1716" s="174" t="s">
        <v>1550</v>
      </c>
      <c r="C1716" s="174">
        <v>321</v>
      </c>
      <c r="D1716" s="174" t="s">
        <v>953</v>
      </c>
      <c r="E1716" s="175">
        <v>56307</v>
      </c>
    </row>
    <row r="1717" spans="1:5" ht="15">
      <c r="A1717" s="161">
        <v>128</v>
      </c>
      <c r="B1717" s="174" t="s">
        <v>1550</v>
      </c>
      <c r="C1717" s="174">
        <v>330</v>
      </c>
      <c r="D1717" s="174" t="s">
        <v>954</v>
      </c>
      <c r="E1717" s="175">
        <v>53180</v>
      </c>
    </row>
    <row r="1718" spans="1:5" ht="15">
      <c r="A1718" s="161">
        <v>128</v>
      </c>
      <c r="B1718" s="174" t="s">
        <v>1550</v>
      </c>
      <c r="C1718" s="174">
        <v>340</v>
      </c>
      <c r="D1718" s="174" t="s">
        <v>955</v>
      </c>
      <c r="E1718" s="175">
        <v>55412</v>
      </c>
    </row>
    <row r="1719" spans="1:5" ht="15">
      <c r="A1719" s="161">
        <v>128</v>
      </c>
      <c r="B1719" s="174" t="s">
        <v>1550</v>
      </c>
      <c r="C1719" s="174">
        <v>350</v>
      </c>
      <c r="D1719" s="174" t="s">
        <v>956</v>
      </c>
      <c r="E1719" s="175">
        <v>51998</v>
      </c>
    </row>
    <row r="1720" spans="1:5" ht="15">
      <c r="A1720" s="161">
        <v>128</v>
      </c>
      <c r="B1720" s="174" t="s">
        <v>1550</v>
      </c>
      <c r="C1720" s="174">
        <v>360</v>
      </c>
      <c r="D1720" s="174" t="s">
        <v>957</v>
      </c>
      <c r="E1720" s="175">
        <v>53966</v>
      </c>
    </row>
    <row r="1721" spans="1:5" ht="15">
      <c r="A1721" s="161">
        <v>128</v>
      </c>
      <c r="B1721" s="174" t="s">
        <v>1550</v>
      </c>
      <c r="C1721" s="174">
        <v>390</v>
      </c>
      <c r="D1721" s="174" t="s">
        <v>958</v>
      </c>
      <c r="E1721" s="175">
        <v>54318</v>
      </c>
    </row>
    <row r="1722" spans="1:5" ht="15">
      <c r="A1722" s="161">
        <v>128</v>
      </c>
      <c r="B1722" s="174" t="s">
        <v>1550</v>
      </c>
      <c r="C1722" s="174">
        <v>40</v>
      </c>
      <c r="D1722" s="174" t="s">
        <v>959</v>
      </c>
      <c r="E1722" s="175">
        <v>53881</v>
      </c>
    </row>
    <row r="1723" spans="1:5" ht="15">
      <c r="A1723" s="161">
        <v>128</v>
      </c>
      <c r="B1723" s="174" t="s">
        <v>1550</v>
      </c>
      <c r="C1723" s="174">
        <v>400</v>
      </c>
      <c r="D1723" s="174" t="s">
        <v>960</v>
      </c>
      <c r="E1723" s="175">
        <v>52971</v>
      </c>
    </row>
    <row r="1724" spans="1:5" ht="15">
      <c r="A1724" s="161">
        <v>128</v>
      </c>
      <c r="B1724" s="174" t="s">
        <v>1550</v>
      </c>
      <c r="C1724" s="174">
        <v>410</v>
      </c>
      <c r="D1724" s="174" t="s">
        <v>961</v>
      </c>
      <c r="E1724" s="175">
        <v>54730</v>
      </c>
    </row>
    <row r="1725" spans="1:5" ht="15">
      <c r="A1725" s="161">
        <v>128</v>
      </c>
      <c r="B1725" s="174" t="s">
        <v>1550</v>
      </c>
      <c r="C1725" s="174">
        <v>420</v>
      </c>
      <c r="D1725" s="174" t="s">
        <v>962</v>
      </c>
      <c r="E1725" s="175">
        <v>55087</v>
      </c>
    </row>
    <row r="1726" spans="1:5" ht="15">
      <c r="A1726" s="161">
        <v>128</v>
      </c>
      <c r="B1726" s="174" t="s">
        <v>1550</v>
      </c>
      <c r="C1726" s="174">
        <v>430</v>
      </c>
      <c r="D1726" s="174" t="s">
        <v>963</v>
      </c>
      <c r="E1726" s="175">
        <v>55065</v>
      </c>
    </row>
    <row r="1727" spans="1:5" ht="15">
      <c r="A1727" s="161">
        <v>128</v>
      </c>
      <c r="B1727" s="174" t="s">
        <v>1550</v>
      </c>
      <c r="C1727" s="174">
        <v>440</v>
      </c>
      <c r="D1727" s="174" t="s">
        <v>964</v>
      </c>
      <c r="E1727" s="175">
        <v>55048</v>
      </c>
    </row>
    <row r="1728" spans="1:5" ht="15">
      <c r="A1728" s="161">
        <v>128</v>
      </c>
      <c r="B1728" s="174" t="s">
        <v>1550</v>
      </c>
      <c r="C1728" s="174">
        <v>450</v>
      </c>
      <c r="D1728" s="174" t="s">
        <v>965</v>
      </c>
      <c r="E1728" s="175">
        <v>56935</v>
      </c>
    </row>
    <row r="1729" spans="1:5" ht="15">
      <c r="A1729" s="161">
        <v>128</v>
      </c>
      <c r="B1729" s="174" t="s">
        <v>1550</v>
      </c>
      <c r="C1729" s="174">
        <v>460</v>
      </c>
      <c r="D1729" s="174" t="s">
        <v>966</v>
      </c>
      <c r="E1729" s="175">
        <v>51730</v>
      </c>
    </row>
    <row r="1730" spans="1:5" ht="15">
      <c r="A1730" s="161">
        <v>128</v>
      </c>
      <c r="B1730" s="174" t="s">
        <v>1550</v>
      </c>
      <c r="C1730" s="174">
        <v>470</v>
      </c>
      <c r="D1730" s="174" t="s">
        <v>967</v>
      </c>
      <c r="E1730" s="175">
        <v>49633</v>
      </c>
    </row>
    <row r="1731" spans="1:5" ht="15">
      <c r="A1731" s="161">
        <v>128</v>
      </c>
      <c r="B1731" s="174" t="s">
        <v>1550</v>
      </c>
      <c r="C1731" s="174">
        <v>480</v>
      </c>
      <c r="D1731" s="174" t="s">
        <v>968</v>
      </c>
      <c r="E1731" s="175">
        <v>52690</v>
      </c>
    </row>
    <row r="1732" spans="1:5" ht="15">
      <c r="A1732" s="161">
        <v>128</v>
      </c>
      <c r="B1732" s="174" t="s">
        <v>1550</v>
      </c>
      <c r="C1732" s="174">
        <v>490</v>
      </c>
      <c r="D1732" s="174" t="s">
        <v>969</v>
      </c>
      <c r="E1732" s="175">
        <v>52406</v>
      </c>
    </row>
    <row r="1733" spans="1:5" ht="15">
      <c r="A1733" s="161">
        <v>128</v>
      </c>
      <c r="B1733" s="174" t="s">
        <v>1550</v>
      </c>
      <c r="C1733" s="174">
        <v>50</v>
      </c>
      <c r="D1733" s="174" t="s">
        <v>970</v>
      </c>
      <c r="E1733" s="175">
        <v>56028</v>
      </c>
    </row>
    <row r="1734" spans="1:5" ht="15">
      <c r="A1734" s="161">
        <v>128</v>
      </c>
      <c r="B1734" s="174" t="s">
        <v>1550</v>
      </c>
      <c r="C1734" s="174">
        <v>500</v>
      </c>
      <c r="D1734" s="174" t="s">
        <v>971</v>
      </c>
      <c r="E1734" s="175">
        <v>54373</v>
      </c>
    </row>
    <row r="1735" spans="1:5" ht="15">
      <c r="A1735" s="161">
        <v>128</v>
      </c>
      <c r="B1735" s="174" t="s">
        <v>1550</v>
      </c>
      <c r="C1735" s="174">
        <v>510</v>
      </c>
      <c r="D1735" s="174" t="s">
        <v>972</v>
      </c>
      <c r="E1735" s="175">
        <v>52950</v>
      </c>
    </row>
    <row r="1736" spans="1:5" ht="15">
      <c r="A1736" s="161">
        <v>128</v>
      </c>
      <c r="B1736" s="174" t="s">
        <v>1550</v>
      </c>
      <c r="C1736" s="174">
        <v>520</v>
      </c>
      <c r="D1736" s="174" t="s">
        <v>973</v>
      </c>
      <c r="E1736" s="175">
        <v>54259</v>
      </c>
    </row>
    <row r="1737" spans="1:5" ht="15">
      <c r="A1737" s="161">
        <v>128</v>
      </c>
      <c r="B1737" s="174" t="s">
        <v>1550</v>
      </c>
      <c r="C1737" s="174">
        <v>530</v>
      </c>
      <c r="D1737" s="174" t="s">
        <v>974</v>
      </c>
      <c r="E1737" s="175">
        <v>51617</v>
      </c>
    </row>
    <row r="1738" spans="1:5" ht="15">
      <c r="A1738" s="161">
        <v>128</v>
      </c>
      <c r="B1738" s="174" t="s">
        <v>1550</v>
      </c>
      <c r="C1738" s="174">
        <v>540</v>
      </c>
      <c r="D1738" s="174" t="s">
        <v>975</v>
      </c>
      <c r="E1738" s="175">
        <v>51531</v>
      </c>
    </row>
    <row r="1739" spans="1:5" ht="15">
      <c r="A1739" s="161">
        <v>128</v>
      </c>
      <c r="B1739" s="174" t="s">
        <v>1550</v>
      </c>
      <c r="C1739" s="174">
        <v>550</v>
      </c>
      <c r="D1739" s="174" t="s">
        <v>976</v>
      </c>
      <c r="E1739" s="175">
        <v>50796</v>
      </c>
    </row>
    <row r="1740" spans="1:5" ht="15">
      <c r="A1740" s="161">
        <v>128</v>
      </c>
      <c r="B1740" s="174" t="s">
        <v>1550</v>
      </c>
      <c r="C1740" s="174">
        <v>560</v>
      </c>
      <c r="D1740" s="174" t="s">
        <v>977</v>
      </c>
      <c r="E1740" s="175">
        <v>54648</v>
      </c>
    </row>
    <row r="1741" spans="1:5" ht="15">
      <c r="A1741" s="161">
        <v>128</v>
      </c>
      <c r="B1741" s="174" t="s">
        <v>1550</v>
      </c>
      <c r="C1741" s="174">
        <v>570</v>
      </c>
      <c r="D1741" s="174" t="s">
        <v>978</v>
      </c>
      <c r="E1741" s="175">
        <v>57093</v>
      </c>
    </row>
    <row r="1742" spans="1:5" ht="15">
      <c r="A1742" s="161">
        <v>128</v>
      </c>
      <c r="B1742" s="174" t="s">
        <v>1550</v>
      </c>
      <c r="C1742" s="174">
        <v>580</v>
      </c>
      <c r="D1742" s="174" t="s">
        <v>979</v>
      </c>
      <c r="E1742" s="175">
        <v>56757</v>
      </c>
    </row>
    <row r="1743" spans="1:5" ht="15">
      <c r="A1743" s="161">
        <v>128</v>
      </c>
      <c r="B1743" s="174" t="s">
        <v>1550</v>
      </c>
      <c r="C1743" s="174">
        <v>590</v>
      </c>
      <c r="D1743" s="174" t="s">
        <v>980</v>
      </c>
      <c r="E1743" s="175">
        <v>55695</v>
      </c>
    </row>
    <row r="1744" spans="1:5" ht="15">
      <c r="A1744" s="161">
        <v>128</v>
      </c>
      <c r="B1744" s="174" t="s">
        <v>1550</v>
      </c>
      <c r="C1744" s="174">
        <v>60</v>
      </c>
      <c r="D1744" s="174" t="s">
        <v>981</v>
      </c>
      <c r="E1744" s="175">
        <v>50427</v>
      </c>
    </row>
    <row r="1745" spans="1:5" ht="15">
      <c r="A1745" s="161">
        <v>128</v>
      </c>
      <c r="B1745" s="174" t="s">
        <v>1550</v>
      </c>
      <c r="C1745" s="174">
        <v>600</v>
      </c>
      <c r="D1745" s="174" t="s">
        <v>982</v>
      </c>
      <c r="E1745" s="175">
        <v>50458</v>
      </c>
    </row>
    <row r="1746" spans="1:5" ht="15">
      <c r="A1746" s="161">
        <v>128</v>
      </c>
      <c r="B1746" s="174" t="s">
        <v>1550</v>
      </c>
      <c r="C1746" s="174">
        <v>610</v>
      </c>
      <c r="D1746" s="174" t="s">
        <v>983</v>
      </c>
      <c r="E1746" s="175">
        <v>54081</v>
      </c>
    </row>
    <row r="1747" spans="1:5" ht="15">
      <c r="A1747" s="161">
        <v>128</v>
      </c>
      <c r="B1747" s="174" t="s">
        <v>1550</v>
      </c>
      <c r="C1747" s="174">
        <v>620</v>
      </c>
      <c r="D1747" s="174" t="s">
        <v>984</v>
      </c>
      <c r="E1747" s="175">
        <v>53969</v>
      </c>
    </row>
    <row r="1748" spans="1:5" ht="15">
      <c r="A1748" s="161">
        <v>128</v>
      </c>
      <c r="B1748" s="174" t="s">
        <v>1550</v>
      </c>
      <c r="C1748" s="174">
        <v>630</v>
      </c>
      <c r="D1748" s="174" t="s">
        <v>985</v>
      </c>
      <c r="E1748" s="175">
        <v>49690</v>
      </c>
    </row>
    <row r="1749" spans="1:5" ht="15">
      <c r="A1749" s="161">
        <v>128</v>
      </c>
      <c r="B1749" s="174" t="s">
        <v>1550</v>
      </c>
      <c r="C1749" s="174">
        <v>640</v>
      </c>
      <c r="D1749" s="174" t="s">
        <v>986</v>
      </c>
      <c r="E1749" s="175">
        <v>53566</v>
      </c>
    </row>
    <row r="1750" spans="1:5" ht="15">
      <c r="A1750" s="161">
        <v>128</v>
      </c>
      <c r="B1750" s="174" t="s">
        <v>1550</v>
      </c>
      <c r="C1750" s="174">
        <v>660</v>
      </c>
      <c r="D1750" s="174" t="s">
        <v>987</v>
      </c>
      <c r="E1750" s="175">
        <v>50492</v>
      </c>
    </row>
    <row r="1751" spans="1:5" ht="15">
      <c r="A1751" s="161">
        <v>128</v>
      </c>
      <c r="B1751" s="174" t="s">
        <v>1550</v>
      </c>
      <c r="C1751" s="174">
        <v>670</v>
      </c>
      <c r="D1751" s="174" t="s">
        <v>988</v>
      </c>
      <c r="E1751" s="175">
        <v>52952</v>
      </c>
    </row>
    <row r="1752" spans="1:5" ht="15">
      <c r="A1752" s="161">
        <v>128</v>
      </c>
      <c r="B1752" s="174" t="s">
        <v>1550</v>
      </c>
      <c r="C1752" s="174">
        <v>680</v>
      </c>
      <c r="D1752" s="174" t="s">
        <v>989</v>
      </c>
      <c r="E1752" s="175">
        <v>54064</v>
      </c>
    </row>
    <row r="1753" spans="1:5" ht="15">
      <c r="A1753" s="161">
        <v>128</v>
      </c>
      <c r="B1753" s="174" t="s">
        <v>1550</v>
      </c>
      <c r="C1753" s="174">
        <v>690</v>
      </c>
      <c r="D1753" s="174" t="s">
        <v>990</v>
      </c>
      <c r="E1753" s="175">
        <v>55316</v>
      </c>
    </row>
    <row r="1754" spans="1:5" ht="15">
      <c r="A1754" s="161">
        <v>128</v>
      </c>
      <c r="B1754" s="174" t="s">
        <v>1550</v>
      </c>
      <c r="C1754" s="174">
        <v>692</v>
      </c>
      <c r="D1754" s="174" t="s">
        <v>1414</v>
      </c>
      <c r="E1754" s="175">
        <v>53884</v>
      </c>
    </row>
    <row r="1755" spans="1:5" ht="15">
      <c r="A1755" s="161">
        <v>128</v>
      </c>
      <c r="B1755" s="174" t="s">
        <v>1550</v>
      </c>
      <c r="C1755" s="174">
        <v>700</v>
      </c>
      <c r="D1755" s="174" t="s">
        <v>991</v>
      </c>
      <c r="E1755" s="175">
        <v>51474</v>
      </c>
    </row>
    <row r="1756" spans="1:5" ht="15">
      <c r="A1756" s="161">
        <v>128</v>
      </c>
      <c r="B1756" s="174" t="s">
        <v>1550</v>
      </c>
      <c r="C1756" s="174">
        <v>710</v>
      </c>
      <c r="D1756" s="174" t="s">
        <v>992</v>
      </c>
      <c r="E1756" s="175">
        <v>49423</v>
      </c>
    </row>
    <row r="1757" spans="1:5" ht="15">
      <c r="A1757" s="161">
        <v>128</v>
      </c>
      <c r="B1757" s="174" t="s">
        <v>1550</v>
      </c>
      <c r="C1757" s="174">
        <v>720</v>
      </c>
      <c r="D1757" s="174" t="s">
        <v>993</v>
      </c>
      <c r="E1757" s="175">
        <v>53094</v>
      </c>
    </row>
    <row r="1758" spans="1:5" ht="15">
      <c r="A1758" s="161">
        <v>128</v>
      </c>
      <c r="B1758" s="174" t="s">
        <v>1550</v>
      </c>
      <c r="C1758" s="174">
        <v>730</v>
      </c>
      <c r="D1758" s="174" t="s">
        <v>994</v>
      </c>
      <c r="E1758" s="175">
        <v>53940</v>
      </c>
    </row>
    <row r="1759" spans="1:5" ht="15">
      <c r="A1759" s="161">
        <v>128</v>
      </c>
      <c r="B1759" s="174" t="s">
        <v>1550</v>
      </c>
      <c r="C1759" s="174">
        <v>740</v>
      </c>
      <c r="D1759" s="174" t="s">
        <v>266</v>
      </c>
      <c r="E1759" s="175">
        <v>51129</v>
      </c>
    </row>
    <row r="1760" spans="1:5" ht="15">
      <c r="A1760" s="161">
        <v>128</v>
      </c>
      <c r="B1760" s="174" t="s">
        <v>1550</v>
      </c>
      <c r="C1760" s="174">
        <v>750</v>
      </c>
      <c r="D1760" s="174" t="s">
        <v>995</v>
      </c>
      <c r="E1760" s="175">
        <v>53725</v>
      </c>
    </row>
    <row r="1761" spans="1:5" ht="15">
      <c r="A1761" s="161">
        <v>128</v>
      </c>
      <c r="B1761" s="174" t="s">
        <v>1550</v>
      </c>
      <c r="C1761" s="174">
        <v>760</v>
      </c>
      <c r="D1761" s="174" t="s">
        <v>996</v>
      </c>
      <c r="E1761" s="175">
        <v>54157</v>
      </c>
    </row>
    <row r="1762" spans="1:5" ht="15">
      <c r="A1762" s="161">
        <v>128</v>
      </c>
      <c r="B1762" s="174" t="s">
        <v>1550</v>
      </c>
      <c r="C1762" s="174">
        <v>770</v>
      </c>
      <c r="D1762" s="174" t="s">
        <v>997</v>
      </c>
      <c r="E1762" s="175">
        <v>54503</v>
      </c>
    </row>
    <row r="1763" spans="1:5" ht="15">
      <c r="A1763" s="161">
        <v>128</v>
      </c>
      <c r="B1763" s="174" t="s">
        <v>1550</v>
      </c>
      <c r="C1763" s="174">
        <v>780</v>
      </c>
      <c r="D1763" s="174" t="s">
        <v>1890</v>
      </c>
      <c r="E1763" s="175">
        <v>49571</v>
      </c>
    </row>
    <row r="1764" spans="1:5" ht="15">
      <c r="A1764" s="161">
        <v>128</v>
      </c>
      <c r="B1764" s="174" t="s">
        <v>1550</v>
      </c>
      <c r="C1764" s="174">
        <v>790</v>
      </c>
      <c r="D1764" s="174" t="s">
        <v>998</v>
      </c>
      <c r="E1764" s="175">
        <v>53319</v>
      </c>
    </row>
    <row r="1765" spans="1:5" ht="15">
      <c r="A1765" s="161">
        <v>128</v>
      </c>
      <c r="B1765" s="174" t="s">
        <v>1550</v>
      </c>
      <c r="C1765" s="174">
        <v>80</v>
      </c>
      <c r="D1765" s="174" t="s">
        <v>999</v>
      </c>
      <c r="E1765" s="175">
        <v>54745</v>
      </c>
    </row>
    <row r="1766" spans="1:5" ht="15">
      <c r="A1766" s="161">
        <v>128</v>
      </c>
      <c r="B1766" s="174" t="s">
        <v>1550</v>
      </c>
      <c r="C1766" s="174">
        <v>800</v>
      </c>
      <c r="D1766" s="174" t="s">
        <v>1000</v>
      </c>
      <c r="E1766" s="175">
        <v>53348</v>
      </c>
    </row>
    <row r="1767" spans="1:5" ht="15">
      <c r="A1767" s="161">
        <v>128</v>
      </c>
      <c r="B1767" s="174" t="s">
        <v>1550</v>
      </c>
      <c r="C1767" s="174">
        <v>810</v>
      </c>
      <c r="D1767" s="174" t="s">
        <v>1001</v>
      </c>
      <c r="E1767" s="175">
        <v>49864</v>
      </c>
    </row>
    <row r="1768" spans="1:5" ht="15">
      <c r="A1768" s="161">
        <v>128</v>
      </c>
      <c r="B1768" s="174" t="s">
        <v>1550</v>
      </c>
      <c r="C1768" s="174">
        <v>820</v>
      </c>
      <c r="D1768" s="174" t="s">
        <v>1002</v>
      </c>
      <c r="E1768" s="175">
        <v>55554</v>
      </c>
    </row>
    <row r="1769" spans="1:5" ht="15">
      <c r="A1769" s="161">
        <v>128</v>
      </c>
      <c r="B1769" s="174" t="s">
        <v>1550</v>
      </c>
      <c r="C1769" s="174">
        <v>830</v>
      </c>
      <c r="D1769" s="174" t="s">
        <v>1996</v>
      </c>
      <c r="E1769" s="175">
        <v>52469</v>
      </c>
    </row>
    <row r="1770" spans="1:5" ht="15">
      <c r="A1770" s="161">
        <v>128</v>
      </c>
      <c r="B1770" s="174" t="s">
        <v>1550</v>
      </c>
      <c r="C1770" s="174">
        <v>840</v>
      </c>
      <c r="D1770" s="174" t="s">
        <v>1003</v>
      </c>
      <c r="E1770" s="175">
        <v>55009</v>
      </c>
    </row>
    <row r="1771" spans="1:5" ht="15">
      <c r="A1771" s="161">
        <v>128</v>
      </c>
      <c r="B1771" s="174" t="s">
        <v>1550</v>
      </c>
      <c r="C1771" s="174">
        <v>850</v>
      </c>
      <c r="D1771" s="174" t="s">
        <v>1004</v>
      </c>
      <c r="E1771" s="175">
        <v>53264</v>
      </c>
    </row>
    <row r="1772" spans="1:5" ht="15">
      <c r="A1772" s="161">
        <v>128</v>
      </c>
      <c r="B1772" s="174" t="s">
        <v>1550</v>
      </c>
      <c r="C1772" s="174">
        <v>870</v>
      </c>
      <c r="D1772" s="174" t="s">
        <v>2163</v>
      </c>
      <c r="E1772" s="175">
        <v>53878</v>
      </c>
    </row>
    <row r="1773" spans="1:5" ht="15">
      <c r="A1773" s="161">
        <v>128</v>
      </c>
      <c r="B1773" s="174" t="s">
        <v>1550</v>
      </c>
      <c r="C1773" s="174">
        <v>880</v>
      </c>
      <c r="D1773" s="174" t="s">
        <v>1005</v>
      </c>
      <c r="E1773" s="175">
        <v>51744</v>
      </c>
    </row>
    <row r="1774" spans="1:5" ht="15">
      <c r="A1774" s="161">
        <v>128</v>
      </c>
      <c r="B1774" s="174" t="s">
        <v>1550</v>
      </c>
      <c r="C1774" s="174">
        <v>900</v>
      </c>
      <c r="D1774" s="174" t="s">
        <v>1006</v>
      </c>
      <c r="E1774" s="175">
        <v>55195</v>
      </c>
    </row>
    <row r="1775" spans="1:5" ht="15">
      <c r="A1775" s="161">
        <v>128</v>
      </c>
      <c r="B1775" s="174" t="s">
        <v>1550</v>
      </c>
      <c r="C1775" s="174">
        <v>910</v>
      </c>
      <c r="D1775" s="174" t="s">
        <v>1007</v>
      </c>
      <c r="E1775" s="175">
        <v>55900</v>
      </c>
    </row>
    <row r="1776" spans="1:5" ht="15">
      <c r="A1776" s="161">
        <v>128</v>
      </c>
      <c r="B1776" s="174" t="s">
        <v>1550</v>
      </c>
      <c r="C1776" s="174">
        <v>920</v>
      </c>
      <c r="D1776" s="174" t="s">
        <v>1008</v>
      </c>
      <c r="E1776" s="175">
        <v>52961</v>
      </c>
    </row>
    <row r="1777" spans="1:5" ht="15">
      <c r="A1777" s="161">
        <v>128</v>
      </c>
      <c r="B1777" s="174" t="s">
        <v>1550</v>
      </c>
      <c r="C1777" s="174">
        <v>931</v>
      </c>
      <c r="D1777" s="174" t="s">
        <v>1009</v>
      </c>
      <c r="E1777" s="175">
        <v>54128</v>
      </c>
    </row>
    <row r="1778" spans="1:5" ht="15">
      <c r="A1778" s="161">
        <v>128</v>
      </c>
      <c r="B1778" s="174" t="s">
        <v>1550</v>
      </c>
      <c r="C1778" s="174">
        <v>932</v>
      </c>
      <c r="D1778" s="174" t="s">
        <v>1010</v>
      </c>
      <c r="E1778" s="175">
        <v>51656</v>
      </c>
    </row>
    <row r="1779" spans="1:5" ht="15">
      <c r="A1779" s="161">
        <v>128</v>
      </c>
      <c r="B1779" s="174" t="s">
        <v>1550</v>
      </c>
      <c r="C1779" s="174">
        <v>940</v>
      </c>
      <c r="D1779" s="174" t="s">
        <v>1011</v>
      </c>
      <c r="E1779" s="175">
        <v>50545</v>
      </c>
    </row>
    <row r="1780" spans="1:5" ht="15">
      <c r="A1780" s="161">
        <v>128</v>
      </c>
      <c r="B1780" s="174" t="s">
        <v>1550</v>
      </c>
      <c r="C1780" s="174">
        <v>960</v>
      </c>
      <c r="D1780" s="174" t="s">
        <v>1012</v>
      </c>
      <c r="E1780" s="175">
        <v>52313</v>
      </c>
    </row>
    <row r="1781" spans="1:5" ht="15">
      <c r="A1781" s="161">
        <v>128</v>
      </c>
      <c r="B1781" s="174" t="s">
        <v>1550</v>
      </c>
      <c r="C1781" s="174">
        <v>970</v>
      </c>
      <c r="D1781" s="174" t="s">
        <v>1013</v>
      </c>
      <c r="E1781" s="175">
        <v>51631</v>
      </c>
    </row>
    <row r="1782" spans="1:5" ht="15">
      <c r="A1782" s="161">
        <v>128</v>
      </c>
      <c r="B1782" s="174" t="s">
        <v>1550</v>
      </c>
      <c r="C1782" s="174">
        <v>980</v>
      </c>
      <c r="D1782" s="174" t="s">
        <v>1014</v>
      </c>
      <c r="E1782" s="175">
        <v>52158</v>
      </c>
    </row>
    <row r="1783" spans="1:5" ht="15">
      <c r="A1783" s="161">
        <v>128</v>
      </c>
      <c r="B1783" s="174" t="s">
        <v>1550</v>
      </c>
      <c r="C1783" s="174">
        <v>990</v>
      </c>
      <c r="D1783" s="174" t="s">
        <v>1015</v>
      </c>
      <c r="E1783" s="175">
        <v>54386</v>
      </c>
    </row>
    <row r="1784" spans="1:5" ht="15">
      <c r="A1784" s="161">
        <v>130</v>
      </c>
      <c r="B1784" s="174" t="s">
        <v>1552</v>
      </c>
      <c r="C1784" s="174">
        <v>580</v>
      </c>
      <c r="D1784" s="174" t="s">
        <v>1016</v>
      </c>
      <c r="E1784" s="175">
        <v>43101</v>
      </c>
    </row>
    <row r="1785" spans="1:5" ht="15">
      <c r="A1785" s="161">
        <v>130</v>
      </c>
      <c r="B1785" s="174" t="s">
        <v>1552</v>
      </c>
      <c r="C1785" s="174">
        <v>600</v>
      </c>
      <c r="D1785" s="174" t="s">
        <v>1017</v>
      </c>
      <c r="E1785" s="175">
        <v>42498</v>
      </c>
    </row>
    <row r="1786" spans="1:5" ht="15">
      <c r="A1786" s="161">
        <v>130</v>
      </c>
      <c r="B1786" s="174" t="s">
        <v>1552</v>
      </c>
      <c r="C1786" s="174">
        <v>630</v>
      </c>
      <c r="D1786" s="174" t="s">
        <v>1018</v>
      </c>
      <c r="E1786" s="175">
        <v>41771</v>
      </c>
    </row>
    <row r="1787" spans="1:5" ht="15">
      <c r="A1787" s="161">
        <v>130</v>
      </c>
      <c r="B1787" s="174" t="s">
        <v>1552</v>
      </c>
      <c r="C1787" s="174">
        <v>640</v>
      </c>
      <c r="D1787" s="174" t="s">
        <v>1019</v>
      </c>
      <c r="E1787" s="175">
        <v>41744</v>
      </c>
    </row>
    <row r="1788" spans="1:5" ht="15">
      <c r="A1788" s="161">
        <v>130</v>
      </c>
      <c r="B1788" s="174" t="s">
        <v>1552</v>
      </c>
      <c r="C1788" s="174">
        <v>650</v>
      </c>
      <c r="D1788" s="174" t="s">
        <v>1020</v>
      </c>
      <c r="E1788" s="175">
        <v>43826</v>
      </c>
    </row>
    <row r="1789" spans="1:5" ht="15">
      <c r="A1789" s="161">
        <v>130</v>
      </c>
      <c r="B1789" s="174" t="s">
        <v>1552</v>
      </c>
      <c r="C1789" s="174">
        <v>751</v>
      </c>
      <c r="D1789" s="174" t="s">
        <v>1021</v>
      </c>
      <c r="E1789" s="175">
        <v>43612</v>
      </c>
    </row>
    <row r="1790" spans="1:5" ht="15">
      <c r="A1790" s="161">
        <v>131</v>
      </c>
      <c r="B1790" s="174" t="s">
        <v>1712</v>
      </c>
      <c r="C1790" s="174">
        <v>10</v>
      </c>
      <c r="D1790" s="174" t="s">
        <v>1022</v>
      </c>
      <c r="E1790" s="175">
        <v>51364.98</v>
      </c>
    </row>
    <row r="1791" spans="1:5" ht="15">
      <c r="A1791" s="161">
        <v>131</v>
      </c>
      <c r="B1791" s="174" t="s">
        <v>1712</v>
      </c>
      <c r="C1791" s="174">
        <v>100</v>
      </c>
      <c r="D1791" s="174" t="s">
        <v>1023</v>
      </c>
      <c r="E1791" s="175">
        <v>49880.26</v>
      </c>
    </row>
    <row r="1792" spans="1:5" ht="15">
      <c r="A1792" s="161">
        <v>131</v>
      </c>
      <c r="B1792" s="174" t="s">
        <v>1712</v>
      </c>
      <c r="C1792" s="174">
        <v>20</v>
      </c>
      <c r="D1792" s="174" t="s">
        <v>1024</v>
      </c>
      <c r="E1792" s="175">
        <v>51632.27</v>
      </c>
    </row>
    <row r="1793" spans="1:5" ht="15">
      <c r="A1793" s="161">
        <v>131</v>
      </c>
      <c r="B1793" s="174" t="s">
        <v>1712</v>
      </c>
      <c r="C1793" s="174">
        <v>201</v>
      </c>
      <c r="D1793" s="174" t="s">
        <v>1025</v>
      </c>
      <c r="E1793" s="175">
        <v>50631.43</v>
      </c>
    </row>
    <row r="1794" spans="1:5" ht="15">
      <c r="A1794" s="161">
        <v>131</v>
      </c>
      <c r="B1794" s="174" t="s">
        <v>1712</v>
      </c>
      <c r="C1794" s="174">
        <v>202</v>
      </c>
      <c r="D1794" s="174" t="s">
        <v>1026</v>
      </c>
      <c r="E1794" s="175">
        <v>51331.31</v>
      </c>
    </row>
    <row r="1795" spans="1:5" ht="15">
      <c r="A1795" s="161">
        <v>131</v>
      </c>
      <c r="B1795" s="174" t="s">
        <v>1712</v>
      </c>
      <c r="C1795" s="174">
        <v>203</v>
      </c>
      <c r="D1795" s="174" t="s">
        <v>1027</v>
      </c>
      <c r="E1795" s="175">
        <v>50310.96</v>
      </c>
    </row>
    <row r="1796" spans="1:5" ht="15">
      <c r="A1796" s="161">
        <v>131</v>
      </c>
      <c r="B1796" s="174" t="s">
        <v>1712</v>
      </c>
      <c r="C1796" s="174">
        <v>204</v>
      </c>
      <c r="D1796" s="174" t="s">
        <v>1028</v>
      </c>
      <c r="E1796" s="175">
        <v>50745.4</v>
      </c>
    </row>
    <row r="1797" spans="1:5" ht="15">
      <c r="A1797" s="161">
        <v>131</v>
      </c>
      <c r="B1797" s="174" t="s">
        <v>1712</v>
      </c>
      <c r="C1797" s="174">
        <v>205</v>
      </c>
      <c r="D1797" s="174" t="s">
        <v>1029</v>
      </c>
      <c r="E1797" s="175">
        <v>49723.22</v>
      </c>
    </row>
    <row r="1798" spans="1:5" ht="15">
      <c r="A1798" s="161">
        <v>131</v>
      </c>
      <c r="B1798" s="174" t="s">
        <v>1712</v>
      </c>
      <c r="C1798" s="174">
        <v>40</v>
      </c>
      <c r="D1798" s="174" t="s">
        <v>1030</v>
      </c>
      <c r="E1798" s="175">
        <v>55832.84</v>
      </c>
    </row>
    <row r="1799" spans="1:5" ht="15">
      <c r="A1799" s="161">
        <v>131</v>
      </c>
      <c r="B1799" s="174" t="s">
        <v>1712</v>
      </c>
      <c r="C1799" s="174">
        <v>50</v>
      </c>
      <c r="D1799" s="174" t="s">
        <v>1031</v>
      </c>
      <c r="E1799" s="175">
        <v>55554.89</v>
      </c>
    </row>
    <row r="1800" spans="1:5" ht="15">
      <c r="A1800" s="161">
        <v>131</v>
      </c>
      <c r="B1800" s="174" t="s">
        <v>1712</v>
      </c>
      <c r="C1800" s="174">
        <v>60</v>
      </c>
      <c r="D1800" s="174" t="s">
        <v>1032</v>
      </c>
      <c r="E1800" s="175">
        <v>50163.49</v>
      </c>
    </row>
    <row r="1801" spans="1:5" ht="15">
      <c r="A1801" s="161">
        <v>131</v>
      </c>
      <c r="B1801" s="174" t="s">
        <v>1712</v>
      </c>
      <c r="C1801" s="174">
        <v>70</v>
      </c>
      <c r="D1801" s="174" t="s">
        <v>1033</v>
      </c>
      <c r="E1801" s="175">
        <v>54384.94</v>
      </c>
    </row>
    <row r="1802" spans="1:5" ht="15">
      <c r="A1802" s="161">
        <v>131</v>
      </c>
      <c r="B1802" s="174" t="s">
        <v>1712</v>
      </c>
      <c r="C1802" s="174">
        <v>80</v>
      </c>
      <c r="D1802" s="174" t="s">
        <v>1034</v>
      </c>
      <c r="E1802" s="175">
        <v>50839.67</v>
      </c>
    </row>
    <row r="1803" spans="1:5" ht="15">
      <c r="A1803" s="161">
        <v>131</v>
      </c>
      <c r="B1803" s="174" t="s">
        <v>1712</v>
      </c>
      <c r="C1803" s="174">
        <v>90</v>
      </c>
      <c r="D1803" s="174" t="s">
        <v>1035</v>
      </c>
      <c r="E1803" s="175">
        <v>55882.08</v>
      </c>
    </row>
    <row r="1804" spans="1:5" ht="15">
      <c r="A1804" s="161">
        <v>132</v>
      </c>
      <c r="B1804" s="174" t="s">
        <v>1556</v>
      </c>
      <c r="C1804" s="174">
        <v>20</v>
      </c>
      <c r="D1804" s="174" t="s">
        <v>1036</v>
      </c>
      <c r="E1804" s="175">
        <v>50269</v>
      </c>
    </row>
    <row r="1805" spans="1:5" ht="15">
      <c r="A1805" s="161">
        <v>132</v>
      </c>
      <c r="B1805" s="174" t="s">
        <v>1556</v>
      </c>
      <c r="C1805" s="174">
        <v>40</v>
      </c>
      <c r="D1805" s="174" t="s">
        <v>1037</v>
      </c>
      <c r="E1805" s="175">
        <v>49375</v>
      </c>
    </row>
    <row r="1806" spans="1:5" ht="15">
      <c r="A1806" s="161">
        <v>132</v>
      </c>
      <c r="B1806" s="174" t="s">
        <v>1556</v>
      </c>
      <c r="C1806" s="174">
        <v>50</v>
      </c>
      <c r="D1806" s="174" t="s">
        <v>1038</v>
      </c>
      <c r="E1806" s="175">
        <v>48005</v>
      </c>
    </row>
    <row r="1807" spans="1:5" ht="15">
      <c r="A1807" s="161">
        <v>132</v>
      </c>
      <c r="B1807" s="174" t="s">
        <v>1556</v>
      </c>
      <c r="C1807" s="174">
        <v>60</v>
      </c>
      <c r="D1807" s="174" t="s">
        <v>1039</v>
      </c>
      <c r="E1807" s="175">
        <v>45650</v>
      </c>
    </row>
    <row r="1808" spans="1:5" ht="15">
      <c r="A1808" s="161">
        <v>132</v>
      </c>
      <c r="B1808" s="174" t="s">
        <v>1556</v>
      </c>
      <c r="C1808" s="174">
        <v>70</v>
      </c>
      <c r="D1808" s="174" t="s">
        <v>1040</v>
      </c>
      <c r="E1808" s="175">
        <v>49028</v>
      </c>
    </row>
    <row r="1809" spans="1:5" ht="15">
      <c r="A1809" s="161">
        <v>132</v>
      </c>
      <c r="B1809" s="174" t="s">
        <v>1556</v>
      </c>
      <c r="C1809" s="174">
        <v>80</v>
      </c>
      <c r="D1809" s="174" t="s">
        <v>1041</v>
      </c>
      <c r="E1809" s="175">
        <v>48577</v>
      </c>
    </row>
    <row r="1810" spans="1:5" ht="15">
      <c r="A1810" s="161">
        <v>135</v>
      </c>
      <c r="B1810" s="174" t="s">
        <v>1558</v>
      </c>
      <c r="C1810" s="174">
        <v>10</v>
      </c>
      <c r="D1810" s="174" t="s">
        <v>1042</v>
      </c>
      <c r="E1810" s="175">
        <v>44017</v>
      </c>
    </row>
    <row r="1811" spans="1:5" ht="15">
      <c r="A1811" s="161">
        <v>135</v>
      </c>
      <c r="B1811" s="174" t="s">
        <v>1558</v>
      </c>
      <c r="C1811" s="174">
        <v>20</v>
      </c>
      <c r="D1811" s="174" t="s">
        <v>1043</v>
      </c>
      <c r="E1811" s="175">
        <v>44440</v>
      </c>
    </row>
    <row r="1812" spans="1:5" ht="15">
      <c r="A1812" s="161">
        <v>135</v>
      </c>
      <c r="B1812" s="174" t="s">
        <v>1558</v>
      </c>
      <c r="C1812" s="174">
        <v>561</v>
      </c>
      <c r="D1812" s="174" t="s">
        <v>1044</v>
      </c>
      <c r="E1812" s="175">
        <v>43708</v>
      </c>
    </row>
    <row r="1813" spans="1:5" ht="15">
      <c r="A1813" s="161">
        <v>136</v>
      </c>
      <c r="B1813" s="174" t="s">
        <v>1560</v>
      </c>
      <c r="C1813" s="174">
        <v>10</v>
      </c>
      <c r="D1813" s="174" t="s">
        <v>1045</v>
      </c>
      <c r="E1813" s="175">
        <v>49512</v>
      </c>
    </row>
    <row r="1814" spans="1:5" ht="15">
      <c r="A1814" s="161">
        <v>136</v>
      </c>
      <c r="B1814" s="174" t="s">
        <v>1560</v>
      </c>
      <c r="C1814" s="174">
        <v>100</v>
      </c>
      <c r="D1814" s="174" t="s">
        <v>1046</v>
      </c>
      <c r="E1814" s="175">
        <v>52662</v>
      </c>
    </row>
    <row r="1815" spans="1:5" ht="15">
      <c r="A1815" s="161">
        <v>136</v>
      </c>
      <c r="B1815" s="174" t="s">
        <v>1560</v>
      </c>
      <c r="C1815" s="174">
        <v>110</v>
      </c>
      <c r="D1815" s="174" t="s">
        <v>1047</v>
      </c>
      <c r="E1815" s="175">
        <v>50200</v>
      </c>
    </row>
    <row r="1816" spans="1:5" ht="15">
      <c r="A1816" s="161">
        <v>136</v>
      </c>
      <c r="B1816" s="174" t="s">
        <v>1560</v>
      </c>
      <c r="C1816" s="174">
        <v>120</v>
      </c>
      <c r="D1816" s="174" t="s">
        <v>1048</v>
      </c>
      <c r="E1816" s="175">
        <v>52619</v>
      </c>
    </row>
    <row r="1817" spans="1:5" ht="15">
      <c r="A1817" s="161">
        <v>136</v>
      </c>
      <c r="B1817" s="174" t="s">
        <v>1560</v>
      </c>
      <c r="C1817" s="174">
        <v>140</v>
      </c>
      <c r="D1817" s="174" t="s">
        <v>1049</v>
      </c>
      <c r="E1817" s="175">
        <v>51838</v>
      </c>
    </row>
    <row r="1818" spans="1:5" ht="15">
      <c r="A1818" s="161">
        <v>136</v>
      </c>
      <c r="B1818" s="174" t="s">
        <v>1560</v>
      </c>
      <c r="C1818" s="174">
        <v>160</v>
      </c>
      <c r="D1818" s="174" t="s">
        <v>1050</v>
      </c>
      <c r="E1818" s="175">
        <v>50295</v>
      </c>
    </row>
    <row r="1819" spans="1:5" ht="15">
      <c r="A1819" s="161">
        <v>136</v>
      </c>
      <c r="B1819" s="174" t="s">
        <v>1560</v>
      </c>
      <c r="C1819" s="174">
        <v>200</v>
      </c>
      <c r="D1819" s="174" t="s">
        <v>1051</v>
      </c>
      <c r="E1819" s="175">
        <v>51316</v>
      </c>
    </row>
    <row r="1820" spans="1:5" ht="15">
      <c r="A1820" s="161">
        <v>136</v>
      </c>
      <c r="B1820" s="174" t="s">
        <v>1560</v>
      </c>
      <c r="C1820" s="174">
        <v>210</v>
      </c>
      <c r="D1820" s="174" t="s">
        <v>1052</v>
      </c>
      <c r="E1820" s="175">
        <v>54564</v>
      </c>
    </row>
    <row r="1821" spans="1:5" ht="15">
      <c r="A1821" s="161">
        <v>136</v>
      </c>
      <c r="B1821" s="174" t="s">
        <v>1560</v>
      </c>
      <c r="C1821" s="174">
        <v>280</v>
      </c>
      <c r="D1821" s="174" t="s">
        <v>1053</v>
      </c>
      <c r="E1821" s="175">
        <v>51982</v>
      </c>
    </row>
    <row r="1822" spans="1:5" ht="15">
      <c r="A1822" s="161">
        <v>136</v>
      </c>
      <c r="B1822" s="174" t="s">
        <v>1560</v>
      </c>
      <c r="C1822" s="174">
        <v>340</v>
      </c>
      <c r="D1822" s="174" t="s">
        <v>1054</v>
      </c>
      <c r="E1822" s="175">
        <v>52156</v>
      </c>
    </row>
    <row r="1823" spans="1:5" ht="15">
      <c r="A1823" s="161">
        <v>136</v>
      </c>
      <c r="B1823" s="174" t="s">
        <v>1560</v>
      </c>
      <c r="C1823" s="174">
        <v>40</v>
      </c>
      <c r="D1823" s="174" t="s">
        <v>1833</v>
      </c>
      <c r="E1823" s="175">
        <v>49194</v>
      </c>
    </row>
    <row r="1824" spans="1:5" ht="15">
      <c r="A1824" s="161">
        <v>136</v>
      </c>
      <c r="B1824" s="174" t="s">
        <v>1560</v>
      </c>
      <c r="C1824" s="174">
        <v>50</v>
      </c>
      <c r="D1824" s="174" t="s">
        <v>1055</v>
      </c>
      <c r="E1824" s="175">
        <v>48781</v>
      </c>
    </row>
    <row r="1825" spans="1:5" ht="15">
      <c r="A1825" s="161">
        <v>136</v>
      </c>
      <c r="B1825" s="174" t="s">
        <v>1560</v>
      </c>
      <c r="C1825" s="174">
        <v>560</v>
      </c>
      <c r="D1825" s="174" t="s">
        <v>1056</v>
      </c>
      <c r="E1825" s="175">
        <v>49035</v>
      </c>
    </row>
    <row r="1826" spans="1:5" ht="15">
      <c r="A1826" s="161">
        <v>136</v>
      </c>
      <c r="B1826" s="174" t="s">
        <v>1560</v>
      </c>
      <c r="C1826" s="174">
        <v>590</v>
      </c>
      <c r="D1826" s="174" t="s">
        <v>1057</v>
      </c>
      <c r="E1826" s="175">
        <v>50476</v>
      </c>
    </row>
    <row r="1827" spans="1:5" ht="15">
      <c r="A1827" s="161">
        <v>136</v>
      </c>
      <c r="B1827" s="174" t="s">
        <v>1560</v>
      </c>
      <c r="C1827" s="174">
        <v>600</v>
      </c>
      <c r="D1827" s="174" t="s">
        <v>923</v>
      </c>
      <c r="E1827" s="175">
        <v>51442</v>
      </c>
    </row>
    <row r="1828" spans="1:5" ht="15">
      <c r="A1828" s="161">
        <v>136</v>
      </c>
      <c r="B1828" s="174" t="s">
        <v>1560</v>
      </c>
      <c r="C1828" s="174">
        <v>610</v>
      </c>
      <c r="D1828" s="174" t="s">
        <v>1058</v>
      </c>
      <c r="E1828" s="175">
        <v>49731</v>
      </c>
    </row>
    <row r="1829" spans="1:5" ht="15">
      <c r="A1829" s="161">
        <v>136</v>
      </c>
      <c r="B1829" s="174" t="s">
        <v>1560</v>
      </c>
      <c r="C1829" s="174">
        <v>620</v>
      </c>
      <c r="D1829" s="174" t="s">
        <v>1059</v>
      </c>
      <c r="E1829" s="175">
        <v>51551</v>
      </c>
    </row>
    <row r="1830" spans="1:5" ht="15">
      <c r="A1830" s="161">
        <v>136</v>
      </c>
      <c r="B1830" s="174" t="s">
        <v>1560</v>
      </c>
      <c r="C1830" s="174">
        <v>630</v>
      </c>
      <c r="D1830" s="174" t="s">
        <v>1060</v>
      </c>
      <c r="E1830" s="175">
        <v>51734</v>
      </c>
    </row>
    <row r="1831" spans="1:5" ht="15">
      <c r="A1831" s="161">
        <v>136</v>
      </c>
      <c r="B1831" s="174" t="s">
        <v>1560</v>
      </c>
      <c r="C1831" s="174">
        <v>640</v>
      </c>
      <c r="D1831" s="174" t="s">
        <v>1061</v>
      </c>
      <c r="E1831" s="175">
        <v>51013</v>
      </c>
    </row>
    <row r="1832" spans="1:5" ht="15">
      <c r="A1832" s="161">
        <v>136</v>
      </c>
      <c r="B1832" s="174" t="s">
        <v>1560</v>
      </c>
      <c r="C1832" s="174">
        <v>660</v>
      </c>
      <c r="D1832" s="174" t="s">
        <v>1062</v>
      </c>
      <c r="E1832" s="175">
        <v>50557</v>
      </c>
    </row>
    <row r="1833" spans="1:5" ht="15">
      <c r="A1833" s="161">
        <v>136</v>
      </c>
      <c r="B1833" s="174" t="s">
        <v>1560</v>
      </c>
      <c r="C1833" s="174">
        <v>680</v>
      </c>
      <c r="D1833" s="174" t="s">
        <v>1063</v>
      </c>
      <c r="E1833" s="175">
        <v>53005</v>
      </c>
    </row>
    <row r="1834" spans="1:5" ht="15">
      <c r="A1834" s="161">
        <v>136</v>
      </c>
      <c r="B1834" s="174" t="s">
        <v>1560</v>
      </c>
      <c r="C1834" s="174">
        <v>700</v>
      </c>
      <c r="D1834" s="174" t="s">
        <v>1064</v>
      </c>
      <c r="E1834" s="175">
        <v>47718</v>
      </c>
    </row>
    <row r="1835" spans="1:5" ht="15">
      <c r="A1835" s="161">
        <v>136</v>
      </c>
      <c r="B1835" s="174" t="s">
        <v>1560</v>
      </c>
      <c r="C1835" s="174">
        <v>710</v>
      </c>
      <c r="D1835" s="174" t="s">
        <v>1065</v>
      </c>
      <c r="E1835" s="175">
        <v>52455</v>
      </c>
    </row>
    <row r="1836" spans="1:5" ht="15">
      <c r="A1836" s="161">
        <v>136</v>
      </c>
      <c r="B1836" s="174" t="s">
        <v>1560</v>
      </c>
      <c r="C1836" s="174">
        <v>720</v>
      </c>
      <c r="D1836" s="174" t="s">
        <v>1066</v>
      </c>
      <c r="E1836" s="175">
        <v>51066</v>
      </c>
    </row>
    <row r="1837" spans="1:5" ht="15">
      <c r="A1837" s="161">
        <v>136</v>
      </c>
      <c r="B1837" s="174" t="s">
        <v>1560</v>
      </c>
      <c r="C1837" s="174">
        <v>730</v>
      </c>
      <c r="D1837" s="174" t="s">
        <v>1067</v>
      </c>
      <c r="E1837" s="175">
        <v>49936</v>
      </c>
    </row>
    <row r="1838" spans="1:5" ht="15">
      <c r="A1838" s="161">
        <v>136</v>
      </c>
      <c r="B1838" s="174" t="s">
        <v>1560</v>
      </c>
      <c r="C1838" s="174">
        <v>740</v>
      </c>
      <c r="D1838" s="174" t="s">
        <v>1068</v>
      </c>
      <c r="E1838" s="175">
        <v>52605</v>
      </c>
    </row>
    <row r="1839" spans="1:5" ht="15">
      <c r="A1839" s="161">
        <v>136</v>
      </c>
      <c r="B1839" s="174" t="s">
        <v>1560</v>
      </c>
      <c r="C1839" s="174">
        <v>750</v>
      </c>
      <c r="D1839" s="174" t="s">
        <v>1069</v>
      </c>
      <c r="E1839" s="175">
        <v>52681</v>
      </c>
    </row>
    <row r="1840" spans="1:5" ht="15">
      <c r="A1840" s="161">
        <v>136</v>
      </c>
      <c r="B1840" s="174" t="s">
        <v>1560</v>
      </c>
      <c r="C1840" s="174">
        <v>770</v>
      </c>
      <c r="D1840" s="174" t="s">
        <v>1070</v>
      </c>
      <c r="E1840" s="175">
        <v>49429</v>
      </c>
    </row>
    <row r="1841" spans="1:5" ht="15">
      <c r="A1841" s="161">
        <v>136</v>
      </c>
      <c r="B1841" s="174" t="s">
        <v>1560</v>
      </c>
      <c r="C1841" s="174">
        <v>80</v>
      </c>
      <c r="D1841" s="174" t="s">
        <v>1071</v>
      </c>
      <c r="E1841" s="175">
        <v>49267</v>
      </c>
    </row>
    <row r="1842" spans="1:5" ht="15">
      <c r="A1842" s="161">
        <v>136</v>
      </c>
      <c r="B1842" s="174" t="s">
        <v>1560</v>
      </c>
      <c r="C1842" s="174">
        <v>810</v>
      </c>
      <c r="D1842" s="174" t="s">
        <v>1072</v>
      </c>
      <c r="E1842" s="175">
        <v>53209</v>
      </c>
    </row>
    <row r="1843" spans="1:5" ht="15">
      <c r="A1843" s="161">
        <v>136</v>
      </c>
      <c r="B1843" s="174" t="s">
        <v>1560</v>
      </c>
      <c r="C1843" s="174">
        <v>820</v>
      </c>
      <c r="D1843" s="174" t="s">
        <v>1073</v>
      </c>
      <c r="E1843" s="175">
        <v>49573</v>
      </c>
    </row>
    <row r="1844" spans="1:5" ht="15">
      <c r="A1844" s="161">
        <v>136</v>
      </c>
      <c r="B1844" s="174" t="s">
        <v>1560</v>
      </c>
      <c r="C1844" s="174">
        <v>830</v>
      </c>
      <c r="D1844" s="174" t="s">
        <v>1074</v>
      </c>
      <c r="E1844" s="175">
        <v>52610</v>
      </c>
    </row>
    <row r="1845" spans="1:5" ht="15">
      <c r="A1845" s="161">
        <v>136</v>
      </c>
      <c r="B1845" s="174" t="s">
        <v>1560</v>
      </c>
      <c r="C1845" s="174">
        <v>840</v>
      </c>
      <c r="D1845" s="174" t="s">
        <v>1075</v>
      </c>
      <c r="E1845" s="175">
        <v>50675</v>
      </c>
    </row>
    <row r="1846" spans="1:5" ht="15">
      <c r="A1846" s="161">
        <v>136</v>
      </c>
      <c r="B1846" s="174" t="s">
        <v>1560</v>
      </c>
      <c r="C1846" s="174">
        <v>850</v>
      </c>
      <c r="D1846" s="174" t="s">
        <v>1076</v>
      </c>
      <c r="E1846" s="175">
        <v>51842</v>
      </c>
    </row>
    <row r="1847" spans="1:5" ht="15">
      <c r="A1847" s="161">
        <v>136</v>
      </c>
      <c r="B1847" s="174" t="s">
        <v>1560</v>
      </c>
      <c r="C1847" s="174">
        <v>860</v>
      </c>
      <c r="D1847" s="174" t="s">
        <v>1077</v>
      </c>
      <c r="E1847" s="175">
        <v>49470</v>
      </c>
    </row>
    <row r="1848" spans="1:5" ht="15">
      <c r="A1848" s="161">
        <v>136</v>
      </c>
      <c r="B1848" s="174" t="s">
        <v>1560</v>
      </c>
      <c r="C1848" s="174">
        <v>870</v>
      </c>
      <c r="D1848" s="174" t="s">
        <v>1078</v>
      </c>
      <c r="E1848" s="175">
        <v>48283</v>
      </c>
    </row>
    <row r="1849" spans="1:5" ht="15">
      <c r="A1849" s="161">
        <v>136</v>
      </c>
      <c r="B1849" s="174" t="s">
        <v>1560</v>
      </c>
      <c r="C1849" s="174">
        <v>890</v>
      </c>
      <c r="D1849" s="174" t="s">
        <v>1079</v>
      </c>
      <c r="E1849" s="175">
        <v>50694</v>
      </c>
    </row>
    <row r="1850" spans="1:5" ht="15">
      <c r="A1850" s="161">
        <v>136</v>
      </c>
      <c r="B1850" s="174" t="s">
        <v>1560</v>
      </c>
      <c r="C1850" s="174">
        <v>90</v>
      </c>
      <c r="D1850" s="174" t="s">
        <v>86</v>
      </c>
      <c r="E1850" s="175">
        <v>52903</v>
      </c>
    </row>
    <row r="1851" spans="1:5" ht="15">
      <c r="A1851" s="161">
        <v>136</v>
      </c>
      <c r="B1851" s="174" t="s">
        <v>1560</v>
      </c>
      <c r="C1851" s="174">
        <v>900</v>
      </c>
      <c r="D1851" s="174" t="s">
        <v>1080</v>
      </c>
      <c r="E1851" s="175">
        <v>47889</v>
      </c>
    </row>
    <row r="1852" spans="1:5" ht="15">
      <c r="A1852" s="161">
        <v>136</v>
      </c>
      <c r="B1852" s="174" t="s">
        <v>1560</v>
      </c>
      <c r="C1852" s="174">
        <v>920</v>
      </c>
      <c r="D1852" s="174" t="s">
        <v>1081</v>
      </c>
      <c r="E1852" s="175">
        <v>50097</v>
      </c>
    </row>
    <row r="1853" spans="1:5" ht="15">
      <c r="A1853" s="161">
        <v>136</v>
      </c>
      <c r="B1853" s="174" t="s">
        <v>1560</v>
      </c>
      <c r="C1853" s="174">
        <v>950</v>
      </c>
      <c r="D1853" s="174" t="s">
        <v>1082</v>
      </c>
      <c r="E1853" s="175">
        <v>50115</v>
      </c>
    </row>
    <row r="1854" spans="1:5" ht="15">
      <c r="A1854" s="161">
        <v>136</v>
      </c>
      <c r="B1854" s="174" t="s">
        <v>1560</v>
      </c>
      <c r="C1854" s="174">
        <v>960</v>
      </c>
      <c r="D1854" s="174" t="s">
        <v>1083</v>
      </c>
      <c r="E1854" s="175">
        <v>45123</v>
      </c>
    </row>
    <row r="1855" spans="1:5" ht="15">
      <c r="A1855" s="161">
        <v>136</v>
      </c>
      <c r="B1855" s="174" t="s">
        <v>1560</v>
      </c>
      <c r="C1855" s="174">
        <v>971</v>
      </c>
      <c r="D1855" s="174" t="s">
        <v>1084</v>
      </c>
      <c r="E1855" s="175">
        <v>50213</v>
      </c>
    </row>
    <row r="1856" spans="1:5" ht="15">
      <c r="A1856" s="161">
        <v>136</v>
      </c>
      <c r="B1856" s="174" t="s">
        <v>1560</v>
      </c>
      <c r="C1856" s="174">
        <v>972</v>
      </c>
      <c r="D1856" s="174" t="s">
        <v>1085</v>
      </c>
      <c r="E1856" s="175">
        <v>50898</v>
      </c>
    </row>
    <row r="1857" spans="1:5" ht="15">
      <c r="A1857" s="161">
        <v>136</v>
      </c>
      <c r="B1857" s="174" t="s">
        <v>1560</v>
      </c>
      <c r="C1857" s="174">
        <v>973</v>
      </c>
      <c r="D1857" s="174" t="s">
        <v>1086</v>
      </c>
      <c r="E1857" s="175">
        <v>52722</v>
      </c>
    </row>
    <row r="1858" spans="1:5" ht="15">
      <c r="A1858" s="161">
        <v>137</v>
      </c>
      <c r="B1858" s="174" t="s">
        <v>1562</v>
      </c>
      <c r="C1858" s="174">
        <v>1390</v>
      </c>
      <c r="D1858" s="174" t="s">
        <v>1087</v>
      </c>
      <c r="E1858" s="175">
        <v>39876</v>
      </c>
    </row>
    <row r="1859" spans="1:5" ht="15">
      <c r="A1859" s="161">
        <v>137</v>
      </c>
      <c r="B1859" s="174" t="s">
        <v>1562</v>
      </c>
      <c r="C1859" s="174">
        <v>1440</v>
      </c>
      <c r="D1859" s="174" t="s">
        <v>1088</v>
      </c>
      <c r="E1859" s="175">
        <v>46682</v>
      </c>
    </row>
    <row r="1860" spans="1:5" ht="15">
      <c r="A1860" s="161">
        <v>139</v>
      </c>
      <c r="B1860" s="174" t="s">
        <v>1564</v>
      </c>
      <c r="C1860" s="174">
        <v>100</v>
      </c>
      <c r="D1860" s="174" t="s">
        <v>1089</v>
      </c>
      <c r="E1860" s="175">
        <v>54315</v>
      </c>
    </row>
    <row r="1861" spans="1:5" ht="15">
      <c r="A1861" s="161">
        <v>139</v>
      </c>
      <c r="B1861" s="174" t="s">
        <v>1564</v>
      </c>
      <c r="C1861" s="174">
        <v>460</v>
      </c>
      <c r="D1861" s="174" t="s">
        <v>1090</v>
      </c>
      <c r="E1861" s="175">
        <v>52681</v>
      </c>
    </row>
    <row r="1862" spans="1:5" ht="15">
      <c r="A1862" s="161">
        <v>139</v>
      </c>
      <c r="B1862" s="174" t="s">
        <v>1564</v>
      </c>
      <c r="C1862" s="174">
        <v>550</v>
      </c>
      <c r="D1862" s="174" t="s">
        <v>1091</v>
      </c>
      <c r="E1862" s="175">
        <v>52067</v>
      </c>
    </row>
    <row r="1863" spans="1:5" ht="15">
      <c r="A1863" s="161">
        <v>139</v>
      </c>
      <c r="B1863" s="174" t="s">
        <v>1564</v>
      </c>
      <c r="C1863" s="174">
        <v>580</v>
      </c>
      <c r="D1863" s="174" t="s">
        <v>1092</v>
      </c>
      <c r="E1863" s="175">
        <v>52081</v>
      </c>
    </row>
    <row r="1864" spans="1:5" ht="15">
      <c r="A1864" s="161">
        <v>139</v>
      </c>
      <c r="B1864" s="174" t="s">
        <v>1564</v>
      </c>
      <c r="C1864" s="174">
        <v>70</v>
      </c>
      <c r="D1864" s="174" t="s">
        <v>1004</v>
      </c>
      <c r="E1864" s="175">
        <v>53971</v>
      </c>
    </row>
    <row r="1865" spans="1:5" ht="15">
      <c r="A1865" s="161">
        <v>139</v>
      </c>
      <c r="B1865" s="174" t="s">
        <v>1564</v>
      </c>
      <c r="C1865" s="174">
        <v>90</v>
      </c>
      <c r="D1865" s="174" t="s">
        <v>1093</v>
      </c>
      <c r="E1865" s="175">
        <v>51946</v>
      </c>
    </row>
    <row r="1866" spans="1:5" ht="15">
      <c r="A1866" s="161">
        <v>142</v>
      </c>
      <c r="B1866" s="174" t="s">
        <v>1566</v>
      </c>
      <c r="C1866" s="174">
        <v>10</v>
      </c>
      <c r="D1866" s="174" t="s">
        <v>1094</v>
      </c>
      <c r="E1866" s="175">
        <v>51944.93</v>
      </c>
    </row>
    <row r="1867" spans="1:5" ht="15">
      <c r="A1867" s="161">
        <v>142</v>
      </c>
      <c r="B1867" s="174" t="s">
        <v>1566</v>
      </c>
      <c r="C1867" s="174">
        <v>130</v>
      </c>
      <c r="D1867" s="174" t="s">
        <v>1095</v>
      </c>
      <c r="E1867" s="175">
        <v>49045.36</v>
      </c>
    </row>
    <row r="1868" spans="1:5" ht="15">
      <c r="A1868" s="161">
        <v>142</v>
      </c>
      <c r="B1868" s="174" t="s">
        <v>1566</v>
      </c>
      <c r="C1868" s="174">
        <v>150</v>
      </c>
      <c r="D1868" s="174" t="s">
        <v>1096</v>
      </c>
      <c r="E1868" s="175">
        <v>42712.13</v>
      </c>
    </row>
    <row r="1869" spans="1:5" ht="15">
      <c r="A1869" s="161">
        <v>142</v>
      </c>
      <c r="B1869" s="174" t="s">
        <v>1566</v>
      </c>
      <c r="C1869" s="174">
        <v>160</v>
      </c>
      <c r="D1869" s="174" t="s">
        <v>1097</v>
      </c>
      <c r="E1869" s="175">
        <v>47771.34</v>
      </c>
    </row>
    <row r="1870" spans="1:5" ht="15">
      <c r="A1870" s="161">
        <v>143</v>
      </c>
      <c r="B1870" s="174" t="s">
        <v>1568</v>
      </c>
      <c r="C1870" s="174">
        <v>10</v>
      </c>
      <c r="D1870" s="174" t="s">
        <v>1098</v>
      </c>
      <c r="E1870" s="175">
        <v>58317.42</v>
      </c>
    </row>
    <row r="1871" spans="1:5" ht="15">
      <c r="A1871" s="161">
        <v>143</v>
      </c>
      <c r="B1871" s="174" t="s">
        <v>1568</v>
      </c>
      <c r="C1871" s="174">
        <v>20</v>
      </c>
      <c r="D1871" s="174" t="s">
        <v>1099</v>
      </c>
      <c r="E1871" s="175">
        <v>72043</v>
      </c>
    </row>
    <row r="1872" spans="1:5" ht="15">
      <c r="A1872" s="161">
        <v>143</v>
      </c>
      <c r="B1872" s="174" t="s">
        <v>1568</v>
      </c>
      <c r="C1872" s="174">
        <v>310</v>
      </c>
      <c r="D1872" s="174" t="s">
        <v>1100</v>
      </c>
      <c r="E1872" s="175">
        <v>56176.78</v>
      </c>
    </row>
    <row r="1873" spans="1:5" ht="15">
      <c r="A1873" s="161">
        <v>143</v>
      </c>
      <c r="B1873" s="174" t="s">
        <v>1568</v>
      </c>
      <c r="C1873" s="174">
        <v>370</v>
      </c>
      <c r="D1873" s="174" t="s">
        <v>1101</v>
      </c>
      <c r="E1873" s="175">
        <v>63575.92</v>
      </c>
    </row>
    <row r="1874" spans="1:5" ht="15">
      <c r="A1874" s="161">
        <v>143</v>
      </c>
      <c r="B1874" s="174" t="s">
        <v>1568</v>
      </c>
      <c r="C1874" s="174">
        <v>470</v>
      </c>
      <c r="D1874" s="174" t="s">
        <v>1102</v>
      </c>
      <c r="E1874" s="175">
        <v>56958.49</v>
      </c>
    </row>
    <row r="1875" spans="1:5" ht="15">
      <c r="A1875" s="161">
        <v>143</v>
      </c>
      <c r="B1875" s="174" t="s">
        <v>1568</v>
      </c>
      <c r="C1875" s="174">
        <v>60</v>
      </c>
      <c r="D1875" s="174" t="s">
        <v>1103</v>
      </c>
      <c r="E1875" s="175">
        <v>66548.75</v>
      </c>
    </row>
    <row r="1876" spans="1:5" ht="15">
      <c r="A1876" s="161">
        <v>143</v>
      </c>
      <c r="B1876" s="174" t="s">
        <v>1568</v>
      </c>
      <c r="C1876" s="174">
        <v>70</v>
      </c>
      <c r="D1876" s="174" t="s">
        <v>1104</v>
      </c>
      <c r="E1876" s="175">
        <v>63792.53</v>
      </c>
    </row>
    <row r="1877" spans="1:5" ht="15">
      <c r="A1877" s="161">
        <v>143</v>
      </c>
      <c r="B1877" s="174" t="s">
        <v>1568</v>
      </c>
      <c r="C1877" s="174">
        <v>80</v>
      </c>
      <c r="D1877" s="174" t="s">
        <v>1105</v>
      </c>
      <c r="E1877" s="175">
        <v>65407.09</v>
      </c>
    </row>
    <row r="1878" spans="1:5" ht="15">
      <c r="A1878" s="161">
        <v>144</v>
      </c>
      <c r="B1878" s="174" t="s">
        <v>1570</v>
      </c>
      <c r="C1878" s="174">
        <v>30</v>
      </c>
      <c r="D1878" s="174" t="s">
        <v>1106</v>
      </c>
      <c r="E1878" s="175">
        <v>61435.14</v>
      </c>
    </row>
    <row r="1879" spans="1:5" ht="15">
      <c r="A1879" s="161">
        <v>144</v>
      </c>
      <c r="B1879" s="174" t="s">
        <v>1570</v>
      </c>
      <c r="C1879" s="174">
        <v>31</v>
      </c>
      <c r="D1879" s="174" t="s">
        <v>1107</v>
      </c>
      <c r="E1879" s="175">
        <v>57055.92</v>
      </c>
    </row>
    <row r="1880" spans="1:5" ht="15">
      <c r="A1880" s="161">
        <v>144</v>
      </c>
      <c r="B1880" s="174" t="s">
        <v>1570</v>
      </c>
      <c r="C1880" s="174">
        <v>420</v>
      </c>
      <c r="D1880" s="174" t="s">
        <v>1108</v>
      </c>
      <c r="E1880" s="175">
        <v>57465.14</v>
      </c>
    </row>
    <row r="1881" spans="1:5" ht="15">
      <c r="A1881" s="161">
        <v>144</v>
      </c>
      <c r="B1881" s="174" t="s">
        <v>1570</v>
      </c>
      <c r="C1881" s="174">
        <v>522</v>
      </c>
      <c r="D1881" s="174" t="s">
        <v>1109</v>
      </c>
      <c r="E1881" s="175">
        <v>57765.8</v>
      </c>
    </row>
    <row r="1882" spans="1:5" ht="15">
      <c r="A1882" s="161">
        <v>202</v>
      </c>
      <c r="B1882" s="174" t="s">
        <v>1572</v>
      </c>
      <c r="C1882" s="174">
        <v>21</v>
      </c>
      <c r="D1882" s="174" t="s">
        <v>1110</v>
      </c>
      <c r="E1882" s="175">
        <v>40358</v>
      </c>
    </row>
    <row r="1883" spans="1:5" ht="15">
      <c r="A1883" s="161">
        <v>202</v>
      </c>
      <c r="B1883" s="174" t="s">
        <v>1572</v>
      </c>
      <c r="C1883" s="174">
        <v>22</v>
      </c>
      <c r="D1883" s="174" t="s">
        <v>1111</v>
      </c>
      <c r="E1883" s="175">
        <v>41471</v>
      </c>
    </row>
    <row r="1884" spans="1:5" ht="15">
      <c r="A1884" s="161">
        <v>207</v>
      </c>
      <c r="B1884" s="174" t="s">
        <v>1574</v>
      </c>
      <c r="C1884" s="174">
        <v>280</v>
      </c>
      <c r="D1884" s="174" t="s">
        <v>1112</v>
      </c>
      <c r="E1884" s="175">
        <v>46297</v>
      </c>
    </row>
    <row r="1885" spans="1:5" ht="15">
      <c r="A1885" s="161">
        <v>207</v>
      </c>
      <c r="B1885" s="174" t="s">
        <v>1574</v>
      </c>
      <c r="C1885" s="174">
        <v>290</v>
      </c>
      <c r="D1885" s="174" t="s">
        <v>1113</v>
      </c>
      <c r="E1885" s="175">
        <v>44628</v>
      </c>
    </row>
    <row r="1886" spans="1:5" ht="15.75" thickBot="1">
      <c r="A1886" s="165">
        <v>207</v>
      </c>
      <c r="B1886" s="176" t="s">
        <v>1574</v>
      </c>
      <c r="C1886" s="176">
        <v>391</v>
      </c>
      <c r="D1886" s="176" t="s">
        <v>1114</v>
      </c>
      <c r="E1886" s="177">
        <v>52233</v>
      </c>
    </row>
  </sheetData>
  <sheetProtection password="A61E" sheet="1" objects="1" scenarios="1"/>
  <mergeCells count="3">
    <mergeCell ref="A1:E1"/>
    <mergeCell ref="A2:E2"/>
    <mergeCell ref="A3:E3"/>
  </mergeCells>
  <printOptions horizontalCentered="1"/>
  <pageMargins left="0.75" right="0.75" top="1" bottom="1" header="0.5" footer="0.5"/>
  <pageSetup horizontalDpi="1200" verticalDpi="1200" orientation="portrait" scale="75" r:id="rId1"/>
</worksheet>
</file>

<file path=xl/worksheets/sheet11.xml><?xml version="1.0" encoding="utf-8"?>
<worksheet xmlns="http://schemas.openxmlformats.org/spreadsheetml/2006/main" xmlns:r="http://schemas.openxmlformats.org/officeDocument/2006/relationships">
  <dimension ref="A3:A7"/>
  <sheetViews>
    <sheetView workbookViewId="0" topLeftCell="A1">
      <selection activeCell="A6" sqref="A6"/>
    </sheetView>
  </sheetViews>
  <sheetFormatPr defaultColWidth="9.140625" defaultRowHeight="12"/>
  <cols>
    <col min="1" max="1" width="85.8515625" style="0" customWidth="1"/>
  </cols>
  <sheetData>
    <row r="3" ht="18">
      <c r="A3" s="178" t="s">
        <v>1115</v>
      </c>
    </row>
    <row r="4" ht="9.75" customHeight="1">
      <c r="A4" s="6"/>
    </row>
    <row r="5" ht="15.75">
      <c r="A5" s="6" t="s">
        <v>2286</v>
      </c>
    </row>
    <row r="6" ht="15">
      <c r="A6" s="5"/>
    </row>
    <row r="7" ht="95.25" customHeight="1">
      <c r="A7" s="7" t="s">
        <v>1116</v>
      </c>
    </row>
  </sheetData>
  <sheetProtection password="A61E" sheet="1" objects="1" scenarios="1"/>
  <printOptions horizontalCentered="1"/>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A1" sqref="A1:D1"/>
    </sheetView>
  </sheetViews>
  <sheetFormatPr defaultColWidth="9.140625" defaultRowHeight="12"/>
  <cols>
    <col min="1" max="1" width="59.140625" style="181" customWidth="1"/>
    <col min="2" max="3" width="13.421875" style="181" customWidth="1"/>
    <col min="4" max="4" width="23.00390625" style="181" customWidth="1"/>
    <col min="5" max="5" width="28.28125" style="181" customWidth="1"/>
    <col min="6" max="6" width="21.00390625" style="180" bestFit="1" customWidth="1"/>
    <col min="7" max="7" width="15.7109375" style="180" customWidth="1"/>
    <col min="8" max="16384" width="9.140625" style="181" customWidth="1"/>
  </cols>
  <sheetData>
    <row r="1" spans="1:5" ht="24" customHeight="1">
      <c r="A1" s="290" t="s">
        <v>1117</v>
      </c>
      <c r="B1" s="291"/>
      <c r="C1" s="291"/>
      <c r="D1" s="292"/>
      <c r="E1" s="179"/>
    </row>
    <row r="2" spans="1:7" s="184" customFormat="1" ht="30.75" customHeight="1">
      <c r="A2" s="293" t="s">
        <v>1118</v>
      </c>
      <c r="B2" s="294"/>
      <c r="C2" s="294"/>
      <c r="D2" s="295"/>
      <c r="E2" s="182"/>
      <c r="F2" s="183"/>
      <c r="G2" s="183"/>
    </row>
    <row r="3" spans="1:7" ht="18" customHeight="1">
      <c r="A3" s="185" t="s">
        <v>1119</v>
      </c>
      <c r="B3" s="186" t="s">
        <v>1120</v>
      </c>
      <c r="C3" s="186" t="s">
        <v>1121</v>
      </c>
      <c r="D3" s="187" t="s">
        <v>1122</v>
      </c>
      <c r="E3" s="188"/>
      <c r="F3" s="296"/>
      <c r="G3" s="296"/>
    </row>
    <row r="4" spans="1:5" ht="15">
      <c r="A4" s="189" t="s">
        <v>1123</v>
      </c>
      <c r="B4" s="190">
        <v>61100</v>
      </c>
      <c r="C4" s="190">
        <v>1120</v>
      </c>
      <c r="D4" s="191">
        <v>4703353493.86</v>
      </c>
      <c r="E4" s="215"/>
    </row>
    <row r="5" spans="1:5" ht="15">
      <c r="A5" s="189" t="s">
        <v>1124</v>
      </c>
      <c r="B5" s="190">
        <v>61100</v>
      </c>
      <c r="C5" s="190">
        <v>1620</v>
      </c>
      <c r="D5" s="191">
        <v>89566658.94</v>
      </c>
      <c r="E5" s="215"/>
    </row>
    <row r="6" spans="1:5" ht="15">
      <c r="A6" s="189" t="s">
        <v>1125</v>
      </c>
      <c r="B6" s="190">
        <v>61210</v>
      </c>
      <c r="C6" s="190">
        <v>1120</v>
      </c>
      <c r="D6" s="191">
        <v>212544471.84</v>
      </c>
      <c r="E6" s="215"/>
    </row>
    <row r="7" spans="1:5" ht="15">
      <c r="A7" s="189" t="s">
        <v>1126</v>
      </c>
      <c r="B7" s="190">
        <v>61230</v>
      </c>
      <c r="C7" s="190">
        <v>1120</v>
      </c>
      <c r="D7" s="191">
        <v>15377414.82</v>
      </c>
      <c r="E7" s="215"/>
    </row>
    <row r="8" spans="1:5" ht="15">
      <c r="A8" s="189" t="s">
        <v>1127</v>
      </c>
      <c r="B8" s="190">
        <v>61320</v>
      </c>
      <c r="C8" s="190">
        <v>1120</v>
      </c>
      <c r="D8" s="191">
        <v>7219921.15</v>
      </c>
      <c r="E8" s="215"/>
    </row>
    <row r="9" spans="1:5" ht="15">
      <c r="A9" s="189" t="s">
        <v>1128</v>
      </c>
      <c r="B9" s="190">
        <v>61320</v>
      </c>
      <c r="C9" s="190">
        <v>1122</v>
      </c>
      <c r="D9" s="191">
        <v>113643720.29</v>
      </c>
      <c r="E9" s="215"/>
    </row>
    <row r="10" spans="1:5" ht="15">
      <c r="A10" s="189" t="s">
        <v>1129</v>
      </c>
      <c r="B10" s="190">
        <v>68100</v>
      </c>
      <c r="C10" s="190">
        <v>1120</v>
      </c>
      <c r="D10" s="191">
        <v>65873505.99</v>
      </c>
      <c r="E10" s="215"/>
    </row>
    <row r="11" spans="1:5" ht="15">
      <c r="A11" s="189" t="s">
        <v>1130</v>
      </c>
      <c r="B11" s="190">
        <v>68200</v>
      </c>
      <c r="C11" s="190">
        <v>1120</v>
      </c>
      <c r="D11" s="191">
        <v>33585289.03</v>
      </c>
      <c r="E11" s="215"/>
    </row>
    <row r="12" spans="1:5" ht="15">
      <c r="A12" s="189" t="s">
        <v>1131</v>
      </c>
      <c r="B12" s="190">
        <v>69000</v>
      </c>
      <c r="C12" s="190">
        <v>1120</v>
      </c>
      <c r="D12" s="191">
        <v>0</v>
      </c>
      <c r="E12" s="215"/>
    </row>
    <row r="13" spans="1:5" ht="15">
      <c r="A13" s="189" t="s">
        <v>1132</v>
      </c>
      <c r="B13" s="190">
        <v>69000</v>
      </c>
      <c r="C13" s="190">
        <v>1620</v>
      </c>
      <c r="D13" s="191">
        <v>0</v>
      </c>
      <c r="E13" s="215"/>
    </row>
    <row r="14" spans="1:7" s="184" customFormat="1" ht="17.25" customHeight="1">
      <c r="A14" s="297" t="s">
        <v>1133</v>
      </c>
      <c r="B14" s="298"/>
      <c r="C14" s="298"/>
      <c r="D14" s="193">
        <f>SUM(D4:D13)</f>
        <v>5241164475.919998</v>
      </c>
      <c r="E14" s="194"/>
      <c r="F14" s="195"/>
      <c r="G14" s="195"/>
    </row>
    <row r="15" spans="1:7" s="184" customFormat="1" ht="19.5" customHeight="1">
      <c r="A15" s="293" t="s">
        <v>1134</v>
      </c>
      <c r="B15" s="294"/>
      <c r="C15" s="294"/>
      <c r="D15" s="295"/>
      <c r="E15" s="182"/>
      <c r="F15" s="183"/>
      <c r="G15" s="183"/>
    </row>
    <row r="16" spans="1:5" ht="18" customHeight="1">
      <c r="A16" s="185" t="s">
        <v>1135</v>
      </c>
      <c r="B16" s="186" t="s">
        <v>1120</v>
      </c>
      <c r="C16" s="186" t="s">
        <v>1121</v>
      </c>
      <c r="D16" s="187" t="s">
        <v>1122</v>
      </c>
      <c r="E16" s="188"/>
    </row>
    <row r="17" spans="1:7" ht="15">
      <c r="A17" s="189" t="s">
        <v>1136</v>
      </c>
      <c r="B17" s="190">
        <v>61100</v>
      </c>
      <c r="C17" s="190">
        <v>1120</v>
      </c>
      <c r="D17" s="191">
        <v>95279.59</v>
      </c>
      <c r="E17" s="192"/>
      <c r="F17" s="196"/>
      <c r="G17" s="196"/>
    </row>
    <row r="18" spans="1:7" ht="15">
      <c r="A18" s="189" t="s">
        <v>1137</v>
      </c>
      <c r="B18" s="190">
        <v>61210</v>
      </c>
      <c r="C18" s="190">
        <v>1120</v>
      </c>
      <c r="D18" s="197">
        <v>3831.69</v>
      </c>
      <c r="E18" s="198"/>
      <c r="F18" s="199"/>
      <c r="G18" s="196"/>
    </row>
    <row r="19" spans="1:6" ht="15">
      <c r="A19" s="189" t="s">
        <v>1138</v>
      </c>
      <c r="B19" s="190">
        <v>61230</v>
      </c>
      <c r="C19" s="190">
        <v>1120</v>
      </c>
      <c r="D19" s="197">
        <v>614.64</v>
      </c>
      <c r="E19" s="198"/>
      <c r="F19" s="196"/>
    </row>
    <row r="20" spans="1:6" ht="15">
      <c r="A20" s="189" t="s">
        <v>1139</v>
      </c>
      <c r="B20" s="190">
        <v>61320</v>
      </c>
      <c r="C20" s="190">
        <v>1120</v>
      </c>
      <c r="D20" s="197">
        <v>146.3</v>
      </c>
      <c r="E20" s="198"/>
      <c r="F20" s="196"/>
    </row>
    <row r="21" spans="1:5" ht="15">
      <c r="A21" s="189" t="s">
        <v>1140</v>
      </c>
      <c r="B21" s="190">
        <v>61320</v>
      </c>
      <c r="C21" s="190">
        <v>1122</v>
      </c>
      <c r="D21" s="197">
        <v>2027.46</v>
      </c>
      <c r="E21" s="198"/>
    </row>
    <row r="22" spans="1:5" ht="15">
      <c r="A22" s="189" t="s">
        <v>1141</v>
      </c>
      <c r="B22" s="190">
        <v>68100</v>
      </c>
      <c r="C22" s="190">
        <v>1120</v>
      </c>
      <c r="D22" s="191">
        <v>1261.98</v>
      </c>
      <c r="E22" s="192"/>
    </row>
    <row r="23" spans="1:5" ht="15">
      <c r="A23" s="189" t="s">
        <v>1142</v>
      </c>
      <c r="B23" s="190">
        <v>68200</v>
      </c>
      <c r="C23" s="190">
        <v>1120</v>
      </c>
      <c r="D23" s="191">
        <v>601.1</v>
      </c>
      <c r="E23" s="192"/>
    </row>
    <row r="24" spans="1:5" ht="15">
      <c r="A24" s="189" t="s">
        <v>1143</v>
      </c>
      <c r="B24" s="190">
        <v>69000</v>
      </c>
      <c r="C24" s="190">
        <v>1120</v>
      </c>
      <c r="D24" s="191">
        <v>0</v>
      </c>
      <c r="E24" s="200"/>
    </row>
    <row r="25" spans="1:5" ht="15">
      <c r="A25" s="189" t="s">
        <v>1144</v>
      </c>
      <c r="B25" s="190">
        <v>69000</v>
      </c>
      <c r="C25" s="190">
        <v>1122</v>
      </c>
      <c r="D25" s="191">
        <v>0</v>
      </c>
      <c r="E25" s="200"/>
    </row>
    <row r="26" spans="1:7" s="184" customFormat="1" ht="17.25" customHeight="1">
      <c r="A26" s="299" t="s">
        <v>1133</v>
      </c>
      <c r="B26" s="300"/>
      <c r="C26" s="300"/>
      <c r="D26" s="201">
        <f>ROUND(SUM(D17:D25),2)</f>
        <v>103762.76</v>
      </c>
      <c r="E26" s="194"/>
      <c r="F26" s="195"/>
      <c r="G26" s="202"/>
    </row>
    <row r="27" spans="1:7" s="184" customFormat="1" ht="30.75" customHeight="1">
      <c r="A27" s="301" t="s">
        <v>1145</v>
      </c>
      <c r="B27" s="302"/>
      <c r="C27" s="302"/>
      <c r="D27" s="203">
        <f>D14/D26</f>
        <v>50511.035711848825</v>
      </c>
      <c r="E27" s="194"/>
      <c r="F27" s="204"/>
      <c r="G27" s="195"/>
    </row>
    <row r="28" spans="1:7" s="207" customFormat="1" ht="20.25" customHeight="1">
      <c r="A28" s="303" t="s">
        <v>1146</v>
      </c>
      <c r="B28" s="304"/>
      <c r="C28" s="304"/>
      <c r="D28" s="305"/>
      <c r="E28" s="205"/>
      <c r="F28" s="206"/>
      <c r="G28" s="206"/>
    </row>
    <row r="29" ht="5.25" customHeight="1"/>
    <row r="30" spans="1:5" ht="24" customHeight="1">
      <c r="A30" s="290" t="s">
        <v>1147</v>
      </c>
      <c r="B30" s="291"/>
      <c r="C30" s="291"/>
      <c r="D30" s="292"/>
      <c r="E30" s="179"/>
    </row>
    <row r="31" spans="1:7" s="184" customFormat="1" ht="30.75" customHeight="1">
      <c r="A31" s="293" t="s">
        <v>1118</v>
      </c>
      <c r="B31" s="294"/>
      <c r="C31" s="294"/>
      <c r="D31" s="295"/>
      <c r="E31" s="208"/>
      <c r="F31" s="183"/>
      <c r="G31" s="183"/>
    </row>
    <row r="32" spans="1:5" ht="18" customHeight="1">
      <c r="A32" s="185" t="s">
        <v>1119</v>
      </c>
      <c r="B32" s="186" t="s">
        <v>1120</v>
      </c>
      <c r="C32" s="186" t="s">
        <v>1121</v>
      </c>
      <c r="D32" s="187" t="s">
        <v>1122</v>
      </c>
      <c r="E32" s="188"/>
    </row>
    <row r="33" spans="1:5" ht="15">
      <c r="A33" s="189" t="s">
        <v>1148</v>
      </c>
      <c r="B33" s="190">
        <v>61410</v>
      </c>
      <c r="C33" s="190">
        <v>1126</v>
      </c>
      <c r="D33" s="191">
        <v>180223003.01</v>
      </c>
      <c r="E33" s="209"/>
    </row>
    <row r="34" spans="1:5" ht="15">
      <c r="A34" s="189" t="s">
        <v>1149</v>
      </c>
      <c r="B34" s="190">
        <v>69000</v>
      </c>
      <c r="C34" s="190">
        <v>1126</v>
      </c>
      <c r="D34" s="191">
        <v>0</v>
      </c>
      <c r="E34" s="200"/>
    </row>
    <row r="35" spans="1:7" s="184" customFormat="1" ht="17.25" customHeight="1">
      <c r="A35" s="297" t="s">
        <v>1133</v>
      </c>
      <c r="B35" s="298"/>
      <c r="C35" s="298"/>
      <c r="D35" s="193">
        <f>SUM(D33:D34)</f>
        <v>180223003.01</v>
      </c>
      <c r="E35" s="194"/>
      <c r="F35" s="195"/>
      <c r="G35" s="195"/>
    </row>
    <row r="36" spans="1:7" s="184" customFormat="1" ht="19.5" customHeight="1">
      <c r="A36" s="293" t="s">
        <v>1134</v>
      </c>
      <c r="B36" s="294"/>
      <c r="C36" s="294"/>
      <c r="D36" s="295"/>
      <c r="E36" s="208"/>
      <c r="F36" s="183"/>
      <c r="G36" s="183"/>
    </row>
    <row r="37" spans="1:5" ht="18" customHeight="1">
      <c r="A37" s="185" t="s">
        <v>1135</v>
      </c>
      <c r="B37" s="186" t="s">
        <v>1120</v>
      </c>
      <c r="C37" s="186" t="s">
        <v>1121</v>
      </c>
      <c r="D37" s="187" t="s">
        <v>1122</v>
      </c>
      <c r="E37" s="188"/>
    </row>
    <row r="38" spans="1:5" ht="15">
      <c r="A38" s="189" t="s">
        <v>1150</v>
      </c>
      <c r="B38" s="190">
        <v>61410</v>
      </c>
      <c r="C38" s="190">
        <v>1126</v>
      </c>
      <c r="D38" s="191">
        <v>2024.81</v>
      </c>
      <c r="E38" s="210"/>
    </row>
    <row r="39" spans="1:5" ht="15">
      <c r="A39" s="189" t="s">
        <v>1151</v>
      </c>
      <c r="B39" s="190">
        <v>69000</v>
      </c>
      <c r="C39" s="190">
        <v>1126</v>
      </c>
      <c r="D39" s="191">
        <v>0</v>
      </c>
      <c r="E39" s="200"/>
    </row>
    <row r="40" spans="1:7" s="184" customFormat="1" ht="17.25" customHeight="1">
      <c r="A40" s="299" t="s">
        <v>1133</v>
      </c>
      <c r="B40" s="300"/>
      <c r="C40" s="300"/>
      <c r="D40" s="211">
        <f>SUM(D38:D39)</f>
        <v>2024.81</v>
      </c>
      <c r="E40" s="194"/>
      <c r="F40" s="195"/>
      <c r="G40" s="195"/>
    </row>
    <row r="41" spans="1:7" s="184" customFormat="1" ht="30.75" customHeight="1">
      <c r="A41" s="301" t="s">
        <v>1145</v>
      </c>
      <c r="B41" s="302"/>
      <c r="C41" s="302"/>
      <c r="D41" s="203">
        <f>D35/D40</f>
        <v>89007.36514043293</v>
      </c>
      <c r="E41" s="194"/>
      <c r="F41" s="204"/>
      <c r="G41" s="195"/>
    </row>
    <row r="42" spans="1:7" s="207" customFormat="1" ht="18.75" customHeight="1">
      <c r="A42" s="303" t="s">
        <v>1146</v>
      </c>
      <c r="B42" s="304"/>
      <c r="C42" s="304"/>
      <c r="D42" s="305"/>
      <c r="E42" s="205"/>
      <c r="F42" s="206"/>
      <c r="G42" s="206"/>
    </row>
    <row r="43" ht="5.25" customHeight="1"/>
    <row r="44" spans="1:5" ht="24" customHeight="1">
      <c r="A44" s="290" t="s">
        <v>1152</v>
      </c>
      <c r="B44" s="291"/>
      <c r="C44" s="291"/>
      <c r="D44" s="292"/>
      <c r="E44" s="179"/>
    </row>
    <row r="45" spans="1:7" s="184" customFormat="1" ht="30.75" customHeight="1">
      <c r="A45" s="293" t="s">
        <v>1153</v>
      </c>
      <c r="B45" s="294"/>
      <c r="C45" s="294"/>
      <c r="D45" s="295"/>
      <c r="E45" s="208"/>
      <c r="F45" s="183"/>
      <c r="G45" s="183"/>
    </row>
    <row r="46" spans="1:5" ht="15.75">
      <c r="A46" s="185" t="s">
        <v>1119</v>
      </c>
      <c r="B46" s="186" t="s">
        <v>1120</v>
      </c>
      <c r="C46" s="186" t="s">
        <v>1121</v>
      </c>
      <c r="D46" s="187" t="s">
        <v>1122</v>
      </c>
      <c r="E46" s="188"/>
    </row>
    <row r="47" spans="1:5" ht="30">
      <c r="A47" s="212" t="s">
        <v>1154</v>
      </c>
      <c r="B47" s="190">
        <v>61410</v>
      </c>
      <c r="C47" s="190">
        <v>1127</v>
      </c>
      <c r="D47" s="191">
        <v>178197762.64</v>
      </c>
      <c r="E47" s="200"/>
    </row>
    <row r="48" spans="1:5" ht="30">
      <c r="A48" s="212" t="s">
        <v>1155</v>
      </c>
      <c r="B48" s="190">
        <v>69000</v>
      </c>
      <c r="C48" s="190">
        <v>1127</v>
      </c>
      <c r="D48" s="191">
        <v>0</v>
      </c>
      <c r="E48" s="200"/>
    </row>
    <row r="49" spans="1:7" s="184" customFormat="1" ht="17.25" customHeight="1">
      <c r="A49" s="306" t="s">
        <v>1133</v>
      </c>
      <c r="B49" s="307"/>
      <c r="C49" s="307"/>
      <c r="D49" s="213">
        <f>SUM(D47:D48)</f>
        <v>178197762.64</v>
      </c>
      <c r="E49" s="214"/>
      <c r="F49" s="195"/>
      <c r="G49" s="195"/>
    </row>
    <row r="50" spans="1:7" s="184" customFormat="1" ht="19.5" customHeight="1">
      <c r="A50" s="293" t="s">
        <v>1134</v>
      </c>
      <c r="B50" s="294"/>
      <c r="C50" s="294"/>
      <c r="D50" s="295"/>
      <c r="E50" s="208"/>
      <c r="F50" s="183"/>
      <c r="G50" s="183"/>
    </row>
    <row r="51" spans="1:5" ht="15.75">
      <c r="A51" s="185" t="s">
        <v>1135</v>
      </c>
      <c r="B51" s="186" t="s">
        <v>1120</v>
      </c>
      <c r="C51" s="186" t="s">
        <v>1121</v>
      </c>
      <c r="D51" s="187" t="s">
        <v>1122</v>
      </c>
      <c r="E51" s="188"/>
    </row>
    <row r="52" spans="1:5" ht="15">
      <c r="A52" s="189" t="s">
        <v>1156</v>
      </c>
      <c r="B52" s="190">
        <v>61410</v>
      </c>
      <c r="C52" s="190">
        <v>1127</v>
      </c>
      <c r="D52" s="191">
        <v>2451.08</v>
      </c>
      <c r="E52" s="200"/>
    </row>
    <row r="53" spans="1:5" ht="15">
      <c r="A53" s="189" t="s">
        <v>1157</v>
      </c>
      <c r="B53" s="190">
        <v>69000</v>
      </c>
      <c r="C53" s="190">
        <v>1127</v>
      </c>
      <c r="D53" s="191">
        <v>0</v>
      </c>
      <c r="E53" s="200"/>
    </row>
    <row r="54" spans="1:7" s="184" customFormat="1" ht="17.25" customHeight="1">
      <c r="A54" s="306" t="s">
        <v>1133</v>
      </c>
      <c r="B54" s="307"/>
      <c r="C54" s="307"/>
      <c r="D54" s="211">
        <f>SUM(D52:D53)</f>
        <v>2451.08</v>
      </c>
      <c r="E54" s="194"/>
      <c r="F54" s="195"/>
      <c r="G54" s="195"/>
    </row>
    <row r="55" spans="1:7" s="184" customFormat="1" ht="30.75" customHeight="1">
      <c r="A55" s="301" t="s">
        <v>1145</v>
      </c>
      <c r="B55" s="302"/>
      <c r="C55" s="302"/>
      <c r="D55" s="203">
        <f>D49/D54</f>
        <v>72701.73255870881</v>
      </c>
      <c r="E55" s="194"/>
      <c r="F55" s="204"/>
      <c r="G55" s="195"/>
    </row>
    <row r="56" spans="1:7" s="207" customFormat="1" ht="15">
      <c r="A56" s="303" t="s">
        <v>1146</v>
      </c>
      <c r="B56" s="304"/>
      <c r="C56" s="304"/>
      <c r="D56" s="305"/>
      <c r="E56" s="205"/>
      <c r="F56" s="206"/>
      <c r="G56" s="206"/>
    </row>
  </sheetData>
  <sheetProtection password="A61E" sheet="1" objects="1" scenarios="1"/>
  <mergeCells count="22">
    <mergeCell ref="A55:C55"/>
    <mergeCell ref="A56:D56"/>
    <mergeCell ref="A45:D45"/>
    <mergeCell ref="A49:C49"/>
    <mergeCell ref="A50:D50"/>
    <mergeCell ref="A54:C54"/>
    <mergeCell ref="A40:C40"/>
    <mergeCell ref="A41:C41"/>
    <mergeCell ref="A42:D42"/>
    <mergeCell ref="A44:D44"/>
    <mergeCell ref="A30:D30"/>
    <mergeCell ref="A31:D31"/>
    <mergeCell ref="A35:C35"/>
    <mergeCell ref="A36:D36"/>
    <mergeCell ref="A15:D15"/>
    <mergeCell ref="A26:C26"/>
    <mergeCell ref="A27:C27"/>
    <mergeCell ref="A28:D28"/>
    <mergeCell ref="A1:D1"/>
    <mergeCell ref="A2:D2"/>
    <mergeCell ref="F3:G3"/>
    <mergeCell ref="A14:C14"/>
  </mergeCells>
  <printOptions horizontalCentered="1"/>
  <pageMargins left="0.75" right="0.75" top="0.81" bottom="0.84" header="0.5" footer="0.5"/>
  <pageSetup horizontalDpi="1200" verticalDpi="1200" orientation="landscape" scale="90" r:id="rId1"/>
  <rowBreaks count="1" manualBreakCount="1">
    <brk id="29" max="3" man="1"/>
  </rowBreaks>
</worksheet>
</file>

<file path=xl/worksheets/sheet2.xml><?xml version="1.0" encoding="utf-8"?>
<worksheet xmlns="http://schemas.openxmlformats.org/spreadsheetml/2006/main" xmlns:r="http://schemas.openxmlformats.org/officeDocument/2006/relationships">
  <dimension ref="A1:B40"/>
  <sheetViews>
    <sheetView workbookViewId="0" topLeftCell="A1">
      <selection activeCell="A1" sqref="A1"/>
    </sheetView>
  </sheetViews>
  <sheetFormatPr defaultColWidth="9.140625" defaultRowHeight="12"/>
  <cols>
    <col min="1" max="1" width="65.57421875" style="23" customWidth="1"/>
    <col min="2" max="2" width="11.8515625" style="18" customWidth="1"/>
    <col min="3" max="5" width="9.140625" style="19" customWidth="1"/>
    <col min="6" max="6" width="31.7109375" style="19" customWidth="1"/>
    <col min="7" max="16384" width="9.140625" style="19" customWidth="1"/>
  </cols>
  <sheetData>
    <row r="1" ht="20.25">
      <c r="A1" s="17" t="s">
        <v>2291</v>
      </c>
    </row>
    <row r="2" ht="15.75">
      <c r="A2" s="20"/>
    </row>
    <row r="3" ht="22.5" customHeight="1">
      <c r="A3" s="20" t="s">
        <v>2292</v>
      </c>
    </row>
    <row r="4" ht="6" customHeight="1">
      <c r="A4" s="20"/>
    </row>
    <row r="5" spans="1:2" ht="22.5" customHeight="1">
      <c r="A5" s="21" t="s">
        <v>2293</v>
      </c>
      <c r="B5" s="22" t="s">
        <v>2294</v>
      </c>
    </row>
    <row r="6" ht="6.75" customHeight="1">
      <c r="A6" s="21"/>
    </row>
    <row r="7" spans="1:2" ht="22.5" customHeight="1">
      <c r="A7" s="21" t="s">
        <v>2295</v>
      </c>
      <c r="B7" s="22" t="s">
        <v>2294</v>
      </c>
    </row>
    <row r="8" spans="1:2" ht="6.75" customHeight="1">
      <c r="A8" s="21"/>
      <c r="B8" s="23"/>
    </row>
    <row r="9" spans="1:2" ht="22.5" customHeight="1">
      <c r="A9" s="21" t="s">
        <v>2296</v>
      </c>
      <c r="B9" s="22" t="s">
        <v>2294</v>
      </c>
    </row>
    <row r="10" ht="6.75" customHeight="1">
      <c r="A10" s="20"/>
    </row>
    <row r="11" ht="15">
      <c r="A11" s="22"/>
    </row>
    <row r="12" ht="22.5" customHeight="1">
      <c r="A12" s="20" t="s">
        <v>2297</v>
      </c>
    </row>
    <row r="13" ht="6" customHeight="1">
      <c r="A13" s="20"/>
    </row>
    <row r="14" spans="1:2" ht="22.5" customHeight="1">
      <c r="A14" s="21" t="s">
        <v>2298</v>
      </c>
      <c r="B14" s="22" t="s">
        <v>2299</v>
      </c>
    </row>
    <row r="15" ht="15">
      <c r="A15" s="22"/>
    </row>
    <row r="16" ht="15">
      <c r="A16" s="22"/>
    </row>
    <row r="17" ht="33.75" customHeight="1">
      <c r="A17" s="24" t="s">
        <v>2300</v>
      </c>
    </row>
    <row r="18" ht="6" customHeight="1">
      <c r="A18" s="20"/>
    </row>
    <row r="19" spans="1:2" ht="22.5" customHeight="1">
      <c r="A19" s="21" t="s">
        <v>2301</v>
      </c>
      <c r="B19" s="22" t="s">
        <v>2302</v>
      </c>
    </row>
    <row r="20" spans="1:2" ht="6.75" customHeight="1">
      <c r="A20" s="25"/>
      <c r="B20" s="23"/>
    </row>
    <row r="21" spans="1:2" ht="22.5" customHeight="1">
      <c r="A21" s="21" t="s">
        <v>2303</v>
      </c>
      <c r="B21" s="22" t="s">
        <v>2304</v>
      </c>
    </row>
    <row r="22" spans="1:2" ht="6.75" customHeight="1">
      <c r="A22" s="25"/>
      <c r="B22" s="23"/>
    </row>
    <row r="23" spans="1:2" ht="22.5" customHeight="1">
      <c r="A23" s="21" t="s">
        <v>2305</v>
      </c>
      <c r="B23" s="22" t="s">
        <v>2306</v>
      </c>
    </row>
    <row r="24" ht="6.75" customHeight="1"/>
    <row r="26" ht="22.5" customHeight="1">
      <c r="A26" s="20" t="s">
        <v>2307</v>
      </c>
    </row>
    <row r="27" ht="6" customHeight="1">
      <c r="A27" s="20"/>
    </row>
    <row r="28" spans="1:2" ht="22.5" customHeight="1">
      <c r="A28" s="21" t="s">
        <v>2308</v>
      </c>
      <c r="B28" s="22" t="s">
        <v>2309</v>
      </c>
    </row>
    <row r="29" spans="1:2" ht="5.25" customHeight="1">
      <c r="A29" s="21"/>
      <c r="B29" s="22"/>
    </row>
    <row r="30" spans="1:2" ht="22.5" customHeight="1">
      <c r="A30" s="26" t="s">
        <v>2310</v>
      </c>
      <c r="B30" s="22" t="s">
        <v>2311</v>
      </c>
    </row>
    <row r="31" spans="1:2" ht="8.25" customHeight="1">
      <c r="A31" s="21"/>
      <c r="B31" s="22"/>
    </row>
    <row r="32" spans="1:2" ht="22.5" customHeight="1">
      <c r="A32" s="26" t="s">
        <v>2312</v>
      </c>
      <c r="B32" s="22" t="s">
        <v>2313</v>
      </c>
    </row>
    <row r="33" spans="1:2" ht="9.75" customHeight="1">
      <c r="A33" s="26"/>
      <c r="B33" s="22"/>
    </row>
    <row r="34" spans="1:2" ht="18" customHeight="1">
      <c r="A34" s="26" t="s">
        <v>2314</v>
      </c>
      <c r="B34" s="22"/>
    </row>
    <row r="35" spans="1:2" ht="9.75" customHeight="1">
      <c r="A35" s="26"/>
      <c r="B35" s="22"/>
    </row>
    <row r="36" spans="1:2" ht="22.5" customHeight="1">
      <c r="A36" s="21" t="s">
        <v>2315</v>
      </c>
      <c r="B36" s="22" t="s">
        <v>2316</v>
      </c>
    </row>
    <row r="38" ht="22.5" customHeight="1">
      <c r="A38" s="20" t="s">
        <v>2317</v>
      </c>
    </row>
    <row r="39" ht="6" customHeight="1">
      <c r="A39" s="20"/>
    </row>
    <row r="40" spans="1:2" ht="40.5" customHeight="1">
      <c r="A40" s="27" t="s">
        <v>1158</v>
      </c>
      <c r="B40" s="216" t="s">
        <v>2318</v>
      </c>
    </row>
  </sheetData>
  <sheetProtection password="A61E" sheet="1" objects="1" scenarios="1"/>
  <printOptions horizontalCentered="1"/>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C32"/>
  <sheetViews>
    <sheetView zoomScaleSheetLayoutView="100" workbookViewId="0" topLeftCell="A1">
      <selection activeCell="A1" sqref="A1:B1"/>
    </sheetView>
  </sheetViews>
  <sheetFormatPr defaultColWidth="9.140625" defaultRowHeight="12"/>
  <cols>
    <col min="1" max="1" width="59.00390625" style="235" bestFit="1" customWidth="1"/>
    <col min="2" max="2" width="20.00390625" style="218" customWidth="1"/>
    <col min="3" max="3" width="22.421875" style="218" customWidth="1"/>
    <col min="4" max="16384" width="9.140625" style="218" customWidth="1"/>
  </cols>
  <sheetData>
    <row r="1" spans="1:3" ht="27" customHeight="1">
      <c r="A1" s="242" t="s">
        <v>2292</v>
      </c>
      <c r="B1" s="242"/>
      <c r="C1" s="217"/>
    </row>
    <row r="2" spans="1:3" ht="36" customHeight="1">
      <c r="A2" s="219"/>
      <c r="B2" s="219"/>
      <c r="C2" s="220"/>
    </row>
    <row r="3" spans="1:2" ht="27" customHeight="1">
      <c r="A3" s="243" t="s">
        <v>1162</v>
      </c>
      <c r="B3" s="244"/>
    </row>
    <row r="4" spans="1:2" ht="5.25" customHeight="1">
      <c r="A4" s="221"/>
      <c r="B4" s="222"/>
    </row>
    <row r="5" spans="1:2" ht="19.5" customHeight="1">
      <c r="A5" s="223"/>
      <c r="B5" s="224" t="s">
        <v>1163</v>
      </c>
    </row>
    <row r="6" spans="1:3" ht="19.5" customHeight="1">
      <c r="A6" s="225" t="s">
        <v>1164</v>
      </c>
      <c r="B6" s="226">
        <v>49131.28001082235</v>
      </c>
      <c r="C6" s="227"/>
    </row>
    <row r="7" spans="1:3" ht="19.5" customHeight="1">
      <c r="A7" s="228" t="s">
        <v>1165</v>
      </c>
      <c r="B7" s="229">
        <v>50511.030844107176</v>
      </c>
      <c r="C7" s="227"/>
    </row>
    <row r="8" spans="1:3" ht="19.5" customHeight="1">
      <c r="A8" s="228" t="s">
        <v>1166</v>
      </c>
      <c r="B8" s="230">
        <v>0.028082940908132237</v>
      </c>
      <c r="C8" s="227"/>
    </row>
    <row r="9" spans="1:3" ht="19.5" customHeight="1">
      <c r="A9" s="228" t="s">
        <v>1167</v>
      </c>
      <c r="B9" s="229">
        <v>51901.64550318733</v>
      </c>
      <c r="C9" s="227"/>
    </row>
    <row r="10" spans="1:3" ht="19.5" customHeight="1">
      <c r="A10" s="231" t="s">
        <v>1168</v>
      </c>
      <c r="B10" s="232">
        <v>0.027530910295060496</v>
      </c>
      <c r="C10" s="227"/>
    </row>
    <row r="11" spans="1:3" ht="36" customHeight="1">
      <c r="A11" s="233"/>
      <c r="B11" s="234"/>
      <c r="C11" s="227"/>
    </row>
    <row r="12" spans="1:3" ht="27" customHeight="1">
      <c r="A12" s="243" t="s">
        <v>1169</v>
      </c>
      <c r="B12" s="244"/>
      <c r="C12" s="227"/>
    </row>
    <row r="13" spans="1:3" ht="5.25" customHeight="1">
      <c r="A13" s="221"/>
      <c r="B13" s="222"/>
      <c r="C13" s="227"/>
    </row>
    <row r="14" spans="1:3" ht="19.5" customHeight="1">
      <c r="A14" s="223"/>
      <c r="B14" s="224" t="s">
        <v>1163</v>
      </c>
      <c r="C14" s="227"/>
    </row>
    <row r="15" spans="1:3" ht="19.5" customHeight="1">
      <c r="A15" s="225" t="s">
        <v>1170</v>
      </c>
      <c r="B15" s="226">
        <v>86328.36776316116</v>
      </c>
      <c r="C15" s="227"/>
    </row>
    <row r="16" spans="1:3" ht="19.5" customHeight="1">
      <c r="A16" s="228" t="s">
        <v>1171</v>
      </c>
      <c r="B16" s="229">
        <v>89007.36513549418</v>
      </c>
      <c r="C16" s="227"/>
    </row>
    <row r="17" spans="1:3" ht="19.5" customHeight="1">
      <c r="A17" s="228" t="str">
        <f>A8</f>
        <v>Average Percentage Increase, FY 2007 to FY 2008</v>
      </c>
      <c r="B17" s="230">
        <v>0.03103264247602544</v>
      </c>
      <c r="C17" s="227"/>
    </row>
    <row r="18" spans="1:3" ht="19.5" customHeight="1">
      <c r="A18" s="228" t="s">
        <v>1172</v>
      </c>
      <c r="B18" s="229">
        <v>92173.51704791107</v>
      </c>
      <c r="C18" s="227"/>
    </row>
    <row r="19" spans="1:3" ht="19.5" customHeight="1">
      <c r="A19" s="231" t="str">
        <f>A10</f>
        <v>Budgeted Percentage Increase, FY 2008 to FY 2009</v>
      </c>
      <c r="B19" s="232">
        <v>0.03557179686868728</v>
      </c>
      <c r="C19" s="227"/>
    </row>
    <row r="20" spans="1:3" ht="36" customHeight="1">
      <c r="A20" s="233"/>
      <c r="B20" s="234"/>
      <c r="C20" s="227"/>
    </row>
    <row r="21" spans="1:3" ht="27" customHeight="1">
      <c r="A21" s="243" t="s">
        <v>1173</v>
      </c>
      <c r="B21" s="244"/>
      <c r="C21" s="227"/>
    </row>
    <row r="22" spans="1:3" ht="5.25" customHeight="1">
      <c r="A22" s="221"/>
      <c r="B22" s="222"/>
      <c r="C22" s="227"/>
    </row>
    <row r="23" spans="1:3" ht="19.5" customHeight="1">
      <c r="A23" s="223"/>
      <c r="B23" s="224" t="s">
        <v>1163</v>
      </c>
      <c r="C23" s="227"/>
    </row>
    <row r="24" spans="1:3" ht="19.5" customHeight="1">
      <c r="A24" s="225" t="s">
        <v>1174</v>
      </c>
      <c r="B24" s="226">
        <v>71352.76377253055</v>
      </c>
      <c r="C24" s="227"/>
    </row>
    <row r="25" spans="1:3" ht="19.5" customHeight="1">
      <c r="A25" s="228" t="s">
        <v>1175</v>
      </c>
      <c r="B25" s="229">
        <v>72701.73255462895</v>
      </c>
      <c r="C25" s="227"/>
    </row>
    <row r="26" spans="1:3" ht="19.5" customHeight="1">
      <c r="A26" s="228" t="str">
        <f>A17</f>
        <v>Average Percentage Increase, FY 2007 to FY 2008</v>
      </c>
      <c r="B26" s="230">
        <v>0.018905627627807897</v>
      </c>
      <c r="C26" s="227"/>
    </row>
    <row r="27" spans="1:3" ht="19.5" customHeight="1">
      <c r="A27" s="228" t="s">
        <v>1176</v>
      </c>
      <c r="B27" s="229">
        <v>76770.20280352609</v>
      </c>
      <c r="C27" s="227"/>
    </row>
    <row r="28" spans="1:3" ht="19.5" customHeight="1">
      <c r="A28" s="231" t="str">
        <f>A19</f>
        <v>Budgeted Percentage Increase, FY 2008 to FY 2009</v>
      </c>
      <c r="B28" s="232">
        <v>0.05596111820086325</v>
      </c>
      <c r="C28" s="227"/>
    </row>
    <row r="29" spans="1:2" ht="36" customHeight="1">
      <c r="A29" s="233"/>
      <c r="B29" s="234"/>
    </row>
    <row r="30" spans="1:2" ht="18" customHeight="1">
      <c r="A30" s="236" t="s">
        <v>1177</v>
      </c>
      <c r="B30" s="237"/>
    </row>
    <row r="31" spans="1:2" ht="42.75" customHeight="1">
      <c r="A31" s="238" t="s">
        <v>1178</v>
      </c>
      <c r="B31" s="239"/>
    </row>
    <row r="32" spans="1:2" ht="42.75" customHeight="1">
      <c r="A32" s="240" t="s">
        <v>1179</v>
      </c>
      <c r="B32" s="241"/>
    </row>
  </sheetData>
  <sheetProtection password="A61E" sheet="1" objects="1" scenarios="1"/>
  <mergeCells count="7">
    <mergeCell ref="A30:B30"/>
    <mergeCell ref="A31:B31"/>
    <mergeCell ref="A32:B32"/>
    <mergeCell ref="A1:B1"/>
    <mergeCell ref="A3:B3"/>
    <mergeCell ref="A12:B12"/>
    <mergeCell ref="A21:B21"/>
  </mergeCells>
  <printOptions horizontalCentered="1"/>
  <pageMargins left="0.75" right="0.75" top="1" bottom="1" header="0.5" footer="0.5"/>
  <pageSetup horizontalDpi="1200" verticalDpi="1200" orientation="portrait" scale="94" r:id="rId1"/>
</worksheet>
</file>

<file path=xl/worksheets/sheet4.xml><?xml version="1.0" encoding="utf-8"?>
<worksheet xmlns="http://schemas.openxmlformats.org/spreadsheetml/2006/main" xmlns:r="http://schemas.openxmlformats.org/officeDocument/2006/relationships">
  <dimension ref="A1:E64"/>
  <sheetViews>
    <sheetView zoomScale="75" zoomScaleNormal="75" workbookViewId="0" topLeftCell="A1">
      <pane ySplit="8" topLeftCell="BM9" activePane="bottomLeft" state="frozen"/>
      <selection pane="topLeft" activeCell="A1" sqref="A1"/>
      <selection pane="bottomLeft" activeCell="A3" sqref="A3"/>
    </sheetView>
  </sheetViews>
  <sheetFormatPr defaultColWidth="12.57421875" defaultRowHeight="12"/>
  <cols>
    <col min="1" max="1" width="24.00390625" style="30" customWidth="1"/>
    <col min="2" max="2" width="43.28125" style="30" customWidth="1"/>
    <col min="3" max="3" width="36.7109375" style="30" customWidth="1"/>
    <col min="4" max="4" width="12.57421875" style="28" customWidth="1"/>
    <col min="6" max="16384" width="12.57421875" style="28" customWidth="1"/>
  </cols>
  <sheetData>
    <row r="1" spans="1:5" ht="33" customHeight="1">
      <c r="A1" s="248" t="s">
        <v>2319</v>
      </c>
      <c r="B1" s="249"/>
      <c r="C1" s="250"/>
      <c r="E1" s="28"/>
    </row>
    <row r="2" spans="1:5" ht="25.5" customHeight="1">
      <c r="A2" s="251" t="s">
        <v>2320</v>
      </c>
      <c r="B2" s="252"/>
      <c r="C2" s="253"/>
      <c r="E2" s="28"/>
    </row>
    <row r="3" spans="1:5" ht="4.5" customHeight="1">
      <c r="A3" s="29"/>
      <c r="E3" s="28"/>
    </row>
    <row r="4" spans="1:5" ht="64.5" customHeight="1">
      <c r="A4" s="254" t="s">
        <v>2321</v>
      </c>
      <c r="B4" s="255"/>
      <c r="C4" s="256"/>
      <c r="E4" s="28"/>
    </row>
    <row r="5" spans="2:3" s="31" customFormat="1" ht="4.5" customHeight="1">
      <c r="B5" s="32"/>
      <c r="C5" s="32"/>
    </row>
    <row r="6" spans="1:3" s="31" customFormat="1" ht="33.75" customHeight="1">
      <c r="A6" s="257" t="s">
        <v>2322</v>
      </c>
      <c r="B6" s="258"/>
      <c r="C6" s="259"/>
    </row>
    <row r="7" spans="1:3" s="35" customFormat="1" ht="34.5" customHeight="1">
      <c r="A7" s="33" t="s">
        <v>2323</v>
      </c>
      <c r="B7" s="33" t="s">
        <v>2324</v>
      </c>
      <c r="C7" s="34" t="s">
        <v>2325</v>
      </c>
    </row>
    <row r="8" spans="1:3" s="35" customFormat="1" ht="3" customHeight="1">
      <c r="A8" s="36"/>
      <c r="B8" s="37"/>
      <c r="C8" s="38"/>
    </row>
    <row r="9" spans="1:5" ht="12.75" customHeight="1">
      <c r="A9" s="39">
        <v>1</v>
      </c>
      <c r="B9" s="40" t="s">
        <v>2326</v>
      </c>
      <c r="C9" s="41" t="str">
        <f>"$64,424 *"</f>
        <v>$64,424 *</v>
      </c>
      <c r="E9" s="28"/>
    </row>
    <row r="10" spans="1:5" ht="12.75" customHeight="1">
      <c r="A10" s="42">
        <v>2</v>
      </c>
      <c r="B10" s="43" t="s">
        <v>2327</v>
      </c>
      <c r="C10" s="44">
        <v>62332</v>
      </c>
      <c r="E10" s="28"/>
    </row>
    <row r="11" spans="1:5" ht="12.75" customHeight="1">
      <c r="A11" s="42">
        <v>3</v>
      </c>
      <c r="B11" s="43" t="s">
        <v>2328</v>
      </c>
      <c r="C11" s="44">
        <v>61976</v>
      </c>
      <c r="E11" s="28"/>
    </row>
    <row r="12" spans="1:5" ht="12.75" customHeight="1">
      <c r="A12" s="42">
        <v>4</v>
      </c>
      <c r="B12" s="43" t="s">
        <v>2329</v>
      </c>
      <c r="C12" s="44" t="str">
        <f>"$61,277 *"</f>
        <v>$61,277 *</v>
      </c>
      <c r="E12" s="28"/>
    </row>
    <row r="13" spans="1:5" ht="12.75" customHeight="1">
      <c r="A13" s="42">
        <v>5</v>
      </c>
      <c r="B13" s="43" t="s">
        <v>2330</v>
      </c>
      <c r="C13" s="44" t="str">
        <f>"$60,628 *"</f>
        <v>$60,628 *</v>
      </c>
      <c r="E13" s="28"/>
    </row>
    <row r="14" spans="1:5" ht="12.75" customHeight="1">
      <c r="A14" s="42">
        <v>6</v>
      </c>
      <c r="B14" s="43" t="s">
        <v>2331</v>
      </c>
      <c r="C14" s="44">
        <v>60474</v>
      </c>
      <c r="E14" s="28"/>
    </row>
    <row r="15" spans="1:5" ht="12.75" customHeight="1">
      <c r="A15" s="42">
        <v>7</v>
      </c>
      <c r="B15" s="43" t="s">
        <v>2332</v>
      </c>
      <c r="C15" s="44">
        <v>60471</v>
      </c>
      <c r="E15" s="28"/>
    </row>
    <row r="16" spans="1:5" ht="12.75" customHeight="1">
      <c r="A16" s="42">
        <v>8</v>
      </c>
      <c r="B16" s="43" t="s">
        <v>2333</v>
      </c>
      <c r="C16" s="44" t="str">
        <f>"$60,069 *"</f>
        <v>$60,069 *</v>
      </c>
      <c r="E16" s="28"/>
    </row>
    <row r="17" spans="1:5" ht="12.75" customHeight="1">
      <c r="A17" s="42">
        <v>9</v>
      </c>
      <c r="B17" s="43" t="s">
        <v>2334</v>
      </c>
      <c r="C17" s="44" t="str">
        <f>"$57,168 *"</f>
        <v>$57,168 *</v>
      </c>
      <c r="E17" s="28"/>
    </row>
    <row r="18" spans="1:5" ht="12.75" customHeight="1">
      <c r="A18" s="42">
        <v>10</v>
      </c>
      <c r="B18" s="43" t="s">
        <v>2335</v>
      </c>
      <c r="C18" s="44">
        <v>56758</v>
      </c>
      <c r="E18" s="28"/>
    </row>
    <row r="19" spans="1:5" ht="12.75" customHeight="1">
      <c r="A19" s="42">
        <v>11</v>
      </c>
      <c r="B19" s="43" t="s">
        <v>2336</v>
      </c>
      <c r="C19" s="44" t="str">
        <f>"$56,096 *"</f>
        <v>$56,096 *</v>
      </c>
      <c r="E19" s="28"/>
    </row>
    <row r="20" spans="1:5" ht="12.75" customHeight="1">
      <c r="A20" s="42">
        <v>12</v>
      </c>
      <c r="B20" s="43" t="s">
        <v>2337</v>
      </c>
      <c r="C20" s="44">
        <v>55994</v>
      </c>
      <c r="E20" s="28"/>
    </row>
    <row r="21" spans="1:5" ht="12.75" customHeight="1">
      <c r="A21" s="42">
        <v>13</v>
      </c>
      <c r="B21" s="43" t="s">
        <v>2338</v>
      </c>
      <c r="C21" s="44" t="str">
        <f>"$55,833 *"</f>
        <v>$55,833 *</v>
      </c>
      <c r="E21" s="28"/>
    </row>
    <row r="22" spans="1:5" ht="12.75" customHeight="1">
      <c r="A22" s="42">
        <v>14</v>
      </c>
      <c r="B22" s="43" t="s">
        <v>2339</v>
      </c>
      <c r="C22" s="44">
        <v>53410</v>
      </c>
      <c r="E22" s="28"/>
    </row>
    <row r="23" spans="1:5" ht="12.75" customHeight="1">
      <c r="A23" s="42">
        <v>15</v>
      </c>
      <c r="B23" s="43" t="s">
        <v>2340</v>
      </c>
      <c r="C23" s="44">
        <v>53400</v>
      </c>
      <c r="E23" s="28"/>
    </row>
    <row r="24" spans="1:5" ht="12.75" customHeight="1">
      <c r="A24" s="42">
        <v>16</v>
      </c>
      <c r="B24" s="43" t="s">
        <v>2341</v>
      </c>
      <c r="C24" s="44">
        <v>53074</v>
      </c>
      <c r="E24" s="28"/>
    </row>
    <row r="25" spans="1:5" ht="12.75" customHeight="1">
      <c r="A25" s="42" t="s">
        <v>2342</v>
      </c>
      <c r="B25" s="45" t="s">
        <v>2343</v>
      </c>
      <c r="C25" s="46" t="str">
        <f>"$52,308 *"</f>
        <v>$52,308 *</v>
      </c>
      <c r="E25" s="28"/>
    </row>
    <row r="26" spans="1:5" ht="12.75" customHeight="1">
      <c r="A26" s="42">
        <v>17</v>
      </c>
      <c r="B26" s="43" t="s">
        <v>2344</v>
      </c>
      <c r="C26" s="44">
        <v>51811</v>
      </c>
      <c r="E26" s="28"/>
    </row>
    <row r="27" spans="1:5" ht="12.75" customHeight="1">
      <c r="A27" s="42">
        <v>18</v>
      </c>
      <c r="B27" s="43" t="s">
        <v>2345</v>
      </c>
      <c r="C27" s="44">
        <v>51560</v>
      </c>
      <c r="E27" s="28"/>
    </row>
    <row r="28" spans="1:5" ht="12.75" customHeight="1">
      <c r="A28" s="42">
        <v>19</v>
      </c>
      <c r="B28" s="43" t="s">
        <v>2346</v>
      </c>
      <c r="C28" s="44" t="str">
        <f>"$50,582 *"</f>
        <v>$50,582 *</v>
      </c>
      <c r="E28" s="28"/>
    </row>
    <row r="29" spans="1:5" ht="12.75" customHeight="1">
      <c r="A29" s="42">
        <v>20</v>
      </c>
      <c r="B29" s="43" t="s">
        <v>2347</v>
      </c>
      <c r="C29" s="44">
        <v>49884</v>
      </c>
      <c r="E29" s="28"/>
    </row>
    <row r="30" spans="1:5" ht="12.75" customHeight="1">
      <c r="A30" s="42">
        <v>21</v>
      </c>
      <c r="B30" s="43" t="s">
        <v>2348</v>
      </c>
      <c r="C30" s="44">
        <v>49051</v>
      </c>
      <c r="E30" s="28"/>
    </row>
    <row r="31" spans="1:5" ht="12.75" customHeight="1">
      <c r="A31" s="42">
        <v>22</v>
      </c>
      <c r="B31" s="43" t="s">
        <v>2349</v>
      </c>
      <c r="C31" s="44">
        <v>48508</v>
      </c>
      <c r="E31" s="28"/>
    </row>
    <row r="32" spans="1:5" ht="12.75" customHeight="1">
      <c r="A32" s="42">
        <v>23</v>
      </c>
      <c r="B32" s="43" t="s">
        <v>2350</v>
      </c>
      <c r="C32" s="44">
        <v>47710</v>
      </c>
      <c r="E32" s="28"/>
    </row>
    <row r="33" spans="1:5" ht="12.75" customHeight="1">
      <c r="A33" s="42">
        <v>24</v>
      </c>
      <c r="B33" s="43" t="s">
        <v>2351</v>
      </c>
      <c r="C33" s="44" t="str">
        <f>"$47,609 *"</f>
        <v>$47,609 *</v>
      </c>
      <c r="E33" s="28"/>
    </row>
    <row r="34" spans="1:5" ht="12.75" customHeight="1">
      <c r="A34" s="42">
        <v>25</v>
      </c>
      <c r="B34" s="43" t="s">
        <v>2352</v>
      </c>
      <c r="C34" s="44">
        <v>47354</v>
      </c>
      <c r="E34" s="28"/>
    </row>
    <row r="35" spans="1:5" ht="12.75" customHeight="1">
      <c r="A35" s="42">
        <v>26</v>
      </c>
      <c r="B35" s="43" t="s">
        <v>2353</v>
      </c>
      <c r="C35" s="44">
        <v>47248</v>
      </c>
      <c r="E35" s="28"/>
    </row>
    <row r="36" spans="1:3" s="49" customFormat="1" ht="12.75" customHeight="1">
      <c r="A36" s="47">
        <v>27</v>
      </c>
      <c r="B36" s="48" t="s">
        <v>2354</v>
      </c>
      <c r="C36" s="44">
        <v>47207</v>
      </c>
    </row>
    <row r="37" spans="1:5" ht="12.75" customHeight="1">
      <c r="A37" s="47">
        <v>28</v>
      </c>
      <c r="B37" s="48" t="s">
        <v>2355</v>
      </c>
      <c r="C37" s="44">
        <v>46964</v>
      </c>
      <c r="E37" s="28"/>
    </row>
    <row r="38" spans="1:5" ht="12.75" customHeight="1" thickBot="1">
      <c r="A38" s="42">
        <v>29</v>
      </c>
      <c r="B38" s="50" t="s">
        <v>2356</v>
      </c>
      <c r="C38" s="51">
        <v>46930</v>
      </c>
      <c r="E38" s="28"/>
    </row>
    <row r="39" spans="1:5" ht="12.75" customHeight="1" thickBot="1">
      <c r="A39" s="47">
        <v>30</v>
      </c>
      <c r="B39" s="52" t="s">
        <v>2357</v>
      </c>
      <c r="C39" s="53" t="str">
        <f>"$46,796 *"</f>
        <v>$46,796 *</v>
      </c>
      <c r="E39" s="28"/>
    </row>
    <row r="40" spans="1:5" ht="12.75" customHeight="1">
      <c r="A40" s="42">
        <v>31</v>
      </c>
      <c r="B40" s="40" t="s">
        <v>2358</v>
      </c>
      <c r="C40" s="41">
        <v>46664</v>
      </c>
      <c r="E40" s="28"/>
    </row>
    <row r="41" spans="1:5" ht="12.75" customHeight="1">
      <c r="A41" s="42">
        <v>32</v>
      </c>
      <c r="B41" s="43" t="s">
        <v>2359</v>
      </c>
      <c r="C41" s="44">
        <v>46604</v>
      </c>
      <c r="E41" s="28"/>
    </row>
    <row r="42" spans="1:5" ht="12.75" customHeight="1">
      <c r="A42" s="42">
        <v>33</v>
      </c>
      <c r="B42" s="43" t="s">
        <v>2360</v>
      </c>
      <c r="C42" s="44" t="str">
        <f>"$46,593 *"</f>
        <v>$46,593 *</v>
      </c>
      <c r="E42" s="28"/>
    </row>
    <row r="43" spans="1:5" ht="12.75" customHeight="1">
      <c r="A43" s="42">
        <v>34</v>
      </c>
      <c r="B43" s="43" t="s">
        <v>2361</v>
      </c>
      <c r="C43" s="44">
        <v>46179</v>
      </c>
      <c r="E43" s="28"/>
    </row>
    <row r="44" spans="1:5" ht="12.75" customHeight="1">
      <c r="A44" s="42">
        <v>35</v>
      </c>
      <c r="B44" s="43" t="s">
        <v>2362</v>
      </c>
      <c r="C44" s="44" t="str">
        <f>"$45,773 *"</f>
        <v>$45,773 *</v>
      </c>
      <c r="E44" s="28"/>
    </row>
    <row r="45" spans="1:5" ht="12.75" customHeight="1">
      <c r="A45" s="42">
        <v>36</v>
      </c>
      <c r="B45" s="43" t="s">
        <v>2363</v>
      </c>
      <c r="C45" s="44">
        <v>45772</v>
      </c>
      <c r="E45" s="28"/>
    </row>
    <row r="46" spans="1:5" ht="12.75" customHeight="1">
      <c r="A46" s="42">
        <v>37</v>
      </c>
      <c r="B46" s="43" t="s">
        <v>2364</v>
      </c>
      <c r="C46" s="44">
        <v>45758</v>
      </c>
      <c r="E46" s="28"/>
    </row>
    <row r="47" spans="1:5" ht="12.75" customHeight="1">
      <c r="A47" s="42">
        <v>38</v>
      </c>
      <c r="B47" s="43" t="s">
        <v>2365</v>
      </c>
      <c r="C47" s="44">
        <v>45136</v>
      </c>
      <c r="E47" s="28"/>
    </row>
    <row r="48" spans="1:5" ht="12.75" customHeight="1">
      <c r="A48" s="42">
        <v>39</v>
      </c>
      <c r="B48" s="43" t="s">
        <v>2366</v>
      </c>
      <c r="C48" s="44">
        <v>45112</v>
      </c>
      <c r="E48" s="28"/>
    </row>
    <row r="49" spans="1:5" ht="12.75" customHeight="1">
      <c r="A49" s="42">
        <v>40</v>
      </c>
      <c r="B49" s="43" t="s">
        <v>2367</v>
      </c>
      <c r="C49" s="44" t="str">
        <f>"$45,030 *"</f>
        <v>$45,030 *</v>
      </c>
      <c r="E49" s="28"/>
    </row>
    <row r="50" spans="1:5" ht="12.75" customHeight="1">
      <c r="A50" s="42">
        <v>41</v>
      </c>
      <c r="B50" s="43" t="s">
        <v>2368</v>
      </c>
      <c r="C50" s="44">
        <v>44099</v>
      </c>
      <c r="E50" s="28"/>
    </row>
    <row r="51" spans="1:5" ht="12.75" customHeight="1">
      <c r="A51" s="42">
        <v>42</v>
      </c>
      <c r="B51" s="43" t="s">
        <v>2369</v>
      </c>
      <c r="C51" s="44">
        <v>43551</v>
      </c>
      <c r="E51" s="28"/>
    </row>
    <row r="52" spans="1:5" ht="12.75" customHeight="1">
      <c r="A52" s="42">
        <v>43</v>
      </c>
      <c r="B52" s="43" t="s">
        <v>2370</v>
      </c>
      <c r="C52" s="44">
        <v>43397</v>
      </c>
      <c r="E52" s="28"/>
    </row>
    <row r="53" spans="1:5" ht="12.75" customHeight="1">
      <c r="A53" s="42">
        <v>44</v>
      </c>
      <c r="B53" s="43" t="s">
        <v>2371</v>
      </c>
      <c r="C53" s="44">
        <v>43206</v>
      </c>
      <c r="E53" s="28"/>
    </row>
    <row r="54" spans="1:5" ht="12.75" customHeight="1">
      <c r="A54" s="42">
        <v>45</v>
      </c>
      <c r="B54" s="43" t="s">
        <v>2372</v>
      </c>
      <c r="C54" s="44">
        <v>42885</v>
      </c>
      <c r="E54" s="28"/>
    </row>
    <row r="55" spans="1:5" ht="12.75" customHeight="1">
      <c r="A55" s="42">
        <v>46</v>
      </c>
      <c r="B55" s="43" t="s">
        <v>2373</v>
      </c>
      <c r="C55" s="44">
        <v>42874</v>
      </c>
      <c r="E55" s="28"/>
    </row>
    <row r="56" spans="1:5" ht="12.75" customHeight="1">
      <c r="A56" s="42">
        <v>47</v>
      </c>
      <c r="B56" s="43" t="s">
        <v>2374</v>
      </c>
      <c r="C56" s="44">
        <v>42529</v>
      </c>
      <c r="E56" s="28"/>
    </row>
    <row r="57" spans="1:5" ht="12.75" customHeight="1">
      <c r="A57" s="42">
        <v>48</v>
      </c>
      <c r="B57" s="43" t="s">
        <v>2375</v>
      </c>
      <c r="C57" s="44" t="str">
        <f>"$42,403 *"</f>
        <v>$42,403 *</v>
      </c>
      <c r="E57" s="28"/>
    </row>
    <row r="58" spans="1:5" ht="12.75" customHeight="1">
      <c r="A58" s="42">
        <v>49</v>
      </c>
      <c r="B58" s="43" t="s">
        <v>2376</v>
      </c>
      <c r="C58" s="54" t="str">
        <f>"$41,615 *"</f>
        <v>$41,615 *</v>
      </c>
      <c r="E58" s="28"/>
    </row>
    <row r="59" spans="1:5" ht="12.75" customHeight="1">
      <c r="A59" s="42">
        <v>50</v>
      </c>
      <c r="B59" s="43" t="s">
        <v>2377</v>
      </c>
      <c r="C59" s="44">
        <v>40279</v>
      </c>
      <c r="E59" s="28"/>
    </row>
    <row r="60" spans="1:5" ht="12.75" customHeight="1">
      <c r="A60" s="55">
        <v>51</v>
      </c>
      <c r="B60" s="56" t="s">
        <v>2378</v>
      </c>
      <c r="C60" s="57">
        <v>36674</v>
      </c>
      <c r="E60" s="28"/>
    </row>
    <row r="61" spans="1:5" ht="12.75">
      <c r="A61" s="245" t="s">
        <v>2379</v>
      </c>
      <c r="B61" s="246"/>
      <c r="C61" s="247"/>
      <c r="E61" s="28"/>
    </row>
    <row r="62" spans="1:5" ht="12.75">
      <c r="A62" s="58"/>
      <c r="E62" s="28"/>
    </row>
    <row r="63" spans="1:5" ht="12.75">
      <c r="A63"/>
      <c r="E63" s="28"/>
    </row>
    <row r="64" ht="12.75">
      <c r="E64" s="28"/>
    </row>
  </sheetData>
  <sheetProtection password="A61E" sheet="1" objects="1" scenarios="1"/>
  <mergeCells count="5">
    <mergeCell ref="A61:C61"/>
    <mergeCell ref="A1:C1"/>
    <mergeCell ref="A2:C2"/>
    <mergeCell ref="A4:C4"/>
    <mergeCell ref="A6:C6"/>
  </mergeCells>
  <hyperlinks>
    <hyperlink ref="A2" r:id="rId1" display="http://www.nea.org/assets/docs/rankings08.pdf"/>
    <hyperlink ref="A2:C2" r:id="rId2" display="http://www.nea.org/edstats/images/07rankings.pdf"/>
  </hyperlinks>
  <printOptions/>
  <pageMargins left="0.75" right="0.75" top="1" bottom="1" header="0.5" footer="0.5"/>
  <pageSetup horizontalDpi="1200" verticalDpi="1200" orientation="portrait" scale="97" r:id="rId3"/>
</worksheet>
</file>

<file path=xl/worksheets/sheet5.xml><?xml version="1.0" encoding="utf-8"?>
<worksheet xmlns="http://schemas.openxmlformats.org/spreadsheetml/2006/main" xmlns:r="http://schemas.openxmlformats.org/officeDocument/2006/relationships">
  <dimension ref="A1:J231"/>
  <sheetViews>
    <sheetView zoomScale="75" zoomScaleNormal="75" zoomScaleSheetLayoutView="75" workbookViewId="0" topLeftCell="A1">
      <pane ySplit="6" topLeftCell="BM7" activePane="bottomLeft" state="frozen"/>
      <selection pane="topLeft" activeCell="A1" sqref="A1"/>
      <selection pane="bottomLeft" activeCell="A4" sqref="A4"/>
    </sheetView>
  </sheetViews>
  <sheetFormatPr defaultColWidth="9.140625" defaultRowHeight="12"/>
  <cols>
    <col min="1" max="1" width="9.421875" style="112" bestFit="1" customWidth="1"/>
    <col min="2" max="2" width="50.00390625" style="112" customWidth="1"/>
    <col min="3" max="4" width="18.28125" style="59" customWidth="1"/>
    <col min="5" max="5" width="15.00390625" style="59" bestFit="1" customWidth="1"/>
    <col min="6" max="6" width="18.28125" style="59" customWidth="1"/>
    <col min="7" max="7" width="15.00390625" style="59" bestFit="1" customWidth="1"/>
    <col min="8" max="8" width="9.140625" style="59" bestFit="1" customWidth="1"/>
    <col min="9" max="9" width="12.00390625" style="59" bestFit="1" customWidth="1"/>
    <col min="10" max="16384" width="9.140625" style="59" customWidth="1"/>
  </cols>
  <sheetData>
    <row r="1" spans="1:7" ht="18" customHeight="1">
      <c r="A1" s="260" t="s">
        <v>2380</v>
      </c>
      <c r="B1" s="261"/>
      <c r="C1" s="261"/>
      <c r="D1" s="261"/>
      <c r="E1" s="261"/>
      <c r="F1" s="261"/>
      <c r="G1" s="262"/>
    </row>
    <row r="2" spans="1:7" ht="18" customHeight="1">
      <c r="A2" s="263" t="s">
        <v>2381</v>
      </c>
      <c r="B2" s="264"/>
      <c r="C2" s="264"/>
      <c r="D2" s="264"/>
      <c r="E2" s="264"/>
      <c r="F2" s="264"/>
      <c r="G2" s="265"/>
    </row>
    <row r="3" spans="1:7" ht="18" customHeight="1">
      <c r="A3" s="266" t="s">
        <v>2382</v>
      </c>
      <c r="B3" s="267"/>
      <c r="C3" s="267"/>
      <c r="D3" s="267"/>
      <c r="E3" s="267"/>
      <c r="F3" s="267"/>
      <c r="G3" s="268"/>
    </row>
    <row r="4" spans="1:7" ht="15">
      <c r="A4" s="60"/>
      <c r="B4" s="61"/>
      <c r="C4" s="62"/>
      <c r="D4" s="62"/>
      <c r="E4" s="62"/>
      <c r="F4" s="62"/>
      <c r="G4" s="62"/>
    </row>
    <row r="5" spans="1:7" ht="93.75" customHeight="1">
      <c r="A5" s="63" t="s">
        <v>2383</v>
      </c>
      <c r="B5" s="63" t="s">
        <v>2384</v>
      </c>
      <c r="C5" s="64" t="s">
        <v>2385</v>
      </c>
      <c r="D5" s="65" t="s">
        <v>2386</v>
      </c>
      <c r="E5" s="65" t="s">
        <v>2387</v>
      </c>
      <c r="F5" s="65" t="s">
        <v>2388</v>
      </c>
      <c r="G5" s="65" t="s">
        <v>2389</v>
      </c>
    </row>
    <row r="6" spans="1:7" ht="1.5" customHeight="1">
      <c r="A6" s="66"/>
      <c r="B6" s="66"/>
      <c r="C6" s="67"/>
      <c r="D6" s="68"/>
      <c r="E6" s="68"/>
      <c r="F6" s="68"/>
      <c r="G6" s="68"/>
    </row>
    <row r="7" spans="1:7" ht="15.75">
      <c r="A7" s="69" t="s">
        <v>2390</v>
      </c>
      <c r="B7" s="66"/>
      <c r="C7" s="68"/>
      <c r="D7" s="68"/>
      <c r="E7" s="68"/>
      <c r="F7" s="68"/>
      <c r="G7" s="68"/>
    </row>
    <row r="8" spans="1:7" ht="15.75">
      <c r="A8" s="70" t="s">
        <v>2391</v>
      </c>
      <c r="B8" s="71"/>
      <c r="C8" s="72"/>
      <c r="D8" s="72"/>
      <c r="E8" s="72"/>
      <c r="F8" s="72"/>
      <c r="G8" s="72"/>
    </row>
    <row r="9" spans="1:10" ht="15">
      <c r="A9" s="73">
        <v>1</v>
      </c>
      <c r="B9" s="74" t="s">
        <v>2428</v>
      </c>
      <c r="C9" s="75">
        <v>39972.62</v>
      </c>
      <c r="D9" s="75">
        <v>39576.2</v>
      </c>
      <c r="E9" s="76">
        <v>-0.009917288383898937</v>
      </c>
      <c r="F9" s="75">
        <v>40314.85</v>
      </c>
      <c r="G9" s="76">
        <v>0.018663995027314417</v>
      </c>
      <c r="I9" s="77"/>
      <c r="J9" s="77"/>
    </row>
    <row r="10" spans="1:9" ht="15">
      <c r="A10" s="73">
        <v>2</v>
      </c>
      <c r="B10" s="74" t="s">
        <v>567</v>
      </c>
      <c r="C10" s="75">
        <v>49579.64</v>
      </c>
      <c r="D10" s="75">
        <v>51223.3</v>
      </c>
      <c r="E10" s="76">
        <v>0.0331519147779209</v>
      </c>
      <c r="F10" s="75">
        <v>54710.88</v>
      </c>
      <c r="G10" s="76">
        <v>0.06808581251110324</v>
      </c>
      <c r="I10" s="77"/>
    </row>
    <row r="11" spans="1:9" ht="15">
      <c r="A11" s="73">
        <v>3</v>
      </c>
      <c r="B11" s="74" t="s">
        <v>569</v>
      </c>
      <c r="C11" s="75">
        <v>44095.44</v>
      </c>
      <c r="D11" s="75">
        <v>45580.23</v>
      </c>
      <c r="E11" s="76">
        <v>0.03367218923317239</v>
      </c>
      <c r="F11" s="75">
        <v>47742.39</v>
      </c>
      <c r="G11" s="76">
        <v>0.04743635563050019</v>
      </c>
      <c r="I11" s="77"/>
    </row>
    <row r="12" spans="1:9" ht="15">
      <c r="A12" s="73">
        <v>4</v>
      </c>
      <c r="B12" s="74" t="s">
        <v>571</v>
      </c>
      <c r="C12" s="75">
        <v>40441.58</v>
      </c>
      <c r="D12" s="75">
        <v>44348.71</v>
      </c>
      <c r="E12" s="76">
        <v>0.09661170508174988</v>
      </c>
      <c r="F12" s="75">
        <v>43538.55</v>
      </c>
      <c r="G12" s="76">
        <v>-0.018267949620180524</v>
      </c>
      <c r="I12" s="77"/>
    </row>
    <row r="13" spans="1:9" ht="15">
      <c r="A13" s="73">
        <v>5</v>
      </c>
      <c r="B13" s="74" t="s">
        <v>573</v>
      </c>
      <c r="C13" s="75">
        <v>41934.84</v>
      </c>
      <c r="D13" s="75">
        <v>42816.11</v>
      </c>
      <c r="E13" s="76">
        <v>0.021015222664495736</v>
      </c>
      <c r="F13" s="75">
        <v>41469.11</v>
      </c>
      <c r="G13" s="76">
        <v>-0.03146012096848594</v>
      </c>
      <c r="I13" s="77"/>
    </row>
    <row r="14" spans="1:9" ht="15">
      <c r="A14" s="73">
        <v>6</v>
      </c>
      <c r="B14" s="74" t="s">
        <v>575</v>
      </c>
      <c r="C14" s="75">
        <v>38754.97</v>
      </c>
      <c r="D14" s="75">
        <v>41027.98</v>
      </c>
      <c r="E14" s="76">
        <v>0.05865080014253654</v>
      </c>
      <c r="F14" s="75">
        <v>42150.08</v>
      </c>
      <c r="G14" s="76">
        <v>0.027349628229320633</v>
      </c>
      <c r="I14" s="77"/>
    </row>
    <row r="15" spans="1:9" ht="15">
      <c r="A15" s="73">
        <v>7</v>
      </c>
      <c r="B15" s="74" t="s">
        <v>577</v>
      </c>
      <c r="C15" s="75">
        <v>64447.05</v>
      </c>
      <c r="D15" s="75">
        <v>67741.54</v>
      </c>
      <c r="E15" s="76">
        <v>0.051119329744340414</v>
      </c>
      <c r="F15" s="75">
        <v>68995.42</v>
      </c>
      <c r="G15" s="76">
        <v>0.018509765204629325</v>
      </c>
      <c r="I15" s="77"/>
    </row>
    <row r="16" spans="1:9" ht="15">
      <c r="A16" s="73">
        <v>8</v>
      </c>
      <c r="B16" s="74" t="s">
        <v>579</v>
      </c>
      <c r="C16" s="75">
        <v>43074.98</v>
      </c>
      <c r="D16" s="75">
        <v>44062.14</v>
      </c>
      <c r="E16" s="76">
        <v>0.022917248017294334</v>
      </c>
      <c r="F16" s="75">
        <v>45308.95</v>
      </c>
      <c r="G16" s="76">
        <v>0.02829662835259472</v>
      </c>
      <c r="I16" s="77"/>
    </row>
    <row r="17" spans="1:9" ht="15">
      <c r="A17" s="73">
        <v>9</v>
      </c>
      <c r="B17" s="74" t="s">
        <v>581</v>
      </c>
      <c r="C17" s="75">
        <v>42259.06</v>
      </c>
      <c r="D17" s="75">
        <v>42037.37</v>
      </c>
      <c r="E17" s="76">
        <v>-0.005245975655871038</v>
      </c>
      <c r="F17" s="75">
        <v>41276.89</v>
      </c>
      <c r="G17" s="76">
        <v>-0.018090570366319336</v>
      </c>
      <c r="I17" s="77"/>
    </row>
    <row r="18" spans="1:9" ht="15">
      <c r="A18" s="73">
        <v>10</v>
      </c>
      <c r="B18" s="74" t="s">
        <v>583</v>
      </c>
      <c r="C18" s="75">
        <v>39694.21</v>
      </c>
      <c r="D18" s="75">
        <v>40827.41</v>
      </c>
      <c r="E18" s="76">
        <v>0.028548244189769756</v>
      </c>
      <c r="F18" s="75">
        <v>42314.09</v>
      </c>
      <c r="G18" s="76">
        <v>0.036413772022276136</v>
      </c>
      <c r="I18" s="77"/>
    </row>
    <row r="19" spans="1:9" ht="15">
      <c r="A19" s="73">
        <v>11</v>
      </c>
      <c r="B19" s="74" t="s">
        <v>585</v>
      </c>
      <c r="C19" s="75">
        <v>37862.53</v>
      </c>
      <c r="D19" s="75">
        <v>39761.26</v>
      </c>
      <c r="E19" s="76">
        <v>0.05014799592103336</v>
      </c>
      <c r="F19" s="75">
        <v>37180.12</v>
      </c>
      <c r="G19" s="76">
        <v>-0.0649159508526641</v>
      </c>
      <c r="I19" s="77"/>
    </row>
    <row r="20" spans="1:9" ht="15">
      <c r="A20" s="73">
        <v>12</v>
      </c>
      <c r="B20" s="74" t="s">
        <v>587</v>
      </c>
      <c r="C20" s="75">
        <v>46560.85</v>
      </c>
      <c r="D20" s="75">
        <v>47904.27</v>
      </c>
      <c r="E20" s="76">
        <v>0.02885299559608545</v>
      </c>
      <c r="F20" s="75">
        <v>48200.37</v>
      </c>
      <c r="G20" s="76">
        <v>0.006181077386212319</v>
      </c>
      <c r="I20" s="77"/>
    </row>
    <row r="21" spans="1:8" ht="15">
      <c r="A21" s="73">
        <v>13</v>
      </c>
      <c r="B21" s="74" t="s">
        <v>589</v>
      </c>
      <c r="C21" s="75">
        <v>37843.45</v>
      </c>
      <c r="D21" s="75">
        <v>38596.14</v>
      </c>
      <c r="E21" s="76">
        <v>0.01988957137893088</v>
      </c>
      <c r="F21" s="75">
        <v>42392.1</v>
      </c>
      <c r="G21" s="76">
        <v>0.09835076771925899</v>
      </c>
      <c r="H21" s="78"/>
    </row>
    <row r="22" spans="1:7" ht="15">
      <c r="A22" s="73">
        <v>14</v>
      </c>
      <c r="B22" s="74" t="s">
        <v>591</v>
      </c>
      <c r="C22" s="75">
        <v>38685.68</v>
      </c>
      <c r="D22" s="75">
        <v>39520.6</v>
      </c>
      <c r="E22" s="76">
        <v>0.02158214615847509</v>
      </c>
      <c r="F22" s="75">
        <v>40813.31</v>
      </c>
      <c r="G22" s="76">
        <v>0.032709776673431</v>
      </c>
    </row>
    <row r="23" spans="1:7" ht="15">
      <c r="A23" s="73">
        <v>15</v>
      </c>
      <c r="B23" s="74" t="s">
        <v>593</v>
      </c>
      <c r="C23" s="75">
        <v>39826.64</v>
      </c>
      <c r="D23" s="75">
        <v>42096.88</v>
      </c>
      <c r="E23" s="76">
        <v>0.05700305122400473</v>
      </c>
      <c r="F23" s="75">
        <v>45151.55</v>
      </c>
      <c r="G23" s="76">
        <v>0.07256285976537935</v>
      </c>
    </row>
    <row r="24" spans="1:7" ht="15">
      <c r="A24" s="73">
        <v>16</v>
      </c>
      <c r="B24" s="74" t="s">
        <v>595</v>
      </c>
      <c r="C24" s="75">
        <v>41323.61</v>
      </c>
      <c r="D24" s="75">
        <v>42204.34</v>
      </c>
      <c r="E24" s="76">
        <v>0.021312997581769633</v>
      </c>
      <c r="F24" s="75">
        <v>44969.2</v>
      </c>
      <c r="G24" s="76">
        <v>0.06551127206348917</v>
      </c>
    </row>
    <row r="25" spans="1:7" ht="15">
      <c r="A25" s="73">
        <v>17</v>
      </c>
      <c r="B25" s="74" t="s">
        <v>597</v>
      </c>
      <c r="C25" s="75">
        <v>43806.82</v>
      </c>
      <c r="D25" s="75">
        <v>43300.86</v>
      </c>
      <c r="E25" s="76">
        <v>-0.011549799780034231</v>
      </c>
      <c r="F25" s="75">
        <v>45296.77</v>
      </c>
      <c r="G25" s="76">
        <v>0.0460940036756774</v>
      </c>
    </row>
    <row r="26" spans="1:7" ht="15">
      <c r="A26" s="73">
        <v>18</v>
      </c>
      <c r="B26" s="74" t="s">
        <v>599</v>
      </c>
      <c r="C26" s="75">
        <v>37024.19</v>
      </c>
      <c r="D26" s="75">
        <v>36937.74</v>
      </c>
      <c r="E26" s="76">
        <v>-0.002334959927550173</v>
      </c>
      <c r="F26" s="75">
        <v>37195.82</v>
      </c>
      <c r="G26" s="76">
        <v>0.006986891997182276</v>
      </c>
    </row>
    <row r="27" spans="1:7" ht="15">
      <c r="A27" s="73">
        <v>19</v>
      </c>
      <c r="B27" s="74" t="s">
        <v>601</v>
      </c>
      <c r="C27" s="75">
        <v>40530.23</v>
      </c>
      <c r="D27" s="75">
        <v>38510.76</v>
      </c>
      <c r="E27" s="76">
        <v>-0.04982626548134572</v>
      </c>
      <c r="F27" s="75">
        <v>39347.28</v>
      </c>
      <c r="G27" s="76">
        <v>0.021721721409808437</v>
      </c>
    </row>
    <row r="28" spans="1:7" ht="15">
      <c r="A28" s="73">
        <v>20</v>
      </c>
      <c r="B28" s="74" t="s">
        <v>603</v>
      </c>
      <c r="C28" s="75">
        <v>40530.27</v>
      </c>
      <c r="D28" s="75">
        <v>42040.03</v>
      </c>
      <c r="E28" s="76">
        <v>0.037250183628187106</v>
      </c>
      <c r="F28" s="75">
        <v>43859.27</v>
      </c>
      <c r="G28" s="76">
        <v>0.043273993857758875</v>
      </c>
    </row>
    <row r="29" spans="1:7" ht="15">
      <c r="A29" s="73">
        <v>21</v>
      </c>
      <c r="B29" s="74" t="s">
        <v>605</v>
      </c>
      <c r="C29" s="75">
        <v>46485.53</v>
      </c>
      <c r="D29" s="75">
        <v>48179.83</v>
      </c>
      <c r="E29" s="76">
        <v>0.03644790109954643</v>
      </c>
      <c r="F29" s="75">
        <v>49079.64</v>
      </c>
      <c r="G29" s="76">
        <v>0.018676072539068667</v>
      </c>
    </row>
    <row r="30" spans="1:7" ht="13.5" customHeight="1">
      <c r="A30" s="73">
        <v>22</v>
      </c>
      <c r="B30" s="74" t="s">
        <v>607</v>
      </c>
      <c r="C30" s="75">
        <v>46432.83</v>
      </c>
      <c r="D30" s="75">
        <v>45402.19</v>
      </c>
      <c r="E30" s="76">
        <v>-0.022196364081189968</v>
      </c>
      <c r="F30" s="75">
        <v>47298.43</v>
      </c>
      <c r="G30" s="76">
        <v>0.041765386207140986</v>
      </c>
    </row>
    <row r="31" spans="1:7" ht="15">
      <c r="A31" s="73">
        <v>23</v>
      </c>
      <c r="B31" s="74" t="s">
        <v>609</v>
      </c>
      <c r="C31" s="75">
        <v>43279.18</v>
      </c>
      <c r="D31" s="75">
        <v>42429.6</v>
      </c>
      <c r="E31" s="76">
        <v>-0.019630224047682998</v>
      </c>
      <c r="F31" s="75">
        <v>43009.23</v>
      </c>
      <c r="G31" s="76">
        <v>0.01366098195599319</v>
      </c>
    </row>
    <row r="32" spans="1:7" ht="15">
      <c r="A32" s="73">
        <v>24</v>
      </c>
      <c r="B32" s="74" t="s">
        <v>611</v>
      </c>
      <c r="C32" s="75">
        <v>44565.27</v>
      </c>
      <c r="D32" s="75">
        <v>48347.69</v>
      </c>
      <c r="E32" s="76">
        <v>0.08487371444176173</v>
      </c>
      <c r="F32" s="75">
        <v>46081.13</v>
      </c>
      <c r="G32" s="76">
        <v>-0.046880419726361366</v>
      </c>
    </row>
    <row r="33" spans="1:7" ht="15">
      <c r="A33" s="73">
        <v>25</v>
      </c>
      <c r="B33" s="74" t="s">
        <v>613</v>
      </c>
      <c r="C33" s="75">
        <v>39714.26</v>
      </c>
      <c r="D33" s="75">
        <v>39108.45</v>
      </c>
      <c r="E33" s="76">
        <v>-0.01525421850992581</v>
      </c>
      <c r="F33" s="75">
        <v>41562.36</v>
      </c>
      <c r="G33" s="76">
        <v>0.06274628628851309</v>
      </c>
    </row>
    <row r="34" spans="1:7" ht="15">
      <c r="A34" s="73">
        <v>26</v>
      </c>
      <c r="B34" s="74" t="s">
        <v>615</v>
      </c>
      <c r="C34" s="75">
        <v>37145.53</v>
      </c>
      <c r="D34" s="75">
        <v>39957</v>
      </c>
      <c r="E34" s="76">
        <v>0.0756879764536944</v>
      </c>
      <c r="F34" s="75">
        <v>43333.05</v>
      </c>
      <c r="G34" s="76">
        <v>0.08449207898490885</v>
      </c>
    </row>
    <row r="35" spans="1:7" ht="15">
      <c r="A35" s="73">
        <v>27</v>
      </c>
      <c r="B35" s="74" t="s">
        <v>617</v>
      </c>
      <c r="C35" s="75">
        <v>44460.81</v>
      </c>
      <c r="D35" s="75">
        <v>45180.75</v>
      </c>
      <c r="E35" s="76">
        <v>0.016192687447664555</v>
      </c>
      <c r="F35" s="75">
        <v>47564.05</v>
      </c>
      <c r="G35" s="76">
        <v>0.05275034168312831</v>
      </c>
    </row>
    <row r="36" spans="1:7" ht="15">
      <c r="A36" s="73">
        <v>28</v>
      </c>
      <c r="B36" s="74" t="s">
        <v>619</v>
      </c>
      <c r="C36" s="75">
        <v>44821.39</v>
      </c>
      <c r="D36" s="75">
        <v>42811.74</v>
      </c>
      <c r="E36" s="76">
        <v>-0.04483685133370474</v>
      </c>
      <c r="F36" s="75">
        <v>44320.02</v>
      </c>
      <c r="G36" s="76">
        <v>0.03523052321629527</v>
      </c>
    </row>
    <row r="37" spans="1:7" ht="15">
      <c r="A37" s="73">
        <v>29</v>
      </c>
      <c r="B37" s="74" t="s">
        <v>621</v>
      </c>
      <c r="C37" s="75">
        <v>60593.2</v>
      </c>
      <c r="D37" s="75">
        <v>62458.14</v>
      </c>
      <c r="E37" s="76">
        <v>0.030778041100321563</v>
      </c>
      <c r="F37" s="75">
        <v>65393.72</v>
      </c>
      <c r="G37" s="76">
        <v>0.04700075922850089</v>
      </c>
    </row>
    <row r="38" spans="1:7" ht="15">
      <c r="A38" s="73">
        <v>30</v>
      </c>
      <c r="B38" s="74" t="s">
        <v>623</v>
      </c>
      <c r="C38" s="75">
        <v>53055.43</v>
      </c>
      <c r="D38" s="75">
        <v>55178.65</v>
      </c>
      <c r="E38" s="76">
        <v>0.04001890098713745</v>
      </c>
      <c r="F38" s="75">
        <v>56136.83</v>
      </c>
      <c r="G38" s="76">
        <v>0.017365049706725255</v>
      </c>
    </row>
    <row r="39" spans="1:7" ht="15">
      <c r="A39" s="73">
        <v>31</v>
      </c>
      <c r="B39" s="74" t="s">
        <v>625</v>
      </c>
      <c r="C39" s="75">
        <v>41891.31</v>
      </c>
      <c r="D39" s="75">
        <v>41895.98</v>
      </c>
      <c r="E39" s="76">
        <v>0.00011147896783381128</v>
      </c>
      <c r="F39" s="75">
        <v>43127.18</v>
      </c>
      <c r="G39" s="76">
        <v>0.029387067685252788</v>
      </c>
    </row>
    <row r="40" spans="1:7" ht="15">
      <c r="A40" s="73">
        <v>32</v>
      </c>
      <c r="B40" s="74" t="s">
        <v>627</v>
      </c>
      <c r="C40" s="75">
        <v>49313.06</v>
      </c>
      <c r="D40" s="75">
        <v>50991.31</v>
      </c>
      <c r="E40" s="76">
        <v>0.034032566626366334</v>
      </c>
      <c r="F40" s="75">
        <v>54432.3</v>
      </c>
      <c r="G40" s="76">
        <v>0.06748189054174136</v>
      </c>
    </row>
    <row r="41" spans="1:7" ht="15">
      <c r="A41" s="73">
        <v>33</v>
      </c>
      <c r="B41" s="74" t="s">
        <v>629</v>
      </c>
      <c r="C41" s="75">
        <v>43549.48</v>
      </c>
      <c r="D41" s="75">
        <v>43836.79</v>
      </c>
      <c r="E41" s="76">
        <v>0.006597323320508108</v>
      </c>
      <c r="F41" s="75">
        <v>45958.49</v>
      </c>
      <c r="G41" s="76">
        <v>0.048399985491638375</v>
      </c>
    </row>
    <row r="42" spans="1:7" ht="15">
      <c r="A42" s="73">
        <v>34</v>
      </c>
      <c r="B42" s="74" t="s">
        <v>631</v>
      </c>
      <c r="C42" s="75">
        <v>45481.44</v>
      </c>
      <c r="D42" s="75">
        <v>47085.2</v>
      </c>
      <c r="E42" s="76">
        <v>0.03526185626488498</v>
      </c>
      <c r="F42" s="75">
        <v>47779.49</v>
      </c>
      <c r="G42" s="76">
        <v>0.014745397704586605</v>
      </c>
    </row>
    <row r="43" spans="1:7" ht="15">
      <c r="A43" s="73">
        <v>35</v>
      </c>
      <c r="B43" s="74" t="s">
        <v>633</v>
      </c>
      <c r="C43" s="75">
        <v>39804.09</v>
      </c>
      <c r="D43" s="75">
        <v>40903.35</v>
      </c>
      <c r="E43" s="76">
        <v>0.027616759986222483</v>
      </c>
      <c r="F43" s="75">
        <v>41953.01</v>
      </c>
      <c r="G43" s="76">
        <v>0.025661956783491036</v>
      </c>
    </row>
    <row r="44" spans="1:7" ht="15">
      <c r="A44" s="73">
        <v>36</v>
      </c>
      <c r="B44" s="74" t="s">
        <v>635</v>
      </c>
      <c r="C44" s="75">
        <v>44543.33</v>
      </c>
      <c r="D44" s="75">
        <v>45857.08</v>
      </c>
      <c r="E44" s="76">
        <v>0.02949375361024864</v>
      </c>
      <c r="F44" s="75">
        <v>47680.14</v>
      </c>
      <c r="G44" s="76">
        <v>0.039755256985398946</v>
      </c>
    </row>
    <row r="45" spans="1:7" ht="15">
      <c r="A45" s="73">
        <v>37</v>
      </c>
      <c r="B45" s="74" t="s">
        <v>637</v>
      </c>
      <c r="C45" s="75">
        <v>42543.7</v>
      </c>
      <c r="D45" s="75">
        <v>45358.18</v>
      </c>
      <c r="E45" s="76">
        <v>0.06615503588075322</v>
      </c>
      <c r="F45" s="75">
        <v>43169.72</v>
      </c>
      <c r="G45" s="76">
        <v>-0.04824840855607515</v>
      </c>
    </row>
    <row r="46" spans="1:7" ht="15">
      <c r="A46" s="73">
        <v>38</v>
      </c>
      <c r="B46" s="74" t="s">
        <v>639</v>
      </c>
      <c r="C46" s="75">
        <v>36708.24</v>
      </c>
      <c r="D46" s="75">
        <v>37108.3</v>
      </c>
      <c r="E46" s="76">
        <v>0.010898370502099963</v>
      </c>
      <c r="F46" s="75">
        <v>41801.73</v>
      </c>
      <c r="G46" s="76">
        <v>0.12647925127262627</v>
      </c>
    </row>
    <row r="47" spans="1:7" ht="15">
      <c r="A47" s="73">
        <v>39</v>
      </c>
      <c r="B47" s="74" t="s">
        <v>641</v>
      </c>
      <c r="C47" s="75">
        <v>39211.51</v>
      </c>
      <c r="D47" s="75">
        <v>36056.32</v>
      </c>
      <c r="E47" s="76">
        <v>-0.08046591421753468</v>
      </c>
      <c r="F47" s="75">
        <v>39256.42</v>
      </c>
      <c r="G47" s="76">
        <v>0.08875281781390876</v>
      </c>
    </row>
    <row r="48" spans="1:7" ht="15">
      <c r="A48" s="73">
        <v>40</v>
      </c>
      <c r="B48" s="74" t="s">
        <v>643</v>
      </c>
      <c r="C48" s="75">
        <v>42103.33</v>
      </c>
      <c r="D48" s="75">
        <v>43318.2</v>
      </c>
      <c r="E48" s="76">
        <v>0.02885448728164719</v>
      </c>
      <c r="F48" s="75">
        <v>46248.57</v>
      </c>
      <c r="G48" s="76">
        <v>0.06764754768203662</v>
      </c>
    </row>
    <row r="49" spans="1:7" ht="15">
      <c r="A49" s="73">
        <v>41</v>
      </c>
      <c r="B49" s="74" t="s">
        <v>645</v>
      </c>
      <c r="C49" s="75">
        <v>39665.38</v>
      </c>
      <c r="D49" s="75">
        <v>40517.56</v>
      </c>
      <c r="E49" s="76">
        <v>0.021484226295071407</v>
      </c>
      <c r="F49" s="75">
        <v>42080.53</v>
      </c>
      <c r="G49" s="76">
        <v>0.038575126439005736</v>
      </c>
    </row>
    <row r="50" spans="1:7" ht="15">
      <c r="A50" s="73">
        <v>42</v>
      </c>
      <c r="B50" s="74" t="s">
        <v>647</v>
      </c>
      <c r="C50" s="75">
        <v>44608.65</v>
      </c>
      <c r="D50" s="75">
        <v>45001.97</v>
      </c>
      <c r="E50" s="76">
        <v>0.008817124033119184</v>
      </c>
      <c r="F50" s="75">
        <v>47619.23</v>
      </c>
      <c r="G50" s="76">
        <v>0.05815878727086843</v>
      </c>
    </row>
    <row r="51" spans="1:7" ht="15">
      <c r="A51" s="73">
        <v>43</v>
      </c>
      <c r="B51" s="74" t="s">
        <v>649</v>
      </c>
      <c r="C51" s="75">
        <v>46833.37</v>
      </c>
      <c r="D51" s="75">
        <v>48776.16</v>
      </c>
      <c r="E51" s="76">
        <v>0.041483028020405044</v>
      </c>
      <c r="F51" s="75">
        <v>46900.04</v>
      </c>
      <c r="G51" s="76">
        <v>-0.03846387251476957</v>
      </c>
    </row>
    <row r="52" spans="1:7" ht="15">
      <c r="A52" s="73">
        <v>44</v>
      </c>
      <c r="B52" s="74" t="s">
        <v>651</v>
      </c>
      <c r="C52" s="75">
        <v>38302.32</v>
      </c>
      <c r="D52" s="75">
        <v>40181.31</v>
      </c>
      <c r="E52" s="76">
        <v>0.04905681953469121</v>
      </c>
      <c r="F52" s="75">
        <v>43848.88</v>
      </c>
      <c r="G52" s="76">
        <v>0.09127552088271895</v>
      </c>
    </row>
    <row r="53" spans="1:7" ht="15">
      <c r="A53" s="73">
        <v>45</v>
      </c>
      <c r="B53" s="74" t="s">
        <v>653</v>
      </c>
      <c r="C53" s="75">
        <v>41205.66</v>
      </c>
      <c r="D53" s="75">
        <v>40336.83</v>
      </c>
      <c r="E53" s="76">
        <v>-0.021085210138607202</v>
      </c>
      <c r="F53" s="75">
        <v>41942.52</v>
      </c>
      <c r="G53" s="76">
        <v>0.03980704482727071</v>
      </c>
    </row>
    <row r="54" spans="1:7" ht="15">
      <c r="A54" s="73">
        <v>46</v>
      </c>
      <c r="B54" s="74" t="s">
        <v>655</v>
      </c>
      <c r="C54" s="75">
        <v>45988.72</v>
      </c>
      <c r="D54" s="75">
        <v>49741.17</v>
      </c>
      <c r="E54" s="76">
        <v>0.08159500851513157</v>
      </c>
      <c r="F54" s="75">
        <v>52390.34</v>
      </c>
      <c r="G54" s="76">
        <v>0.05325910106256049</v>
      </c>
    </row>
    <row r="55" spans="1:7" ht="15">
      <c r="A55" s="73">
        <v>48</v>
      </c>
      <c r="B55" s="74" t="s">
        <v>657</v>
      </c>
      <c r="C55" s="75">
        <v>44936.02</v>
      </c>
      <c r="D55" s="75">
        <v>46172.17</v>
      </c>
      <c r="E55" s="76">
        <v>0.027509111843906142</v>
      </c>
      <c r="F55" s="75">
        <v>47981.29</v>
      </c>
      <c r="G55" s="76">
        <v>0.03918204407546799</v>
      </c>
    </row>
    <row r="56" spans="1:7" ht="15">
      <c r="A56" s="73">
        <v>49</v>
      </c>
      <c r="B56" s="74" t="s">
        <v>659</v>
      </c>
      <c r="C56" s="75">
        <v>40744.21</v>
      </c>
      <c r="D56" s="75">
        <v>42565.15</v>
      </c>
      <c r="E56" s="76">
        <v>0.0446919942735422</v>
      </c>
      <c r="F56" s="75">
        <v>45843.35</v>
      </c>
      <c r="G56" s="76">
        <v>0.0770160565627045</v>
      </c>
    </row>
    <row r="57" spans="1:7" ht="15">
      <c r="A57" s="73">
        <v>50</v>
      </c>
      <c r="B57" s="74" t="s">
        <v>661</v>
      </c>
      <c r="C57" s="75">
        <v>42470.79</v>
      </c>
      <c r="D57" s="75">
        <v>45313.85</v>
      </c>
      <c r="E57" s="76">
        <v>0.06694153793701507</v>
      </c>
      <c r="F57" s="75">
        <v>43264.26</v>
      </c>
      <c r="G57" s="76">
        <v>-0.04523098346311327</v>
      </c>
    </row>
    <row r="58" spans="1:7" ht="15">
      <c r="A58" s="73">
        <v>51</v>
      </c>
      <c r="B58" s="74" t="s">
        <v>663</v>
      </c>
      <c r="C58" s="75">
        <v>42559.16</v>
      </c>
      <c r="D58" s="75">
        <v>44185.9</v>
      </c>
      <c r="E58" s="76">
        <v>0.03822302883797524</v>
      </c>
      <c r="F58" s="75">
        <v>44643.36</v>
      </c>
      <c r="G58" s="76">
        <v>0.010353076433885056</v>
      </c>
    </row>
    <row r="59" spans="1:7" ht="15">
      <c r="A59" s="73">
        <v>52</v>
      </c>
      <c r="B59" s="74" t="s">
        <v>665</v>
      </c>
      <c r="C59" s="75">
        <v>41700.82</v>
      </c>
      <c r="D59" s="75">
        <v>40867.45</v>
      </c>
      <c r="E59" s="76">
        <v>-0.019984499105773046</v>
      </c>
      <c r="F59" s="75">
        <v>41313.81</v>
      </c>
      <c r="G59" s="76">
        <v>0.010922139746913473</v>
      </c>
    </row>
    <row r="60" spans="1:7" ht="15">
      <c r="A60" s="73">
        <v>53</v>
      </c>
      <c r="B60" s="74" t="s">
        <v>667</v>
      </c>
      <c r="C60" s="75">
        <v>60476.47</v>
      </c>
      <c r="D60" s="75">
        <v>57518.49</v>
      </c>
      <c r="E60" s="76">
        <v>-0.04891125424483278</v>
      </c>
      <c r="F60" s="75">
        <v>58554.67</v>
      </c>
      <c r="G60" s="76">
        <v>0.018014728828938287</v>
      </c>
    </row>
    <row r="61" spans="1:7" ht="15">
      <c r="A61" s="73">
        <v>54</v>
      </c>
      <c r="B61" s="74" t="s">
        <v>669</v>
      </c>
      <c r="C61" s="75">
        <v>47346.88</v>
      </c>
      <c r="D61" s="75">
        <v>48303.73</v>
      </c>
      <c r="E61" s="76">
        <v>0.02020935698402959</v>
      </c>
      <c r="F61" s="75">
        <v>49854.5</v>
      </c>
      <c r="G61" s="76">
        <v>0.03210456004122242</v>
      </c>
    </row>
    <row r="62" spans="1:7" ht="15">
      <c r="A62" s="73">
        <v>55</v>
      </c>
      <c r="B62" s="74" t="s">
        <v>671</v>
      </c>
      <c r="C62" s="75">
        <v>42646.82</v>
      </c>
      <c r="D62" s="75">
        <v>40124.16</v>
      </c>
      <c r="E62" s="76">
        <v>-0.059152358839416275</v>
      </c>
      <c r="F62" s="75">
        <v>41389.71</v>
      </c>
      <c r="G62" s="76">
        <v>0.03154084721025918</v>
      </c>
    </row>
    <row r="63" spans="1:7" ht="15">
      <c r="A63" s="73">
        <v>56</v>
      </c>
      <c r="B63" s="74" t="s">
        <v>673</v>
      </c>
      <c r="C63" s="75">
        <v>42577.22</v>
      </c>
      <c r="D63" s="75">
        <v>44252.96</v>
      </c>
      <c r="E63" s="76">
        <v>0.03935766590679246</v>
      </c>
      <c r="F63" s="75">
        <v>45099.43</v>
      </c>
      <c r="G63" s="76">
        <v>0.01912798601494692</v>
      </c>
    </row>
    <row r="64" spans="1:7" ht="15">
      <c r="A64" s="73">
        <v>57</v>
      </c>
      <c r="B64" s="74" t="s">
        <v>675</v>
      </c>
      <c r="C64" s="75">
        <v>41040.6</v>
      </c>
      <c r="D64" s="75">
        <v>39262.88</v>
      </c>
      <c r="E64" s="76">
        <v>-0.04331613085578678</v>
      </c>
      <c r="F64" s="75">
        <v>45563.62</v>
      </c>
      <c r="G64" s="76">
        <v>0.16047574706695</v>
      </c>
    </row>
    <row r="65" spans="1:7" ht="15">
      <c r="A65" s="73">
        <v>58</v>
      </c>
      <c r="B65" s="74" t="s">
        <v>676</v>
      </c>
      <c r="C65" s="75">
        <v>40431.94</v>
      </c>
      <c r="D65" s="75">
        <v>40632.36</v>
      </c>
      <c r="E65" s="76">
        <v>0.004956972136385129</v>
      </c>
      <c r="F65" s="75">
        <v>41866.03</v>
      </c>
      <c r="G65" s="76">
        <v>0.030361760921590486</v>
      </c>
    </row>
    <row r="66" spans="1:7" ht="15">
      <c r="A66" s="73">
        <v>59</v>
      </c>
      <c r="B66" s="74" t="s">
        <v>678</v>
      </c>
      <c r="C66" s="75">
        <v>38979.01</v>
      </c>
      <c r="D66" s="75">
        <v>39666.27</v>
      </c>
      <c r="E66" s="76">
        <v>0.017631540667656598</v>
      </c>
      <c r="F66" s="75">
        <v>41038.72</v>
      </c>
      <c r="G66" s="76">
        <v>0.03459992583119109</v>
      </c>
    </row>
    <row r="67" spans="1:7" ht="15">
      <c r="A67" s="73">
        <v>60</v>
      </c>
      <c r="B67" s="74" t="s">
        <v>680</v>
      </c>
      <c r="C67" s="75">
        <v>42181.93</v>
      </c>
      <c r="D67" s="75">
        <v>43672.04</v>
      </c>
      <c r="E67" s="76">
        <v>0.03532578997689306</v>
      </c>
      <c r="F67" s="75">
        <v>46810.6</v>
      </c>
      <c r="G67" s="76">
        <v>0.07186657641823002</v>
      </c>
    </row>
    <row r="68" spans="1:7" ht="15">
      <c r="A68" s="73">
        <v>62</v>
      </c>
      <c r="B68" s="74" t="s">
        <v>682</v>
      </c>
      <c r="C68" s="75">
        <v>42626.54</v>
      </c>
      <c r="D68" s="75">
        <v>44421.52</v>
      </c>
      <c r="E68" s="76">
        <v>0.04210944636838909</v>
      </c>
      <c r="F68" s="75">
        <v>45225.48</v>
      </c>
      <c r="G68" s="76">
        <v>0.01809843517286236</v>
      </c>
    </row>
    <row r="69" spans="1:7" ht="15">
      <c r="A69" s="73">
        <v>63</v>
      </c>
      <c r="B69" s="74" t="s">
        <v>684</v>
      </c>
      <c r="C69" s="75">
        <v>41187.52</v>
      </c>
      <c r="D69" s="75">
        <v>43297.39</v>
      </c>
      <c r="E69" s="76">
        <v>0.05122595388117568</v>
      </c>
      <c r="F69" s="75">
        <v>45532.88</v>
      </c>
      <c r="G69" s="76">
        <v>0.05163105674499091</v>
      </c>
    </row>
    <row r="70" spans="1:7" ht="15">
      <c r="A70" s="73">
        <v>65</v>
      </c>
      <c r="B70" s="74" t="s">
        <v>686</v>
      </c>
      <c r="C70" s="75">
        <v>42669.67</v>
      </c>
      <c r="D70" s="75">
        <v>38406.63</v>
      </c>
      <c r="E70" s="76">
        <v>-0.09990796741573116</v>
      </c>
      <c r="F70" s="75">
        <v>40357.06</v>
      </c>
      <c r="G70" s="76">
        <v>0.05078367979695164</v>
      </c>
    </row>
    <row r="71" spans="1:7" ht="15">
      <c r="A71" s="73">
        <v>66</v>
      </c>
      <c r="B71" s="74" t="s">
        <v>688</v>
      </c>
      <c r="C71" s="75">
        <v>46643.63</v>
      </c>
      <c r="D71" s="75">
        <v>47262.71</v>
      </c>
      <c r="E71" s="76">
        <v>0.013272551900441742</v>
      </c>
      <c r="F71" s="75">
        <v>45256.87</v>
      </c>
      <c r="G71" s="76">
        <v>-0.04244022401593128</v>
      </c>
    </row>
    <row r="72" spans="1:7" ht="15">
      <c r="A72" s="73">
        <v>67</v>
      </c>
      <c r="B72" s="74" t="s">
        <v>690</v>
      </c>
      <c r="C72" s="75">
        <v>39961.11</v>
      </c>
      <c r="D72" s="75">
        <v>42024.98</v>
      </c>
      <c r="E72" s="76">
        <v>0.05164696376051614</v>
      </c>
      <c r="F72" s="75">
        <v>48461.46</v>
      </c>
      <c r="G72" s="76">
        <v>0.15315843100936632</v>
      </c>
    </row>
    <row r="73" spans="1:7" ht="15">
      <c r="A73" s="73">
        <v>68</v>
      </c>
      <c r="B73" s="74" t="s">
        <v>692</v>
      </c>
      <c r="C73" s="75">
        <v>43132.98</v>
      </c>
      <c r="D73" s="75">
        <v>41799.84</v>
      </c>
      <c r="E73" s="76">
        <v>-0.030907672041208478</v>
      </c>
      <c r="F73" s="75">
        <v>40106.53</v>
      </c>
      <c r="G73" s="76">
        <v>-0.0405099636745021</v>
      </c>
    </row>
    <row r="74" spans="1:7" ht="15">
      <c r="A74" s="73">
        <v>69</v>
      </c>
      <c r="B74" s="74" t="s">
        <v>694</v>
      </c>
      <c r="C74" s="75">
        <v>41602.1</v>
      </c>
      <c r="D74" s="75">
        <v>43955.56</v>
      </c>
      <c r="E74" s="76">
        <v>0.056570701959756775</v>
      </c>
      <c r="F74" s="75">
        <v>45697.41</v>
      </c>
      <c r="G74" s="76">
        <v>0.03962752379903711</v>
      </c>
    </row>
    <row r="75" spans="1:7" ht="15">
      <c r="A75" s="73">
        <v>70</v>
      </c>
      <c r="B75" s="74" t="s">
        <v>696</v>
      </c>
      <c r="C75" s="75">
        <v>39783.03</v>
      </c>
      <c r="D75" s="75">
        <v>40120.49</v>
      </c>
      <c r="E75" s="76">
        <v>0.00848251126171129</v>
      </c>
      <c r="F75" s="75">
        <v>45504.7</v>
      </c>
      <c r="G75" s="76">
        <v>0.13420100302862692</v>
      </c>
    </row>
    <row r="76" spans="1:7" ht="15">
      <c r="A76" s="73">
        <v>71</v>
      </c>
      <c r="B76" s="74" t="s">
        <v>698</v>
      </c>
      <c r="C76" s="75">
        <v>41201.55</v>
      </c>
      <c r="D76" s="75">
        <v>40923.89</v>
      </c>
      <c r="E76" s="76">
        <v>-0.006739066855494635</v>
      </c>
      <c r="F76" s="75">
        <v>43763.79</v>
      </c>
      <c r="G76" s="76">
        <v>0.06939467386897968</v>
      </c>
    </row>
    <row r="77" spans="1:7" ht="15">
      <c r="A77" s="73">
        <v>72</v>
      </c>
      <c r="B77" s="74" t="s">
        <v>700</v>
      </c>
      <c r="C77" s="75">
        <v>45078.37</v>
      </c>
      <c r="D77" s="75">
        <v>45636.61</v>
      </c>
      <c r="E77" s="76">
        <v>0.012383766316306444</v>
      </c>
      <c r="F77" s="75">
        <v>48202.79</v>
      </c>
      <c r="G77" s="76">
        <v>0.05623073230023001</v>
      </c>
    </row>
    <row r="78" spans="1:7" ht="15">
      <c r="A78" s="73">
        <v>73</v>
      </c>
      <c r="B78" s="74" t="s">
        <v>702</v>
      </c>
      <c r="C78" s="75">
        <v>42598.56</v>
      </c>
      <c r="D78" s="75">
        <v>43507.18</v>
      </c>
      <c r="E78" s="76">
        <v>0.021329828989524513</v>
      </c>
      <c r="F78" s="75">
        <v>46771.86</v>
      </c>
      <c r="G78" s="76">
        <v>0.0750377294046638</v>
      </c>
    </row>
    <row r="79" spans="1:7" ht="15">
      <c r="A79" s="73">
        <v>74</v>
      </c>
      <c r="B79" s="74" t="s">
        <v>704</v>
      </c>
      <c r="C79" s="75">
        <v>45720.1</v>
      </c>
      <c r="D79" s="75">
        <v>46996</v>
      </c>
      <c r="E79" s="76">
        <v>0.027906763108567212</v>
      </c>
      <c r="F79" s="75">
        <v>50413.18</v>
      </c>
      <c r="G79" s="76">
        <v>0.072712145714529</v>
      </c>
    </row>
    <row r="80" spans="1:7" ht="15">
      <c r="A80" s="73">
        <v>75</v>
      </c>
      <c r="B80" s="74" t="s">
        <v>706</v>
      </c>
      <c r="C80" s="75">
        <v>58350.74</v>
      </c>
      <c r="D80" s="75">
        <v>59656.18</v>
      </c>
      <c r="E80" s="76">
        <v>0.02237229553558362</v>
      </c>
      <c r="F80" s="75">
        <v>57500.3</v>
      </c>
      <c r="G80" s="76">
        <v>-0.036138418517578486</v>
      </c>
    </row>
    <row r="81" spans="1:7" ht="15">
      <c r="A81" s="73">
        <v>77</v>
      </c>
      <c r="B81" s="74" t="s">
        <v>708</v>
      </c>
      <c r="C81" s="75">
        <v>38889.79</v>
      </c>
      <c r="D81" s="75">
        <v>42876</v>
      </c>
      <c r="E81" s="76">
        <v>0.10250016778182647</v>
      </c>
      <c r="F81" s="75">
        <v>44852.11</v>
      </c>
      <c r="G81" s="76">
        <v>0.04608895419348813</v>
      </c>
    </row>
    <row r="82" spans="1:7" ht="15">
      <c r="A82" s="73">
        <v>78</v>
      </c>
      <c r="B82" s="74" t="s">
        <v>710</v>
      </c>
      <c r="C82" s="75">
        <v>43490.25</v>
      </c>
      <c r="D82" s="75">
        <v>45311.91</v>
      </c>
      <c r="E82" s="76">
        <v>0.04188662976184321</v>
      </c>
      <c r="F82" s="75">
        <v>46116.02</v>
      </c>
      <c r="G82" s="76">
        <v>0.017746106928619776</v>
      </c>
    </row>
    <row r="83" spans="1:7" ht="15">
      <c r="A83" s="73">
        <v>79</v>
      </c>
      <c r="B83" s="74" t="s">
        <v>712</v>
      </c>
      <c r="C83" s="75">
        <v>44150.49</v>
      </c>
      <c r="D83" s="75">
        <v>45242.48</v>
      </c>
      <c r="E83" s="76">
        <v>0.02473336083019695</v>
      </c>
      <c r="F83" s="75">
        <v>48080.53</v>
      </c>
      <c r="G83" s="76">
        <v>0.0627297619405478</v>
      </c>
    </row>
    <row r="84" spans="1:7" ht="15">
      <c r="A84" s="73">
        <v>80</v>
      </c>
      <c r="B84" s="74" t="s">
        <v>714</v>
      </c>
      <c r="C84" s="75">
        <v>46733.54</v>
      </c>
      <c r="D84" s="75">
        <v>47697.73</v>
      </c>
      <c r="E84" s="76">
        <v>0.020631649132507368</v>
      </c>
      <c r="F84" s="75">
        <v>49374.57</v>
      </c>
      <c r="G84" s="76">
        <v>0.03515555142770932</v>
      </c>
    </row>
    <row r="85" spans="1:7" ht="15">
      <c r="A85" s="73">
        <v>81</v>
      </c>
      <c r="B85" s="74" t="s">
        <v>716</v>
      </c>
      <c r="C85" s="75">
        <v>40042.9</v>
      </c>
      <c r="D85" s="75">
        <v>40620.54</v>
      </c>
      <c r="E85" s="76">
        <v>0.014425528620554351</v>
      </c>
      <c r="F85" s="75">
        <v>42570.63</v>
      </c>
      <c r="G85" s="76">
        <v>0.048007485867986865</v>
      </c>
    </row>
    <row r="86" spans="1:7" ht="15">
      <c r="A86" s="73">
        <v>82</v>
      </c>
      <c r="B86" s="74" t="s">
        <v>718</v>
      </c>
      <c r="C86" s="75">
        <v>43153.83</v>
      </c>
      <c r="D86" s="75">
        <v>44483.88</v>
      </c>
      <c r="E86" s="76">
        <v>0.030821134531975325</v>
      </c>
      <c r="F86" s="75">
        <v>45358.89</v>
      </c>
      <c r="G86" s="76">
        <v>0.01967027156803769</v>
      </c>
    </row>
    <row r="87" spans="1:7" ht="15">
      <c r="A87" s="73">
        <v>83</v>
      </c>
      <c r="B87" s="74" t="s">
        <v>720</v>
      </c>
      <c r="C87" s="75">
        <v>36053.86</v>
      </c>
      <c r="D87" s="75">
        <v>37005.8</v>
      </c>
      <c r="E87" s="76">
        <v>0.02640327554386701</v>
      </c>
      <c r="F87" s="75">
        <v>39203.45</v>
      </c>
      <c r="G87" s="76">
        <v>0.0593866366893836</v>
      </c>
    </row>
    <row r="88" spans="1:7" ht="15">
      <c r="A88" s="73">
        <v>84</v>
      </c>
      <c r="B88" s="74" t="s">
        <v>722</v>
      </c>
      <c r="C88" s="75">
        <v>41271.31</v>
      </c>
      <c r="D88" s="75">
        <v>43541.79</v>
      </c>
      <c r="E88" s="76">
        <v>0.05501351907656926</v>
      </c>
      <c r="F88" s="75">
        <v>44266.92</v>
      </c>
      <c r="G88" s="76">
        <v>0.01665365617720349</v>
      </c>
    </row>
    <row r="89" spans="1:7" ht="15">
      <c r="A89" s="73">
        <v>85</v>
      </c>
      <c r="B89" s="74" t="s">
        <v>724</v>
      </c>
      <c r="C89" s="75">
        <v>44283.61</v>
      </c>
      <c r="D89" s="75">
        <v>44835.02</v>
      </c>
      <c r="E89" s="76">
        <v>0.012451785209019794</v>
      </c>
      <c r="F89" s="75">
        <v>45377.26</v>
      </c>
      <c r="G89" s="76">
        <v>0.01209411750011502</v>
      </c>
    </row>
    <row r="90" spans="1:7" ht="15">
      <c r="A90" s="73">
        <v>86</v>
      </c>
      <c r="B90" s="74" t="s">
        <v>725</v>
      </c>
      <c r="C90" s="75">
        <v>36969.19</v>
      </c>
      <c r="D90" s="75">
        <v>42985.6</v>
      </c>
      <c r="E90" s="76">
        <v>0.1627411907050167</v>
      </c>
      <c r="F90" s="75">
        <v>44902.19</v>
      </c>
      <c r="G90" s="76">
        <v>0.04458679185587733</v>
      </c>
    </row>
    <row r="91" spans="1:7" ht="15">
      <c r="A91" s="73">
        <v>87</v>
      </c>
      <c r="B91" s="74" t="s">
        <v>727</v>
      </c>
      <c r="C91" s="75">
        <v>42081.87</v>
      </c>
      <c r="D91" s="75">
        <v>43077.91</v>
      </c>
      <c r="E91" s="76">
        <v>0.023669100256238584</v>
      </c>
      <c r="F91" s="75">
        <v>45462.01</v>
      </c>
      <c r="G91" s="76">
        <v>0.05534391060290522</v>
      </c>
    </row>
    <row r="92" spans="1:7" ht="15">
      <c r="A92" s="73">
        <v>88</v>
      </c>
      <c r="B92" s="74" t="s">
        <v>729</v>
      </c>
      <c r="C92" s="75">
        <v>49414.27</v>
      </c>
      <c r="D92" s="75">
        <v>52290.73</v>
      </c>
      <c r="E92" s="76">
        <v>0.05821111998619033</v>
      </c>
      <c r="F92" s="75">
        <v>54047.24</v>
      </c>
      <c r="G92" s="76">
        <v>0.03359123117998153</v>
      </c>
    </row>
    <row r="93" spans="1:7" ht="15">
      <c r="A93" s="73">
        <v>89</v>
      </c>
      <c r="B93" s="74" t="s">
        <v>731</v>
      </c>
      <c r="C93" s="75">
        <v>51383.39</v>
      </c>
      <c r="D93" s="75">
        <v>52251.22</v>
      </c>
      <c r="E93" s="76">
        <v>0.016889309950161024</v>
      </c>
      <c r="F93" s="75">
        <v>52407.49</v>
      </c>
      <c r="G93" s="76">
        <v>0.0029907435654132897</v>
      </c>
    </row>
    <row r="94" spans="1:7" ht="15">
      <c r="A94" s="73">
        <v>90</v>
      </c>
      <c r="B94" s="74" t="s">
        <v>733</v>
      </c>
      <c r="C94" s="75">
        <v>44351.26</v>
      </c>
      <c r="D94" s="75">
        <v>44646.36</v>
      </c>
      <c r="E94" s="76">
        <v>0.0066537004811138</v>
      </c>
      <c r="F94" s="75">
        <v>46169.19</v>
      </c>
      <c r="G94" s="76">
        <v>0.03410871569373186</v>
      </c>
    </row>
    <row r="95" spans="1:7" ht="15">
      <c r="A95" s="73">
        <v>91</v>
      </c>
      <c r="B95" s="74" t="s">
        <v>735</v>
      </c>
      <c r="C95" s="75">
        <v>44552.87</v>
      </c>
      <c r="D95" s="75">
        <v>45519.89</v>
      </c>
      <c r="E95" s="76">
        <v>0.021704999026998628</v>
      </c>
      <c r="F95" s="75">
        <v>44650.22</v>
      </c>
      <c r="G95" s="76">
        <v>-0.01910527463928402</v>
      </c>
    </row>
    <row r="96" spans="1:7" ht="15">
      <c r="A96" s="73">
        <v>92</v>
      </c>
      <c r="B96" s="74" t="s">
        <v>737</v>
      </c>
      <c r="C96" s="75">
        <v>39944.48</v>
      </c>
      <c r="D96" s="75">
        <v>45520.26</v>
      </c>
      <c r="E96" s="76">
        <v>0.1395882484889026</v>
      </c>
      <c r="F96" s="75">
        <v>49069.53</v>
      </c>
      <c r="G96" s="76">
        <v>0.07797121545439323</v>
      </c>
    </row>
    <row r="97" spans="1:7" ht="15">
      <c r="A97" s="73">
        <v>93</v>
      </c>
      <c r="B97" s="74" t="s">
        <v>739</v>
      </c>
      <c r="C97" s="75">
        <v>43360.74</v>
      </c>
      <c r="D97" s="75">
        <v>43822.1</v>
      </c>
      <c r="E97" s="76">
        <v>0.010640039814818758</v>
      </c>
      <c r="F97" s="75">
        <v>45964.41</v>
      </c>
      <c r="G97" s="76">
        <v>0.04888652072812594</v>
      </c>
    </row>
    <row r="98" spans="1:7" ht="15">
      <c r="A98" s="73">
        <v>94</v>
      </c>
      <c r="B98" s="74" t="s">
        <v>741</v>
      </c>
      <c r="C98" s="75">
        <v>41559.91</v>
      </c>
      <c r="D98" s="75">
        <v>42598.69</v>
      </c>
      <c r="E98" s="76">
        <v>0.02499476057575678</v>
      </c>
      <c r="F98" s="75">
        <v>44070.16</v>
      </c>
      <c r="G98" s="76">
        <v>0.03454261152162186</v>
      </c>
    </row>
    <row r="99" spans="1:7" ht="15">
      <c r="A99" s="73">
        <v>95</v>
      </c>
      <c r="B99" s="74" t="s">
        <v>743</v>
      </c>
      <c r="C99" s="75">
        <v>42707.28</v>
      </c>
      <c r="D99" s="75">
        <v>43385.78</v>
      </c>
      <c r="E99" s="76">
        <v>0.01588722110141405</v>
      </c>
      <c r="F99" s="75">
        <v>45924.45</v>
      </c>
      <c r="G99" s="76">
        <v>0.05851387251767748</v>
      </c>
    </row>
    <row r="100" spans="1:7" ht="15">
      <c r="A100" s="73">
        <v>96</v>
      </c>
      <c r="B100" s="74" t="s">
        <v>745</v>
      </c>
      <c r="C100" s="75">
        <v>42253.48</v>
      </c>
      <c r="D100" s="75">
        <v>44129.85</v>
      </c>
      <c r="E100" s="76">
        <v>0.04440746655660077</v>
      </c>
      <c r="F100" s="75">
        <v>42744</v>
      </c>
      <c r="G100" s="76">
        <v>-0.03140391367747675</v>
      </c>
    </row>
    <row r="101" spans="1:7" ht="15">
      <c r="A101" s="73">
        <v>97</v>
      </c>
      <c r="B101" s="74" t="s">
        <v>747</v>
      </c>
      <c r="C101" s="75">
        <v>41164.07</v>
      </c>
      <c r="D101" s="75">
        <v>42717.26</v>
      </c>
      <c r="E101" s="76">
        <v>0.0377316917399082</v>
      </c>
      <c r="F101" s="75">
        <v>45047.85</v>
      </c>
      <c r="G101" s="76">
        <v>0.05455850866839307</v>
      </c>
    </row>
    <row r="102" spans="1:7" ht="15">
      <c r="A102" s="73">
        <v>98</v>
      </c>
      <c r="B102" s="74" t="s">
        <v>749</v>
      </c>
      <c r="C102" s="75">
        <v>46925.27</v>
      </c>
      <c r="D102" s="75">
        <v>48135.52</v>
      </c>
      <c r="E102" s="76">
        <v>0.025791007702246516</v>
      </c>
      <c r="F102" s="75">
        <v>50794.94</v>
      </c>
      <c r="G102" s="76">
        <v>0.055248598124628234</v>
      </c>
    </row>
    <row r="103" spans="1:7" ht="15">
      <c r="A103" s="79" t="s">
        <v>2392</v>
      </c>
      <c r="B103" s="80"/>
      <c r="C103" s="75">
        <v>0</v>
      </c>
      <c r="D103" s="75"/>
      <c r="E103" s="76"/>
      <c r="F103" s="75"/>
      <c r="G103" s="76"/>
    </row>
    <row r="104" spans="1:7" ht="15">
      <c r="A104" s="73">
        <v>101</v>
      </c>
      <c r="B104" s="74" t="s">
        <v>1502</v>
      </c>
      <c r="C104" s="75">
        <v>65201.54</v>
      </c>
      <c r="D104" s="75">
        <v>68314.91</v>
      </c>
      <c r="E104" s="76">
        <v>0.04774994578348912</v>
      </c>
      <c r="F104" s="75">
        <v>72074.5</v>
      </c>
      <c r="G104" s="76">
        <v>0.055033227739010426</v>
      </c>
    </row>
    <row r="105" spans="1:7" ht="15">
      <c r="A105" s="73">
        <v>102</v>
      </c>
      <c r="B105" s="74" t="s">
        <v>1504</v>
      </c>
      <c r="C105" s="75">
        <v>43372.91</v>
      </c>
      <c r="D105" s="75">
        <v>43606.65</v>
      </c>
      <c r="E105" s="76">
        <v>0.00538907811350442</v>
      </c>
      <c r="F105" s="75">
        <v>48216.78</v>
      </c>
      <c r="G105" s="76">
        <v>0.10572080175844722</v>
      </c>
    </row>
    <row r="106" spans="1:7" ht="15">
      <c r="A106" s="73">
        <v>103</v>
      </c>
      <c r="B106" s="74" t="s">
        <v>1506</v>
      </c>
      <c r="C106" s="75">
        <v>43261.83</v>
      </c>
      <c r="D106" s="75">
        <v>42460.87</v>
      </c>
      <c r="E106" s="76">
        <v>-0.01851424223154685</v>
      </c>
      <c r="F106" s="75">
        <v>45738.46</v>
      </c>
      <c r="G106" s="76">
        <v>0.0771908347615109</v>
      </c>
    </row>
    <row r="107" spans="1:7" ht="15">
      <c r="A107" s="73">
        <v>104</v>
      </c>
      <c r="B107" s="74" t="s">
        <v>1508</v>
      </c>
      <c r="C107" s="75">
        <v>50324.52</v>
      </c>
      <c r="D107" s="75">
        <v>52985.29</v>
      </c>
      <c r="E107" s="76">
        <v>0.05287223802631402</v>
      </c>
      <c r="F107" s="75">
        <v>55193.11</v>
      </c>
      <c r="G107" s="76">
        <v>0.041668546119121075</v>
      </c>
    </row>
    <row r="108" spans="1:7" ht="15">
      <c r="A108" s="73">
        <v>106</v>
      </c>
      <c r="B108" s="74" t="s">
        <v>1510</v>
      </c>
      <c r="C108" s="75">
        <v>47838.02</v>
      </c>
      <c r="D108" s="75">
        <v>50157.94</v>
      </c>
      <c r="E108" s="76">
        <v>0.048495318159071044</v>
      </c>
      <c r="F108" s="75">
        <v>51703.24</v>
      </c>
      <c r="G108" s="76">
        <v>0.03080868153676164</v>
      </c>
    </row>
    <row r="109" spans="1:7" ht="15">
      <c r="A109" s="73">
        <v>107</v>
      </c>
      <c r="B109" s="74" t="s">
        <v>1512</v>
      </c>
      <c r="C109" s="75">
        <v>44640.1</v>
      </c>
      <c r="D109" s="75">
        <v>44709.78</v>
      </c>
      <c r="E109" s="76">
        <v>0.0015609284029380888</v>
      </c>
      <c r="F109" s="75">
        <v>45912.97</v>
      </c>
      <c r="G109" s="76">
        <v>0.026911114302061057</v>
      </c>
    </row>
    <row r="110" spans="1:7" ht="15">
      <c r="A110" s="73">
        <v>108</v>
      </c>
      <c r="B110" s="74" t="s">
        <v>1514</v>
      </c>
      <c r="C110" s="75">
        <v>43283</v>
      </c>
      <c r="D110" s="75">
        <v>44195.99</v>
      </c>
      <c r="E110" s="76">
        <v>0.02109350091259854</v>
      </c>
      <c r="F110" s="75">
        <v>45533.53</v>
      </c>
      <c r="G110" s="76">
        <v>0.030263831628163596</v>
      </c>
    </row>
    <row r="111" spans="1:7" ht="15">
      <c r="A111" s="73">
        <v>109</v>
      </c>
      <c r="B111" s="74" t="s">
        <v>1516</v>
      </c>
      <c r="C111" s="75">
        <v>61887.3</v>
      </c>
      <c r="D111" s="75">
        <v>62875.13</v>
      </c>
      <c r="E111" s="76">
        <v>0.01596175628925467</v>
      </c>
      <c r="F111" s="75">
        <v>65728.77</v>
      </c>
      <c r="G111" s="76">
        <v>0.04538583061378976</v>
      </c>
    </row>
    <row r="112" spans="1:7" ht="15">
      <c r="A112" s="73">
        <v>110</v>
      </c>
      <c r="B112" s="74" t="s">
        <v>1518</v>
      </c>
      <c r="C112" s="75">
        <v>44508.99</v>
      </c>
      <c r="D112" s="75">
        <v>46786.24</v>
      </c>
      <c r="E112" s="76">
        <v>0.051163821061767534</v>
      </c>
      <c r="F112" s="75">
        <v>49406.92</v>
      </c>
      <c r="G112" s="76">
        <v>0.056013904942991743</v>
      </c>
    </row>
    <row r="113" spans="1:7" ht="15">
      <c r="A113" s="73">
        <v>111</v>
      </c>
      <c r="B113" s="74" t="s">
        <v>1520</v>
      </c>
      <c r="C113" s="75">
        <v>41090.43</v>
      </c>
      <c r="D113" s="75">
        <v>42162.35</v>
      </c>
      <c r="E113" s="76">
        <v>0.026086852826801676</v>
      </c>
      <c r="F113" s="75">
        <v>42858.88</v>
      </c>
      <c r="G113" s="76">
        <v>0.016520189220951886</v>
      </c>
    </row>
    <row r="114" spans="1:7" ht="15">
      <c r="A114" s="73">
        <v>112</v>
      </c>
      <c r="B114" s="74" t="s">
        <v>1522</v>
      </c>
      <c r="C114" s="75">
        <v>37594.37</v>
      </c>
      <c r="D114" s="75">
        <v>38320.08</v>
      </c>
      <c r="E114" s="76">
        <v>0.019303688291624432</v>
      </c>
      <c r="F114" s="75">
        <v>40413.61</v>
      </c>
      <c r="G114" s="76">
        <v>0.05463271475424891</v>
      </c>
    </row>
    <row r="115" spans="1:7" ht="15">
      <c r="A115" s="73">
        <v>113</v>
      </c>
      <c r="B115" s="74" t="s">
        <v>1524</v>
      </c>
      <c r="C115" s="75">
        <v>45195.33</v>
      </c>
      <c r="D115" s="75">
        <v>45658.68</v>
      </c>
      <c r="E115" s="76">
        <v>0.010252165433906502</v>
      </c>
      <c r="F115" s="75">
        <v>45302.76</v>
      </c>
      <c r="G115" s="76">
        <v>-0.007795231925233015</v>
      </c>
    </row>
    <row r="116" spans="1:7" ht="15">
      <c r="A116" s="73">
        <v>114</v>
      </c>
      <c r="B116" s="74" t="s">
        <v>1526</v>
      </c>
      <c r="C116" s="75">
        <v>42378.47</v>
      </c>
      <c r="D116" s="75">
        <v>44686.63</v>
      </c>
      <c r="E116" s="76">
        <v>0.05446539245045878</v>
      </c>
      <c r="F116" s="75">
        <v>46646.93</v>
      </c>
      <c r="G116" s="76">
        <v>0.043867707186691085</v>
      </c>
    </row>
    <row r="117" spans="1:7" ht="15">
      <c r="A117" s="73">
        <v>115</v>
      </c>
      <c r="B117" s="74" t="s">
        <v>1528</v>
      </c>
      <c r="C117" s="75">
        <v>44701.76</v>
      </c>
      <c r="D117" s="75">
        <v>44857.92</v>
      </c>
      <c r="E117" s="76">
        <v>0.0034933747575038865</v>
      </c>
      <c r="F117" s="75">
        <v>45988.13</v>
      </c>
      <c r="G117" s="76">
        <v>0.025195327826167624</v>
      </c>
    </row>
    <row r="118" spans="1:7" ht="15">
      <c r="A118" s="73">
        <v>116</v>
      </c>
      <c r="B118" s="74" t="s">
        <v>1530</v>
      </c>
      <c r="C118" s="75">
        <v>34465.27</v>
      </c>
      <c r="D118" s="75">
        <v>44312.26</v>
      </c>
      <c r="E118" s="76">
        <v>0.2857076123297455</v>
      </c>
      <c r="F118" s="75">
        <v>42344.29</v>
      </c>
      <c r="G118" s="76">
        <v>-0.04441141119861636</v>
      </c>
    </row>
    <row r="119" spans="1:7" ht="15">
      <c r="A119" s="73">
        <v>117</v>
      </c>
      <c r="B119" s="74" t="s">
        <v>1532</v>
      </c>
      <c r="C119" s="75">
        <v>44734.56</v>
      </c>
      <c r="D119" s="75">
        <v>45509.87</v>
      </c>
      <c r="E119" s="76">
        <v>0.01733134292591698</v>
      </c>
      <c r="F119" s="75">
        <v>48177.88</v>
      </c>
      <c r="G119" s="76">
        <v>0.058624865331410314</v>
      </c>
    </row>
    <row r="120" spans="1:8" ht="15">
      <c r="A120" s="73">
        <v>118</v>
      </c>
      <c r="B120" s="74" t="s">
        <v>2393</v>
      </c>
      <c r="C120" s="75">
        <v>45287.94</v>
      </c>
      <c r="D120" s="75">
        <v>46161.14</v>
      </c>
      <c r="E120" s="76">
        <v>0.019281071296243457</v>
      </c>
      <c r="F120" s="75">
        <v>39727.05</v>
      </c>
      <c r="G120" s="76">
        <v>-0.1393832561327557</v>
      </c>
      <c r="H120" s="81"/>
    </row>
    <row r="121" spans="1:7" ht="15">
      <c r="A121" s="73">
        <v>119</v>
      </c>
      <c r="B121" s="74" t="s">
        <v>1535</v>
      </c>
      <c r="C121" s="75">
        <v>43339.01</v>
      </c>
      <c r="D121" s="75">
        <v>44662.55</v>
      </c>
      <c r="E121" s="76">
        <v>0.03053923013008375</v>
      </c>
      <c r="F121" s="75">
        <v>42538.91</v>
      </c>
      <c r="G121" s="76">
        <v>-0.04754856137860464</v>
      </c>
    </row>
    <row r="122" spans="1:7" ht="15">
      <c r="A122" s="73">
        <v>120</v>
      </c>
      <c r="B122" s="74" t="s">
        <v>1537</v>
      </c>
      <c r="C122" s="75">
        <v>38997.9</v>
      </c>
      <c r="D122" s="75">
        <v>40797.22</v>
      </c>
      <c r="E122" s="76">
        <v>0.04613889465843024</v>
      </c>
      <c r="F122" s="75">
        <v>40743.02</v>
      </c>
      <c r="G122" s="76">
        <v>-0.0013285218943840382</v>
      </c>
    </row>
    <row r="123" spans="1:7" ht="15">
      <c r="A123" s="73">
        <v>121</v>
      </c>
      <c r="B123" s="74" t="s">
        <v>1539</v>
      </c>
      <c r="C123" s="75">
        <v>34923.89</v>
      </c>
      <c r="D123" s="75">
        <v>36924.35</v>
      </c>
      <c r="E123" s="76">
        <v>0.05728056067064702</v>
      </c>
      <c r="F123" s="75">
        <v>52113.97</v>
      </c>
      <c r="G123" s="76">
        <v>0.41137135792505486</v>
      </c>
    </row>
    <row r="124" spans="1:7" ht="15">
      <c r="A124" s="73">
        <v>122</v>
      </c>
      <c r="B124" s="74" t="s">
        <v>1541</v>
      </c>
      <c r="C124" s="75">
        <v>45497.78</v>
      </c>
      <c r="D124" s="75">
        <v>46423.31</v>
      </c>
      <c r="E124" s="76">
        <v>0.020342311207272035</v>
      </c>
      <c r="F124" s="75">
        <v>53494.58</v>
      </c>
      <c r="G124" s="76">
        <v>0.15232153846849794</v>
      </c>
    </row>
    <row r="125" spans="1:7" ht="15">
      <c r="A125" s="73">
        <v>123</v>
      </c>
      <c r="B125" s="74" t="s">
        <v>1543</v>
      </c>
      <c r="C125" s="75">
        <v>46845.09</v>
      </c>
      <c r="D125" s="75">
        <v>48667.89</v>
      </c>
      <c r="E125" s="76">
        <v>0.03891122847666639</v>
      </c>
      <c r="F125" s="75">
        <v>50479.54</v>
      </c>
      <c r="G125" s="76">
        <v>0.037224749213495834</v>
      </c>
    </row>
    <row r="126" spans="1:7" ht="15">
      <c r="A126" s="73">
        <v>124</v>
      </c>
      <c r="B126" s="74" t="s">
        <v>1545</v>
      </c>
      <c r="C126" s="75">
        <v>47391.51</v>
      </c>
      <c r="D126" s="75">
        <v>47244.49</v>
      </c>
      <c r="E126" s="76">
        <v>-0.0031022434187052417</v>
      </c>
      <c r="F126" s="75">
        <v>41890.49</v>
      </c>
      <c r="G126" s="76">
        <v>-0.11332538461098851</v>
      </c>
    </row>
    <row r="127" spans="1:7" ht="15">
      <c r="A127" s="73">
        <v>126</v>
      </c>
      <c r="B127" s="74" t="s">
        <v>1546</v>
      </c>
      <c r="C127" s="75">
        <v>41086.52</v>
      </c>
      <c r="D127" s="75">
        <v>42660.62</v>
      </c>
      <c r="E127" s="76">
        <v>0.03831183560934348</v>
      </c>
      <c r="F127" s="75">
        <v>43248.96</v>
      </c>
      <c r="G127" s="76">
        <v>0.0137911732178293</v>
      </c>
    </row>
    <row r="128" spans="1:7" ht="15">
      <c r="A128" s="73">
        <v>127</v>
      </c>
      <c r="B128" s="74" t="s">
        <v>1548</v>
      </c>
      <c r="C128" s="75">
        <v>47447.43</v>
      </c>
      <c r="D128" s="75">
        <v>48128.58</v>
      </c>
      <c r="E128" s="76">
        <v>0.014355888190361377</v>
      </c>
      <c r="F128" s="75">
        <v>49782.8</v>
      </c>
      <c r="G128" s="76">
        <v>0.03437084576357741</v>
      </c>
    </row>
    <row r="129" spans="1:7" ht="15">
      <c r="A129" s="73">
        <v>128</v>
      </c>
      <c r="B129" s="74" t="s">
        <v>1550</v>
      </c>
      <c r="C129" s="75">
        <v>51102.44</v>
      </c>
      <c r="D129" s="75">
        <v>52406.57</v>
      </c>
      <c r="E129" s="76">
        <v>0.025519916465828185</v>
      </c>
      <c r="F129" s="75">
        <v>54435.31</v>
      </c>
      <c r="G129" s="76">
        <v>0.0387115584935247</v>
      </c>
    </row>
    <row r="130" spans="1:7" ht="15">
      <c r="A130" s="73">
        <v>130</v>
      </c>
      <c r="B130" s="74" t="s">
        <v>1552</v>
      </c>
      <c r="C130" s="75">
        <v>44055.97</v>
      </c>
      <c r="D130" s="75">
        <v>45475.69</v>
      </c>
      <c r="E130" s="76">
        <v>0.03222537149902727</v>
      </c>
      <c r="F130" s="75">
        <v>47912.21</v>
      </c>
      <c r="G130" s="76">
        <v>0.05357851634576627</v>
      </c>
    </row>
    <row r="131" spans="1:7" ht="15">
      <c r="A131" s="73">
        <v>131</v>
      </c>
      <c r="B131" s="74" t="s">
        <v>1554</v>
      </c>
      <c r="C131" s="75">
        <v>52367.46</v>
      </c>
      <c r="D131" s="75">
        <v>52544.92</v>
      </c>
      <c r="E131" s="76">
        <v>0.0033887456065273547</v>
      </c>
      <c r="F131" s="75">
        <v>52963.66</v>
      </c>
      <c r="G131" s="76">
        <v>0.00796918141658609</v>
      </c>
    </row>
    <row r="132" spans="1:7" ht="15">
      <c r="A132" s="73">
        <v>132</v>
      </c>
      <c r="B132" s="74" t="s">
        <v>1556</v>
      </c>
      <c r="C132" s="75">
        <v>45850.48</v>
      </c>
      <c r="D132" s="75">
        <v>48497.99</v>
      </c>
      <c r="E132" s="76">
        <v>0.05774225264381072</v>
      </c>
      <c r="F132" s="75">
        <v>48886.12</v>
      </c>
      <c r="G132" s="76">
        <v>0.008003012083593664</v>
      </c>
    </row>
    <row r="133" spans="1:7" ht="15">
      <c r="A133" s="73">
        <v>135</v>
      </c>
      <c r="B133" s="74" t="s">
        <v>1558</v>
      </c>
      <c r="C133" s="75">
        <v>43609.97</v>
      </c>
      <c r="D133" s="75">
        <v>44938.39</v>
      </c>
      <c r="E133" s="76">
        <v>0.03046138302778001</v>
      </c>
      <c r="F133" s="75">
        <v>47242.7</v>
      </c>
      <c r="G133" s="76">
        <v>0.05127709292656002</v>
      </c>
    </row>
    <row r="134" spans="1:7" ht="15">
      <c r="A134" s="73">
        <v>136</v>
      </c>
      <c r="B134" s="74" t="s">
        <v>1560</v>
      </c>
      <c r="C134" s="75">
        <v>51348.09</v>
      </c>
      <c r="D134" s="75">
        <v>52885.36</v>
      </c>
      <c r="E134" s="76">
        <v>0.029938211917911683</v>
      </c>
      <c r="F134" s="75">
        <v>54914</v>
      </c>
      <c r="G134" s="76">
        <v>0.03835919808430921</v>
      </c>
    </row>
    <row r="135" spans="1:7" ht="15">
      <c r="A135" s="73">
        <v>137</v>
      </c>
      <c r="B135" s="74" t="s">
        <v>1562</v>
      </c>
      <c r="C135" s="75">
        <v>44250.82</v>
      </c>
      <c r="D135" s="75">
        <v>41899.8</v>
      </c>
      <c r="E135" s="76">
        <v>-0.05312941093520973</v>
      </c>
      <c r="F135" s="75">
        <v>43439.19</v>
      </c>
      <c r="G135" s="76">
        <v>0.03673979350736767</v>
      </c>
    </row>
    <row r="136" spans="1:7" ht="15">
      <c r="A136" s="73">
        <v>139</v>
      </c>
      <c r="B136" s="74" t="s">
        <v>1564</v>
      </c>
      <c r="C136" s="75">
        <v>51210.79</v>
      </c>
      <c r="D136" s="75">
        <v>52085.14</v>
      </c>
      <c r="E136" s="76">
        <v>0.017073550320157116</v>
      </c>
      <c r="F136" s="75">
        <v>57420.98</v>
      </c>
      <c r="G136" s="76">
        <v>0.10244457440260324</v>
      </c>
    </row>
    <row r="137" spans="1:7" ht="15">
      <c r="A137" s="73">
        <v>142</v>
      </c>
      <c r="B137" s="74" t="s">
        <v>1566</v>
      </c>
      <c r="C137" s="75">
        <v>43809.08</v>
      </c>
      <c r="D137" s="75">
        <v>46574.04</v>
      </c>
      <c r="E137" s="76">
        <v>0.06311385676211412</v>
      </c>
      <c r="F137" s="75">
        <v>43466.06</v>
      </c>
      <c r="G137" s="76">
        <v>-0.06673202496498054</v>
      </c>
    </row>
    <row r="138" spans="1:7" ht="15">
      <c r="A138" s="73">
        <v>143</v>
      </c>
      <c r="B138" s="74" t="s">
        <v>1568</v>
      </c>
      <c r="C138" s="75">
        <v>59709.05</v>
      </c>
      <c r="D138" s="75">
        <v>60455.47</v>
      </c>
      <c r="E138" s="76">
        <v>0.012500952535670962</v>
      </c>
      <c r="F138" s="75">
        <v>65352.18</v>
      </c>
      <c r="G138" s="76">
        <v>0.08099697182074683</v>
      </c>
    </row>
    <row r="139" spans="1:7" ht="15">
      <c r="A139" s="73">
        <v>144</v>
      </c>
      <c r="B139" s="74" t="s">
        <v>1570</v>
      </c>
      <c r="C139" s="75">
        <v>58246.91</v>
      </c>
      <c r="D139" s="75">
        <v>60417.03</v>
      </c>
      <c r="E139" s="76">
        <v>0.037257255363417396</v>
      </c>
      <c r="F139" s="75">
        <v>61478.73</v>
      </c>
      <c r="G139" s="76">
        <v>0.017572859837698074</v>
      </c>
    </row>
    <row r="140" spans="1:7" ht="15">
      <c r="A140" s="82" t="s">
        <v>2394</v>
      </c>
      <c r="B140" s="80"/>
      <c r="C140" s="75">
        <v>0</v>
      </c>
      <c r="D140" s="75"/>
      <c r="E140" s="76"/>
      <c r="F140" s="75"/>
      <c r="G140" s="76"/>
    </row>
    <row r="141" spans="1:7" ht="15">
      <c r="A141" s="73">
        <v>202</v>
      </c>
      <c r="B141" s="74" t="s">
        <v>1572</v>
      </c>
      <c r="C141" s="75">
        <v>39792.06</v>
      </c>
      <c r="D141" s="75">
        <v>41032.13</v>
      </c>
      <c r="E141" s="76">
        <v>0.031163754779219843</v>
      </c>
      <c r="F141" s="75">
        <v>50051.2</v>
      </c>
      <c r="G141" s="76">
        <v>0.21980506495763197</v>
      </c>
    </row>
    <row r="142" spans="1:7" ht="15">
      <c r="A142" s="73">
        <v>207</v>
      </c>
      <c r="B142" s="74" t="s">
        <v>1574</v>
      </c>
      <c r="C142" s="75">
        <v>41070.72</v>
      </c>
      <c r="D142" s="75">
        <v>41730.73</v>
      </c>
      <c r="E142" s="76">
        <v>0.01607008593956971</v>
      </c>
      <c r="F142" s="75">
        <v>42826.79</v>
      </c>
      <c r="G142" s="76">
        <v>0.026265056949638765</v>
      </c>
    </row>
    <row r="143" spans="1:7" s="87" customFormat="1" ht="15.75">
      <c r="A143" s="83"/>
      <c r="B143" s="84" t="s">
        <v>1695</v>
      </c>
      <c r="C143" s="85">
        <v>49152.99893127626</v>
      </c>
      <c r="D143" s="85">
        <v>50527.780766410586</v>
      </c>
      <c r="E143" s="86">
        <v>0.027969439607469004</v>
      </c>
      <c r="F143" s="85">
        <v>51922.93637976974</v>
      </c>
      <c r="G143" s="86">
        <v>0.027611654266173735</v>
      </c>
    </row>
    <row r="144" spans="1:7" ht="15">
      <c r="A144" s="88"/>
      <c r="B144" s="88"/>
      <c r="C144" s="89"/>
      <c r="D144" s="89"/>
      <c r="E144" s="90"/>
      <c r="F144" s="89"/>
      <c r="G144" s="90"/>
    </row>
    <row r="145" spans="1:7" ht="15.75">
      <c r="A145" s="91" t="s">
        <v>2395</v>
      </c>
      <c r="B145" s="92"/>
      <c r="C145" s="89"/>
      <c r="D145" s="89"/>
      <c r="E145" s="90"/>
      <c r="F145" s="89"/>
      <c r="G145" s="90"/>
    </row>
    <row r="146" spans="1:7" ht="15">
      <c r="A146" s="73">
        <v>260</v>
      </c>
      <c r="B146" s="93" t="s">
        <v>1576</v>
      </c>
      <c r="C146" s="75">
        <v>61146.56</v>
      </c>
      <c r="D146" s="75">
        <v>64604.81</v>
      </c>
      <c r="E146" s="76">
        <v>0.05655673843303699</v>
      </c>
      <c r="F146" s="75">
        <v>66542.91</v>
      </c>
      <c r="G146" s="76">
        <v>0.029999314292542767</v>
      </c>
    </row>
    <row r="147" spans="1:7" ht="15">
      <c r="A147" s="73">
        <v>261</v>
      </c>
      <c r="B147" s="93" t="s">
        <v>1578</v>
      </c>
      <c r="C147" s="75">
        <v>47754.41</v>
      </c>
      <c r="D147" s="75">
        <v>43414.76</v>
      </c>
      <c r="E147" s="76">
        <v>-0.09087432972159015</v>
      </c>
      <c r="F147" s="75">
        <v>44520.64</v>
      </c>
      <c r="G147" s="76">
        <v>0.025472443012468426</v>
      </c>
    </row>
    <row r="148" spans="1:7" ht="15">
      <c r="A148" s="73">
        <v>262</v>
      </c>
      <c r="B148" s="93" t="s">
        <v>1580</v>
      </c>
      <c r="C148" s="75">
        <v>41944.4</v>
      </c>
      <c r="D148" s="75">
        <v>41511.18</v>
      </c>
      <c r="E148" s="76">
        <v>-0.010328434785096485</v>
      </c>
      <c r="F148" s="75">
        <v>43229.47</v>
      </c>
      <c r="G148" s="76">
        <v>0.041393427023755924</v>
      </c>
    </row>
    <row r="149" spans="1:7" ht="15">
      <c r="A149" s="73">
        <v>263</v>
      </c>
      <c r="B149" s="93" t="s">
        <v>1582</v>
      </c>
      <c r="C149" s="75">
        <v>46710.47</v>
      </c>
      <c r="D149" s="75">
        <v>50182.48</v>
      </c>
      <c r="E149" s="76">
        <v>0.07433044454487403</v>
      </c>
      <c r="F149" s="75">
        <v>53298.67</v>
      </c>
      <c r="G149" s="76">
        <v>0.06209717016775573</v>
      </c>
    </row>
    <row r="150" spans="1:7" ht="15">
      <c r="A150" s="73">
        <v>264</v>
      </c>
      <c r="B150" s="93" t="s">
        <v>1583</v>
      </c>
      <c r="C150" s="75">
        <v>49669.9</v>
      </c>
      <c r="D150" s="75">
        <v>48708.83</v>
      </c>
      <c r="E150" s="76">
        <v>-0.01934914304236568</v>
      </c>
      <c r="F150" s="75">
        <v>45649.74</v>
      </c>
      <c r="G150" s="76">
        <v>-0.0628036025500921</v>
      </c>
    </row>
    <row r="151" spans="1:7" ht="15">
      <c r="A151" s="73">
        <v>265</v>
      </c>
      <c r="B151" s="93" t="s">
        <v>1585</v>
      </c>
      <c r="C151" s="75">
        <v>47209.19</v>
      </c>
      <c r="D151" s="75">
        <v>46140.58</v>
      </c>
      <c r="E151" s="76">
        <v>-0.022635635137989052</v>
      </c>
      <c r="F151" s="75">
        <v>52276.82</v>
      </c>
      <c r="G151" s="76">
        <v>0.13299009245224047</v>
      </c>
    </row>
    <row r="152" spans="1:7" ht="15">
      <c r="A152" s="73">
        <v>266</v>
      </c>
      <c r="B152" s="93" t="s">
        <v>1587</v>
      </c>
      <c r="C152" s="75">
        <v>45703.49</v>
      </c>
      <c r="D152" s="75">
        <v>46950.92</v>
      </c>
      <c r="E152" s="76">
        <v>0.027293976893230765</v>
      </c>
      <c r="F152" s="75">
        <v>48602.01</v>
      </c>
      <c r="G152" s="76">
        <v>0.03516629706084573</v>
      </c>
    </row>
    <row r="153" spans="1:7" ht="15">
      <c r="A153" s="73">
        <v>267</v>
      </c>
      <c r="B153" s="93" t="s">
        <v>1589</v>
      </c>
      <c r="C153" s="75">
        <v>41986.25</v>
      </c>
      <c r="D153" s="75">
        <v>42232.22</v>
      </c>
      <c r="E153" s="76">
        <v>0.005858346482479515</v>
      </c>
      <c r="F153" s="75">
        <v>43193.48</v>
      </c>
      <c r="G153" s="76">
        <v>0.02276129457556353</v>
      </c>
    </row>
    <row r="154" spans="1:7" ht="15">
      <c r="A154" s="73">
        <v>268</v>
      </c>
      <c r="B154" s="93" t="s">
        <v>1591</v>
      </c>
      <c r="C154" s="75">
        <v>41044.96</v>
      </c>
      <c r="D154" s="75">
        <v>42418.37</v>
      </c>
      <c r="E154" s="76">
        <v>0.03346111191240064</v>
      </c>
      <c r="F154" s="75">
        <v>44345</v>
      </c>
      <c r="G154" s="76">
        <v>0.04541970848950583</v>
      </c>
    </row>
    <row r="155" spans="1:7" ht="15">
      <c r="A155" s="73">
        <v>269</v>
      </c>
      <c r="B155" s="93" t="s">
        <v>1593</v>
      </c>
      <c r="C155" s="75">
        <v>48753.74</v>
      </c>
      <c r="D155" s="75">
        <v>50289.31</v>
      </c>
      <c r="E155" s="76">
        <v>0.03149645545141766</v>
      </c>
      <c r="F155" s="75">
        <v>52878.07</v>
      </c>
      <c r="G155" s="76">
        <v>0.051477341804848864</v>
      </c>
    </row>
    <row r="156" spans="1:7" ht="15">
      <c r="A156" s="73">
        <v>270</v>
      </c>
      <c r="B156" s="93" t="s">
        <v>1595</v>
      </c>
      <c r="C156" s="75">
        <v>60013.98</v>
      </c>
      <c r="D156" s="75">
        <v>61610.97</v>
      </c>
      <c r="E156" s="76">
        <v>0.02661029980014651</v>
      </c>
      <c r="F156" s="75">
        <v>61130.17</v>
      </c>
      <c r="G156" s="76">
        <v>-0.00780380506912981</v>
      </c>
    </row>
    <row r="157" spans="1:7" ht="15">
      <c r="A157" s="73">
        <v>271</v>
      </c>
      <c r="B157" s="93" t="s">
        <v>1597</v>
      </c>
      <c r="C157" s="75">
        <v>52123.39</v>
      </c>
      <c r="D157" s="75">
        <v>54503.54</v>
      </c>
      <c r="E157" s="76">
        <v>0.04566376054972632</v>
      </c>
      <c r="F157" s="75">
        <v>48723.85</v>
      </c>
      <c r="G157" s="76">
        <v>-0.10604246990195498</v>
      </c>
    </row>
    <row r="158" spans="1:7" ht="15">
      <c r="A158" s="73">
        <v>272</v>
      </c>
      <c r="B158" s="93" t="s">
        <v>1599</v>
      </c>
      <c r="C158" s="75">
        <v>78020.9</v>
      </c>
      <c r="D158" s="75">
        <v>77302.73</v>
      </c>
      <c r="E158" s="76">
        <v>-0.00920484126689125</v>
      </c>
      <c r="F158" s="75">
        <v>82171.49</v>
      </c>
      <c r="G158" s="76">
        <v>0.06298302789565136</v>
      </c>
    </row>
    <row r="159" spans="1:7" ht="15">
      <c r="A159" s="73">
        <v>273</v>
      </c>
      <c r="B159" s="93" t="s">
        <v>1601</v>
      </c>
      <c r="C159" s="75">
        <v>38554.51</v>
      </c>
      <c r="D159" s="75">
        <v>42618.94</v>
      </c>
      <c r="E159" s="76">
        <v>0.10542035160088914</v>
      </c>
      <c r="F159" s="75">
        <v>44883.42</v>
      </c>
      <c r="G159" s="76">
        <v>0.05313318444804116</v>
      </c>
    </row>
    <row r="160" spans="1:7" ht="15">
      <c r="A160" s="73">
        <v>274</v>
      </c>
      <c r="B160" s="93" t="s">
        <v>1602</v>
      </c>
      <c r="C160" s="75">
        <v>54600</v>
      </c>
      <c r="D160" s="75">
        <v>64850</v>
      </c>
      <c r="E160" s="76">
        <v>0.18772893772893773</v>
      </c>
      <c r="F160" s="75">
        <v>64850</v>
      </c>
      <c r="G160" s="76">
        <v>0</v>
      </c>
    </row>
    <row r="161" spans="1:7" ht="15">
      <c r="A161" s="73">
        <v>275</v>
      </c>
      <c r="B161" s="93" t="s">
        <v>2396</v>
      </c>
      <c r="C161" s="75" t="s">
        <v>2397</v>
      </c>
      <c r="D161" s="75">
        <v>48916.86</v>
      </c>
      <c r="E161" s="76" t="s">
        <v>2398</v>
      </c>
      <c r="F161" s="75">
        <v>49043.25</v>
      </c>
      <c r="G161" s="76">
        <v>0.002583771730237716</v>
      </c>
    </row>
    <row r="162" spans="1:7" ht="15">
      <c r="A162" s="73">
        <v>276</v>
      </c>
      <c r="B162" s="93" t="s">
        <v>1604</v>
      </c>
      <c r="C162" s="75">
        <v>44418.41</v>
      </c>
      <c r="D162" s="75">
        <v>46528.36</v>
      </c>
      <c r="E162" s="76">
        <v>0.047501700308498096</v>
      </c>
      <c r="F162" s="75">
        <v>46690.26</v>
      </c>
      <c r="G162" s="76">
        <v>0.003479598249325866</v>
      </c>
    </row>
    <row r="163" spans="1:7" ht="15">
      <c r="A163" s="73">
        <v>277</v>
      </c>
      <c r="B163" s="93" t="s">
        <v>1606</v>
      </c>
      <c r="C163" s="75">
        <v>50138.77</v>
      </c>
      <c r="D163" s="75">
        <v>67353.6</v>
      </c>
      <c r="E163" s="76">
        <v>0.34334368393959425</v>
      </c>
      <c r="F163" s="75">
        <v>64480</v>
      </c>
      <c r="G163" s="76">
        <v>-0.04266438616495638</v>
      </c>
    </row>
    <row r="164" spans="1:7" s="94" customFormat="1" ht="15.75">
      <c r="A164" s="83"/>
      <c r="B164" s="84" t="s">
        <v>1696</v>
      </c>
      <c r="C164" s="85">
        <v>60529.02794908063</v>
      </c>
      <c r="D164" s="85">
        <v>59773.956408137135</v>
      </c>
      <c r="E164" s="86">
        <v>-0.012474536045394391</v>
      </c>
      <c r="F164" s="85">
        <v>60732.02807644786</v>
      </c>
      <c r="G164" s="86">
        <v>0.01602824584287177</v>
      </c>
    </row>
    <row r="165" spans="1:7" ht="15">
      <c r="A165" s="88"/>
      <c r="B165" s="88"/>
      <c r="C165" s="89"/>
      <c r="D165" s="89"/>
      <c r="E165" s="90"/>
      <c r="F165" s="89"/>
      <c r="G165" s="90"/>
    </row>
    <row r="166" spans="1:7" ht="15.75">
      <c r="A166" s="91" t="s">
        <v>2399</v>
      </c>
      <c r="B166" s="92"/>
      <c r="C166" s="89"/>
      <c r="D166" s="89"/>
      <c r="E166" s="90"/>
      <c r="F166" s="89"/>
      <c r="G166" s="90"/>
    </row>
    <row r="167" spans="1:7" ht="13.5" customHeight="1">
      <c r="A167" s="73">
        <v>280</v>
      </c>
      <c r="B167" s="93" t="s">
        <v>1608</v>
      </c>
      <c r="C167" s="75">
        <v>37954.57</v>
      </c>
      <c r="D167" s="75">
        <v>39741.36</v>
      </c>
      <c r="E167" s="76">
        <v>0.04707707135135508</v>
      </c>
      <c r="F167" s="75">
        <v>41331.01</v>
      </c>
      <c r="G167" s="76">
        <v>0.039999889284111134</v>
      </c>
    </row>
    <row r="168" spans="1:7" ht="13.5" customHeight="1">
      <c r="A168" s="73">
        <v>281</v>
      </c>
      <c r="B168" s="93" t="s">
        <v>1610</v>
      </c>
      <c r="C168" s="75">
        <v>38883.38</v>
      </c>
      <c r="D168" s="75">
        <v>39379.13</v>
      </c>
      <c r="E168" s="76">
        <v>0.012749663223721841</v>
      </c>
      <c r="F168" s="75">
        <v>40801.33</v>
      </c>
      <c r="G168" s="76">
        <v>0.036115576956626594</v>
      </c>
    </row>
    <row r="169" spans="1:7" ht="15">
      <c r="A169" s="73">
        <v>282</v>
      </c>
      <c r="B169" s="93" t="s">
        <v>1612</v>
      </c>
      <c r="C169" s="75">
        <v>46479.88</v>
      </c>
      <c r="D169" s="75">
        <v>45921.37</v>
      </c>
      <c r="E169" s="76">
        <v>-0.01201616699526753</v>
      </c>
      <c r="F169" s="75">
        <v>47299.02</v>
      </c>
      <c r="G169" s="76">
        <v>0.03000019380954866</v>
      </c>
    </row>
    <row r="170" spans="1:7" ht="13.5" customHeight="1">
      <c r="A170" s="73">
        <v>283</v>
      </c>
      <c r="B170" s="93" t="s">
        <v>1614</v>
      </c>
      <c r="C170" s="75">
        <v>36650.89</v>
      </c>
      <c r="D170" s="75">
        <v>39327.02</v>
      </c>
      <c r="E170" s="76">
        <v>0.07301678076576024</v>
      </c>
      <c r="F170" s="75">
        <v>41656</v>
      </c>
      <c r="G170" s="76">
        <v>0.05922086138232707</v>
      </c>
    </row>
    <row r="171" spans="1:7" ht="15">
      <c r="A171" s="73">
        <v>284</v>
      </c>
      <c r="B171" s="93" t="s">
        <v>1616</v>
      </c>
      <c r="C171" s="75">
        <v>45414.41</v>
      </c>
      <c r="D171" s="75">
        <v>46472.34</v>
      </c>
      <c r="E171" s="76">
        <v>0.023295029044745785</v>
      </c>
      <c r="F171" s="75">
        <v>47365.65</v>
      </c>
      <c r="G171" s="76">
        <v>0.01922240197072078</v>
      </c>
    </row>
    <row r="172" spans="1:7" ht="13.5" customHeight="1">
      <c r="A172" s="73">
        <v>285</v>
      </c>
      <c r="B172" s="93" t="s">
        <v>1617</v>
      </c>
      <c r="C172" s="75">
        <v>41957.44</v>
      </c>
      <c r="D172" s="75">
        <v>42056.21</v>
      </c>
      <c r="E172" s="76">
        <v>0.0023540521061340414</v>
      </c>
      <c r="F172" s="75">
        <v>44909.06</v>
      </c>
      <c r="G172" s="76">
        <v>0.06783421520864574</v>
      </c>
    </row>
    <row r="173" spans="1:7" ht="15">
      <c r="A173" s="73">
        <v>286</v>
      </c>
      <c r="B173" s="93" t="s">
        <v>1619</v>
      </c>
      <c r="C173" s="75">
        <v>44835.35</v>
      </c>
      <c r="D173" s="75">
        <v>46415.37</v>
      </c>
      <c r="E173" s="76">
        <v>0.03524049661706674</v>
      </c>
      <c r="F173" s="75">
        <v>48666.07</v>
      </c>
      <c r="G173" s="76">
        <v>0.048490403071223875</v>
      </c>
    </row>
    <row r="174" spans="1:7" ht="15">
      <c r="A174" s="73">
        <v>287</v>
      </c>
      <c r="B174" s="93" t="s">
        <v>1621</v>
      </c>
      <c r="C174" s="75">
        <v>34364.05</v>
      </c>
      <c r="D174" s="75">
        <v>39079.09</v>
      </c>
      <c r="E174" s="76">
        <v>0.1372085071462763</v>
      </c>
      <c r="F174" s="75">
        <v>46617.26</v>
      </c>
      <c r="G174" s="76">
        <v>0.19289522862482222</v>
      </c>
    </row>
    <row r="175" spans="1:7" ht="13.5" customHeight="1">
      <c r="A175" s="73">
        <v>288</v>
      </c>
      <c r="B175" s="93" t="s">
        <v>1623</v>
      </c>
      <c r="C175" s="75">
        <v>42538.61</v>
      </c>
      <c r="D175" s="75">
        <v>43803.82</v>
      </c>
      <c r="E175" s="76">
        <v>0.029742626757197632</v>
      </c>
      <c r="F175" s="75">
        <v>43660.98</v>
      </c>
      <c r="G175" s="76">
        <v>-0.0032609028162383646</v>
      </c>
    </row>
    <row r="176" spans="1:7" ht="13.5" customHeight="1">
      <c r="A176" s="73">
        <v>290</v>
      </c>
      <c r="B176" s="93" t="s">
        <v>1625</v>
      </c>
      <c r="C176" s="75">
        <v>51841.97</v>
      </c>
      <c r="D176" s="75">
        <v>55407.42</v>
      </c>
      <c r="E176" s="76">
        <v>0.06877535710930727</v>
      </c>
      <c r="F176" s="75">
        <v>54268.46</v>
      </c>
      <c r="G176" s="76">
        <v>-0.020556091584845504</v>
      </c>
    </row>
    <row r="177" spans="1:7" ht="15">
      <c r="A177" s="73">
        <v>292</v>
      </c>
      <c r="B177" s="93" t="s">
        <v>1627</v>
      </c>
      <c r="C177" s="75">
        <v>34890.23</v>
      </c>
      <c r="D177" s="75">
        <v>36980.91</v>
      </c>
      <c r="E177" s="76">
        <v>0.059921645687059044</v>
      </c>
      <c r="F177" s="95">
        <v>41356.11</v>
      </c>
      <c r="G177" s="96">
        <v>0.11830969005359782</v>
      </c>
    </row>
    <row r="178" spans="1:7" ht="15">
      <c r="A178" s="73">
        <v>299</v>
      </c>
      <c r="B178" s="93" t="s">
        <v>1629</v>
      </c>
      <c r="C178" s="75">
        <v>41169.11</v>
      </c>
      <c r="D178" s="75">
        <v>43543.46</v>
      </c>
      <c r="E178" s="76">
        <v>0.05767309519200192</v>
      </c>
      <c r="F178" s="75">
        <v>45288.55</v>
      </c>
      <c r="G178" s="76">
        <v>0.040076971375265114</v>
      </c>
    </row>
    <row r="179" spans="1:7" s="94" customFormat="1" ht="15.75">
      <c r="A179" s="83"/>
      <c r="B179" s="84" t="s">
        <v>1697</v>
      </c>
      <c r="C179" s="85">
        <v>44796.163112826325</v>
      </c>
      <c r="D179" s="85">
        <v>46618.930305279406</v>
      </c>
      <c r="E179" s="86">
        <v>0.04069025259735182</v>
      </c>
      <c r="F179" s="85">
        <v>47674.495010980616</v>
      </c>
      <c r="G179" s="86">
        <v>0.022642405108588948</v>
      </c>
    </row>
    <row r="180" spans="1:7" ht="15">
      <c r="A180" s="88"/>
      <c r="B180" s="88"/>
      <c r="C180" s="89"/>
      <c r="D180" s="89"/>
      <c r="E180" s="90"/>
      <c r="F180" s="89"/>
      <c r="G180" s="90"/>
    </row>
    <row r="181" spans="1:7" ht="15.75">
      <c r="A181" s="91" t="s">
        <v>2400</v>
      </c>
      <c r="B181" s="92"/>
      <c r="C181" s="89"/>
      <c r="D181" s="89"/>
      <c r="E181" s="90"/>
      <c r="F181" s="89"/>
      <c r="G181" s="90"/>
    </row>
    <row r="182" spans="1:7" ht="13.5" customHeight="1">
      <c r="A182" s="73">
        <v>301</v>
      </c>
      <c r="B182" s="93" t="s">
        <v>1630</v>
      </c>
      <c r="C182" s="75">
        <v>46397.89</v>
      </c>
      <c r="D182" s="75">
        <v>52501.94</v>
      </c>
      <c r="E182" s="76">
        <v>0.13155878424643896</v>
      </c>
      <c r="F182" s="75">
        <v>52298.07</v>
      </c>
      <c r="G182" s="76">
        <v>-0.003883094605646953</v>
      </c>
    </row>
    <row r="183" spans="1:7" ht="15">
      <c r="A183" s="73">
        <v>302</v>
      </c>
      <c r="B183" s="93" t="s">
        <v>1631</v>
      </c>
      <c r="C183" s="75">
        <v>42905.69</v>
      </c>
      <c r="D183" s="75">
        <v>44770.53</v>
      </c>
      <c r="E183" s="76">
        <v>0.04346369910377845</v>
      </c>
      <c r="F183" s="75">
        <v>47367.31</v>
      </c>
      <c r="G183" s="76">
        <v>0.0580019937222096</v>
      </c>
    </row>
    <row r="184" spans="1:7" ht="15">
      <c r="A184" s="73">
        <v>304</v>
      </c>
      <c r="B184" s="93" t="s">
        <v>1633</v>
      </c>
      <c r="C184" s="75">
        <v>45631.98</v>
      </c>
      <c r="D184" s="75">
        <v>44548.01</v>
      </c>
      <c r="E184" s="76">
        <v>-0.023754612445044065</v>
      </c>
      <c r="F184" s="75">
        <v>53398.81</v>
      </c>
      <c r="G184" s="76">
        <v>0.19868003082517038</v>
      </c>
    </row>
    <row r="185" spans="1:7" ht="15">
      <c r="A185" s="73">
        <v>306</v>
      </c>
      <c r="B185" s="93" t="s">
        <v>1635</v>
      </c>
      <c r="C185" s="75">
        <v>46373.7</v>
      </c>
      <c r="D185" s="75">
        <v>47602.39</v>
      </c>
      <c r="E185" s="76">
        <v>0.026495405801133076</v>
      </c>
      <c r="F185" s="75">
        <v>49552.78</v>
      </c>
      <c r="G185" s="76">
        <v>0.04097252259813011</v>
      </c>
    </row>
    <row r="186" spans="1:7" ht="15">
      <c r="A186" s="73">
        <v>307</v>
      </c>
      <c r="B186" s="93" t="s">
        <v>1637</v>
      </c>
      <c r="C186" s="75">
        <v>40341.16</v>
      </c>
      <c r="D186" s="75">
        <v>42009.93</v>
      </c>
      <c r="E186" s="76">
        <v>0.041366435670169066</v>
      </c>
      <c r="F186" s="75">
        <v>43774.72</v>
      </c>
      <c r="G186" s="76">
        <v>0.042008877424932756</v>
      </c>
    </row>
    <row r="187" spans="1:7" ht="15">
      <c r="A187" s="73">
        <v>308</v>
      </c>
      <c r="B187" s="93" t="s">
        <v>1638</v>
      </c>
      <c r="C187" s="75">
        <v>46245.01</v>
      </c>
      <c r="D187" s="75">
        <v>49955.59</v>
      </c>
      <c r="E187" s="76">
        <v>0.08023741372312365</v>
      </c>
      <c r="F187" s="75">
        <v>47238.16</v>
      </c>
      <c r="G187" s="76">
        <v>-0.054396915340205076</v>
      </c>
    </row>
    <row r="188" spans="1:7" ht="15">
      <c r="A188" s="73">
        <v>309</v>
      </c>
      <c r="B188" s="93" t="s">
        <v>1640</v>
      </c>
      <c r="C188" s="75">
        <v>49409.77</v>
      </c>
      <c r="D188" s="75">
        <v>48717.9</v>
      </c>
      <c r="E188" s="76">
        <v>-0.014002696227891631</v>
      </c>
      <c r="F188" s="75">
        <v>50779</v>
      </c>
      <c r="G188" s="76">
        <v>0.042306831780515974</v>
      </c>
    </row>
    <row r="189" spans="1:7" ht="15">
      <c r="A189" s="73">
        <v>310</v>
      </c>
      <c r="B189" s="93" t="s">
        <v>1642</v>
      </c>
      <c r="C189" s="75">
        <v>42779.19</v>
      </c>
      <c r="D189" s="75">
        <v>44533.09</v>
      </c>
      <c r="E189" s="76">
        <v>0.040998906243900235</v>
      </c>
      <c r="F189" s="75">
        <v>46386.42</v>
      </c>
      <c r="G189" s="76">
        <v>0.041616919014602516</v>
      </c>
    </row>
    <row r="190" spans="1:7" ht="13.5" customHeight="1">
      <c r="A190" s="73">
        <v>311</v>
      </c>
      <c r="B190" s="93" t="s">
        <v>1644</v>
      </c>
      <c r="C190" s="75">
        <v>37083.75</v>
      </c>
      <c r="D190" s="75">
        <v>37690.92</v>
      </c>
      <c r="E190" s="76">
        <v>0.016372939629891725</v>
      </c>
      <c r="F190" s="75">
        <v>40050.8</v>
      </c>
      <c r="G190" s="76">
        <v>0.06261136634499787</v>
      </c>
    </row>
    <row r="191" spans="1:7" s="94" customFormat="1" ht="15.75">
      <c r="A191" s="83"/>
      <c r="B191" s="84" t="s">
        <v>1698</v>
      </c>
      <c r="C191" s="85">
        <v>42017.938635014834</v>
      </c>
      <c r="D191" s="85">
        <v>46322.769789081874</v>
      </c>
      <c r="E191" s="86">
        <v>0.10245222145380772</v>
      </c>
      <c r="F191" s="85">
        <v>48637.681723076916</v>
      </c>
      <c r="G191" s="86">
        <v>0.04997352154319268</v>
      </c>
    </row>
    <row r="192" spans="1:7" ht="15">
      <c r="A192" s="88"/>
      <c r="B192" s="88"/>
      <c r="C192" s="89"/>
      <c r="D192" s="89"/>
      <c r="E192" s="90"/>
      <c r="F192" s="89"/>
      <c r="G192" s="90"/>
    </row>
    <row r="193" spans="1:7" ht="15.75">
      <c r="A193" s="91" t="s">
        <v>2401</v>
      </c>
      <c r="B193" s="92"/>
      <c r="C193" s="89"/>
      <c r="D193" s="89"/>
      <c r="E193" s="90"/>
      <c r="F193" s="89"/>
      <c r="G193" s="90"/>
    </row>
    <row r="194" spans="1:7" ht="15">
      <c r="A194" s="73">
        <v>401</v>
      </c>
      <c r="B194" s="93" t="s">
        <v>1646</v>
      </c>
      <c r="C194" s="75">
        <v>42514.93</v>
      </c>
      <c r="D194" s="75">
        <v>36438.97</v>
      </c>
      <c r="E194" s="76">
        <v>-0.14291356001291777</v>
      </c>
      <c r="F194" s="75">
        <v>37532.14</v>
      </c>
      <c r="G194" s="76">
        <v>0.030000024698831895</v>
      </c>
    </row>
    <row r="195" spans="1:7" ht="15">
      <c r="A195" s="73">
        <v>402</v>
      </c>
      <c r="B195" s="93" t="s">
        <v>1648</v>
      </c>
      <c r="C195" s="75">
        <v>55066.84</v>
      </c>
      <c r="D195" s="75">
        <v>52414.58</v>
      </c>
      <c r="E195" s="76">
        <v>-0.04816437623804082</v>
      </c>
      <c r="F195" s="75">
        <v>54249.13</v>
      </c>
      <c r="G195" s="76">
        <v>0.035000757422839035</v>
      </c>
    </row>
    <row r="196" spans="1:7" ht="15">
      <c r="A196" s="73">
        <v>403</v>
      </c>
      <c r="B196" s="93" t="s">
        <v>1650</v>
      </c>
      <c r="C196" s="75">
        <v>36673.87</v>
      </c>
      <c r="D196" s="75">
        <v>38798.6</v>
      </c>
      <c r="E196" s="76">
        <v>0.05793580006691412</v>
      </c>
      <c r="F196" s="75">
        <v>42078.62</v>
      </c>
      <c r="G196" s="76">
        <v>0.08453964833782668</v>
      </c>
    </row>
    <row r="197" spans="1:7" ht="13.5" customHeight="1">
      <c r="A197" s="73">
        <v>404</v>
      </c>
      <c r="B197" s="93" t="s">
        <v>1652</v>
      </c>
      <c r="C197" s="75">
        <v>42453.42</v>
      </c>
      <c r="D197" s="75">
        <v>57631.08</v>
      </c>
      <c r="E197" s="76">
        <v>0.3575132462826318</v>
      </c>
      <c r="F197" s="75">
        <v>64968.97</v>
      </c>
      <c r="G197" s="76">
        <v>0.12732522104392285</v>
      </c>
    </row>
    <row r="198" spans="1:7" ht="15">
      <c r="A198" s="73">
        <v>405</v>
      </c>
      <c r="B198" s="93" t="s">
        <v>1653</v>
      </c>
      <c r="C198" s="75">
        <v>73984.67</v>
      </c>
      <c r="D198" s="75">
        <v>77790.67</v>
      </c>
      <c r="E198" s="76">
        <v>0.051443089494080274</v>
      </c>
      <c r="F198" s="75">
        <v>79643.27</v>
      </c>
      <c r="G198" s="76">
        <v>0.023815195318410476</v>
      </c>
    </row>
    <row r="199" spans="1:7" ht="15">
      <c r="A199" s="73">
        <v>406</v>
      </c>
      <c r="B199" s="93" t="s">
        <v>1654</v>
      </c>
      <c r="C199" s="75">
        <v>38741</v>
      </c>
      <c r="D199" s="75">
        <v>39903</v>
      </c>
      <c r="E199" s="76">
        <v>0.029994063137244842</v>
      </c>
      <c r="F199" s="75">
        <v>41499</v>
      </c>
      <c r="G199" s="76">
        <v>0.03999699270731516</v>
      </c>
    </row>
    <row r="200" spans="1:7" ht="13.5" customHeight="1">
      <c r="A200" s="73">
        <v>407</v>
      </c>
      <c r="B200" s="93" t="s">
        <v>1655</v>
      </c>
      <c r="C200" s="75">
        <v>44074.79</v>
      </c>
      <c r="D200" s="75">
        <v>44686.86</v>
      </c>
      <c r="E200" s="76">
        <v>0.013887076943531751</v>
      </c>
      <c r="F200" s="75">
        <v>47334.57</v>
      </c>
      <c r="G200" s="76">
        <v>0.05925030310923618</v>
      </c>
    </row>
    <row r="201" spans="1:7" ht="15">
      <c r="A201" s="73">
        <v>408</v>
      </c>
      <c r="B201" s="93" t="s">
        <v>1657</v>
      </c>
      <c r="C201" s="75">
        <v>36050</v>
      </c>
      <c r="D201" s="75">
        <v>38200</v>
      </c>
      <c r="E201" s="76">
        <v>0.05963938973647709</v>
      </c>
      <c r="F201" s="75">
        <v>40000</v>
      </c>
      <c r="G201" s="76">
        <v>0.04712041884816753</v>
      </c>
    </row>
    <row r="202" spans="1:7" ht="15">
      <c r="A202" s="73">
        <v>409</v>
      </c>
      <c r="B202" s="93" t="s">
        <v>1658</v>
      </c>
      <c r="C202" s="75">
        <v>30915.75</v>
      </c>
      <c r="D202" s="75">
        <v>31760</v>
      </c>
      <c r="E202" s="76">
        <v>0.027308087301779915</v>
      </c>
      <c r="F202" s="75">
        <v>33080</v>
      </c>
      <c r="G202" s="76">
        <v>0.04156171284634769</v>
      </c>
    </row>
    <row r="203" spans="1:7" ht="15">
      <c r="A203" s="73">
        <v>410</v>
      </c>
      <c r="B203" s="93" t="s">
        <v>1660</v>
      </c>
      <c r="C203" s="75">
        <v>41062.82</v>
      </c>
      <c r="D203" s="75">
        <v>42894.03</v>
      </c>
      <c r="E203" s="76">
        <v>0.044595329789819615</v>
      </c>
      <c r="F203" s="75">
        <v>60724.63</v>
      </c>
      <c r="G203" s="76">
        <v>0.415689549338218</v>
      </c>
    </row>
    <row r="204" spans="1:7" ht="15">
      <c r="A204" s="73">
        <v>411</v>
      </c>
      <c r="B204" s="93" t="s">
        <v>1662</v>
      </c>
      <c r="C204" s="75">
        <v>38528.39</v>
      </c>
      <c r="D204" s="75">
        <v>40909</v>
      </c>
      <c r="E204" s="76">
        <v>0.06178846300091956</v>
      </c>
      <c r="F204" s="75">
        <v>37564.67</v>
      </c>
      <c r="G204" s="76">
        <v>-0.08175047055660123</v>
      </c>
    </row>
    <row r="205" spans="1:7" ht="15">
      <c r="A205" s="73">
        <v>412</v>
      </c>
      <c r="B205" s="93" t="s">
        <v>1664</v>
      </c>
      <c r="C205" s="75">
        <v>37604.14</v>
      </c>
      <c r="D205" s="75">
        <v>38433.54</v>
      </c>
      <c r="E205" s="76">
        <v>0.022056082122872578</v>
      </c>
      <c r="F205" s="75">
        <v>31862.71</v>
      </c>
      <c r="G205" s="76">
        <v>-0.17096603643588393</v>
      </c>
    </row>
    <row r="206" spans="1:7" ht="15">
      <c r="A206" s="73">
        <v>413</v>
      </c>
      <c r="B206" s="93" t="s">
        <v>1666</v>
      </c>
      <c r="C206" s="75">
        <v>49505.95</v>
      </c>
      <c r="D206" s="75">
        <v>40760.8</v>
      </c>
      <c r="E206" s="76">
        <v>-0.1766484634675225</v>
      </c>
      <c r="F206" s="75">
        <v>41923.17</v>
      </c>
      <c r="G206" s="76">
        <v>0.028516859335439904</v>
      </c>
    </row>
    <row r="207" spans="1:7" ht="15">
      <c r="A207" s="73">
        <v>414</v>
      </c>
      <c r="B207" s="93" t="s">
        <v>1668</v>
      </c>
      <c r="C207" s="75">
        <v>33676.4</v>
      </c>
      <c r="D207" s="75">
        <v>35117.43</v>
      </c>
      <c r="E207" s="76">
        <v>0.0427905001722273</v>
      </c>
      <c r="F207" s="75">
        <v>36362.77</v>
      </c>
      <c r="G207" s="76">
        <v>0.035462162236814976</v>
      </c>
    </row>
    <row r="208" spans="1:7" ht="15">
      <c r="A208" s="73">
        <v>415</v>
      </c>
      <c r="B208" s="93" t="s">
        <v>1670</v>
      </c>
      <c r="C208" s="75">
        <v>12228.05</v>
      </c>
      <c r="D208" s="75">
        <v>30264.45</v>
      </c>
      <c r="E208" s="76">
        <v>1.4750021467036856</v>
      </c>
      <c r="F208" s="75">
        <v>30295.65</v>
      </c>
      <c r="G208" s="76">
        <v>0.0010309125062573088</v>
      </c>
    </row>
    <row r="209" spans="1:7" ht="15">
      <c r="A209" s="73">
        <v>416</v>
      </c>
      <c r="B209" s="93" t="s">
        <v>1671</v>
      </c>
      <c r="C209" s="75">
        <v>73523.41</v>
      </c>
      <c r="D209" s="75">
        <v>69457.75</v>
      </c>
      <c r="E209" s="76">
        <v>-0.055297489602291305</v>
      </c>
      <c r="F209" s="75">
        <v>53315.03</v>
      </c>
      <c r="G209" s="76">
        <v>-0.2324106381217359</v>
      </c>
    </row>
    <row r="210" spans="1:7" ht="15">
      <c r="A210" s="73">
        <v>417</v>
      </c>
      <c r="B210" s="93" t="s">
        <v>1673</v>
      </c>
      <c r="C210" s="75">
        <v>32112.34</v>
      </c>
      <c r="D210" s="75">
        <v>32517</v>
      </c>
      <c r="E210" s="76">
        <v>0.012601386258366709</v>
      </c>
      <c r="F210" s="75">
        <v>36891.67</v>
      </c>
      <c r="G210" s="76">
        <v>0.13453485868930093</v>
      </c>
    </row>
    <row r="211" spans="1:7" ht="15">
      <c r="A211" s="73">
        <v>418</v>
      </c>
      <c r="B211" s="93" t="s">
        <v>1675</v>
      </c>
      <c r="C211" s="75">
        <v>43119.73</v>
      </c>
      <c r="D211" s="75">
        <v>38731.91</v>
      </c>
      <c r="E211" s="76">
        <v>-0.10175898596767652</v>
      </c>
      <c r="F211" s="75">
        <v>49526</v>
      </c>
      <c r="G211" s="76">
        <v>0.27868726329272153</v>
      </c>
    </row>
    <row r="212" spans="1:7" ht="13.5" customHeight="1">
      <c r="A212" s="73">
        <v>420</v>
      </c>
      <c r="B212" s="93" t="s">
        <v>1676</v>
      </c>
      <c r="C212" s="75">
        <v>35260.66</v>
      </c>
      <c r="D212" s="75">
        <v>38213.59</v>
      </c>
      <c r="E212" s="76">
        <v>0.0837457381682587</v>
      </c>
      <c r="F212" s="75">
        <v>40122.34</v>
      </c>
      <c r="G212" s="76">
        <v>0.04994950749196825</v>
      </c>
    </row>
    <row r="213" spans="1:7" ht="13.5" customHeight="1">
      <c r="A213" s="73">
        <v>421</v>
      </c>
      <c r="B213" s="93" t="s">
        <v>1677</v>
      </c>
      <c r="C213" s="75">
        <v>36016.74</v>
      </c>
      <c r="D213" s="75">
        <v>37592.64</v>
      </c>
      <c r="E213" s="76">
        <v>0.04375465408585022</v>
      </c>
      <c r="F213" s="75">
        <v>45720</v>
      </c>
      <c r="G213" s="76">
        <v>0.21619551061058773</v>
      </c>
    </row>
    <row r="214" spans="1:7" ht="13.5" customHeight="1">
      <c r="A214" s="73">
        <v>422</v>
      </c>
      <c r="B214" s="93" t="s">
        <v>1679</v>
      </c>
      <c r="C214" s="75">
        <v>35757.49</v>
      </c>
      <c r="D214" s="75">
        <v>36222.05</v>
      </c>
      <c r="E214" s="76">
        <v>0.01299196336208186</v>
      </c>
      <c r="F214" s="75">
        <v>38872.38</v>
      </c>
      <c r="G214" s="76">
        <v>0.07316896752116442</v>
      </c>
    </row>
    <row r="215" spans="1:7" ht="15">
      <c r="A215" s="73">
        <v>423</v>
      </c>
      <c r="B215" s="93" t="s">
        <v>1681</v>
      </c>
      <c r="C215" s="75">
        <v>31590.69</v>
      </c>
      <c r="D215" s="75">
        <v>33047.92</v>
      </c>
      <c r="E215" s="76">
        <v>0.04612846379740354</v>
      </c>
      <c r="F215" s="75">
        <v>33600</v>
      </c>
      <c r="G215" s="76">
        <v>0.016705438647878657</v>
      </c>
    </row>
    <row r="216" spans="1:7" ht="15">
      <c r="A216" s="73">
        <v>424</v>
      </c>
      <c r="B216" s="93" t="s">
        <v>1683</v>
      </c>
      <c r="C216" s="75">
        <v>34408.48</v>
      </c>
      <c r="D216" s="75">
        <v>35325.85</v>
      </c>
      <c r="E216" s="76">
        <v>0.026661160272118734</v>
      </c>
      <c r="F216" s="75">
        <v>36738.88</v>
      </c>
      <c r="G216" s="76">
        <v>0.039999886768471216</v>
      </c>
    </row>
    <row r="217" spans="1:7" ht="15">
      <c r="A217" s="73">
        <v>426</v>
      </c>
      <c r="B217" s="93" t="s">
        <v>1685</v>
      </c>
      <c r="C217" s="75">
        <v>28226.57</v>
      </c>
      <c r="D217" s="75">
        <v>40326.19</v>
      </c>
      <c r="E217" s="76">
        <v>0.4286606555454666</v>
      </c>
      <c r="F217" s="75">
        <v>37946</v>
      </c>
      <c r="G217" s="76">
        <v>-0.059023428694850666</v>
      </c>
    </row>
    <row r="218" spans="1:7" ht="13.5" customHeight="1">
      <c r="A218" s="73">
        <v>427</v>
      </c>
      <c r="B218" s="93" t="s">
        <v>1687</v>
      </c>
      <c r="C218" s="75">
        <v>40932.85</v>
      </c>
      <c r="D218" s="75">
        <v>37541.15</v>
      </c>
      <c r="E218" s="76">
        <v>-0.08286009891810608</v>
      </c>
      <c r="F218" s="75">
        <v>33273.57</v>
      </c>
      <c r="G218" s="76">
        <v>-0.11367739134256682</v>
      </c>
    </row>
    <row r="219" spans="1:7" ht="15">
      <c r="A219" s="73">
        <v>428</v>
      </c>
      <c r="B219" s="93" t="s">
        <v>1689</v>
      </c>
      <c r="C219" s="75">
        <v>32059.5</v>
      </c>
      <c r="D219" s="75">
        <v>31610.97</v>
      </c>
      <c r="E219" s="76">
        <v>-0.013990548823281657</v>
      </c>
      <c r="F219" s="75">
        <v>31610.97</v>
      </c>
      <c r="G219" s="76">
        <v>0</v>
      </c>
    </row>
    <row r="220" spans="1:7" ht="15">
      <c r="A220" s="73">
        <v>429</v>
      </c>
      <c r="B220" s="93" t="s">
        <v>1691</v>
      </c>
      <c r="C220" s="75">
        <v>43206.2</v>
      </c>
      <c r="D220" s="75">
        <v>42659.41</v>
      </c>
      <c r="E220" s="76">
        <v>-0.012655359647457898</v>
      </c>
      <c r="F220" s="75">
        <v>43066.83</v>
      </c>
      <c r="G220" s="76">
        <v>0.009550530586334816</v>
      </c>
    </row>
    <row r="221" spans="1:7" ht="15">
      <c r="A221" s="73">
        <v>430</v>
      </c>
      <c r="B221" s="93" t="s">
        <v>1693</v>
      </c>
      <c r="C221" s="75">
        <v>42786.24</v>
      </c>
      <c r="D221" s="75">
        <v>43866.58</v>
      </c>
      <c r="E221" s="76">
        <v>0.02524970644768043</v>
      </c>
      <c r="F221" s="75">
        <v>45268.55</v>
      </c>
      <c r="G221" s="76">
        <v>0.031959865574202606</v>
      </c>
    </row>
    <row r="222" spans="1:7" s="94" customFormat="1" ht="18.75">
      <c r="A222" s="83"/>
      <c r="B222" s="84" t="s">
        <v>2402</v>
      </c>
      <c r="C222" s="85">
        <v>40389.33160541185</v>
      </c>
      <c r="D222" s="85">
        <v>42980.49870919628</v>
      </c>
      <c r="E222" s="86">
        <v>0.06415474088799322</v>
      </c>
      <c r="F222" s="85">
        <v>43438.46140543033</v>
      </c>
      <c r="G222" s="86">
        <v>0.010655127557560373</v>
      </c>
    </row>
    <row r="223" spans="1:7" ht="14.25">
      <c r="A223" s="97"/>
      <c r="B223" s="97"/>
      <c r="C223" s="98"/>
      <c r="D223" s="98"/>
      <c r="E223" s="99"/>
      <c r="F223" s="98"/>
      <c r="G223" s="99"/>
    </row>
    <row r="224" spans="1:7" s="104" customFormat="1" ht="30" customHeight="1">
      <c r="A224" s="100"/>
      <c r="B224" s="101" t="s">
        <v>2403</v>
      </c>
      <c r="C224" s="102">
        <v>49131.28001082235</v>
      </c>
      <c r="D224" s="102">
        <v>50511.030844107176</v>
      </c>
      <c r="E224" s="103">
        <v>0.028082940908132237</v>
      </c>
      <c r="F224" s="102">
        <v>51901.64550318733</v>
      </c>
      <c r="G224" s="103">
        <v>0.027530910295060496</v>
      </c>
    </row>
    <row r="225" spans="1:7" s="104" customFormat="1" ht="9" customHeight="1">
      <c r="A225" s="105"/>
      <c r="B225" s="106"/>
      <c r="C225" s="107"/>
      <c r="D225" s="108"/>
      <c r="E225" s="109"/>
      <c r="F225" s="108"/>
      <c r="G225" s="109"/>
    </row>
    <row r="226" spans="1:7" ht="18">
      <c r="A226" s="110" t="s">
        <v>2404</v>
      </c>
      <c r="B226" s="61"/>
      <c r="C226" s="62"/>
      <c r="D226" s="62"/>
      <c r="E226" s="62"/>
      <c r="F226" s="62"/>
      <c r="G226" s="62"/>
    </row>
    <row r="227" spans="1:7" ht="18">
      <c r="A227" s="110" t="s">
        <v>2405</v>
      </c>
      <c r="B227" s="61"/>
      <c r="C227" s="62"/>
      <c r="D227" s="62"/>
      <c r="E227" s="62"/>
      <c r="F227" s="62"/>
      <c r="G227" s="62"/>
    </row>
    <row r="228" spans="1:7" ht="18">
      <c r="A228" s="110" t="s">
        <v>2406</v>
      </c>
      <c r="B228" s="61"/>
      <c r="C228" s="62"/>
      <c r="D228" s="62"/>
      <c r="E228" s="62"/>
      <c r="F228" s="62"/>
      <c r="G228" s="62"/>
    </row>
    <row r="229" spans="1:7" ht="18">
      <c r="A229" s="110" t="s">
        <v>2407</v>
      </c>
      <c r="B229" s="61"/>
      <c r="C229" s="62"/>
      <c r="D229" s="62"/>
      <c r="E229" s="62"/>
      <c r="F229" s="62"/>
      <c r="G229" s="62"/>
    </row>
    <row r="230" spans="1:7" ht="18">
      <c r="A230" s="110" t="s">
        <v>2408</v>
      </c>
      <c r="B230" s="61"/>
      <c r="C230" s="62"/>
      <c r="D230" s="62"/>
      <c r="E230" s="62"/>
      <c r="F230" s="62"/>
      <c r="G230" s="62"/>
    </row>
    <row r="231" spans="1:7" ht="19.5" customHeight="1">
      <c r="A231" s="111" t="s">
        <v>2409</v>
      </c>
      <c r="B231" s="61"/>
      <c r="C231" s="62"/>
      <c r="D231" s="62"/>
      <c r="E231" s="62"/>
      <c r="F231" s="62"/>
      <c r="G231" s="62"/>
    </row>
  </sheetData>
  <sheetProtection password="A61E" sheet="1" objects="1" scenarios="1"/>
  <mergeCells count="3">
    <mergeCell ref="A1:G1"/>
    <mergeCell ref="A2:G2"/>
    <mergeCell ref="A3:G3"/>
  </mergeCells>
  <conditionalFormatting sqref="D146:G164 D182:G191 D104:G139 D141:G143 G224 E224 F178:G179 G194:G200 D167:E179 F167:G176 G202:G222 D194:F222 D9:G102">
    <cfRule type="cellIs" priority="1" dxfId="0" operator="equal" stopIfTrue="1">
      <formula>0</formula>
    </cfRule>
    <cfRule type="cellIs" priority="2" dxfId="0" operator="equal" stopIfTrue="1">
      <formula>""</formula>
    </cfRule>
  </conditionalFormatting>
  <printOptions horizontalCentered="1"/>
  <pageMargins left="0.75" right="0.75" top="1" bottom="1" header="0.5" footer="0.5"/>
  <pageSetup fitToHeight="5" horizontalDpi="1200" verticalDpi="1200" orientation="portrait" scale="65" r:id="rId1"/>
  <rowBreaks count="1" manualBreakCount="1">
    <brk id="179" max="255" man="1"/>
  </rowBreaks>
</worksheet>
</file>

<file path=xl/worksheets/sheet6.xml><?xml version="1.0" encoding="utf-8"?>
<worksheet xmlns="http://schemas.openxmlformats.org/spreadsheetml/2006/main" xmlns:r="http://schemas.openxmlformats.org/officeDocument/2006/relationships">
  <dimension ref="A1:G230"/>
  <sheetViews>
    <sheetView zoomScale="75" zoomScaleNormal="75" workbookViewId="0" topLeftCell="A1">
      <pane ySplit="5" topLeftCell="BM6" activePane="bottomLeft" state="frozen"/>
      <selection pane="topLeft" activeCell="A1" sqref="A1"/>
      <selection pane="bottomLeft" activeCell="A3" sqref="A3"/>
    </sheetView>
  </sheetViews>
  <sheetFormatPr defaultColWidth="8.00390625" defaultRowHeight="12"/>
  <cols>
    <col min="1" max="1" width="9.421875" style="112" bestFit="1" customWidth="1"/>
    <col min="2" max="2" width="46.7109375" style="112" customWidth="1"/>
    <col min="3" max="3" width="19.57421875" style="59" customWidth="1"/>
    <col min="4" max="4" width="18.28125" style="59" customWidth="1"/>
    <col min="5" max="5" width="19.57421875" style="59" customWidth="1"/>
    <col min="6" max="6" width="18.28125" style="59" customWidth="1"/>
    <col min="7" max="7" width="16.8515625" style="59" customWidth="1"/>
    <col min="8" max="16384" width="8.00390625" style="113" customWidth="1"/>
  </cols>
  <sheetData>
    <row r="1" spans="1:7" ht="18" customHeight="1">
      <c r="A1" s="260" t="s">
        <v>2380</v>
      </c>
      <c r="B1" s="261"/>
      <c r="C1" s="261"/>
      <c r="D1" s="261"/>
      <c r="E1" s="261"/>
      <c r="F1" s="261"/>
      <c r="G1" s="262"/>
    </row>
    <row r="2" spans="1:7" ht="18" customHeight="1">
      <c r="A2" s="269" t="s">
        <v>2410</v>
      </c>
      <c r="B2" s="270"/>
      <c r="C2" s="270"/>
      <c r="D2" s="270"/>
      <c r="E2" s="270"/>
      <c r="F2" s="270"/>
      <c r="G2" s="271"/>
    </row>
    <row r="3" spans="1:7" ht="14.25">
      <c r="A3" s="61"/>
      <c r="B3" s="61"/>
      <c r="C3" s="62"/>
      <c r="D3" s="62"/>
      <c r="E3" s="62"/>
      <c r="F3" s="62"/>
      <c r="G3" s="62"/>
    </row>
    <row r="4" spans="1:7" ht="79.5" customHeight="1">
      <c r="A4" s="63" t="s">
        <v>2383</v>
      </c>
      <c r="B4" s="63" t="s">
        <v>2384</v>
      </c>
      <c r="C4" s="64" t="s">
        <v>2411</v>
      </c>
      <c r="D4" s="65" t="s">
        <v>2412</v>
      </c>
      <c r="E4" s="65" t="s">
        <v>2387</v>
      </c>
      <c r="F4" s="65" t="s">
        <v>2413</v>
      </c>
      <c r="G4" s="65" t="s">
        <v>2389</v>
      </c>
    </row>
    <row r="5" spans="1:7" ht="2.25" customHeight="1">
      <c r="A5" s="114"/>
      <c r="B5" s="114"/>
      <c r="C5" s="115"/>
      <c r="D5" s="116"/>
      <c r="E5" s="116"/>
      <c r="F5" s="116"/>
      <c r="G5" s="116"/>
    </row>
    <row r="6" spans="1:7" s="59" customFormat="1" ht="10.5" customHeight="1">
      <c r="A6" s="69" t="s">
        <v>2390</v>
      </c>
      <c r="B6" s="66"/>
      <c r="C6" s="68"/>
      <c r="D6" s="68"/>
      <c r="E6" s="68"/>
      <c r="F6" s="68"/>
      <c r="G6" s="68"/>
    </row>
    <row r="7" spans="1:7" s="59" customFormat="1" ht="15.75">
      <c r="A7" s="70" t="s">
        <v>2391</v>
      </c>
      <c r="B7" s="71"/>
      <c r="C7" s="72"/>
      <c r="D7" s="72"/>
      <c r="E7" s="72"/>
      <c r="F7" s="72"/>
      <c r="G7" s="72"/>
    </row>
    <row r="8" spans="1:7" ht="15">
      <c r="A8" s="73">
        <v>1</v>
      </c>
      <c r="B8" s="74" t="s">
        <v>2428</v>
      </c>
      <c r="C8" s="75">
        <v>71523.55</v>
      </c>
      <c r="D8" s="75">
        <v>72211.36</v>
      </c>
      <c r="E8" s="76">
        <v>0.009616552869649242</v>
      </c>
      <c r="F8" s="75">
        <v>72413</v>
      </c>
      <c r="G8" s="76">
        <v>0.0027923584322466777</v>
      </c>
    </row>
    <row r="9" spans="1:7" ht="15">
      <c r="A9" s="73">
        <v>2</v>
      </c>
      <c r="B9" s="74" t="s">
        <v>567</v>
      </c>
      <c r="C9" s="75">
        <v>92864.52</v>
      </c>
      <c r="D9" s="75">
        <v>94210.24</v>
      </c>
      <c r="E9" s="76">
        <v>0.014491217959237801</v>
      </c>
      <c r="F9" s="75">
        <v>96176</v>
      </c>
      <c r="G9" s="76">
        <v>0.020865672351540576</v>
      </c>
    </row>
    <row r="10" spans="1:7" ht="15">
      <c r="A10" s="73">
        <v>3</v>
      </c>
      <c r="B10" s="74" t="s">
        <v>569</v>
      </c>
      <c r="C10" s="75">
        <v>70909.44</v>
      </c>
      <c r="D10" s="75">
        <v>73254.87</v>
      </c>
      <c r="E10" s="76">
        <v>0.033076414085345895</v>
      </c>
      <c r="F10" s="75">
        <v>76185.07</v>
      </c>
      <c r="G10" s="76">
        <v>0.04000007098504188</v>
      </c>
    </row>
    <row r="11" spans="1:7" ht="15">
      <c r="A11" s="73">
        <v>4</v>
      </c>
      <c r="B11" s="74" t="s">
        <v>571</v>
      </c>
      <c r="C11" s="75">
        <v>75666.96</v>
      </c>
      <c r="D11" s="75">
        <v>79588.55</v>
      </c>
      <c r="E11" s="76">
        <v>0.05182697970157646</v>
      </c>
      <c r="F11" s="75">
        <v>85655.33</v>
      </c>
      <c r="G11" s="76">
        <v>0.07622679392952869</v>
      </c>
    </row>
    <row r="12" spans="1:7" ht="15">
      <c r="A12" s="73">
        <v>5</v>
      </c>
      <c r="B12" s="74" t="s">
        <v>573</v>
      </c>
      <c r="C12" s="75">
        <v>67944.22</v>
      </c>
      <c r="D12" s="75">
        <v>69982.78</v>
      </c>
      <c r="E12" s="76">
        <v>0.030003435170791626</v>
      </c>
      <c r="F12" s="75">
        <v>74400</v>
      </c>
      <c r="G12" s="76">
        <v>0.06311867004997507</v>
      </c>
    </row>
    <row r="13" spans="1:7" ht="15">
      <c r="A13" s="73">
        <v>6</v>
      </c>
      <c r="B13" s="74" t="s">
        <v>575</v>
      </c>
      <c r="C13" s="75">
        <v>63346.42</v>
      </c>
      <c r="D13" s="75">
        <v>70160.25</v>
      </c>
      <c r="E13" s="76">
        <v>0.10756456323814345</v>
      </c>
      <c r="F13" s="75">
        <v>76354.75</v>
      </c>
      <c r="G13" s="76">
        <v>0.08829073442583235</v>
      </c>
    </row>
    <row r="14" spans="1:7" ht="15">
      <c r="A14" s="73">
        <v>7</v>
      </c>
      <c r="B14" s="74" t="s">
        <v>577</v>
      </c>
      <c r="C14" s="75">
        <v>122476.75</v>
      </c>
      <c r="D14" s="75">
        <v>128380.29</v>
      </c>
      <c r="E14" s="76">
        <v>0.048201311677522396</v>
      </c>
      <c r="F14" s="75">
        <v>135140.8</v>
      </c>
      <c r="G14" s="76">
        <v>0.05266003060127056</v>
      </c>
    </row>
    <row r="15" spans="1:7" ht="15">
      <c r="A15" s="73">
        <v>8</v>
      </c>
      <c r="B15" s="74" t="s">
        <v>579</v>
      </c>
      <c r="C15" s="75">
        <v>72736.25</v>
      </c>
      <c r="D15" s="75">
        <v>72486.47</v>
      </c>
      <c r="E15" s="76">
        <v>-0.0034340511093161608</v>
      </c>
      <c r="F15" s="75">
        <v>76763.48</v>
      </c>
      <c r="G15" s="76">
        <v>0.05900425279365917</v>
      </c>
    </row>
    <row r="16" spans="1:7" ht="15">
      <c r="A16" s="73">
        <v>9</v>
      </c>
      <c r="B16" s="74" t="s">
        <v>581</v>
      </c>
      <c r="C16" s="75">
        <v>65118</v>
      </c>
      <c r="D16" s="75">
        <v>66234.72</v>
      </c>
      <c r="E16" s="76">
        <v>0.017149175343223133</v>
      </c>
      <c r="F16" s="75">
        <v>65671.71</v>
      </c>
      <c r="G16" s="76">
        <v>-0.008500224655588418</v>
      </c>
    </row>
    <row r="17" spans="1:7" ht="15">
      <c r="A17" s="73">
        <v>10</v>
      </c>
      <c r="B17" s="74" t="s">
        <v>583</v>
      </c>
      <c r="C17" s="75">
        <v>74686.52</v>
      </c>
      <c r="D17" s="75">
        <v>76557.51</v>
      </c>
      <c r="E17" s="76">
        <v>0.02505124083971233</v>
      </c>
      <c r="F17" s="75">
        <v>74147.12</v>
      </c>
      <c r="G17" s="76">
        <v>-0.03148469692914513</v>
      </c>
    </row>
    <row r="18" spans="1:7" ht="15">
      <c r="A18" s="73">
        <v>11</v>
      </c>
      <c r="B18" s="74" t="s">
        <v>585</v>
      </c>
      <c r="C18" s="75">
        <v>53222</v>
      </c>
      <c r="D18" s="75">
        <v>54193.25</v>
      </c>
      <c r="E18" s="76">
        <v>0.01824903235504105</v>
      </c>
      <c r="F18" s="75">
        <v>54294.75</v>
      </c>
      <c r="G18" s="76">
        <v>0.0018729269789135028</v>
      </c>
    </row>
    <row r="19" spans="1:7" ht="15">
      <c r="A19" s="73">
        <v>12</v>
      </c>
      <c r="B19" s="74" t="s">
        <v>587</v>
      </c>
      <c r="C19" s="75">
        <v>85254.53</v>
      </c>
      <c r="D19" s="75">
        <v>86165.17</v>
      </c>
      <c r="E19" s="76">
        <v>0.010681426547070272</v>
      </c>
      <c r="F19" s="75">
        <v>88851.67</v>
      </c>
      <c r="G19" s="76">
        <v>0.031178491262768837</v>
      </c>
    </row>
    <row r="20" spans="1:7" ht="15">
      <c r="A20" s="73">
        <v>13</v>
      </c>
      <c r="B20" s="74" t="s">
        <v>589</v>
      </c>
      <c r="C20" s="75">
        <v>72705.67</v>
      </c>
      <c r="D20" s="75">
        <v>74421.24</v>
      </c>
      <c r="E20" s="76">
        <v>0.023596096425491986</v>
      </c>
      <c r="F20" s="75">
        <v>75270.2</v>
      </c>
      <c r="G20" s="76">
        <v>0.011407496032046716</v>
      </c>
    </row>
    <row r="21" spans="1:7" ht="15">
      <c r="A21" s="73">
        <v>14</v>
      </c>
      <c r="B21" s="74" t="s">
        <v>591</v>
      </c>
      <c r="C21" s="75">
        <v>60123.57</v>
      </c>
      <c r="D21" s="75">
        <v>61614.02</v>
      </c>
      <c r="E21" s="76">
        <v>0.02478977878392774</v>
      </c>
      <c r="F21" s="75">
        <v>63640.91</v>
      </c>
      <c r="G21" s="76">
        <v>0.032896571267383656</v>
      </c>
    </row>
    <row r="22" spans="1:7" ht="15">
      <c r="A22" s="73">
        <v>15</v>
      </c>
      <c r="B22" s="74" t="s">
        <v>593</v>
      </c>
      <c r="C22" s="75">
        <v>67011.67</v>
      </c>
      <c r="D22" s="75">
        <v>76984.5</v>
      </c>
      <c r="E22" s="76">
        <v>0.14882228722250912</v>
      </c>
      <c r="F22" s="75">
        <v>80833.73</v>
      </c>
      <c r="G22" s="76">
        <v>0.05000006494813891</v>
      </c>
    </row>
    <row r="23" spans="1:7" ht="15">
      <c r="A23" s="73">
        <v>16</v>
      </c>
      <c r="B23" s="74" t="s">
        <v>595</v>
      </c>
      <c r="C23" s="75">
        <v>84635.28</v>
      </c>
      <c r="D23" s="75">
        <v>86328.43</v>
      </c>
      <c r="E23" s="76">
        <v>0.020005250765401827</v>
      </c>
      <c r="F23" s="75">
        <v>88611.36</v>
      </c>
      <c r="G23" s="76">
        <v>0.026444706570014187</v>
      </c>
    </row>
    <row r="24" spans="1:7" ht="15">
      <c r="A24" s="73">
        <v>17</v>
      </c>
      <c r="B24" s="74" t="s">
        <v>597</v>
      </c>
      <c r="C24" s="75">
        <v>78622.24</v>
      </c>
      <c r="D24" s="75">
        <v>78959.31</v>
      </c>
      <c r="E24" s="76">
        <v>0.0042872093188899285</v>
      </c>
      <c r="F24" s="75">
        <v>81396.5</v>
      </c>
      <c r="G24" s="76">
        <v>0.03086640448099165</v>
      </c>
    </row>
    <row r="25" spans="1:7" ht="15">
      <c r="A25" s="73">
        <v>18</v>
      </c>
      <c r="B25" s="74" t="s">
        <v>599</v>
      </c>
      <c r="C25" s="75">
        <v>66555.6</v>
      </c>
      <c r="D25" s="75">
        <v>70487.92</v>
      </c>
      <c r="E25" s="76">
        <v>0.059083232665620766</v>
      </c>
      <c r="F25" s="75">
        <v>73642.4</v>
      </c>
      <c r="G25" s="76">
        <v>0.044752065318426126</v>
      </c>
    </row>
    <row r="26" spans="1:7" ht="15">
      <c r="A26" s="73">
        <v>19</v>
      </c>
      <c r="B26" s="74" t="s">
        <v>601</v>
      </c>
      <c r="C26" s="75">
        <v>68094.76</v>
      </c>
      <c r="D26" s="75">
        <v>70742.99</v>
      </c>
      <c r="E26" s="76">
        <v>0.038890363957520435</v>
      </c>
      <c r="F26" s="75">
        <v>81102.33</v>
      </c>
      <c r="G26" s="76">
        <v>0.14643627587694552</v>
      </c>
    </row>
    <row r="27" spans="1:7" ht="15">
      <c r="A27" s="73">
        <v>20</v>
      </c>
      <c r="B27" s="74" t="s">
        <v>603</v>
      </c>
      <c r="C27" s="75">
        <v>63031.07</v>
      </c>
      <c r="D27" s="75">
        <v>61690.59</v>
      </c>
      <c r="E27" s="76">
        <v>-0.021266971986990013</v>
      </c>
      <c r="F27" s="75">
        <v>64487.4</v>
      </c>
      <c r="G27" s="76">
        <v>0.04533608772423814</v>
      </c>
    </row>
    <row r="28" spans="1:7" ht="15">
      <c r="A28" s="73">
        <v>21</v>
      </c>
      <c r="B28" s="74" t="s">
        <v>605</v>
      </c>
      <c r="C28" s="75">
        <v>88705.06</v>
      </c>
      <c r="D28" s="75">
        <v>90468.62</v>
      </c>
      <c r="E28" s="76">
        <v>0.019881165741841622</v>
      </c>
      <c r="F28" s="75">
        <v>93982.64</v>
      </c>
      <c r="G28" s="76">
        <v>0.038842418509313026</v>
      </c>
    </row>
    <row r="29" spans="1:7" ht="15">
      <c r="A29" s="73">
        <v>22</v>
      </c>
      <c r="B29" s="74" t="s">
        <v>607</v>
      </c>
      <c r="C29" s="75">
        <v>88231.71</v>
      </c>
      <c r="D29" s="75">
        <v>92823.17</v>
      </c>
      <c r="E29" s="76">
        <v>0.052038660477055076</v>
      </c>
      <c r="F29" s="75">
        <v>97849.01</v>
      </c>
      <c r="G29" s="76">
        <v>0.05414424006419938</v>
      </c>
    </row>
    <row r="30" spans="1:7" ht="15">
      <c r="A30" s="73">
        <v>23</v>
      </c>
      <c r="B30" s="74" t="s">
        <v>609</v>
      </c>
      <c r="C30" s="75">
        <v>74970.45</v>
      </c>
      <c r="D30" s="75">
        <v>66231.02</v>
      </c>
      <c r="E30" s="76">
        <v>-0.11657166256838514</v>
      </c>
      <c r="F30" s="75">
        <v>65460.5</v>
      </c>
      <c r="G30" s="76">
        <v>-0.011633823546730926</v>
      </c>
    </row>
    <row r="31" spans="1:7" ht="15">
      <c r="A31" s="73">
        <v>24</v>
      </c>
      <c r="B31" s="74" t="s">
        <v>611</v>
      </c>
      <c r="C31" s="75">
        <v>86458.63</v>
      </c>
      <c r="D31" s="75">
        <v>84876.3</v>
      </c>
      <c r="E31" s="76">
        <v>-0.018301585394078113</v>
      </c>
      <c r="F31" s="75">
        <v>93000.6</v>
      </c>
      <c r="G31" s="76">
        <v>0.09571929973384807</v>
      </c>
    </row>
    <row r="32" spans="1:7" ht="15">
      <c r="A32" s="73">
        <v>25</v>
      </c>
      <c r="B32" s="74" t="s">
        <v>613</v>
      </c>
      <c r="C32" s="75">
        <v>69980.36</v>
      </c>
      <c r="D32" s="75">
        <v>64287.29</v>
      </c>
      <c r="E32" s="76">
        <v>-0.08135239658669946</v>
      </c>
      <c r="F32" s="75">
        <v>75000</v>
      </c>
      <c r="G32" s="76">
        <v>0.16663807107128026</v>
      </c>
    </row>
    <row r="33" spans="1:7" ht="15">
      <c r="A33" s="73">
        <v>26</v>
      </c>
      <c r="B33" s="74" t="s">
        <v>615</v>
      </c>
      <c r="C33" s="75">
        <v>62082.5</v>
      </c>
      <c r="D33" s="75">
        <v>64740.53</v>
      </c>
      <c r="E33" s="76">
        <v>0.04281448073128491</v>
      </c>
      <c r="F33" s="75">
        <v>70564</v>
      </c>
      <c r="G33" s="76">
        <v>0.08995091637340624</v>
      </c>
    </row>
    <row r="34" spans="1:7" ht="15">
      <c r="A34" s="73">
        <v>27</v>
      </c>
      <c r="B34" s="74" t="s">
        <v>617</v>
      </c>
      <c r="C34" s="75">
        <v>75461.59</v>
      </c>
      <c r="D34" s="75">
        <v>75596.34</v>
      </c>
      <c r="E34" s="76">
        <v>0.0017856766601391794</v>
      </c>
      <c r="F34" s="75">
        <v>81001.29</v>
      </c>
      <c r="G34" s="76">
        <v>0.0714975090063883</v>
      </c>
    </row>
    <row r="35" spans="1:7" ht="15">
      <c r="A35" s="73">
        <v>28</v>
      </c>
      <c r="B35" s="74" t="s">
        <v>619</v>
      </c>
      <c r="C35" s="75">
        <v>70514.64</v>
      </c>
      <c r="D35" s="75">
        <v>74140</v>
      </c>
      <c r="E35" s="76">
        <v>0.05141286972464165</v>
      </c>
      <c r="F35" s="75">
        <v>76364.18</v>
      </c>
      <c r="G35" s="76">
        <v>0.029999730240086286</v>
      </c>
    </row>
    <row r="36" spans="1:7" ht="15">
      <c r="A36" s="73">
        <v>29</v>
      </c>
      <c r="B36" s="74" t="s">
        <v>621</v>
      </c>
      <c r="C36" s="75">
        <v>115911.99</v>
      </c>
      <c r="D36" s="75">
        <v>118158.77</v>
      </c>
      <c r="E36" s="76">
        <v>0.019383499498196954</v>
      </c>
      <c r="F36" s="75">
        <v>122253.13</v>
      </c>
      <c r="G36" s="76">
        <v>0.03465134242680423</v>
      </c>
    </row>
    <row r="37" spans="1:7" ht="15">
      <c r="A37" s="73">
        <v>30</v>
      </c>
      <c r="B37" s="74" t="s">
        <v>623</v>
      </c>
      <c r="C37" s="75">
        <v>92154.96</v>
      </c>
      <c r="D37" s="75">
        <v>93531.75</v>
      </c>
      <c r="E37" s="76">
        <v>0.01493994463238879</v>
      </c>
      <c r="F37" s="75">
        <v>85862.15</v>
      </c>
      <c r="G37" s="76">
        <v>-0.08199996257955189</v>
      </c>
    </row>
    <row r="38" spans="1:7" ht="15">
      <c r="A38" s="73">
        <v>31</v>
      </c>
      <c r="B38" s="74" t="s">
        <v>625</v>
      </c>
      <c r="C38" s="75">
        <v>70242.77</v>
      </c>
      <c r="D38" s="75">
        <v>71276.78</v>
      </c>
      <c r="E38" s="76">
        <v>0.014720518567248986</v>
      </c>
      <c r="F38" s="75">
        <v>75199.4</v>
      </c>
      <c r="G38" s="76">
        <v>0.0550336308682855</v>
      </c>
    </row>
    <row r="39" spans="1:7" ht="15">
      <c r="A39" s="73">
        <v>32</v>
      </c>
      <c r="B39" s="74" t="s">
        <v>627</v>
      </c>
      <c r="C39" s="75">
        <v>87484.98</v>
      </c>
      <c r="D39" s="75">
        <v>90427.5</v>
      </c>
      <c r="E39" s="76">
        <v>0.03363457361480804</v>
      </c>
      <c r="F39" s="75">
        <v>94544.75</v>
      </c>
      <c r="G39" s="76">
        <v>0.04553095020873066</v>
      </c>
    </row>
    <row r="40" spans="1:7" ht="15">
      <c r="A40" s="73">
        <v>33</v>
      </c>
      <c r="B40" s="74" t="s">
        <v>629</v>
      </c>
      <c r="C40" s="75">
        <v>73884.52</v>
      </c>
      <c r="D40" s="75">
        <v>76244.86</v>
      </c>
      <c r="E40" s="76">
        <v>0.03194634004524888</v>
      </c>
      <c r="F40" s="75">
        <v>79294.67</v>
      </c>
      <c r="G40" s="76">
        <v>0.04000020460395626</v>
      </c>
    </row>
    <row r="41" spans="1:7" ht="15">
      <c r="A41" s="73">
        <v>34</v>
      </c>
      <c r="B41" s="74" t="s">
        <v>631</v>
      </c>
      <c r="C41" s="75">
        <v>89791.56</v>
      </c>
      <c r="D41" s="75">
        <v>91810.05</v>
      </c>
      <c r="E41" s="76">
        <v>0.02247972972069978</v>
      </c>
      <c r="F41" s="75">
        <v>95213.89</v>
      </c>
      <c r="G41" s="76">
        <v>0.03707480825900866</v>
      </c>
    </row>
    <row r="42" spans="1:7" ht="15">
      <c r="A42" s="73">
        <v>35</v>
      </c>
      <c r="B42" s="74" t="s">
        <v>633</v>
      </c>
      <c r="C42" s="75">
        <v>70312.31</v>
      </c>
      <c r="D42" s="75">
        <v>73005.41</v>
      </c>
      <c r="E42" s="76">
        <v>0.038301970167101684</v>
      </c>
      <c r="F42" s="75">
        <v>74868.14</v>
      </c>
      <c r="G42" s="76">
        <v>0.025514958411986033</v>
      </c>
    </row>
    <row r="43" spans="1:7" ht="15">
      <c r="A43" s="73">
        <v>36</v>
      </c>
      <c r="B43" s="74" t="s">
        <v>635</v>
      </c>
      <c r="C43" s="75">
        <v>83042.66</v>
      </c>
      <c r="D43" s="75">
        <v>84587.72</v>
      </c>
      <c r="E43" s="76">
        <v>0.01860561788362758</v>
      </c>
      <c r="F43" s="75">
        <v>85105</v>
      </c>
      <c r="G43" s="76">
        <v>0.006115308463214175</v>
      </c>
    </row>
    <row r="44" spans="1:7" ht="15">
      <c r="A44" s="73">
        <v>37</v>
      </c>
      <c r="B44" s="74" t="s">
        <v>637</v>
      </c>
      <c r="C44" s="75">
        <v>79568.59</v>
      </c>
      <c r="D44" s="75">
        <v>106326.46</v>
      </c>
      <c r="E44" s="76">
        <v>0.3362868438412696</v>
      </c>
      <c r="F44" s="75">
        <v>79945.01</v>
      </c>
      <c r="G44" s="76">
        <v>-0.24811744884575304</v>
      </c>
    </row>
    <row r="45" spans="1:7" ht="15">
      <c r="A45" s="73">
        <v>38</v>
      </c>
      <c r="B45" s="74" t="s">
        <v>639</v>
      </c>
      <c r="C45" s="75">
        <v>57897.58</v>
      </c>
      <c r="D45" s="75">
        <v>58467.58</v>
      </c>
      <c r="E45" s="76">
        <v>0.009844971067875408</v>
      </c>
      <c r="F45" s="75">
        <v>69736.36</v>
      </c>
      <c r="G45" s="76">
        <v>0.19273552967302554</v>
      </c>
    </row>
    <row r="46" spans="1:7" ht="15">
      <c r="A46" s="73">
        <v>39</v>
      </c>
      <c r="B46" s="74" t="s">
        <v>641</v>
      </c>
      <c r="C46" s="75">
        <v>67947.48</v>
      </c>
      <c r="D46" s="75">
        <v>69702.45</v>
      </c>
      <c r="E46" s="76">
        <v>0.025828330940308675</v>
      </c>
      <c r="F46" s="75">
        <v>72592.27</v>
      </c>
      <c r="G46" s="76">
        <v>0.04145937481394135</v>
      </c>
    </row>
    <row r="47" spans="1:7" ht="15">
      <c r="A47" s="73">
        <v>40</v>
      </c>
      <c r="B47" s="74" t="s">
        <v>643</v>
      </c>
      <c r="C47" s="75">
        <v>71425.8</v>
      </c>
      <c r="D47" s="75">
        <v>69857.26</v>
      </c>
      <c r="E47" s="76">
        <v>-0.021960412063988244</v>
      </c>
      <c r="F47" s="75">
        <v>82979</v>
      </c>
      <c r="G47" s="76">
        <v>0.18783645393478077</v>
      </c>
    </row>
    <row r="48" spans="1:7" ht="15">
      <c r="A48" s="73">
        <v>41</v>
      </c>
      <c r="B48" s="74" t="s">
        <v>645</v>
      </c>
      <c r="C48" s="75">
        <v>66552.37</v>
      </c>
      <c r="D48" s="75">
        <v>72650.67</v>
      </c>
      <c r="E48" s="76">
        <v>0.09163159779283592</v>
      </c>
      <c r="F48" s="75">
        <v>74607.9</v>
      </c>
      <c r="G48" s="76">
        <v>0.02694028836898532</v>
      </c>
    </row>
    <row r="49" spans="1:7" ht="15">
      <c r="A49" s="73">
        <v>42</v>
      </c>
      <c r="B49" s="74" t="s">
        <v>647</v>
      </c>
      <c r="C49" s="75">
        <v>90895.76</v>
      </c>
      <c r="D49" s="75">
        <v>92889.18</v>
      </c>
      <c r="E49" s="76">
        <v>0.02193083593778189</v>
      </c>
      <c r="F49" s="75">
        <v>96195.72</v>
      </c>
      <c r="G49" s="76">
        <v>0.03559661092928157</v>
      </c>
    </row>
    <row r="50" spans="1:7" ht="15">
      <c r="A50" s="73">
        <v>43</v>
      </c>
      <c r="B50" s="74" t="s">
        <v>649</v>
      </c>
      <c r="C50" s="75">
        <v>86233.55</v>
      </c>
      <c r="D50" s="75">
        <v>91995.26</v>
      </c>
      <c r="E50" s="76">
        <v>0.06681517808324022</v>
      </c>
      <c r="F50" s="75">
        <v>91654.59</v>
      </c>
      <c r="G50" s="76">
        <v>-0.0037031255740784808</v>
      </c>
    </row>
    <row r="51" spans="1:7" ht="15">
      <c r="A51" s="73">
        <v>44</v>
      </c>
      <c r="B51" s="74" t="s">
        <v>651</v>
      </c>
      <c r="C51" s="75">
        <v>68311.8</v>
      </c>
      <c r="D51" s="75">
        <v>70740.59</v>
      </c>
      <c r="E51" s="76">
        <v>0.035554472287364636</v>
      </c>
      <c r="F51" s="75">
        <v>73035.63</v>
      </c>
      <c r="G51" s="76">
        <v>0.03244304295454725</v>
      </c>
    </row>
    <row r="52" spans="1:7" ht="15">
      <c r="A52" s="73">
        <v>45</v>
      </c>
      <c r="B52" s="74" t="s">
        <v>653</v>
      </c>
      <c r="C52" s="75">
        <v>59168.4</v>
      </c>
      <c r="D52" s="75">
        <v>60943.38</v>
      </c>
      <c r="E52" s="76">
        <v>0.029998783134240536</v>
      </c>
      <c r="F52" s="75">
        <v>61689.18</v>
      </c>
      <c r="G52" s="76">
        <v>0.012237588397624233</v>
      </c>
    </row>
    <row r="53" spans="1:7" ht="15">
      <c r="A53" s="73">
        <v>46</v>
      </c>
      <c r="B53" s="74" t="s">
        <v>655</v>
      </c>
      <c r="C53" s="75">
        <v>83966.04</v>
      </c>
      <c r="D53" s="75">
        <v>87429.19</v>
      </c>
      <c r="E53" s="76">
        <v>0.041244650813590855</v>
      </c>
      <c r="F53" s="75">
        <v>91998.29</v>
      </c>
      <c r="G53" s="76">
        <v>0.05226057796028982</v>
      </c>
    </row>
    <row r="54" spans="1:7" ht="15">
      <c r="A54" s="73">
        <v>48</v>
      </c>
      <c r="B54" s="74" t="s">
        <v>657</v>
      </c>
      <c r="C54" s="75">
        <v>77226.77</v>
      </c>
      <c r="D54" s="75">
        <v>83270.18</v>
      </c>
      <c r="E54" s="76">
        <v>0.07825537698909324</v>
      </c>
      <c r="F54" s="75">
        <v>86601.2</v>
      </c>
      <c r="G54" s="76">
        <v>0.04000255553668808</v>
      </c>
    </row>
    <row r="55" spans="1:7" ht="15">
      <c r="A55" s="73">
        <v>49</v>
      </c>
      <c r="B55" s="74" t="s">
        <v>659</v>
      </c>
      <c r="C55" s="75">
        <v>67964.42</v>
      </c>
      <c r="D55" s="75">
        <v>70100.29</v>
      </c>
      <c r="E55" s="76">
        <v>0.031426296288557865</v>
      </c>
      <c r="F55" s="75">
        <v>77782</v>
      </c>
      <c r="G55" s="76">
        <v>0.10958171499718494</v>
      </c>
    </row>
    <row r="56" spans="1:7" ht="15">
      <c r="A56" s="73">
        <v>50</v>
      </c>
      <c r="B56" s="74" t="s">
        <v>661</v>
      </c>
      <c r="C56" s="75">
        <v>76139.25</v>
      </c>
      <c r="D56" s="75">
        <v>78379.75</v>
      </c>
      <c r="E56" s="76">
        <v>0.029426347120571794</v>
      </c>
      <c r="F56" s="75">
        <v>84255</v>
      </c>
      <c r="G56" s="76">
        <v>0.07495877442834398</v>
      </c>
    </row>
    <row r="57" spans="1:7" ht="15">
      <c r="A57" s="73">
        <v>51</v>
      </c>
      <c r="B57" s="74" t="s">
        <v>663</v>
      </c>
      <c r="C57" s="75">
        <v>72453.67</v>
      </c>
      <c r="D57" s="75">
        <v>74626.68</v>
      </c>
      <c r="E57" s="76">
        <v>0.029991717465795764</v>
      </c>
      <c r="F57" s="75">
        <v>77637</v>
      </c>
      <c r="G57" s="76">
        <v>0.04033838836191039</v>
      </c>
    </row>
    <row r="58" spans="1:7" ht="15">
      <c r="A58" s="73">
        <v>52</v>
      </c>
      <c r="B58" s="74" t="s">
        <v>665</v>
      </c>
      <c r="C58" s="75">
        <v>57385.46</v>
      </c>
      <c r="D58" s="75">
        <v>61895.93</v>
      </c>
      <c r="E58" s="76">
        <v>0.0785995267790831</v>
      </c>
      <c r="F58" s="75">
        <v>60566.85</v>
      </c>
      <c r="G58" s="76">
        <v>-0.02147281735648854</v>
      </c>
    </row>
    <row r="59" spans="1:7" ht="15">
      <c r="A59" s="73">
        <v>53</v>
      </c>
      <c r="B59" s="74" t="s">
        <v>667</v>
      </c>
      <c r="C59" s="75">
        <v>109153.59</v>
      </c>
      <c r="D59" s="75">
        <v>115816.19</v>
      </c>
      <c r="E59" s="76">
        <v>0.0610387619866648</v>
      </c>
      <c r="F59" s="75">
        <v>119889.23</v>
      </c>
      <c r="G59" s="76">
        <v>0.035168140136538684</v>
      </c>
    </row>
    <row r="60" spans="1:7" ht="15">
      <c r="A60" s="73">
        <v>54</v>
      </c>
      <c r="B60" s="74" t="s">
        <v>669</v>
      </c>
      <c r="C60" s="75">
        <v>84206.84</v>
      </c>
      <c r="D60" s="75">
        <v>90021.77</v>
      </c>
      <c r="E60" s="76">
        <v>0.06905531664648623</v>
      </c>
      <c r="F60" s="75">
        <v>89080.8</v>
      </c>
      <c r="G60" s="76">
        <v>-0.010452693831725424</v>
      </c>
    </row>
    <row r="61" spans="1:7" ht="15">
      <c r="A61" s="73">
        <v>55</v>
      </c>
      <c r="B61" s="74" t="s">
        <v>671</v>
      </c>
      <c r="C61" s="75">
        <v>68051.79</v>
      </c>
      <c r="D61" s="75">
        <v>71161.65</v>
      </c>
      <c r="E61" s="76">
        <v>0.04569843056295797</v>
      </c>
      <c r="F61" s="75">
        <v>74065</v>
      </c>
      <c r="G61" s="76">
        <v>0.04079936314011845</v>
      </c>
    </row>
    <row r="62" spans="1:7" ht="15">
      <c r="A62" s="73">
        <v>56</v>
      </c>
      <c r="B62" s="74" t="s">
        <v>673</v>
      </c>
      <c r="C62" s="75">
        <v>76594.52</v>
      </c>
      <c r="D62" s="75">
        <v>80916.75</v>
      </c>
      <c r="E62" s="76">
        <v>0.05643001614214693</v>
      </c>
      <c r="F62" s="75">
        <v>81923.25</v>
      </c>
      <c r="G62" s="76">
        <v>0.01243871015580833</v>
      </c>
    </row>
    <row r="63" spans="1:7" ht="15">
      <c r="A63" s="73">
        <v>57</v>
      </c>
      <c r="B63" s="74" t="s">
        <v>675</v>
      </c>
      <c r="C63" s="75">
        <v>70442.36</v>
      </c>
      <c r="D63" s="75">
        <v>69296.65</v>
      </c>
      <c r="E63" s="76">
        <v>-0.016264503347133807</v>
      </c>
      <c r="F63" s="75">
        <v>57655</v>
      </c>
      <c r="G63" s="76">
        <v>-0.1679972985707101</v>
      </c>
    </row>
    <row r="64" spans="1:7" ht="15">
      <c r="A64" s="73">
        <v>58</v>
      </c>
      <c r="B64" s="74" t="s">
        <v>676</v>
      </c>
      <c r="C64" s="75">
        <v>62579.23</v>
      </c>
      <c r="D64" s="75">
        <v>63692.65</v>
      </c>
      <c r="E64" s="76">
        <v>0.01779216522798377</v>
      </c>
      <c r="F64" s="75">
        <v>65490.2</v>
      </c>
      <c r="G64" s="76">
        <v>0.02822225170408199</v>
      </c>
    </row>
    <row r="65" spans="1:7" ht="15">
      <c r="A65" s="73">
        <v>59</v>
      </c>
      <c r="B65" s="74" t="s">
        <v>678</v>
      </c>
      <c r="C65" s="75">
        <v>66586.68</v>
      </c>
      <c r="D65" s="75">
        <v>67935.92</v>
      </c>
      <c r="E65" s="76">
        <v>0.020262911441147224</v>
      </c>
      <c r="F65" s="75">
        <v>71913</v>
      </c>
      <c r="G65" s="76">
        <v>0.05854163747248875</v>
      </c>
    </row>
    <row r="66" spans="1:7" ht="15">
      <c r="A66" s="73">
        <v>60</v>
      </c>
      <c r="B66" s="74" t="s">
        <v>680</v>
      </c>
      <c r="C66" s="75">
        <v>71355.47</v>
      </c>
      <c r="D66" s="75">
        <v>72423.51</v>
      </c>
      <c r="E66" s="76">
        <v>0.014967878426138892</v>
      </c>
      <c r="F66" s="75">
        <v>76107</v>
      </c>
      <c r="G66" s="76">
        <v>0.05086041811560915</v>
      </c>
    </row>
    <row r="67" spans="1:7" ht="15">
      <c r="A67" s="73">
        <v>62</v>
      </c>
      <c r="B67" s="74" t="s">
        <v>682</v>
      </c>
      <c r="C67" s="75">
        <v>78049.63</v>
      </c>
      <c r="D67" s="75">
        <v>80543.25</v>
      </c>
      <c r="E67" s="76">
        <v>0.03194915850337776</v>
      </c>
      <c r="F67" s="75">
        <v>82326.5</v>
      </c>
      <c r="G67" s="76">
        <v>0.022140278670155444</v>
      </c>
    </row>
    <row r="68" spans="1:7" ht="15">
      <c r="A68" s="73">
        <v>63</v>
      </c>
      <c r="B68" s="74" t="s">
        <v>684</v>
      </c>
      <c r="C68" s="75">
        <v>83688.51</v>
      </c>
      <c r="D68" s="75">
        <v>86774.26</v>
      </c>
      <c r="E68" s="76">
        <v>0.03687184776022412</v>
      </c>
      <c r="F68" s="75">
        <v>88484.25</v>
      </c>
      <c r="G68" s="76">
        <v>0.019706189369981475</v>
      </c>
    </row>
    <row r="69" spans="1:7" ht="15">
      <c r="A69" s="73">
        <v>65</v>
      </c>
      <c r="B69" s="74" t="s">
        <v>686</v>
      </c>
      <c r="C69" s="75">
        <v>73416.44</v>
      </c>
      <c r="D69" s="75">
        <v>81353.83</v>
      </c>
      <c r="E69" s="76">
        <v>0.10811461302127978</v>
      </c>
      <c r="F69" s="75">
        <v>81584</v>
      </c>
      <c r="G69" s="76">
        <v>0.002829246023205112</v>
      </c>
    </row>
    <row r="70" spans="1:7" ht="15">
      <c r="A70" s="73">
        <v>66</v>
      </c>
      <c r="B70" s="74" t="s">
        <v>688</v>
      </c>
      <c r="C70" s="75">
        <v>78315</v>
      </c>
      <c r="D70" s="75">
        <v>71688.81</v>
      </c>
      <c r="E70" s="76">
        <v>-0.08460946178892936</v>
      </c>
      <c r="F70" s="75">
        <v>82428.67</v>
      </c>
      <c r="G70" s="76">
        <v>0.14981222313496345</v>
      </c>
    </row>
    <row r="71" spans="1:7" ht="15">
      <c r="A71" s="73">
        <v>67</v>
      </c>
      <c r="B71" s="74" t="s">
        <v>690</v>
      </c>
      <c r="C71" s="75">
        <v>70145.84</v>
      </c>
      <c r="D71" s="75">
        <v>73281.07</v>
      </c>
      <c r="E71" s="76">
        <v>0.044695879327983024</v>
      </c>
      <c r="F71" s="75">
        <v>76712.83</v>
      </c>
      <c r="G71" s="76">
        <v>0.04683010223513384</v>
      </c>
    </row>
    <row r="72" spans="1:7" ht="15">
      <c r="A72" s="73">
        <v>68</v>
      </c>
      <c r="B72" s="74" t="s">
        <v>692</v>
      </c>
      <c r="C72" s="75">
        <v>76209.79</v>
      </c>
      <c r="D72" s="75">
        <v>76484.98</v>
      </c>
      <c r="E72" s="76">
        <v>0.003610953395882577</v>
      </c>
      <c r="F72" s="75">
        <v>79531.13</v>
      </c>
      <c r="G72" s="76">
        <v>0.039826773831934226</v>
      </c>
    </row>
    <row r="73" spans="1:7" ht="15">
      <c r="A73" s="73">
        <v>69</v>
      </c>
      <c r="B73" s="74" t="s">
        <v>694</v>
      </c>
      <c r="C73" s="75">
        <v>66235.93</v>
      </c>
      <c r="D73" s="75">
        <v>71249.94</v>
      </c>
      <c r="E73" s="76">
        <v>0.07569924661735716</v>
      </c>
      <c r="F73" s="75">
        <v>71010</v>
      </c>
      <c r="G73" s="76">
        <v>-0.003367581783226825</v>
      </c>
    </row>
    <row r="74" spans="1:7" ht="15">
      <c r="A74" s="73">
        <v>70</v>
      </c>
      <c r="B74" s="74" t="s">
        <v>696</v>
      </c>
      <c r="C74" s="75">
        <v>62616.22</v>
      </c>
      <c r="D74" s="75">
        <v>64036.11</v>
      </c>
      <c r="E74" s="76">
        <v>0.022676073388013585</v>
      </c>
      <c r="F74" s="75">
        <v>68705.71</v>
      </c>
      <c r="G74" s="76">
        <v>0.07292135640344188</v>
      </c>
    </row>
    <row r="75" spans="1:7" ht="15">
      <c r="A75" s="73">
        <v>71</v>
      </c>
      <c r="B75" s="74" t="s">
        <v>698</v>
      </c>
      <c r="C75" s="75">
        <v>74271.45</v>
      </c>
      <c r="D75" s="75">
        <v>75170.64</v>
      </c>
      <c r="E75" s="76">
        <v>0.012106805508711682</v>
      </c>
      <c r="F75" s="75">
        <v>77040.8</v>
      </c>
      <c r="G75" s="76">
        <v>0.024878862279209102</v>
      </c>
    </row>
    <row r="76" spans="1:7" ht="15">
      <c r="A76" s="73">
        <v>72</v>
      </c>
      <c r="B76" s="74" t="s">
        <v>700</v>
      </c>
      <c r="C76" s="75">
        <v>81342.3</v>
      </c>
      <c r="D76" s="75">
        <v>81803.72</v>
      </c>
      <c r="E76" s="76">
        <v>0.005672571343569022</v>
      </c>
      <c r="F76" s="75">
        <v>84772.33</v>
      </c>
      <c r="G76" s="76">
        <v>0.03628942546867053</v>
      </c>
    </row>
    <row r="77" spans="1:7" ht="15">
      <c r="A77" s="73">
        <v>73</v>
      </c>
      <c r="B77" s="74" t="s">
        <v>702</v>
      </c>
      <c r="C77" s="75">
        <v>76116.57</v>
      </c>
      <c r="D77" s="75">
        <v>76721.37</v>
      </c>
      <c r="E77" s="76">
        <v>0.007945707485242481</v>
      </c>
      <c r="F77" s="75">
        <v>74378.33</v>
      </c>
      <c r="G77" s="76">
        <v>-0.030539600635390074</v>
      </c>
    </row>
    <row r="78" spans="1:7" ht="15">
      <c r="A78" s="73">
        <v>74</v>
      </c>
      <c r="B78" s="74" t="s">
        <v>704</v>
      </c>
      <c r="C78" s="75">
        <v>79891.22</v>
      </c>
      <c r="D78" s="75">
        <v>80426.91</v>
      </c>
      <c r="E78" s="76">
        <v>0.006705242453426186</v>
      </c>
      <c r="F78" s="75">
        <v>87455.44</v>
      </c>
      <c r="G78" s="76">
        <v>0.0873902777068023</v>
      </c>
    </row>
    <row r="79" spans="1:7" ht="15">
      <c r="A79" s="73">
        <v>75</v>
      </c>
      <c r="B79" s="74" t="s">
        <v>706</v>
      </c>
      <c r="C79" s="75">
        <v>97312.51</v>
      </c>
      <c r="D79" s="75">
        <v>100173.23</v>
      </c>
      <c r="E79" s="76">
        <v>0.02939724810304445</v>
      </c>
      <c r="F79" s="75">
        <v>109330.34</v>
      </c>
      <c r="G79" s="76">
        <v>0.09141274570062285</v>
      </c>
    </row>
    <row r="80" spans="1:7" ht="15">
      <c r="A80" s="73">
        <v>77</v>
      </c>
      <c r="B80" s="74" t="s">
        <v>708</v>
      </c>
      <c r="C80" s="75">
        <v>73137.93</v>
      </c>
      <c r="D80" s="75">
        <v>74090.89</v>
      </c>
      <c r="E80" s="76">
        <v>0.01302962771847671</v>
      </c>
      <c r="F80" s="75">
        <v>75943.16</v>
      </c>
      <c r="G80" s="76">
        <v>0.024999969631894103</v>
      </c>
    </row>
    <row r="81" spans="1:7" ht="15">
      <c r="A81" s="73">
        <v>78</v>
      </c>
      <c r="B81" s="74" t="s">
        <v>710</v>
      </c>
      <c r="C81" s="75">
        <v>76521.5</v>
      </c>
      <c r="D81" s="75">
        <v>80387</v>
      </c>
      <c r="E81" s="76">
        <v>0.05051521467822773</v>
      </c>
      <c r="F81" s="75">
        <v>83634</v>
      </c>
      <c r="G81" s="76">
        <v>0.04039210320076636</v>
      </c>
    </row>
    <row r="82" spans="1:7" ht="15">
      <c r="A82" s="73">
        <v>79</v>
      </c>
      <c r="B82" s="74" t="s">
        <v>712</v>
      </c>
      <c r="C82" s="75">
        <v>75858.32</v>
      </c>
      <c r="D82" s="75">
        <v>79136.64</v>
      </c>
      <c r="E82" s="76">
        <v>0.04321635385545042</v>
      </c>
      <c r="F82" s="75">
        <v>82303.33</v>
      </c>
      <c r="G82" s="76">
        <v>0.040015471973538386</v>
      </c>
    </row>
    <row r="83" spans="1:7" ht="15">
      <c r="A83" s="73">
        <v>80</v>
      </c>
      <c r="B83" s="74" t="s">
        <v>714</v>
      </c>
      <c r="C83" s="75">
        <v>87721.75</v>
      </c>
      <c r="D83" s="75">
        <v>88585.38</v>
      </c>
      <c r="E83" s="76">
        <v>0.009845106829264205</v>
      </c>
      <c r="F83" s="75">
        <v>92307</v>
      </c>
      <c r="G83" s="76">
        <v>0.04201167280650586</v>
      </c>
    </row>
    <row r="84" spans="1:7" ht="15">
      <c r="A84" s="73">
        <v>81</v>
      </c>
      <c r="B84" s="74" t="s">
        <v>716</v>
      </c>
      <c r="C84" s="75">
        <v>63079.99</v>
      </c>
      <c r="D84" s="75">
        <v>66827.83</v>
      </c>
      <c r="E84" s="76">
        <v>0.05941408678092697</v>
      </c>
      <c r="F84" s="75">
        <v>70841</v>
      </c>
      <c r="G84" s="76">
        <v>0.06005237638271366</v>
      </c>
    </row>
    <row r="85" spans="1:7" ht="15">
      <c r="A85" s="73">
        <v>82</v>
      </c>
      <c r="B85" s="74" t="s">
        <v>718</v>
      </c>
      <c r="C85" s="75">
        <v>78352.42</v>
      </c>
      <c r="D85" s="75">
        <v>80181.47</v>
      </c>
      <c r="E85" s="76">
        <v>0.02334388650663244</v>
      </c>
      <c r="F85" s="75">
        <v>81195.1</v>
      </c>
      <c r="G85" s="76">
        <v>0.012641698886288966</v>
      </c>
    </row>
    <row r="86" spans="1:7" ht="15">
      <c r="A86" s="73">
        <v>83</v>
      </c>
      <c r="B86" s="74" t="s">
        <v>720</v>
      </c>
      <c r="C86" s="75">
        <v>63723.23</v>
      </c>
      <c r="D86" s="75">
        <v>64571.22</v>
      </c>
      <c r="E86" s="76">
        <v>0.013307391982484207</v>
      </c>
      <c r="F86" s="75">
        <v>65492.85</v>
      </c>
      <c r="G86" s="76">
        <v>0.014273077076753404</v>
      </c>
    </row>
    <row r="87" spans="1:7" ht="15">
      <c r="A87" s="73">
        <v>84</v>
      </c>
      <c r="B87" s="74" t="s">
        <v>722</v>
      </c>
      <c r="C87" s="75">
        <v>67522.86</v>
      </c>
      <c r="D87" s="75">
        <v>69769.57</v>
      </c>
      <c r="E87" s="76">
        <v>0.03327332402685568</v>
      </c>
      <c r="F87" s="75">
        <v>72787.5</v>
      </c>
      <c r="G87" s="76">
        <v>0.04325567722432555</v>
      </c>
    </row>
    <row r="88" spans="1:7" ht="15">
      <c r="A88" s="73">
        <v>85</v>
      </c>
      <c r="B88" s="74" t="s">
        <v>724</v>
      </c>
      <c r="C88" s="75">
        <v>85176.73</v>
      </c>
      <c r="D88" s="75">
        <v>88861.2</v>
      </c>
      <c r="E88" s="76">
        <v>0.043256767429320275</v>
      </c>
      <c r="F88" s="75">
        <v>91659.9</v>
      </c>
      <c r="G88" s="76">
        <v>0.03149518575036114</v>
      </c>
    </row>
    <row r="89" spans="1:7" ht="15">
      <c r="A89" s="73">
        <v>86</v>
      </c>
      <c r="B89" s="74" t="s">
        <v>725</v>
      </c>
      <c r="C89" s="75">
        <v>66848.27</v>
      </c>
      <c r="D89" s="75">
        <v>76829.73</v>
      </c>
      <c r="E89" s="76">
        <v>0.14931515804373086</v>
      </c>
      <c r="F89" s="75">
        <v>80716.69</v>
      </c>
      <c r="G89" s="76">
        <v>0.05059187374470797</v>
      </c>
    </row>
    <row r="90" spans="1:7" ht="15">
      <c r="A90" s="73">
        <v>87</v>
      </c>
      <c r="B90" s="74" t="s">
        <v>727</v>
      </c>
      <c r="C90" s="75">
        <v>69563</v>
      </c>
      <c r="D90" s="75">
        <v>70203.06</v>
      </c>
      <c r="E90" s="76">
        <v>0.009201155786840776</v>
      </c>
      <c r="F90" s="75">
        <v>74097.17</v>
      </c>
      <c r="G90" s="76">
        <v>0.05546923453194208</v>
      </c>
    </row>
    <row r="91" spans="1:7" ht="15">
      <c r="A91" s="73">
        <v>88</v>
      </c>
      <c r="B91" s="74" t="s">
        <v>729</v>
      </c>
      <c r="C91" s="75">
        <v>96150.72</v>
      </c>
      <c r="D91" s="75">
        <v>100619.45</v>
      </c>
      <c r="E91" s="76">
        <v>0.04647630303756434</v>
      </c>
      <c r="F91" s="75">
        <v>105900.77</v>
      </c>
      <c r="G91" s="76">
        <v>0.05248806269563189</v>
      </c>
    </row>
    <row r="92" spans="1:7" ht="15">
      <c r="A92" s="73">
        <v>89</v>
      </c>
      <c r="B92" s="74" t="s">
        <v>731</v>
      </c>
      <c r="C92" s="75">
        <v>98396.59</v>
      </c>
      <c r="D92" s="75">
        <v>103183.51</v>
      </c>
      <c r="E92" s="76">
        <v>0.048649246889551856</v>
      </c>
      <c r="F92" s="75">
        <v>103900.67</v>
      </c>
      <c r="G92" s="76">
        <v>0.006950335378201444</v>
      </c>
    </row>
    <row r="93" spans="1:7" ht="15">
      <c r="A93" s="73">
        <v>90</v>
      </c>
      <c r="B93" s="74" t="s">
        <v>733</v>
      </c>
      <c r="C93" s="75">
        <v>71074.72</v>
      </c>
      <c r="D93" s="75">
        <v>73784.77</v>
      </c>
      <c r="E93" s="76">
        <v>0.03812959094316515</v>
      </c>
      <c r="F93" s="75">
        <v>74307.91</v>
      </c>
      <c r="G93" s="76">
        <v>0.007090081056022823</v>
      </c>
    </row>
    <row r="94" spans="1:7" ht="15">
      <c r="A94" s="73">
        <v>91</v>
      </c>
      <c r="B94" s="74" t="s">
        <v>735</v>
      </c>
      <c r="C94" s="75">
        <v>80932.52</v>
      </c>
      <c r="D94" s="75">
        <v>93907.95</v>
      </c>
      <c r="E94" s="76">
        <v>0.16032405762232527</v>
      </c>
      <c r="F94" s="75">
        <v>86022.5</v>
      </c>
      <c r="G94" s="76">
        <v>-0.08396999402074046</v>
      </c>
    </row>
    <row r="95" spans="1:7" ht="15">
      <c r="A95" s="73">
        <v>92</v>
      </c>
      <c r="B95" s="74" t="s">
        <v>737</v>
      </c>
      <c r="C95" s="75">
        <v>67301.03</v>
      </c>
      <c r="D95" s="75">
        <v>68865.52</v>
      </c>
      <c r="E95" s="76">
        <v>0.02324615239915362</v>
      </c>
      <c r="F95" s="75">
        <v>71828.14</v>
      </c>
      <c r="G95" s="76">
        <v>0.043020367812513394</v>
      </c>
    </row>
    <row r="96" spans="1:7" ht="15">
      <c r="A96" s="73">
        <v>93</v>
      </c>
      <c r="B96" s="74" t="s">
        <v>739</v>
      </c>
      <c r="C96" s="75">
        <v>79549.77</v>
      </c>
      <c r="D96" s="75">
        <v>85793.14</v>
      </c>
      <c r="E96" s="76">
        <v>0.07848382214052907</v>
      </c>
      <c r="F96" s="75">
        <v>89224.75</v>
      </c>
      <c r="G96" s="76">
        <v>0.039998652572921234</v>
      </c>
    </row>
    <row r="97" spans="1:7" ht="15">
      <c r="A97" s="73">
        <v>94</v>
      </c>
      <c r="B97" s="74" t="s">
        <v>741</v>
      </c>
      <c r="C97" s="75">
        <v>74438.71</v>
      </c>
      <c r="D97" s="75">
        <v>75393.13</v>
      </c>
      <c r="E97" s="76">
        <v>0.012821554806632163</v>
      </c>
      <c r="F97" s="75">
        <v>78768.13</v>
      </c>
      <c r="G97" s="76">
        <v>0.044765351962440025</v>
      </c>
    </row>
    <row r="98" spans="1:7" ht="15">
      <c r="A98" s="73">
        <v>95</v>
      </c>
      <c r="B98" s="74" t="s">
        <v>743</v>
      </c>
      <c r="C98" s="75">
        <v>70072.9</v>
      </c>
      <c r="D98" s="75">
        <v>71580.5</v>
      </c>
      <c r="E98" s="76">
        <v>0.02151473679553728</v>
      </c>
      <c r="F98" s="75">
        <v>71941.75</v>
      </c>
      <c r="G98" s="76">
        <v>0.005046765529718389</v>
      </c>
    </row>
    <row r="99" spans="1:7" ht="15">
      <c r="A99" s="73">
        <v>96</v>
      </c>
      <c r="B99" s="74" t="s">
        <v>745</v>
      </c>
      <c r="C99" s="75">
        <v>69812.8</v>
      </c>
      <c r="D99" s="75">
        <v>72286.76</v>
      </c>
      <c r="E99" s="76">
        <v>0.03543705452295276</v>
      </c>
      <c r="F99" s="75">
        <v>72517.65</v>
      </c>
      <c r="G99" s="76">
        <v>0.0031940842278723736</v>
      </c>
    </row>
    <row r="100" spans="1:7" ht="15">
      <c r="A100" s="73">
        <v>97</v>
      </c>
      <c r="B100" s="74" t="s">
        <v>747</v>
      </c>
      <c r="C100" s="75">
        <v>71762.91</v>
      </c>
      <c r="D100" s="75">
        <v>74698.09</v>
      </c>
      <c r="E100" s="76">
        <v>0.04090107271290977</v>
      </c>
      <c r="F100" s="75">
        <v>78205.85</v>
      </c>
      <c r="G100" s="76">
        <v>0.046959165890319454</v>
      </c>
    </row>
    <row r="101" spans="1:7" ht="15">
      <c r="A101" s="73">
        <v>98</v>
      </c>
      <c r="B101" s="74" t="s">
        <v>749</v>
      </c>
      <c r="C101" s="75">
        <v>90937.6</v>
      </c>
      <c r="D101" s="75">
        <v>89786.04</v>
      </c>
      <c r="E101" s="76">
        <v>-0.012663188823984983</v>
      </c>
      <c r="F101" s="75">
        <v>93602</v>
      </c>
      <c r="G101" s="76">
        <v>0.042500593633487016</v>
      </c>
    </row>
    <row r="102" spans="1:7" ht="15">
      <c r="A102" s="117" t="s">
        <v>2392</v>
      </c>
      <c r="B102" s="92"/>
      <c r="C102" s="75">
        <v>0</v>
      </c>
      <c r="D102" s="75"/>
      <c r="E102" s="76"/>
      <c r="F102" s="75"/>
      <c r="G102" s="76"/>
    </row>
    <row r="103" spans="1:7" ht="15">
      <c r="A103" s="73">
        <v>101</v>
      </c>
      <c r="B103" s="74" t="s">
        <v>1502</v>
      </c>
      <c r="C103" s="75">
        <v>120099.98</v>
      </c>
      <c r="D103" s="75">
        <v>116906.4</v>
      </c>
      <c r="E103" s="76">
        <v>-0.026591011921900387</v>
      </c>
      <c r="F103" s="75">
        <v>113909.56</v>
      </c>
      <c r="G103" s="76">
        <v>-0.02563452471378813</v>
      </c>
    </row>
    <row r="104" spans="1:7" ht="15">
      <c r="A104" s="73">
        <v>102</v>
      </c>
      <c r="B104" s="74" t="s">
        <v>1504</v>
      </c>
      <c r="C104" s="75">
        <v>73465.64</v>
      </c>
      <c r="D104" s="75">
        <v>77204.81</v>
      </c>
      <c r="E104" s="76">
        <v>0.050896854638440514</v>
      </c>
      <c r="F104" s="75">
        <v>77385.17</v>
      </c>
      <c r="G104" s="76">
        <v>0.00233612387621962</v>
      </c>
    </row>
    <row r="105" spans="1:7" ht="15">
      <c r="A105" s="73">
        <v>103</v>
      </c>
      <c r="B105" s="74" t="s">
        <v>1506</v>
      </c>
      <c r="C105" s="75">
        <v>66325.02</v>
      </c>
      <c r="D105" s="75">
        <v>68784</v>
      </c>
      <c r="E105" s="76">
        <v>0.037074696698168985</v>
      </c>
      <c r="F105" s="75">
        <v>71613</v>
      </c>
      <c r="G105" s="76">
        <v>0.04112875087229595</v>
      </c>
    </row>
    <row r="106" spans="1:7" ht="15">
      <c r="A106" s="73">
        <v>104</v>
      </c>
      <c r="B106" s="74" t="s">
        <v>1508</v>
      </c>
      <c r="C106" s="75">
        <v>93102.55</v>
      </c>
      <c r="D106" s="75">
        <v>93143.14</v>
      </c>
      <c r="E106" s="76">
        <v>0.0004359708729781975</v>
      </c>
      <c r="F106" s="75">
        <v>96868.75</v>
      </c>
      <c r="G106" s="76">
        <v>0.039998758899474574</v>
      </c>
    </row>
    <row r="107" spans="1:7" ht="15">
      <c r="A107" s="73">
        <v>106</v>
      </c>
      <c r="B107" s="74" t="s">
        <v>1510</v>
      </c>
      <c r="C107" s="75">
        <v>84181.58</v>
      </c>
      <c r="D107" s="75">
        <v>88013.16</v>
      </c>
      <c r="E107" s="76">
        <v>0.045515657938470566</v>
      </c>
      <c r="F107" s="75">
        <v>89287.2</v>
      </c>
      <c r="G107" s="76">
        <v>0.01447556251815052</v>
      </c>
    </row>
    <row r="108" spans="1:7" ht="15">
      <c r="A108" s="73">
        <v>107</v>
      </c>
      <c r="B108" s="74" t="s">
        <v>1512</v>
      </c>
      <c r="C108" s="75">
        <v>65285.85</v>
      </c>
      <c r="D108" s="75">
        <v>65301.85</v>
      </c>
      <c r="E108" s="76">
        <v>0.00024507607697543676</v>
      </c>
      <c r="F108" s="75">
        <v>66934.46</v>
      </c>
      <c r="G108" s="76">
        <v>0.025000976235742378</v>
      </c>
    </row>
    <row r="109" spans="1:7" ht="15">
      <c r="A109" s="73">
        <v>108</v>
      </c>
      <c r="B109" s="74" t="s">
        <v>1514</v>
      </c>
      <c r="C109" s="75">
        <v>73114.2</v>
      </c>
      <c r="D109" s="75">
        <v>75991.6</v>
      </c>
      <c r="E109" s="76">
        <v>0.03935487224096024</v>
      </c>
      <c r="F109" s="75">
        <v>80745</v>
      </c>
      <c r="G109" s="76">
        <v>0.06255165044557542</v>
      </c>
    </row>
    <row r="110" spans="1:7" ht="15">
      <c r="A110" s="73">
        <v>109</v>
      </c>
      <c r="B110" s="74" t="s">
        <v>1516</v>
      </c>
      <c r="C110" s="75">
        <v>117839.95</v>
      </c>
      <c r="D110" s="75">
        <v>105159.11</v>
      </c>
      <c r="E110" s="76">
        <v>-0.10761070417969454</v>
      </c>
      <c r="F110" s="75">
        <v>110263.9</v>
      </c>
      <c r="G110" s="76">
        <v>0.04854348805348385</v>
      </c>
    </row>
    <row r="111" spans="1:7" ht="15">
      <c r="A111" s="73">
        <v>110</v>
      </c>
      <c r="B111" s="74" t="s">
        <v>1518</v>
      </c>
      <c r="C111" s="75">
        <v>94819.32</v>
      </c>
      <c r="D111" s="75">
        <v>98460.54</v>
      </c>
      <c r="E111" s="76">
        <v>0.038401667508267234</v>
      </c>
      <c r="F111" s="75">
        <v>102404.75</v>
      </c>
      <c r="G111" s="76">
        <v>0.04005878903365767</v>
      </c>
    </row>
    <row r="112" spans="1:7" ht="15">
      <c r="A112" s="73">
        <v>111</v>
      </c>
      <c r="B112" s="74" t="s">
        <v>1520</v>
      </c>
      <c r="C112" s="75">
        <v>60952.2</v>
      </c>
      <c r="D112" s="75">
        <v>62713</v>
      </c>
      <c r="E112" s="76">
        <v>0.028888210761875754</v>
      </c>
      <c r="F112" s="75">
        <v>65848.67</v>
      </c>
      <c r="G112" s="76">
        <v>0.05000031891314394</v>
      </c>
    </row>
    <row r="113" spans="1:7" ht="15">
      <c r="A113" s="73">
        <v>112</v>
      </c>
      <c r="B113" s="74" t="s">
        <v>1522</v>
      </c>
      <c r="C113" s="75">
        <v>78335.22</v>
      </c>
      <c r="D113" s="75">
        <v>77639.51</v>
      </c>
      <c r="E113" s="76">
        <v>-0.008881190350904844</v>
      </c>
      <c r="F113" s="75">
        <v>85257.45</v>
      </c>
      <c r="G113" s="76">
        <v>0.09811937246899172</v>
      </c>
    </row>
    <row r="114" spans="1:7" ht="15">
      <c r="A114" s="73">
        <v>113</v>
      </c>
      <c r="B114" s="74" t="s">
        <v>1524</v>
      </c>
      <c r="C114" s="75">
        <v>78209.28</v>
      </c>
      <c r="D114" s="75">
        <v>81657.99</v>
      </c>
      <c r="E114" s="76">
        <v>0.044095918029164904</v>
      </c>
      <c r="F114" s="75">
        <v>80003</v>
      </c>
      <c r="G114" s="76">
        <v>-0.020267336974618244</v>
      </c>
    </row>
    <row r="115" spans="1:7" ht="15">
      <c r="A115" s="73">
        <v>114</v>
      </c>
      <c r="B115" s="74" t="s">
        <v>1526</v>
      </c>
      <c r="C115" s="75">
        <v>83051.76</v>
      </c>
      <c r="D115" s="75">
        <v>83673.1</v>
      </c>
      <c r="E115" s="76">
        <v>0.007481358612990485</v>
      </c>
      <c r="F115" s="75">
        <v>87856.75</v>
      </c>
      <c r="G115" s="76">
        <v>0.04999994024363863</v>
      </c>
    </row>
    <row r="116" spans="1:7" ht="15">
      <c r="A116" s="73">
        <v>115</v>
      </c>
      <c r="B116" s="74" t="s">
        <v>1528</v>
      </c>
      <c r="C116" s="75">
        <v>87721.44</v>
      </c>
      <c r="D116" s="75">
        <v>80066.86</v>
      </c>
      <c r="E116" s="76">
        <v>-0.08726008145785114</v>
      </c>
      <c r="F116" s="75">
        <v>82710</v>
      </c>
      <c r="G116" s="76">
        <v>0.03301166050473325</v>
      </c>
    </row>
    <row r="117" spans="1:7" ht="15">
      <c r="A117" s="73">
        <v>116</v>
      </c>
      <c r="B117" s="74" t="s">
        <v>1530</v>
      </c>
      <c r="C117" s="75">
        <v>76244.43</v>
      </c>
      <c r="D117" s="75">
        <v>92168.76</v>
      </c>
      <c r="E117" s="76">
        <v>0.20885892910472292</v>
      </c>
      <c r="F117" s="75">
        <v>84887.4</v>
      </c>
      <c r="G117" s="76">
        <v>-0.07900030335658204</v>
      </c>
    </row>
    <row r="118" spans="1:7" ht="15">
      <c r="A118" s="73">
        <v>117</v>
      </c>
      <c r="B118" s="74" t="s">
        <v>1532</v>
      </c>
      <c r="C118" s="75">
        <v>79523.67</v>
      </c>
      <c r="D118" s="75">
        <v>78154.36</v>
      </c>
      <c r="E118" s="76">
        <v>-0.0172188984738757</v>
      </c>
      <c r="F118" s="75">
        <v>85618.54</v>
      </c>
      <c r="G118" s="76">
        <v>0.09550561222688025</v>
      </c>
    </row>
    <row r="119" spans="1:7" ht="15">
      <c r="A119" s="73">
        <v>118</v>
      </c>
      <c r="B119" s="74" t="s">
        <v>2393</v>
      </c>
      <c r="C119" s="75">
        <v>91757.61</v>
      </c>
      <c r="D119" s="75">
        <v>95427.18</v>
      </c>
      <c r="E119" s="76">
        <v>0.039991996304175714</v>
      </c>
      <c r="F119" s="75">
        <v>85683.51</v>
      </c>
      <c r="G119" s="76">
        <v>-0.10210581513568773</v>
      </c>
    </row>
    <row r="120" spans="1:7" ht="15">
      <c r="A120" s="73">
        <v>119</v>
      </c>
      <c r="B120" s="74" t="s">
        <v>1535</v>
      </c>
      <c r="C120" s="75">
        <v>65865</v>
      </c>
      <c r="D120" s="75">
        <v>69348.25</v>
      </c>
      <c r="E120" s="76">
        <v>0.052884688377742295</v>
      </c>
      <c r="F120" s="75">
        <v>71925</v>
      </c>
      <c r="G120" s="76">
        <v>0.037156669418478394</v>
      </c>
    </row>
    <row r="121" spans="1:7" ht="15">
      <c r="A121" s="73">
        <v>120</v>
      </c>
      <c r="B121" s="74" t="s">
        <v>1537</v>
      </c>
      <c r="C121" s="75">
        <v>72854.03</v>
      </c>
      <c r="D121" s="75">
        <v>75928.57</v>
      </c>
      <c r="E121" s="76">
        <v>0.042201371701743984</v>
      </c>
      <c r="F121" s="75">
        <v>76202.72</v>
      </c>
      <c r="G121" s="76">
        <v>0.0036106303595602185</v>
      </c>
    </row>
    <row r="122" spans="1:7" ht="15">
      <c r="A122" s="73">
        <v>121</v>
      </c>
      <c r="B122" s="74" t="s">
        <v>1539</v>
      </c>
      <c r="C122" s="75">
        <v>79459.63</v>
      </c>
      <c r="D122" s="75">
        <v>80532.82</v>
      </c>
      <c r="E122" s="76">
        <v>0.013506103665471336</v>
      </c>
      <c r="F122" s="75">
        <v>92470.42</v>
      </c>
      <c r="G122" s="76">
        <v>0.14823273294043338</v>
      </c>
    </row>
    <row r="123" spans="1:7" ht="15">
      <c r="A123" s="73">
        <v>122</v>
      </c>
      <c r="B123" s="74" t="s">
        <v>1541</v>
      </c>
      <c r="C123" s="75">
        <v>80200.49</v>
      </c>
      <c r="D123" s="75">
        <v>84066.78</v>
      </c>
      <c r="E123" s="76">
        <v>0.04820781020165832</v>
      </c>
      <c r="F123" s="75">
        <v>87737.5</v>
      </c>
      <c r="G123" s="76">
        <v>0.04366433447314155</v>
      </c>
    </row>
    <row r="124" spans="1:7" ht="15">
      <c r="A124" s="73">
        <v>123</v>
      </c>
      <c r="B124" s="74" t="s">
        <v>1543</v>
      </c>
      <c r="C124" s="75">
        <v>80169.36</v>
      </c>
      <c r="D124" s="75">
        <v>88121.18</v>
      </c>
      <c r="E124" s="76">
        <v>0.09918776949198538</v>
      </c>
      <c r="F124" s="75">
        <v>92468.63</v>
      </c>
      <c r="G124" s="76">
        <v>0.049334904503094634</v>
      </c>
    </row>
    <row r="125" spans="1:7" ht="15">
      <c r="A125" s="73">
        <v>124</v>
      </c>
      <c r="B125" s="74" t="s">
        <v>1545</v>
      </c>
      <c r="C125" s="75">
        <v>75444.92</v>
      </c>
      <c r="D125" s="75">
        <v>75617.82</v>
      </c>
      <c r="E125" s="76">
        <v>0.0022917381316065466</v>
      </c>
      <c r="F125" s="75">
        <v>79879.86</v>
      </c>
      <c r="G125" s="76">
        <v>0.05636290493431306</v>
      </c>
    </row>
    <row r="126" spans="1:7" ht="15">
      <c r="A126" s="73">
        <v>126</v>
      </c>
      <c r="B126" s="74" t="s">
        <v>1546</v>
      </c>
      <c r="C126" s="75">
        <v>76433.83</v>
      </c>
      <c r="D126" s="75">
        <v>80587.17</v>
      </c>
      <c r="E126" s="76">
        <v>0.0543390276269029</v>
      </c>
      <c r="F126" s="75">
        <v>81545.83</v>
      </c>
      <c r="G126" s="76">
        <v>0.011895938274045337</v>
      </c>
    </row>
    <row r="127" spans="1:7" ht="15">
      <c r="A127" s="73">
        <v>127</v>
      </c>
      <c r="B127" s="74" t="s">
        <v>1548</v>
      </c>
      <c r="C127" s="75">
        <v>81771.29</v>
      </c>
      <c r="D127" s="75">
        <v>80471.21</v>
      </c>
      <c r="E127" s="76">
        <v>-0.015898978724684265</v>
      </c>
      <c r="F127" s="75">
        <v>86224.55</v>
      </c>
      <c r="G127" s="76">
        <v>0.0714956317917923</v>
      </c>
    </row>
    <row r="128" spans="1:7" ht="15">
      <c r="A128" s="73">
        <v>128</v>
      </c>
      <c r="B128" s="74" t="s">
        <v>1550</v>
      </c>
      <c r="C128" s="75">
        <v>87147.27</v>
      </c>
      <c r="D128" s="75">
        <v>89784.65</v>
      </c>
      <c r="E128" s="76">
        <v>0.03026348387046429</v>
      </c>
      <c r="F128" s="75">
        <v>92220.93</v>
      </c>
      <c r="G128" s="76">
        <v>0.027134705097140666</v>
      </c>
    </row>
    <row r="129" spans="1:7" ht="15">
      <c r="A129" s="73">
        <v>130</v>
      </c>
      <c r="B129" s="74" t="s">
        <v>1552</v>
      </c>
      <c r="C129" s="75">
        <v>73408.46</v>
      </c>
      <c r="D129" s="75">
        <v>75907.97</v>
      </c>
      <c r="E129" s="76">
        <v>0.034049345266199404</v>
      </c>
      <c r="F129" s="75">
        <v>77436.33</v>
      </c>
      <c r="G129" s="76">
        <v>0.020134381146011515</v>
      </c>
    </row>
    <row r="130" spans="1:7" ht="15">
      <c r="A130" s="73">
        <v>131</v>
      </c>
      <c r="B130" s="74" t="s">
        <v>1554</v>
      </c>
      <c r="C130" s="75">
        <v>78532.57</v>
      </c>
      <c r="D130" s="75">
        <v>86902.9</v>
      </c>
      <c r="E130" s="76">
        <v>0.1065841853895777</v>
      </c>
      <c r="F130" s="75">
        <v>87885.6</v>
      </c>
      <c r="G130" s="76">
        <v>0.011308023092440056</v>
      </c>
    </row>
    <row r="131" spans="1:7" ht="15">
      <c r="A131" s="73">
        <v>132</v>
      </c>
      <c r="B131" s="74" t="s">
        <v>1556</v>
      </c>
      <c r="C131" s="75">
        <v>87054.02</v>
      </c>
      <c r="D131" s="75">
        <v>90627.49</v>
      </c>
      <c r="E131" s="76">
        <v>0.041048879764541635</v>
      </c>
      <c r="F131" s="75">
        <v>94201.67</v>
      </c>
      <c r="G131" s="76">
        <v>0.03943814398920242</v>
      </c>
    </row>
    <row r="132" spans="1:7" ht="15">
      <c r="A132" s="73">
        <v>135</v>
      </c>
      <c r="B132" s="74" t="s">
        <v>1558</v>
      </c>
      <c r="C132" s="75">
        <v>83238</v>
      </c>
      <c r="D132" s="75">
        <v>85632.92</v>
      </c>
      <c r="E132" s="76">
        <v>0.028771955116653425</v>
      </c>
      <c r="F132" s="75">
        <v>89373</v>
      </c>
      <c r="G132" s="76">
        <v>0.043675726578049634</v>
      </c>
    </row>
    <row r="133" spans="1:7" ht="15">
      <c r="A133" s="73">
        <v>136</v>
      </c>
      <c r="B133" s="74" t="s">
        <v>1560</v>
      </c>
      <c r="C133" s="75">
        <v>93596.63</v>
      </c>
      <c r="D133" s="75">
        <v>95256.42</v>
      </c>
      <c r="E133" s="76">
        <v>0.017733437624837478</v>
      </c>
      <c r="F133" s="75">
        <v>99080.57</v>
      </c>
      <c r="G133" s="76">
        <v>0.04014585053689834</v>
      </c>
    </row>
    <row r="134" spans="1:7" ht="15">
      <c r="A134" s="73">
        <v>137</v>
      </c>
      <c r="B134" s="74" t="s">
        <v>1562</v>
      </c>
      <c r="C134" s="75">
        <v>59375.46</v>
      </c>
      <c r="D134" s="75">
        <v>62281.83</v>
      </c>
      <c r="E134" s="76">
        <v>0.04894901024766796</v>
      </c>
      <c r="F134" s="75">
        <v>64510.5</v>
      </c>
      <c r="G134" s="76">
        <v>0.03578363063513068</v>
      </c>
    </row>
    <row r="135" spans="1:7" ht="15">
      <c r="A135" s="73">
        <v>139</v>
      </c>
      <c r="B135" s="74" t="s">
        <v>1564</v>
      </c>
      <c r="C135" s="75">
        <v>92556.83</v>
      </c>
      <c r="D135" s="75">
        <v>94103.16</v>
      </c>
      <c r="E135" s="76">
        <v>0.016706816774083588</v>
      </c>
      <c r="F135" s="75">
        <v>99341.17</v>
      </c>
      <c r="G135" s="76">
        <v>0.05566242408862787</v>
      </c>
    </row>
    <row r="136" spans="1:7" ht="15">
      <c r="A136" s="73">
        <v>142</v>
      </c>
      <c r="B136" s="74" t="s">
        <v>1566</v>
      </c>
      <c r="C136" s="75">
        <v>68390.23</v>
      </c>
      <c r="D136" s="75">
        <v>74411.48</v>
      </c>
      <c r="E136" s="76">
        <v>0.08804254642804965</v>
      </c>
      <c r="F136" s="75">
        <v>79617.66</v>
      </c>
      <c r="G136" s="76">
        <v>0.06996474199948732</v>
      </c>
    </row>
    <row r="137" spans="1:7" ht="15">
      <c r="A137" s="73">
        <v>143</v>
      </c>
      <c r="B137" s="74" t="s">
        <v>1568</v>
      </c>
      <c r="C137" s="75">
        <v>104385.8</v>
      </c>
      <c r="D137" s="75">
        <v>107069.61</v>
      </c>
      <c r="E137" s="76">
        <v>0.02571048935774778</v>
      </c>
      <c r="F137" s="75">
        <v>112653.38</v>
      </c>
      <c r="G137" s="76">
        <v>0.052150839066285926</v>
      </c>
    </row>
    <row r="138" spans="1:7" ht="15">
      <c r="A138" s="73">
        <v>144</v>
      </c>
      <c r="B138" s="74" t="s">
        <v>1570</v>
      </c>
      <c r="C138" s="75">
        <v>105793.82</v>
      </c>
      <c r="D138" s="75">
        <v>119915.75</v>
      </c>
      <c r="E138" s="76">
        <v>0.13348539640595258</v>
      </c>
      <c r="F138" s="75">
        <v>121849.5</v>
      </c>
      <c r="G138" s="76">
        <v>0.016125905062512658</v>
      </c>
    </row>
    <row r="139" spans="1:7" ht="15">
      <c r="A139" s="118" t="s">
        <v>2394</v>
      </c>
      <c r="B139" s="92"/>
      <c r="C139" s="75">
        <v>0</v>
      </c>
      <c r="D139" s="75"/>
      <c r="E139" s="76"/>
      <c r="F139" s="75"/>
      <c r="G139" s="76"/>
    </row>
    <row r="140" spans="1:7" ht="15">
      <c r="A140" s="73">
        <v>202</v>
      </c>
      <c r="B140" s="74" t="s">
        <v>1572</v>
      </c>
      <c r="C140" s="75">
        <v>60825.25</v>
      </c>
      <c r="D140" s="75">
        <v>53772.16</v>
      </c>
      <c r="E140" s="76">
        <v>-0.11595661341301511</v>
      </c>
      <c r="F140" s="75">
        <v>72000</v>
      </c>
      <c r="G140" s="76">
        <v>0.33898284911746135</v>
      </c>
    </row>
    <row r="141" spans="1:7" ht="15">
      <c r="A141" s="73">
        <v>207</v>
      </c>
      <c r="B141" s="74" t="s">
        <v>1574</v>
      </c>
      <c r="C141" s="75">
        <v>74201.67</v>
      </c>
      <c r="D141" s="75">
        <v>71716.16</v>
      </c>
      <c r="E141" s="76">
        <v>-0.03349668545195805</v>
      </c>
      <c r="F141" s="75">
        <v>79927</v>
      </c>
      <c r="G141" s="76">
        <v>0.11449079259123751</v>
      </c>
    </row>
    <row r="142" spans="1:7" s="87" customFormat="1" ht="15.75">
      <c r="A142" s="83"/>
      <c r="B142" s="84" t="s">
        <v>1695</v>
      </c>
      <c r="C142" s="85">
        <v>86718.94493482709</v>
      </c>
      <c r="D142" s="85">
        <v>89427.41009985792</v>
      </c>
      <c r="E142" s="86">
        <v>0.03123268124475409</v>
      </c>
      <c r="F142" s="85">
        <v>92532.02015866755</v>
      </c>
      <c r="G142" s="86">
        <v>0.034716537752160104</v>
      </c>
    </row>
    <row r="143" spans="1:7" s="59" customFormat="1" ht="15">
      <c r="A143" s="88"/>
      <c r="B143" s="88"/>
      <c r="C143" s="89"/>
      <c r="D143" s="89"/>
      <c r="E143" s="90"/>
      <c r="F143" s="89"/>
      <c r="G143" s="90"/>
    </row>
    <row r="144" spans="1:7" s="59" customFormat="1" ht="15.75">
      <c r="A144" s="119" t="s">
        <v>2395</v>
      </c>
      <c r="B144" s="120"/>
      <c r="C144" s="121"/>
      <c r="D144" s="121"/>
      <c r="E144" s="122"/>
      <c r="F144" s="121"/>
      <c r="G144" s="122"/>
    </row>
    <row r="145" spans="1:7" ht="15">
      <c r="A145" s="123">
        <v>260</v>
      </c>
      <c r="B145" s="124" t="s">
        <v>1576</v>
      </c>
      <c r="C145" s="75">
        <v>76759.68</v>
      </c>
      <c r="D145" s="125">
        <v>80144.16</v>
      </c>
      <c r="E145" s="126">
        <v>0.044091898246579664</v>
      </c>
      <c r="F145" s="125">
        <v>82548</v>
      </c>
      <c r="G145" s="126">
        <v>0.029993950900477184</v>
      </c>
    </row>
    <row r="146" spans="1:7" ht="15">
      <c r="A146" s="73">
        <v>261</v>
      </c>
      <c r="B146" s="93" t="s">
        <v>1578</v>
      </c>
      <c r="C146" s="75">
        <v>84153.37</v>
      </c>
      <c r="D146" s="75">
        <v>93629.04</v>
      </c>
      <c r="E146" s="76">
        <v>0.1126000063930892</v>
      </c>
      <c r="F146" s="75">
        <v>79435</v>
      </c>
      <c r="G146" s="76">
        <v>-0.15159869202973775</v>
      </c>
    </row>
    <row r="147" spans="1:7" ht="15">
      <c r="A147" s="73">
        <v>262</v>
      </c>
      <c r="B147" s="93" t="s">
        <v>1580</v>
      </c>
      <c r="C147" s="75">
        <v>0</v>
      </c>
      <c r="D147" s="75">
        <v>0</v>
      </c>
      <c r="E147" s="76" t="s">
        <v>2414</v>
      </c>
      <c r="F147" s="75">
        <v>0</v>
      </c>
      <c r="G147" s="76" t="s">
        <v>2414</v>
      </c>
    </row>
    <row r="148" spans="1:7" ht="15">
      <c r="A148" s="73">
        <v>263</v>
      </c>
      <c r="B148" s="93" t="s">
        <v>1582</v>
      </c>
      <c r="C148" s="75">
        <v>88337.77</v>
      </c>
      <c r="D148" s="75">
        <v>101819.42</v>
      </c>
      <c r="E148" s="76">
        <v>0.15261478753652025</v>
      </c>
      <c r="F148" s="75">
        <v>102346</v>
      </c>
      <c r="G148" s="76">
        <v>0.005171704965516444</v>
      </c>
    </row>
    <row r="149" spans="1:7" ht="15">
      <c r="A149" s="73">
        <v>264</v>
      </c>
      <c r="B149" s="93" t="s">
        <v>1583</v>
      </c>
      <c r="C149" s="75">
        <v>0</v>
      </c>
      <c r="D149" s="75">
        <v>0</v>
      </c>
      <c r="E149" s="76" t="s">
        <v>2414</v>
      </c>
      <c r="F149" s="75">
        <v>0</v>
      </c>
      <c r="G149" s="76" t="s">
        <v>2414</v>
      </c>
    </row>
    <row r="150" spans="1:7" ht="15">
      <c r="A150" s="73">
        <v>265</v>
      </c>
      <c r="B150" s="93" t="s">
        <v>1585</v>
      </c>
      <c r="C150" s="75">
        <v>86811.96</v>
      </c>
      <c r="D150" s="75">
        <v>89940.96</v>
      </c>
      <c r="E150" s="76">
        <v>0.03604342074525224</v>
      </c>
      <c r="F150" s="75">
        <v>93988</v>
      </c>
      <c r="G150" s="76">
        <v>0.044996628899669266</v>
      </c>
    </row>
    <row r="151" spans="1:7" ht="15">
      <c r="A151" s="73">
        <v>266</v>
      </c>
      <c r="B151" s="93" t="s">
        <v>1587</v>
      </c>
      <c r="C151" s="75">
        <v>0</v>
      </c>
      <c r="D151" s="75">
        <v>0</v>
      </c>
      <c r="E151" s="76" t="s">
        <v>2414</v>
      </c>
      <c r="F151" s="75">
        <v>0</v>
      </c>
      <c r="G151" s="76" t="s">
        <v>2414</v>
      </c>
    </row>
    <row r="152" spans="1:7" ht="15">
      <c r="A152" s="73">
        <v>267</v>
      </c>
      <c r="B152" s="93" t="s">
        <v>1589</v>
      </c>
      <c r="C152" s="75">
        <v>0</v>
      </c>
      <c r="D152" s="75">
        <v>0</v>
      </c>
      <c r="E152" s="76" t="s">
        <v>2414</v>
      </c>
      <c r="F152" s="75">
        <v>0</v>
      </c>
      <c r="G152" s="76" t="s">
        <v>2414</v>
      </c>
    </row>
    <row r="153" spans="1:7" ht="15">
      <c r="A153" s="73">
        <v>268</v>
      </c>
      <c r="B153" s="93" t="s">
        <v>1591</v>
      </c>
      <c r="C153" s="75">
        <v>0</v>
      </c>
      <c r="D153" s="75">
        <v>0</v>
      </c>
      <c r="E153" s="76" t="s">
        <v>2414</v>
      </c>
      <c r="F153" s="75">
        <v>0</v>
      </c>
      <c r="G153" s="76" t="s">
        <v>2414</v>
      </c>
    </row>
    <row r="154" spans="1:7" ht="15">
      <c r="A154" s="73">
        <v>269</v>
      </c>
      <c r="B154" s="93" t="s">
        <v>1593</v>
      </c>
      <c r="C154" s="75">
        <v>0</v>
      </c>
      <c r="D154" s="75">
        <v>0</v>
      </c>
      <c r="E154" s="76" t="s">
        <v>2414</v>
      </c>
      <c r="F154" s="75">
        <v>0</v>
      </c>
      <c r="G154" s="76" t="s">
        <v>2414</v>
      </c>
    </row>
    <row r="155" spans="1:7" ht="15">
      <c r="A155" s="73">
        <v>270</v>
      </c>
      <c r="B155" s="93" t="s">
        <v>1595</v>
      </c>
      <c r="C155" s="75">
        <v>0</v>
      </c>
      <c r="D155" s="75">
        <v>0</v>
      </c>
      <c r="E155" s="76" t="s">
        <v>2414</v>
      </c>
      <c r="F155" s="75">
        <v>0</v>
      </c>
      <c r="G155" s="76" t="s">
        <v>2414</v>
      </c>
    </row>
    <row r="156" spans="1:7" ht="15">
      <c r="A156" s="73">
        <v>271</v>
      </c>
      <c r="B156" s="93" t="s">
        <v>1597</v>
      </c>
      <c r="C156" s="75">
        <v>101228</v>
      </c>
      <c r="D156" s="75">
        <v>136185</v>
      </c>
      <c r="E156" s="76">
        <v>0.3453293555142847</v>
      </c>
      <c r="F156" s="75">
        <v>142994</v>
      </c>
      <c r="G156" s="76">
        <v>0.049998164261849665</v>
      </c>
    </row>
    <row r="157" spans="1:7" ht="15">
      <c r="A157" s="73">
        <v>272</v>
      </c>
      <c r="B157" s="93" t="s">
        <v>1599</v>
      </c>
      <c r="C157" s="75">
        <v>134909.53</v>
      </c>
      <c r="D157" s="75">
        <v>118301.11</v>
      </c>
      <c r="E157" s="76">
        <v>-0.12310783382019042</v>
      </c>
      <c r="F157" s="75">
        <v>123683</v>
      </c>
      <c r="G157" s="76">
        <v>0.04549314879632149</v>
      </c>
    </row>
    <row r="158" spans="1:7" ht="15">
      <c r="A158" s="73">
        <v>273</v>
      </c>
      <c r="B158" s="93" t="s">
        <v>1601</v>
      </c>
      <c r="C158" s="75">
        <v>0</v>
      </c>
      <c r="D158" s="75">
        <v>0</v>
      </c>
      <c r="E158" s="76" t="s">
        <v>2414</v>
      </c>
      <c r="F158" s="75">
        <v>0</v>
      </c>
      <c r="G158" s="76" t="s">
        <v>2414</v>
      </c>
    </row>
    <row r="159" spans="1:7" ht="15">
      <c r="A159" s="73">
        <v>274</v>
      </c>
      <c r="B159" s="93" t="s">
        <v>1602</v>
      </c>
      <c r="C159" s="75">
        <v>0</v>
      </c>
      <c r="D159" s="75">
        <v>0</v>
      </c>
      <c r="E159" s="76" t="s">
        <v>2414</v>
      </c>
      <c r="F159" s="75">
        <v>0</v>
      </c>
      <c r="G159" s="76" t="s">
        <v>2414</v>
      </c>
    </row>
    <row r="160" spans="1:7" ht="15">
      <c r="A160" s="73">
        <v>275</v>
      </c>
      <c r="B160" s="93" t="s">
        <v>2396</v>
      </c>
      <c r="C160" s="75" t="s">
        <v>2397</v>
      </c>
      <c r="D160" s="75">
        <v>0</v>
      </c>
      <c r="E160" s="76" t="s">
        <v>2414</v>
      </c>
      <c r="F160" s="75">
        <v>0</v>
      </c>
      <c r="G160" s="76" t="s">
        <v>2414</v>
      </c>
    </row>
    <row r="161" spans="1:7" ht="15">
      <c r="A161" s="73">
        <v>276</v>
      </c>
      <c r="B161" s="93" t="s">
        <v>1604</v>
      </c>
      <c r="C161" s="75">
        <v>0</v>
      </c>
      <c r="D161" s="75">
        <v>0</v>
      </c>
      <c r="E161" s="76" t="s">
        <v>2414</v>
      </c>
      <c r="F161" s="75">
        <v>0</v>
      </c>
      <c r="G161" s="76" t="s">
        <v>2414</v>
      </c>
    </row>
    <row r="162" spans="1:7" ht="15">
      <c r="A162" s="73">
        <v>277</v>
      </c>
      <c r="B162" s="93" t="s">
        <v>1606</v>
      </c>
      <c r="C162" s="75">
        <v>82779.96</v>
      </c>
      <c r="D162" s="75">
        <v>88143.24</v>
      </c>
      <c r="E162" s="76">
        <v>0.06478959400318618</v>
      </c>
      <c r="F162" s="75">
        <v>89906</v>
      </c>
      <c r="G162" s="76">
        <v>0.01999881102623413</v>
      </c>
    </row>
    <row r="163" spans="1:7" s="94" customFormat="1" ht="15.75">
      <c r="A163" s="83"/>
      <c r="B163" s="84" t="s">
        <v>1696</v>
      </c>
      <c r="C163" s="85">
        <v>97067.84643510054</v>
      </c>
      <c r="D163" s="85">
        <v>102783.20769230768</v>
      </c>
      <c r="E163" s="86">
        <v>0.05888006654220379</v>
      </c>
      <c r="F163" s="85">
        <v>103634.76923076923</v>
      </c>
      <c r="G163" s="86">
        <v>0.008285025906282106</v>
      </c>
    </row>
    <row r="164" spans="1:7" s="59" customFormat="1" ht="15">
      <c r="A164" s="88"/>
      <c r="B164" s="88"/>
      <c r="C164" s="89"/>
      <c r="D164" s="89"/>
      <c r="E164" s="90"/>
      <c r="F164" s="89"/>
      <c r="G164" s="90"/>
    </row>
    <row r="165" spans="1:7" s="59" customFormat="1" ht="15.75">
      <c r="A165" s="91" t="s">
        <v>2399</v>
      </c>
      <c r="B165" s="92"/>
      <c r="C165" s="89"/>
      <c r="D165" s="89"/>
      <c r="E165" s="90"/>
      <c r="F165" s="89"/>
      <c r="G165" s="90"/>
    </row>
    <row r="166" spans="1:7" ht="30">
      <c r="A166" s="73">
        <v>280</v>
      </c>
      <c r="B166" s="93" t="s">
        <v>1608</v>
      </c>
      <c r="C166" s="75">
        <v>0</v>
      </c>
      <c r="D166" s="75">
        <v>0</v>
      </c>
      <c r="E166" s="76" t="s">
        <v>2414</v>
      </c>
      <c r="F166" s="75">
        <v>0</v>
      </c>
      <c r="G166" s="76" t="s">
        <v>2414</v>
      </c>
    </row>
    <row r="167" spans="1:7" ht="30">
      <c r="A167" s="73">
        <v>281</v>
      </c>
      <c r="B167" s="93" t="s">
        <v>1610</v>
      </c>
      <c r="C167" s="75">
        <v>0</v>
      </c>
      <c r="D167" s="75">
        <v>0</v>
      </c>
      <c r="E167" s="76" t="s">
        <v>2414</v>
      </c>
      <c r="F167" s="75">
        <v>0</v>
      </c>
      <c r="G167" s="76" t="s">
        <v>2414</v>
      </c>
    </row>
    <row r="168" spans="1:7" ht="15">
      <c r="A168" s="73">
        <v>282</v>
      </c>
      <c r="B168" s="93" t="s">
        <v>1612</v>
      </c>
      <c r="C168" s="75">
        <v>73593.68</v>
      </c>
      <c r="D168" s="75">
        <v>59458.4</v>
      </c>
      <c r="E168" s="76">
        <v>-0.19207192791554917</v>
      </c>
      <c r="F168" s="75">
        <v>67519</v>
      </c>
      <c r="G168" s="76">
        <v>0.135567051922016</v>
      </c>
    </row>
    <row r="169" spans="1:7" ht="15">
      <c r="A169" s="73">
        <v>283</v>
      </c>
      <c r="B169" s="93" t="s">
        <v>1614</v>
      </c>
      <c r="C169" s="75">
        <v>0</v>
      </c>
      <c r="D169" s="75">
        <v>0</v>
      </c>
      <c r="E169" s="76" t="s">
        <v>2414</v>
      </c>
      <c r="F169" s="75">
        <v>0</v>
      </c>
      <c r="G169" s="76" t="s">
        <v>2414</v>
      </c>
    </row>
    <row r="170" spans="1:7" ht="15">
      <c r="A170" s="73">
        <v>284</v>
      </c>
      <c r="B170" s="93" t="s">
        <v>1616</v>
      </c>
      <c r="C170" s="75">
        <v>91536.66</v>
      </c>
      <c r="D170" s="75">
        <v>94155.46</v>
      </c>
      <c r="E170" s="76">
        <v>0.02860930254610561</v>
      </c>
      <c r="F170" s="75">
        <v>98426</v>
      </c>
      <c r="G170" s="76">
        <v>0.04535626505356127</v>
      </c>
    </row>
    <row r="171" spans="1:7" ht="14.25" customHeight="1">
      <c r="A171" s="73">
        <v>285</v>
      </c>
      <c r="B171" s="93" t="s">
        <v>1617</v>
      </c>
      <c r="C171" s="75">
        <v>0</v>
      </c>
      <c r="D171" s="75">
        <v>0</v>
      </c>
      <c r="E171" s="76" t="s">
        <v>2414</v>
      </c>
      <c r="F171" s="75">
        <v>0</v>
      </c>
      <c r="G171" s="76" t="s">
        <v>2414</v>
      </c>
    </row>
    <row r="172" spans="1:7" ht="15">
      <c r="A172" s="73">
        <v>286</v>
      </c>
      <c r="B172" s="93" t="s">
        <v>1619</v>
      </c>
      <c r="C172" s="75">
        <v>51545.14</v>
      </c>
      <c r="D172" s="75">
        <v>47967.05</v>
      </c>
      <c r="E172" s="76">
        <v>-0.06941663171348444</v>
      </c>
      <c r="F172" s="75">
        <v>50200</v>
      </c>
      <c r="G172" s="76">
        <v>0.04655174750167035</v>
      </c>
    </row>
    <row r="173" spans="1:7" ht="15">
      <c r="A173" s="73">
        <v>287</v>
      </c>
      <c r="B173" s="93" t="s">
        <v>1621</v>
      </c>
      <c r="C173" s="75">
        <v>0</v>
      </c>
      <c r="D173" s="75">
        <v>0</v>
      </c>
      <c r="E173" s="76" t="s">
        <v>2414</v>
      </c>
      <c r="F173" s="75">
        <v>0</v>
      </c>
      <c r="G173" s="76" t="s">
        <v>2414</v>
      </c>
    </row>
    <row r="174" spans="1:7" ht="14.25" customHeight="1">
      <c r="A174" s="73">
        <v>288</v>
      </c>
      <c r="B174" s="93" t="s">
        <v>1623</v>
      </c>
      <c r="C174" s="75">
        <v>66425.64</v>
      </c>
      <c r="D174" s="75">
        <v>70139.52</v>
      </c>
      <c r="E174" s="76">
        <v>0.055910338236861534</v>
      </c>
      <c r="F174" s="75">
        <v>76715.08</v>
      </c>
      <c r="G174" s="76">
        <v>0.09374971485405093</v>
      </c>
    </row>
    <row r="175" spans="1:7" ht="14.25" customHeight="1">
      <c r="A175" s="73">
        <v>290</v>
      </c>
      <c r="B175" s="93" t="s">
        <v>1625</v>
      </c>
      <c r="C175" s="75">
        <v>118122.01</v>
      </c>
      <c r="D175" s="75">
        <v>124030.86</v>
      </c>
      <c r="E175" s="76">
        <v>0.05002327677966201</v>
      </c>
      <c r="F175" s="75">
        <v>129984.34</v>
      </c>
      <c r="G175" s="76">
        <v>0.04799998967998764</v>
      </c>
    </row>
    <row r="176" spans="1:7" ht="15">
      <c r="A176" s="73">
        <v>292</v>
      </c>
      <c r="B176" s="93" t="s">
        <v>1627</v>
      </c>
      <c r="C176" s="75">
        <v>0</v>
      </c>
      <c r="D176" s="75">
        <v>0</v>
      </c>
      <c r="E176" s="76" t="s">
        <v>2414</v>
      </c>
      <c r="F176" s="75">
        <v>0</v>
      </c>
      <c r="G176" s="76" t="s">
        <v>2414</v>
      </c>
    </row>
    <row r="177" spans="1:7" ht="15">
      <c r="A177" s="73">
        <v>299</v>
      </c>
      <c r="B177" s="93" t="s">
        <v>1629</v>
      </c>
      <c r="C177" s="75">
        <v>0</v>
      </c>
      <c r="D177" s="75">
        <v>0</v>
      </c>
      <c r="E177" s="76" t="s">
        <v>2414</v>
      </c>
      <c r="F177" s="75">
        <v>0</v>
      </c>
      <c r="G177" s="76" t="s">
        <v>2414</v>
      </c>
    </row>
    <row r="178" spans="1:7" s="94" customFormat="1" ht="15.75">
      <c r="A178" s="83"/>
      <c r="B178" s="84" t="s">
        <v>1697</v>
      </c>
      <c r="C178" s="85">
        <v>67971.06684491978</v>
      </c>
      <c r="D178" s="85">
        <v>69544.06037514652</v>
      </c>
      <c r="E178" s="86">
        <v>0.023142104475359027</v>
      </c>
      <c r="F178" s="85">
        <v>75311.84636281316</v>
      </c>
      <c r="G178" s="86">
        <v>0.0829371474221241</v>
      </c>
    </row>
    <row r="179" spans="1:7" s="59" customFormat="1" ht="15">
      <c r="A179" s="88"/>
      <c r="B179" s="88"/>
      <c r="C179" s="89"/>
      <c r="D179" s="89"/>
      <c r="E179" s="90"/>
      <c r="F179" s="89"/>
      <c r="G179" s="90"/>
    </row>
    <row r="180" spans="1:7" s="59" customFormat="1" ht="15.75">
      <c r="A180" s="91" t="s">
        <v>2400</v>
      </c>
      <c r="B180" s="92"/>
      <c r="C180" s="89"/>
      <c r="D180" s="89"/>
      <c r="E180" s="90"/>
      <c r="F180" s="89"/>
      <c r="G180" s="90"/>
    </row>
    <row r="181" spans="1:7" ht="30">
      <c r="A181" s="73">
        <v>301</v>
      </c>
      <c r="B181" s="93" t="s">
        <v>1630</v>
      </c>
      <c r="C181" s="75">
        <v>91684.52</v>
      </c>
      <c r="D181" s="75">
        <v>93693.84</v>
      </c>
      <c r="E181" s="76">
        <v>0.021915586186195712</v>
      </c>
      <c r="F181" s="75">
        <v>98379</v>
      </c>
      <c r="G181" s="76">
        <v>0.050004994992200125</v>
      </c>
    </row>
    <row r="182" spans="1:7" ht="15">
      <c r="A182" s="73">
        <v>302</v>
      </c>
      <c r="B182" s="93" t="s">
        <v>1631</v>
      </c>
      <c r="C182" s="75">
        <v>75903</v>
      </c>
      <c r="D182" s="75">
        <v>91699</v>
      </c>
      <c r="E182" s="76">
        <v>0.20810771642754577</v>
      </c>
      <c r="F182" s="75">
        <v>75000</v>
      </c>
      <c r="G182" s="76">
        <v>-0.18210667510005563</v>
      </c>
    </row>
    <row r="183" spans="1:7" ht="15">
      <c r="A183" s="73">
        <v>304</v>
      </c>
      <c r="B183" s="93" t="s">
        <v>1633</v>
      </c>
      <c r="C183" s="75">
        <v>85220.04</v>
      </c>
      <c r="D183" s="75">
        <v>88230</v>
      </c>
      <c r="E183" s="76">
        <v>0.035319861384716544</v>
      </c>
      <c r="F183" s="75">
        <v>90842</v>
      </c>
      <c r="G183" s="76">
        <v>0.029604442933242714</v>
      </c>
    </row>
    <row r="184" spans="1:7" ht="15">
      <c r="A184" s="73">
        <v>306</v>
      </c>
      <c r="B184" s="93" t="s">
        <v>1635</v>
      </c>
      <c r="C184" s="75">
        <v>67238.04</v>
      </c>
      <c r="D184" s="75">
        <v>69660</v>
      </c>
      <c r="E184" s="76">
        <v>0.03602068115013468</v>
      </c>
      <c r="F184" s="75">
        <v>72795</v>
      </c>
      <c r="G184" s="76">
        <v>0.045004306632213664</v>
      </c>
    </row>
    <row r="185" spans="1:7" ht="15">
      <c r="A185" s="73">
        <v>307</v>
      </c>
      <c r="B185" s="93" t="s">
        <v>1637</v>
      </c>
      <c r="C185" s="75">
        <v>81732.48</v>
      </c>
      <c r="D185" s="75">
        <v>83958.5</v>
      </c>
      <c r="E185" s="76">
        <v>0.027235439325957067</v>
      </c>
      <c r="F185" s="75">
        <v>87736.5</v>
      </c>
      <c r="G185" s="76">
        <v>0.04499842183936109</v>
      </c>
    </row>
    <row r="186" spans="1:7" ht="15">
      <c r="A186" s="73">
        <v>308</v>
      </c>
      <c r="B186" s="93" t="s">
        <v>1638</v>
      </c>
      <c r="C186" s="75">
        <v>75354.45</v>
      </c>
      <c r="D186" s="75">
        <v>73224</v>
      </c>
      <c r="E186" s="76">
        <v>-0.028272384709861154</v>
      </c>
      <c r="F186" s="75">
        <v>76932</v>
      </c>
      <c r="G186" s="76">
        <v>0.05063913470993109</v>
      </c>
    </row>
    <row r="187" spans="1:7" ht="15">
      <c r="A187" s="73">
        <v>309</v>
      </c>
      <c r="B187" s="93" t="s">
        <v>1640</v>
      </c>
      <c r="C187" s="75">
        <v>83337</v>
      </c>
      <c r="D187" s="75">
        <v>86571</v>
      </c>
      <c r="E187" s="76">
        <v>0.03880629252312895</v>
      </c>
      <c r="F187" s="75">
        <v>92523</v>
      </c>
      <c r="G187" s="76">
        <v>0.06875281560799795</v>
      </c>
    </row>
    <row r="188" spans="1:7" ht="15">
      <c r="A188" s="73">
        <v>310</v>
      </c>
      <c r="B188" s="93" t="s">
        <v>1642</v>
      </c>
      <c r="C188" s="75">
        <v>75560.04</v>
      </c>
      <c r="D188" s="75">
        <v>78582</v>
      </c>
      <c r="E188" s="76">
        <v>0.03999415564099773</v>
      </c>
      <c r="F188" s="75">
        <v>83000</v>
      </c>
      <c r="G188" s="76">
        <v>0.05622152655824486</v>
      </c>
    </row>
    <row r="189" spans="1:7" ht="30">
      <c r="A189" s="73">
        <v>311</v>
      </c>
      <c r="B189" s="93" t="s">
        <v>1644</v>
      </c>
      <c r="C189" s="75">
        <v>70799.38</v>
      </c>
      <c r="D189" s="75">
        <v>74136.96</v>
      </c>
      <c r="E189" s="76">
        <v>0.04714137327191281</v>
      </c>
      <c r="F189" s="75">
        <v>78468</v>
      </c>
      <c r="G189" s="76">
        <v>0.05841944422862766</v>
      </c>
    </row>
    <row r="190" spans="1:7" s="94" customFormat="1" ht="15.75">
      <c r="A190" s="83"/>
      <c r="B190" s="84" t="s">
        <v>1698</v>
      </c>
      <c r="C190" s="85">
        <v>79609.50322580645</v>
      </c>
      <c r="D190" s="85">
        <v>82804.77052631578</v>
      </c>
      <c r="E190" s="86">
        <v>0.040136757183953264</v>
      </c>
      <c r="F190" s="85">
        <v>84650.31578947368</v>
      </c>
      <c r="G190" s="86">
        <v>0.02228790988040208</v>
      </c>
    </row>
    <row r="191" spans="1:7" s="59" customFormat="1" ht="15">
      <c r="A191" s="88"/>
      <c r="B191" s="88"/>
      <c r="C191" s="89"/>
      <c r="D191" s="89"/>
      <c r="E191" s="90"/>
      <c r="F191" s="89"/>
      <c r="G191" s="90"/>
    </row>
    <row r="192" spans="1:7" s="59" customFormat="1" ht="15.75">
      <c r="A192" s="91" t="s">
        <v>2401</v>
      </c>
      <c r="B192" s="92"/>
      <c r="C192" s="89"/>
      <c r="D192" s="89"/>
      <c r="E192" s="90"/>
      <c r="F192" s="89"/>
      <c r="G192" s="90"/>
    </row>
    <row r="193" spans="1:7" ht="15">
      <c r="A193" s="73">
        <v>401</v>
      </c>
      <c r="B193" s="93" t="s">
        <v>1646</v>
      </c>
      <c r="C193" s="75">
        <v>0</v>
      </c>
      <c r="D193" s="75">
        <v>0</v>
      </c>
      <c r="E193" s="76" t="s">
        <v>2414</v>
      </c>
      <c r="F193" s="75">
        <v>0</v>
      </c>
      <c r="G193" s="76" t="s">
        <v>2414</v>
      </c>
    </row>
    <row r="194" spans="1:7" ht="15">
      <c r="A194" s="73">
        <v>402</v>
      </c>
      <c r="B194" s="93" t="s">
        <v>1648</v>
      </c>
      <c r="C194" s="75">
        <v>98716</v>
      </c>
      <c r="D194" s="75">
        <v>99411</v>
      </c>
      <c r="E194" s="76">
        <v>0.007040398719559082</v>
      </c>
      <c r="F194" s="75">
        <v>102890</v>
      </c>
      <c r="G194" s="76">
        <v>0.03499612718914413</v>
      </c>
    </row>
    <row r="195" spans="1:7" ht="15">
      <c r="A195" s="73">
        <v>403</v>
      </c>
      <c r="B195" s="93" t="s">
        <v>1650</v>
      </c>
      <c r="C195" s="75">
        <v>65866.16</v>
      </c>
      <c r="D195" s="75">
        <v>68960</v>
      </c>
      <c r="E195" s="76">
        <v>0.046971616380854675</v>
      </c>
      <c r="F195" s="75">
        <v>73833.33</v>
      </c>
      <c r="G195" s="76">
        <v>0.07066893851508116</v>
      </c>
    </row>
    <row r="196" spans="1:7" ht="30">
      <c r="A196" s="73">
        <v>404</v>
      </c>
      <c r="B196" s="93" t="s">
        <v>1652</v>
      </c>
      <c r="C196" s="75">
        <v>0</v>
      </c>
      <c r="D196" s="75">
        <v>0</v>
      </c>
      <c r="E196" s="76" t="s">
        <v>2414</v>
      </c>
      <c r="F196" s="75">
        <v>0</v>
      </c>
      <c r="G196" s="76" t="s">
        <v>2414</v>
      </c>
    </row>
    <row r="197" spans="1:7" ht="15">
      <c r="A197" s="73">
        <v>405</v>
      </c>
      <c r="B197" s="93" t="s">
        <v>1653</v>
      </c>
      <c r="C197" s="75">
        <v>0</v>
      </c>
      <c r="D197" s="75">
        <v>0</v>
      </c>
      <c r="E197" s="76" t="s">
        <v>2414</v>
      </c>
      <c r="F197" s="75">
        <v>0</v>
      </c>
      <c r="G197" s="76" t="s">
        <v>2414</v>
      </c>
    </row>
    <row r="198" spans="1:7" ht="15">
      <c r="A198" s="73">
        <v>406</v>
      </c>
      <c r="B198" s="93" t="s">
        <v>1654</v>
      </c>
      <c r="C198" s="75">
        <v>0</v>
      </c>
      <c r="D198" s="75">
        <v>0</v>
      </c>
      <c r="E198" s="76" t="s">
        <v>2414</v>
      </c>
      <c r="F198" s="75">
        <v>0</v>
      </c>
      <c r="G198" s="76" t="s">
        <v>2414</v>
      </c>
    </row>
    <row r="199" spans="1:7" ht="15">
      <c r="A199" s="73">
        <v>407</v>
      </c>
      <c r="B199" s="93" t="s">
        <v>1655</v>
      </c>
      <c r="C199" s="75">
        <v>0</v>
      </c>
      <c r="D199" s="75">
        <v>0</v>
      </c>
      <c r="E199" s="76" t="s">
        <v>2414</v>
      </c>
      <c r="F199" s="75">
        <v>0</v>
      </c>
      <c r="G199" s="76" t="s">
        <v>2414</v>
      </c>
    </row>
    <row r="200" spans="1:7" ht="15">
      <c r="A200" s="73">
        <v>408</v>
      </c>
      <c r="B200" s="93" t="s">
        <v>1657</v>
      </c>
      <c r="C200" s="75">
        <v>50000</v>
      </c>
      <c r="D200" s="75">
        <v>50000</v>
      </c>
      <c r="E200" s="76">
        <v>0</v>
      </c>
      <c r="F200" s="75">
        <v>50000</v>
      </c>
      <c r="G200" s="76">
        <v>0</v>
      </c>
    </row>
    <row r="201" spans="1:7" ht="15">
      <c r="A201" s="73">
        <v>409</v>
      </c>
      <c r="B201" s="93" t="s">
        <v>1658</v>
      </c>
      <c r="C201" s="75">
        <v>91787</v>
      </c>
      <c r="D201" s="75">
        <v>93621</v>
      </c>
      <c r="E201" s="76">
        <v>0.019981043067101023</v>
      </c>
      <c r="F201" s="75">
        <v>96746</v>
      </c>
      <c r="G201" s="76">
        <v>0.0333792631994958</v>
      </c>
    </row>
    <row r="202" spans="1:7" ht="15">
      <c r="A202" s="73">
        <v>410</v>
      </c>
      <c r="B202" s="93" t="s">
        <v>1660</v>
      </c>
      <c r="C202" s="75">
        <v>0</v>
      </c>
      <c r="D202" s="75">
        <v>0</v>
      </c>
      <c r="E202" s="76" t="s">
        <v>2414</v>
      </c>
      <c r="F202" s="75">
        <v>0</v>
      </c>
      <c r="G202" s="76" t="s">
        <v>2414</v>
      </c>
    </row>
    <row r="203" spans="1:7" ht="15">
      <c r="A203" s="73">
        <v>411</v>
      </c>
      <c r="B203" s="93" t="s">
        <v>1662</v>
      </c>
      <c r="C203" s="75">
        <v>0</v>
      </c>
      <c r="D203" s="75">
        <v>0</v>
      </c>
      <c r="E203" s="76" t="s">
        <v>2414</v>
      </c>
      <c r="F203" s="75">
        <v>0</v>
      </c>
      <c r="G203" s="76" t="s">
        <v>2414</v>
      </c>
    </row>
    <row r="204" spans="1:7" ht="15">
      <c r="A204" s="73">
        <v>412</v>
      </c>
      <c r="B204" s="93" t="s">
        <v>1664</v>
      </c>
      <c r="C204" s="75">
        <v>0</v>
      </c>
      <c r="D204" s="75">
        <v>0</v>
      </c>
      <c r="E204" s="76" t="s">
        <v>2414</v>
      </c>
      <c r="F204" s="75">
        <v>0</v>
      </c>
      <c r="G204" s="76" t="s">
        <v>2414</v>
      </c>
    </row>
    <row r="205" spans="1:7" ht="15">
      <c r="A205" s="73">
        <v>413</v>
      </c>
      <c r="B205" s="93" t="s">
        <v>1666</v>
      </c>
      <c r="C205" s="75">
        <v>0</v>
      </c>
      <c r="D205" s="75">
        <v>0</v>
      </c>
      <c r="E205" s="76" t="s">
        <v>2414</v>
      </c>
      <c r="F205" s="75">
        <v>0</v>
      </c>
      <c r="G205" s="76" t="s">
        <v>2414</v>
      </c>
    </row>
    <row r="206" spans="1:7" ht="15">
      <c r="A206" s="73">
        <v>414</v>
      </c>
      <c r="B206" s="93" t="s">
        <v>1668</v>
      </c>
      <c r="C206" s="75">
        <v>62575.25</v>
      </c>
      <c r="D206" s="75">
        <v>0</v>
      </c>
      <c r="E206" s="76" t="s">
        <v>2414</v>
      </c>
      <c r="F206" s="75">
        <v>0</v>
      </c>
      <c r="G206" s="76" t="s">
        <v>2414</v>
      </c>
    </row>
    <row r="207" spans="1:7" ht="15">
      <c r="A207" s="73">
        <v>415</v>
      </c>
      <c r="B207" s="93" t="s">
        <v>1670</v>
      </c>
      <c r="C207" s="75">
        <v>39385.83</v>
      </c>
      <c r="D207" s="75">
        <v>52419.58</v>
      </c>
      <c r="E207" s="76">
        <v>0.3309248529229929</v>
      </c>
      <c r="F207" s="75">
        <v>53216.78</v>
      </c>
      <c r="G207" s="76">
        <v>0.015208057752465809</v>
      </c>
    </row>
    <row r="208" spans="1:7" ht="15">
      <c r="A208" s="73">
        <v>416</v>
      </c>
      <c r="B208" s="93" t="s">
        <v>1671</v>
      </c>
      <c r="C208" s="75">
        <v>62591.42</v>
      </c>
      <c r="D208" s="75">
        <v>63800</v>
      </c>
      <c r="E208" s="76">
        <v>0.019309036286443204</v>
      </c>
      <c r="F208" s="75">
        <v>104520</v>
      </c>
      <c r="G208" s="76">
        <v>0.6382445141065831</v>
      </c>
    </row>
    <row r="209" spans="1:7" ht="15">
      <c r="A209" s="73">
        <v>417</v>
      </c>
      <c r="B209" s="93" t="s">
        <v>1673</v>
      </c>
      <c r="C209" s="75">
        <v>0</v>
      </c>
      <c r="D209" s="75">
        <v>0</v>
      </c>
      <c r="E209" s="76" t="s">
        <v>2414</v>
      </c>
      <c r="F209" s="75">
        <v>0</v>
      </c>
      <c r="G209" s="76" t="s">
        <v>2414</v>
      </c>
    </row>
    <row r="210" spans="1:7" ht="15">
      <c r="A210" s="73">
        <v>418</v>
      </c>
      <c r="B210" s="93" t="s">
        <v>1675</v>
      </c>
      <c r="C210" s="75">
        <v>0</v>
      </c>
      <c r="D210" s="75">
        <v>0</v>
      </c>
      <c r="E210" s="76" t="s">
        <v>2414</v>
      </c>
      <c r="F210" s="75">
        <v>0</v>
      </c>
      <c r="G210" s="76" t="s">
        <v>2414</v>
      </c>
    </row>
    <row r="211" spans="1:7" ht="30">
      <c r="A211" s="73">
        <v>420</v>
      </c>
      <c r="B211" s="93" t="s">
        <v>1676</v>
      </c>
      <c r="C211" s="75">
        <v>67851.02</v>
      </c>
      <c r="D211" s="75">
        <v>74136.96</v>
      </c>
      <c r="E211" s="76">
        <v>0.09264326461120254</v>
      </c>
      <c r="F211" s="75">
        <v>78468</v>
      </c>
      <c r="G211" s="76">
        <v>0.05841944422862766</v>
      </c>
    </row>
    <row r="212" spans="1:7" ht="30">
      <c r="A212" s="73">
        <v>421</v>
      </c>
      <c r="B212" s="93" t="s">
        <v>1677</v>
      </c>
      <c r="C212" s="75">
        <v>0</v>
      </c>
      <c r="D212" s="75">
        <v>0</v>
      </c>
      <c r="E212" s="76" t="s">
        <v>2414</v>
      </c>
      <c r="F212" s="75">
        <v>0</v>
      </c>
      <c r="G212" s="76" t="s">
        <v>2414</v>
      </c>
    </row>
    <row r="213" spans="1:7" ht="30">
      <c r="A213" s="73">
        <v>422</v>
      </c>
      <c r="B213" s="93" t="s">
        <v>1679</v>
      </c>
      <c r="C213" s="75">
        <v>0</v>
      </c>
      <c r="D213" s="75">
        <v>0</v>
      </c>
      <c r="E213" s="76" t="s">
        <v>2414</v>
      </c>
      <c r="F213" s="75">
        <v>0</v>
      </c>
      <c r="G213" s="76" t="s">
        <v>2414</v>
      </c>
    </row>
    <row r="214" spans="1:7" ht="15">
      <c r="A214" s="73">
        <v>423</v>
      </c>
      <c r="B214" s="93" t="s">
        <v>1681</v>
      </c>
      <c r="C214" s="75">
        <v>48371.42</v>
      </c>
      <c r="D214" s="75">
        <v>49400.01</v>
      </c>
      <c r="E214" s="76">
        <v>0.02126441605394258</v>
      </c>
      <c r="F214" s="75">
        <v>53100</v>
      </c>
      <c r="G214" s="76">
        <v>0.07489856783429794</v>
      </c>
    </row>
    <row r="215" spans="1:7" ht="15">
      <c r="A215" s="73">
        <v>424</v>
      </c>
      <c r="B215" s="93" t="s">
        <v>1683</v>
      </c>
      <c r="C215" s="75">
        <v>0</v>
      </c>
      <c r="D215" s="75">
        <v>0</v>
      </c>
      <c r="E215" s="76" t="s">
        <v>2414</v>
      </c>
      <c r="F215" s="75">
        <v>0</v>
      </c>
      <c r="G215" s="76" t="s">
        <v>2414</v>
      </c>
    </row>
    <row r="216" spans="1:7" ht="15">
      <c r="A216" s="73">
        <v>426</v>
      </c>
      <c r="B216" s="93" t="s">
        <v>1685</v>
      </c>
      <c r="C216" s="75">
        <v>0</v>
      </c>
      <c r="D216" s="75">
        <v>0</v>
      </c>
      <c r="E216" s="76" t="s">
        <v>2414</v>
      </c>
      <c r="F216" s="75">
        <v>0</v>
      </c>
      <c r="G216" s="76" t="s">
        <v>2414</v>
      </c>
    </row>
    <row r="217" spans="1:7" ht="30">
      <c r="A217" s="73">
        <v>427</v>
      </c>
      <c r="B217" s="93" t="s">
        <v>1687</v>
      </c>
      <c r="C217" s="75">
        <v>80726.04</v>
      </c>
      <c r="D217" s="75">
        <v>87195.96</v>
      </c>
      <c r="E217" s="76">
        <v>0.08014662926609573</v>
      </c>
      <c r="F217" s="75">
        <v>88940</v>
      </c>
      <c r="G217" s="76">
        <v>0.020001385385286063</v>
      </c>
    </row>
    <row r="218" spans="1:7" ht="15">
      <c r="A218" s="73">
        <v>428</v>
      </c>
      <c r="B218" s="93" t="s">
        <v>1689</v>
      </c>
      <c r="C218" s="75">
        <v>0</v>
      </c>
      <c r="D218" s="75">
        <v>0</v>
      </c>
      <c r="E218" s="76" t="s">
        <v>2414</v>
      </c>
      <c r="F218" s="75">
        <v>0</v>
      </c>
      <c r="G218" s="76" t="s">
        <v>2414</v>
      </c>
    </row>
    <row r="219" spans="1:7" ht="15">
      <c r="A219" s="73">
        <v>429</v>
      </c>
      <c r="B219" s="93" t="s">
        <v>1691</v>
      </c>
      <c r="C219" s="75">
        <v>0</v>
      </c>
      <c r="D219" s="75">
        <v>0</v>
      </c>
      <c r="E219" s="76" t="s">
        <v>2414</v>
      </c>
      <c r="F219" s="75">
        <v>0</v>
      </c>
      <c r="G219" s="76" t="s">
        <v>2414</v>
      </c>
    </row>
    <row r="220" spans="1:7" ht="15">
      <c r="A220" s="73">
        <v>430</v>
      </c>
      <c r="B220" s="93" t="s">
        <v>1693</v>
      </c>
      <c r="C220" s="75">
        <v>81073.44</v>
      </c>
      <c r="D220" s="75">
        <v>83910.72</v>
      </c>
      <c r="E220" s="76">
        <v>0.03499641806243825</v>
      </c>
      <c r="F220" s="75">
        <v>87266</v>
      </c>
      <c r="G220" s="76">
        <v>0.03998630925822111</v>
      </c>
    </row>
    <row r="221" spans="1:7" s="94" customFormat="1" ht="18.75">
      <c r="A221" s="83"/>
      <c r="B221" s="84" t="s">
        <v>2402</v>
      </c>
      <c r="C221" s="85">
        <v>68005.58614564831</v>
      </c>
      <c r="D221" s="85">
        <v>71446.77155963304</v>
      </c>
      <c r="E221" s="86">
        <v>0.05060151097903498</v>
      </c>
      <c r="F221" s="85">
        <v>78591.06302916276</v>
      </c>
      <c r="G221" s="86">
        <v>0.09999460176540986</v>
      </c>
    </row>
    <row r="222" spans="1:7" s="59" customFormat="1" ht="14.25">
      <c r="A222" s="97"/>
      <c r="B222" s="97"/>
      <c r="C222" s="127"/>
      <c r="D222" s="127"/>
      <c r="E222" s="99"/>
      <c r="F222" s="127"/>
      <c r="G222" s="99"/>
    </row>
    <row r="223" spans="1:7" s="104" customFormat="1" ht="30" customHeight="1">
      <c r="A223" s="100"/>
      <c r="B223" s="101" t="s">
        <v>2403</v>
      </c>
      <c r="C223" s="102">
        <v>86328.36776316116</v>
      </c>
      <c r="D223" s="102">
        <v>89007.36513549418</v>
      </c>
      <c r="E223" s="103">
        <v>0.03103264247602544</v>
      </c>
      <c r="F223" s="102">
        <v>92173.51704791107</v>
      </c>
      <c r="G223" s="103">
        <v>0.03557179686868728</v>
      </c>
    </row>
    <row r="224" spans="1:7" s="104" customFormat="1" ht="9" customHeight="1">
      <c r="A224" s="105"/>
      <c r="B224" s="106"/>
      <c r="C224" s="107"/>
      <c r="D224" s="108"/>
      <c r="E224" s="109"/>
      <c r="F224" s="108"/>
      <c r="G224" s="109"/>
    </row>
    <row r="225" spans="1:7" s="59" customFormat="1" ht="16.5" customHeight="1">
      <c r="A225" s="110" t="s">
        <v>2404</v>
      </c>
      <c r="B225" s="61"/>
      <c r="C225" s="62"/>
      <c r="D225" s="62"/>
      <c r="E225" s="62"/>
      <c r="F225" s="62"/>
      <c r="G225" s="62"/>
    </row>
    <row r="226" spans="1:7" s="59" customFormat="1" ht="16.5" customHeight="1">
      <c r="A226" s="110" t="s">
        <v>2405</v>
      </c>
      <c r="B226" s="61"/>
      <c r="C226" s="62"/>
      <c r="D226" s="62"/>
      <c r="E226" s="62"/>
      <c r="F226" s="62"/>
      <c r="G226" s="62"/>
    </row>
    <row r="227" spans="1:7" s="59" customFormat="1" ht="16.5" customHeight="1">
      <c r="A227" s="110" t="s">
        <v>2406</v>
      </c>
      <c r="B227" s="61"/>
      <c r="C227" s="62"/>
      <c r="D227" s="62"/>
      <c r="E227" s="62"/>
      <c r="F227" s="62"/>
      <c r="G227" s="62"/>
    </row>
    <row r="228" spans="1:7" s="59" customFormat="1" ht="16.5" customHeight="1">
      <c r="A228" s="110" t="s">
        <v>2407</v>
      </c>
      <c r="B228" s="61"/>
      <c r="C228" s="62"/>
      <c r="D228" s="62"/>
      <c r="E228" s="62"/>
      <c r="F228" s="62"/>
      <c r="G228" s="62"/>
    </row>
    <row r="229" spans="1:7" s="59" customFormat="1" ht="16.5" customHeight="1">
      <c r="A229" s="110" t="s">
        <v>2408</v>
      </c>
      <c r="B229" s="61"/>
      <c r="C229" s="62"/>
      <c r="D229" s="62"/>
      <c r="E229" s="62"/>
      <c r="F229" s="62"/>
      <c r="G229" s="62"/>
    </row>
    <row r="230" spans="1:7" ht="16.5" customHeight="1">
      <c r="A230" s="111" t="s">
        <v>2409</v>
      </c>
      <c r="B230" s="61"/>
      <c r="C230" s="62"/>
      <c r="D230" s="62"/>
      <c r="E230" s="62"/>
      <c r="F230" s="62"/>
      <c r="G230" s="62"/>
    </row>
  </sheetData>
  <sheetProtection password="A61E" sheet="1" objects="1" scenarios="1"/>
  <mergeCells count="2">
    <mergeCell ref="A1:G1"/>
    <mergeCell ref="A2:G2"/>
  </mergeCells>
  <conditionalFormatting sqref="D119:G119">
    <cfRule type="cellIs" priority="1" dxfId="0" operator="equal" stopIfTrue="1">
      <formula>0</formula>
    </cfRule>
    <cfRule type="cellIs" priority="2" dxfId="0" operator="equal" stopIfTrue="1">
      <formula>""</formula>
    </cfRule>
  </conditionalFormatting>
  <printOptions horizontalCentered="1"/>
  <pageMargins left="0.75" right="0.75" top="1" bottom="1" header="0.5" footer="0.5"/>
  <pageSetup horizontalDpi="1200" verticalDpi="1200" orientation="portrait" scale="65" r:id="rId1"/>
  <rowBreaks count="1" manualBreakCount="1">
    <brk id="178" max="6" man="1"/>
  </rowBreaks>
</worksheet>
</file>

<file path=xl/worksheets/sheet7.xml><?xml version="1.0" encoding="utf-8"?>
<worksheet xmlns="http://schemas.openxmlformats.org/spreadsheetml/2006/main" xmlns:r="http://schemas.openxmlformats.org/officeDocument/2006/relationships">
  <dimension ref="A1:G230"/>
  <sheetViews>
    <sheetView zoomScale="75" zoomScaleNormal="75" zoomScaleSheetLayoutView="75" workbookViewId="0" topLeftCell="A1">
      <pane ySplit="5" topLeftCell="BM6" activePane="bottomLeft" state="frozen"/>
      <selection pane="topLeft" activeCell="A1" sqref="A1"/>
      <selection pane="bottomLeft" activeCell="A3" sqref="A3"/>
    </sheetView>
  </sheetViews>
  <sheetFormatPr defaultColWidth="9.140625" defaultRowHeight="12"/>
  <cols>
    <col min="1" max="1" width="9.421875" style="112" bestFit="1" customWidth="1"/>
    <col min="2" max="2" width="46.7109375" style="112" customWidth="1"/>
    <col min="3" max="4" width="18.28125" style="59" customWidth="1"/>
    <col min="5" max="5" width="15.00390625" style="59" bestFit="1" customWidth="1"/>
    <col min="6" max="6" width="21.140625" style="59" customWidth="1"/>
    <col min="7" max="7" width="15.00390625" style="59" bestFit="1" customWidth="1"/>
    <col min="8" max="16384" width="9.140625" style="113" customWidth="1"/>
  </cols>
  <sheetData>
    <row r="1" spans="1:7" ht="18" customHeight="1">
      <c r="A1" s="260" t="s">
        <v>2380</v>
      </c>
      <c r="B1" s="261"/>
      <c r="C1" s="261"/>
      <c r="D1" s="261"/>
      <c r="E1" s="261"/>
      <c r="F1" s="261"/>
      <c r="G1" s="262"/>
    </row>
    <row r="2" spans="1:7" ht="18" customHeight="1">
      <c r="A2" s="269" t="s">
        <v>2415</v>
      </c>
      <c r="B2" s="270"/>
      <c r="C2" s="270"/>
      <c r="D2" s="270"/>
      <c r="E2" s="270"/>
      <c r="F2" s="270"/>
      <c r="G2" s="271"/>
    </row>
    <row r="3" spans="1:7" ht="14.25">
      <c r="A3" s="61"/>
      <c r="B3" s="61"/>
      <c r="C3" s="62"/>
      <c r="D3" s="62"/>
      <c r="E3" s="62"/>
      <c r="F3" s="62"/>
      <c r="G3" s="62"/>
    </row>
    <row r="4" spans="1:7" ht="101.25" customHeight="1">
      <c r="A4" s="63" t="s">
        <v>2383</v>
      </c>
      <c r="B4" s="63" t="s">
        <v>2384</v>
      </c>
      <c r="C4" s="64" t="s">
        <v>2416</v>
      </c>
      <c r="D4" s="65" t="s">
        <v>2417</v>
      </c>
      <c r="E4" s="65" t="s">
        <v>2387</v>
      </c>
      <c r="F4" s="65" t="s">
        <v>2418</v>
      </c>
      <c r="G4" s="65" t="s">
        <v>2389</v>
      </c>
    </row>
    <row r="5" spans="1:7" ht="1.5" customHeight="1">
      <c r="A5" s="114"/>
      <c r="B5" s="114"/>
      <c r="C5" s="115"/>
      <c r="D5" s="116"/>
      <c r="E5" s="116"/>
      <c r="F5" s="116"/>
      <c r="G5" s="116"/>
    </row>
    <row r="6" spans="1:7" s="59" customFormat="1" ht="15.75">
      <c r="A6" s="69" t="s">
        <v>2390</v>
      </c>
      <c r="B6" s="66"/>
      <c r="C6" s="68"/>
      <c r="D6" s="68"/>
      <c r="E6" s="68"/>
      <c r="F6" s="68"/>
      <c r="G6" s="68"/>
    </row>
    <row r="7" spans="1:7" s="59" customFormat="1" ht="15.75">
      <c r="A7" s="70" t="s">
        <v>2391</v>
      </c>
      <c r="B7" s="71"/>
      <c r="C7" s="72"/>
      <c r="D7" s="72"/>
      <c r="E7" s="72"/>
      <c r="F7" s="72"/>
      <c r="G7" s="72"/>
    </row>
    <row r="8" spans="1:7" ht="15">
      <c r="A8" s="73">
        <v>1</v>
      </c>
      <c r="B8" s="74" t="s">
        <v>2428</v>
      </c>
      <c r="C8" s="75">
        <v>62848.31</v>
      </c>
      <c r="D8" s="75">
        <v>62337.31</v>
      </c>
      <c r="E8" s="76">
        <v>-0.008130688000997921</v>
      </c>
      <c r="F8" s="75">
        <v>61865.54</v>
      </c>
      <c r="G8" s="76">
        <v>-0.007568019858412156</v>
      </c>
    </row>
    <row r="9" spans="1:7" ht="15">
      <c r="A9" s="73">
        <v>2</v>
      </c>
      <c r="B9" s="74" t="s">
        <v>567</v>
      </c>
      <c r="C9" s="75">
        <v>79921.66</v>
      </c>
      <c r="D9" s="75">
        <v>82831.71</v>
      </c>
      <c r="E9" s="76">
        <v>0.036411280746671215</v>
      </c>
      <c r="F9" s="75">
        <v>83689.56</v>
      </c>
      <c r="G9" s="76">
        <v>0.010356540991366625</v>
      </c>
    </row>
    <row r="10" spans="1:7" ht="15">
      <c r="A10" s="73">
        <v>3</v>
      </c>
      <c r="B10" s="74" t="s">
        <v>569</v>
      </c>
      <c r="C10" s="75">
        <v>64323.33</v>
      </c>
      <c r="D10" s="75">
        <v>66431.51</v>
      </c>
      <c r="E10" s="76">
        <v>0.03277473352203608</v>
      </c>
      <c r="F10" s="75">
        <v>69088.77</v>
      </c>
      <c r="G10" s="76">
        <v>0.039999993978761195</v>
      </c>
    </row>
    <row r="11" spans="1:7" ht="15">
      <c r="A11" s="73">
        <v>4</v>
      </c>
      <c r="B11" s="74" t="s">
        <v>571</v>
      </c>
      <c r="C11" s="75">
        <v>65098.95</v>
      </c>
      <c r="D11" s="75">
        <v>63852.11</v>
      </c>
      <c r="E11" s="76">
        <v>-0.019152997091350876</v>
      </c>
      <c r="F11" s="75">
        <v>71187.33</v>
      </c>
      <c r="G11" s="76">
        <v>0.11487827105478576</v>
      </c>
    </row>
    <row r="12" spans="1:7" ht="15">
      <c r="A12" s="73">
        <v>5</v>
      </c>
      <c r="B12" s="74" t="s">
        <v>573</v>
      </c>
      <c r="C12" s="75">
        <v>55781.88</v>
      </c>
      <c r="D12" s="75">
        <v>57649.91</v>
      </c>
      <c r="E12" s="76">
        <v>0.033488114778490896</v>
      </c>
      <c r="F12" s="75">
        <v>62457</v>
      </c>
      <c r="G12" s="76">
        <v>0.08338417180529856</v>
      </c>
    </row>
    <row r="13" spans="1:7" ht="15">
      <c r="A13" s="73">
        <v>6</v>
      </c>
      <c r="B13" s="74" t="s">
        <v>575</v>
      </c>
      <c r="C13" s="75">
        <v>49334.33</v>
      </c>
      <c r="D13" s="75">
        <v>55582.95</v>
      </c>
      <c r="E13" s="76">
        <v>0.1266586573690165</v>
      </c>
      <c r="F13" s="75">
        <v>58948</v>
      </c>
      <c r="G13" s="76">
        <v>0.06054104720962106</v>
      </c>
    </row>
    <row r="14" spans="1:7" ht="15">
      <c r="A14" s="73">
        <v>7</v>
      </c>
      <c r="B14" s="74" t="s">
        <v>577</v>
      </c>
      <c r="C14" s="75">
        <v>95203.69</v>
      </c>
      <c r="D14" s="75">
        <v>102221.78</v>
      </c>
      <c r="E14" s="76">
        <v>0.07371657548147548</v>
      </c>
      <c r="F14" s="75">
        <v>107604.78</v>
      </c>
      <c r="G14" s="76">
        <v>0.052660010420479963</v>
      </c>
    </row>
    <row r="15" spans="1:7" ht="15">
      <c r="A15" s="73">
        <v>8</v>
      </c>
      <c r="B15" s="74" t="s">
        <v>579</v>
      </c>
      <c r="C15" s="75">
        <v>59978.52</v>
      </c>
      <c r="D15" s="75">
        <v>60826.63</v>
      </c>
      <c r="E15" s="76">
        <v>0.014140228868601668</v>
      </c>
      <c r="F15" s="75">
        <v>62568.04</v>
      </c>
      <c r="G15" s="76">
        <v>0.02862907249670088</v>
      </c>
    </row>
    <row r="16" spans="1:7" ht="15">
      <c r="A16" s="73">
        <v>9</v>
      </c>
      <c r="B16" s="74" t="s">
        <v>581</v>
      </c>
      <c r="C16" s="75">
        <v>52999.92</v>
      </c>
      <c r="D16" s="75">
        <v>53206.59</v>
      </c>
      <c r="E16" s="76">
        <v>0.0038994398482110615</v>
      </c>
      <c r="F16" s="75">
        <v>54558</v>
      </c>
      <c r="G16" s="76">
        <v>0.025399297342678873</v>
      </c>
    </row>
    <row r="17" spans="1:7" ht="15">
      <c r="A17" s="73">
        <v>10</v>
      </c>
      <c r="B17" s="74" t="s">
        <v>583</v>
      </c>
      <c r="C17" s="75">
        <v>62959.48</v>
      </c>
      <c r="D17" s="75">
        <v>62510.02</v>
      </c>
      <c r="E17" s="76">
        <v>-0.007138877258833887</v>
      </c>
      <c r="F17" s="75">
        <v>67669.07</v>
      </c>
      <c r="G17" s="76">
        <v>0.08253156853893207</v>
      </c>
    </row>
    <row r="18" spans="1:7" ht="15">
      <c r="A18" s="73">
        <v>11</v>
      </c>
      <c r="B18" s="74" t="s">
        <v>585</v>
      </c>
      <c r="C18" s="75">
        <v>0</v>
      </c>
      <c r="D18" s="75">
        <v>0</v>
      </c>
      <c r="E18" s="76" t="s">
        <v>2414</v>
      </c>
      <c r="F18" s="75">
        <v>0</v>
      </c>
      <c r="G18" s="76" t="s">
        <v>2414</v>
      </c>
    </row>
    <row r="19" spans="1:7" ht="15">
      <c r="A19" s="73">
        <v>12</v>
      </c>
      <c r="B19" s="74" t="s">
        <v>587</v>
      </c>
      <c r="C19" s="75">
        <v>75895.01</v>
      </c>
      <c r="D19" s="75">
        <v>74064.72</v>
      </c>
      <c r="E19" s="76">
        <v>-0.02411607825073081</v>
      </c>
      <c r="F19" s="75">
        <v>76255.29</v>
      </c>
      <c r="G19" s="76">
        <v>0.029576429911569058</v>
      </c>
    </row>
    <row r="20" spans="1:7" ht="15">
      <c r="A20" s="73">
        <v>13</v>
      </c>
      <c r="B20" s="74" t="s">
        <v>589</v>
      </c>
      <c r="C20" s="75">
        <v>61350.01</v>
      </c>
      <c r="D20" s="75">
        <v>63078.93</v>
      </c>
      <c r="E20" s="76">
        <v>0.028181250500203703</v>
      </c>
      <c r="F20" s="75">
        <v>62131</v>
      </c>
      <c r="G20" s="76">
        <v>-0.015027680399778531</v>
      </c>
    </row>
    <row r="21" spans="1:7" ht="15">
      <c r="A21" s="73">
        <v>14</v>
      </c>
      <c r="B21" s="74" t="s">
        <v>591</v>
      </c>
      <c r="C21" s="75">
        <v>66500.01</v>
      </c>
      <c r="D21" s="75">
        <v>56597.96</v>
      </c>
      <c r="E21" s="76">
        <v>-0.14890298512737066</v>
      </c>
      <c r="F21" s="75">
        <v>56100</v>
      </c>
      <c r="G21" s="76">
        <v>-0.008798196966816496</v>
      </c>
    </row>
    <row r="22" spans="1:7" ht="15">
      <c r="A22" s="73">
        <v>15</v>
      </c>
      <c r="B22" s="74" t="s">
        <v>593</v>
      </c>
      <c r="C22" s="75">
        <v>57176.13</v>
      </c>
      <c r="D22" s="75">
        <v>63503.16</v>
      </c>
      <c r="E22" s="76">
        <v>0.11065859126876898</v>
      </c>
      <c r="F22" s="75">
        <v>66678.32</v>
      </c>
      <c r="G22" s="76">
        <v>0.05000003149449572</v>
      </c>
    </row>
    <row r="23" spans="1:7" ht="15">
      <c r="A23" s="73">
        <v>16</v>
      </c>
      <c r="B23" s="74" t="s">
        <v>595</v>
      </c>
      <c r="C23" s="75">
        <v>65161.36</v>
      </c>
      <c r="D23" s="75">
        <v>64834.68</v>
      </c>
      <c r="E23" s="76">
        <v>-0.0050134005797300984</v>
      </c>
      <c r="F23" s="75">
        <v>71340</v>
      </c>
      <c r="G23" s="76">
        <v>0.10033704184242143</v>
      </c>
    </row>
    <row r="24" spans="1:7" ht="15">
      <c r="A24" s="73">
        <v>17</v>
      </c>
      <c r="B24" s="74" t="s">
        <v>597</v>
      </c>
      <c r="C24" s="75">
        <v>69242.98</v>
      </c>
      <c r="D24" s="75">
        <v>70389.65</v>
      </c>
      <c r="E24" s="76">
        <v>0.01656009027918781</v>
      </c>
      <c r="F24" s="75">
        <v>67392.44</v>
      </c>
      <c r="G24" s="76">
        <v>-0.042580265706676945</v>
      </c>
    </row>
    <row r="25" spans="1:7" ht="15">
      <c r="A25" s="73">
        <v>18</v>
      </c>
      <c r="B25" s="74" t="s">
        <v>599</v>
      </c>
      <c r="C25" s="75">
        <v>53803.49</v>
      </c>
      <c r="D25" s="75">
        <v>59054.44</v>
      </c>
      <c r="E25" s="76">
        <v>0.09759497014041285</v>
      </c>
      <c r="F25" s="75">
        <v>59221.67</v>
      </c>
      <c r="G25" s="76">
        <v>0.0028317938498780837</v>
      </c>
    </row>
    <row r="26" spans="1:7" ht="15">
      <c r="A26" s="73">
        <v>19</v>
      </c>
      <c r="B26" s="74" t="s">
        <v>601</v>
      </c>
      <c r="C26" s="75">
        <v>45796.32</v>
      </c>
      <c r="D26" s="75">
        <v>49456.88</v>
      </c>
      <c r="E26" s="76">
        <v>0.0799313132583579</v>
      </c>
      <c r="F26" s="75">
        <v>50976</v>
      </c>
      <c r="G26" s="76">
        <v>0.03071605002175648</v>
      </c>
    </row>
    <row r="27" spans="1:7" ht="15">
      <c r="A27" s="73">
        <v>20</v>
      </c>
      <c r="B27" s="74" t="s">
        <v>603</v>
      </c>
      <c r="C27" s="75">
        <v>51537</v>
      </c>
      <c r="D27" s="75">
        <v>53617.29</v>
      </c>
      <c r="E27" s="76">
        <v>0.040364980499447034</v>
      </c>
      <c r="F27" s="75">
        <v>56664.75</v>
      </c>
      <c r="G27" s="76">
        <v>0.05683726275609979</v>
      </c>
    </row>
    <row r="28" spans="1:7" ht="15">
      <c r="A28" s="73">
        <v>21</v>
      </c>
      <c r="B28" s="74" t="s">
        <v>605</v>
      </c>
      <c r="C28" s="75">
        <v>62999.34</v>
      </c>
      <c r="D28" s="75">
        <v>65004.37</v>
      </c>
      <c r="E28" s="76">
        <v>0.03182620643327394</v>
      </c>
      <c r="F28" s="75">
        <v>67537.38</v>
      </c>
      <c r="G28" s="76">
        <v>0.03896676484980932</v>
      </c>
    </row>
    <row r="29" spans="1:7" ht="15">
      <c r="A29" s="73">
        <v>22</v>
      </c>
      <c r="B29" s="74" t="s">
        <v>607</v>
      </c>
      <c r="C29" s="75">
        <v>60299.85</v>
      </c>
      <c r="D29" s="75">
        <v>67813.82</v>
      </c>
      <c r="E29" s="76">
        <v>0.12461009438663617</v>
      </c>
      <c r="F29" s="75">
        <v>68033.54</v>
      </c>
      <c r="G29" s="76">
        <v>0.0032400475301344045</v>
      </c>
    </row>
    <row r="30" spans="1:7" ht="15">
      <c r="A30" s="73">
        <v>23</v>
      </c>
      <c r="B30" s="74" t="s">
        <v>609</v>
      </c>
      <c r="C30" s="75">
        <v>62005.09</v>
      </c>
      <c r="D30" s="75">
        <v>0</v>
      </c>
      <c r="E30" s="76" t="s">
        <v>2414</v>
      </c>
      <c r="F30" s="75">
        <v>59228</v>
      </c>
      <c r="G30" s="76" t="s">
        <v>2414</v>
      </c>
    </row>
    <row r="31" spans="1:7" ht="15">
      <c r="A31" s="73">
        <v>24</v>
      </c>
      <c r="B31" s="74" t="s">
        <v>611</v>
      </c>
      <c r="C31" s="75">
        <v>67617.67</v>
      </c>
      <c r="D31" s="75">
        <v>67316.2</v>
      </c>
      <c r="E31" s="76">
        <v>-0.004458449987998714</v>
      </c>
      <c r="F31" s="75">
        <v>72037.57</v>
      </c>
      <c r="G31" s="76">
        <v>0.07013720322894068</v>
      </c>
    </row>
    <row r="32" spans="1:7" ht="15">
      <c r="A32" s="73">
        <v>25</v>
      </c>
      <c r="B32" s="74" t="s">
        <v>613</v>
      </c>
      <c r="C32" s="75">
        <v>53703.04</v>
      </c>
      <c r="D32" s="75">
        <v>52002.89</v>
      </c>
      <c r="E32" s="76">
        <v>-0.03165835677086437</v>
      </c>
      <c r="F32" s="75">
        <v>58750</v>
      </c>
      <c r="G32" s="76">
        <v>0.1297449045620349</v>
      </c>
    </row>
    <row r="33" spans="1:7" ht="15">
      <c r="A33" s="73">
        <v>26</v>
      </c>
      <c r="B33" s="74" t="s">
        <v>615</v>
      </c>
      <c r="C33" s="75">
        <v>0</v>
      </c>
      <c r="D33" s="75">
        <v>0</v>
      </c>
      <c r="E33" s="76" t="s">
        <v>2414</v>
      </c>
      <c r="F33" s="75">
        <v>50138.75</v>
      </c>
      <c r="G33" s="76" t="s">
        <v>2414</v>
      </c>
    </row>
    <row r="34" spans="1:7" ht="15">
      <c r="A34" s="73">
        <v>27</v>
      </c>
      <c r="B34" s="74" t="s">
        <v>617</v>
      </c>
      <c r="C34" s="75">
        <v>59597.77</v>
      </c>
      <c r="D34" s="75">
        <v>63183.58</v>
      </c>
      <c r="E34" s="76">
        <v>0.060166848524701555</v>
      </c>
      <c r="F34" s="75">
        <v>64199.44</v>
      </c>
      <c r="G34" s="76">
        <v>0.016077911381406462</v>
      </c>
    </row>
    <row r="35" spans="1:7" ht="15">
      <c r="A35" s="73">
        <v>28</v>
      </c>
      <c r="B35" s="74" t="s">
        <v>619</v>
      </c>
      <c r="C35" s="75">
        <v>55336.6</v>
      </c>
      <c r="D35" s="75">
        <v>60666.68</v>
      </c>
      <c r="E35" s="76">
        <v>0.09632106056389445</v>
      </c>
      <c r="F35" s="75">
        <v>62486.67</v>
      </c>
      <c r="G35" s="76">
        <v>0.029999828571466214</v>
      </c>
    </row>
    <row r="36" spans="1:7" ht="15">
      <c r="A36" s="73">
        <v>29</v>
      </c>
      <c r="B36" s="74" t="s">
        <v>621</v>
      </c>
      <c r="C36" s="75">
        <v>90009.98</v>
      </c>
      <c r="D36" s="75">
        <v>93977.26</v>
      </c>
      <c r="E36" s="76">
        <v>0.0440760013500725</v>
      </c>
      <c r="F36" s="75">
        <v>98446.45</v>
      </c>
      <c r="G36" s="76">
        <v>0.047556078991875195</v>
      </c>
    </row>
    <row r="37" spans="1:7" ht="15">
      <c r="A37" s="73">
        <v>30</v>
      </c>
      <c r="B37" s="74" t="s">
        <v>623</v>
      </c>
      <c r="C37" s="75">
        <v>73256.22</v>
      </c>
      <c r="D37" s="75">
        <v>78285.97</v>
      </c>
      <c r="E37" s="76">
        <v>0.06865969879417744</v>
      </c>
      <c r="F37" s="75">
        <v>79851.7</v>
      </c>
      <c r="G37" s="76">
        <v>0.020000135401017527</v>
      </c>
    </row>
    <row r="38" spans="1:7" ht="15">
      <c r="A38" s="73">
        <v>31</v>
      </c>
      <c r="B38" s="74" t="s">
        <v>625</v>
      </c>
      <c r="C38" s="75">
        <v>68292.02</v>
      </c>
      <c r="D38" s="75">
        <v>69509.53</v>
      </c>
      <c r="E38" s="76">
        <v>0.01782799805892399</v>
      </c>
      <c r="F38" s="75">
        <v>72426.5</v>
      </c>
      <c r="G38" s="76">
        <v>0.04196503702441956</v>
      </c>
    </row>
    <row r="39" spans="1:7" ht="15">
      <c r="A39" s="73">
        <v>32</v>
      </c>
      <c r="B39" s="74" t="s">
        <v>627</v>
      </c>
      <c r="C39" s="75">
        <v>61226.28</v>
      </c>
      <c r="D39" s="75">
        <v>66464.21</v>
      </c>
      <c r="E39" s="76">
        <v>0.08555035517428156</v>
      </c>
      <c r="F39" s="75">
        <v>68543.95</v>
      </c>
      <c r="G39" s="76">
        <v>0.03129112645738186</v>
      </c>
    </row>
    <row r="40" spans="1:7" ht="15">
      <c r="A40" s="73">
        <v>33</v>
      </c>
      <c r="B40" s="74" t="s">
        <v>629</v>
      </c>
      <c r="C40" s="75">
        <v>66461.5</v>
      </c>
      <c r="D40" s="75">
        <v>67763.08</v>
      </c>
      <c r="E40" s="76">
        <v>0.019583969666649104</v>
      </c>
      <c r="F40" s="75">
        <v>70473.58</v>
      </c>
      <c r="G40" s="76">
        <v>0.03999965763067448</v>
      </c>
    </row>
    <row r="41" spans="1:7" ht="15">
      <c r="A41" s="73">
        <v>34</v>
      </c>
      <c r="B41" s="74" t="s">
        <v>631</v>
      </c>
      <c r="C41" s="75">
        <v>71615.99</v>
      </c>
      <c r="D41" s="75">
        <v>74234.84</v>
      </c>
      <c r="E41" s="76">
        <v>0.03656795081657038</v>
      </c>
      <c r="F41" s="75">
        <v>77024.55</v>
      </c>
      <c r="G41" s="76">
        <v>0.03757952465446146</v>
      </c>
    </row>
    <row r="42" spans="1:7" ht="15">
      <c r="A42" s="73">
        <v>35</v>
      </c>
      <c r="B42" s="74" t="s">
        <v>633</v>
      </c>
      <c r="C42" s="75">
        <v>59313.54</v>
      </c>
      <c r="D42" s="75">
        <v>63566.24</v>
      </c>
      <c r="E42" s="76">
        <v>0.0716986374443338</v>
      </c>
      <c r="F42" s="75">
        <v>65349.5</v>
      </c>
      <c r="G42" s="76">
        <v>0.028053570574569253</v>
      </c>
    </row>
    <row r="43" spans="1:7" ht="15">
      <c r="A43" s="73">
        <v>36</v>
      </c>
      <c r="B43" s="74" t="s">
        <v>635</v>
      </c>
      <c r="C43" s="75">
        <v>61010.42</v>
      </c>
      <c r="D43" s="75">
        <v>59271.83</v>
      </c>
      <c r="E43" s="76">
        <v>-0.028496607628664017</v>
      </c>
      <c r="F43" s="75">
        <v>63811.08</v>
      </c>
      <c r="G43" s="76">
        <v>0.07658359797563197</v>
      </c>
    </row>
    <row r="44" spans="1:7" ht="15">
      <c r="A44" s="73">
        <v>37</v>
      </c>
      <c r="B44" s="74" t="s">
        <v>637</v>
      </c>
      <c r="C44" s="75">
        <v>76321.28</v>
      </c>
      <c r="D44" s="75">
        <v>72701.82</v>
      </c>
      <c r="E44" s="76">
        <v>-0.047423994985408946</v>
      </c>
      <c r="F44" s="75">
        <v>68018.5</v>
      </c>
      <c r="G44" s="76">
        <v>-0.06441819475771038</v>
      </c>
    </row>
    <row r="45" spans="1:7" ht="15">
      <c r="A45" s="73">
        <v>38</v>
      </c>
      <c r="B45" s="74" t="s">
        <v>639</v>
      </c>
      <c r="C45" s="75">
        <v>53813.6</v>
      </c>
      <c r="D45" s="75">
        <v>54719</v>
      </c>
      <c r="E45" s="76">
        <v>0.016824743187595637</v>
      </c>
      <c r="F45" s="75">
        <v>49415</v>
      </c>
      <c r="G45" s="76">
        <v>-0.09693159597214862</v>
      </c>
    </row>
    <row r="46" spans="1:7" ht="15">
      <c r="A46" s="73">
        <v>39</v>
      </c>
      <c r="B46" s="74" t="s">
        <v>641</v>
      </c>
      <c r="C46" s="75">
        <v>54903.29</v>
      </c>
      <c r="D46" s="75">
        <v>52009.68</v>
      </c>
      <c r="E46" s="76">
        <v>-0.052703763289959515</v>
      </c>
      <c r="F46" s="75">
        <v>53784.48</v>
      </c>
      <c r="G46" s="76">
        <v>0.034124416839326877</v>
      </c>
    </row>
    <row r="47" spans="1:7" ht="15">
      <c r="A47" s="73">
        <v>40</v>
      </c>
      <c r="B47" s="74" t="s">
        <v>643</v>
      </c>
      <c r="C47" s="75">
        <v>58965.15</v>
      </c>
      <c r="D47" s="75">
        <v>56056.3</v>
      </c>
      <c r="E47" s="76">
        <v>-0.04933168151018019</v>
      </c>
      <c r="F47" s="75">
        <v>64812</v>
      </c>
      <c r="G47" s="76">
        <v>0.1561947542024713</v>
      </c>
    </row>
    <row r="48" spans="1:7" ht="15">
      <c r="A48" s="73">
        <v>41</v>
      </c>
      <c r="B48" s="74" t="s">
        <v>645</v>
      </c>
      <c r="C48" s="75">
        <v>60688.88</v>
      </c>
      <c r="D48" s="75">
        <v>62079.31</v>
      </c>
      <c r="E48" s="76">
        <v>0.02291078695141513</v>
      </c>
      <c r="F48" s="75">
        <v>62708.73</v>
      </c>
      <c r="G48" s="76">
        <v>0.010138965784252552</v>
      </c>
    </row>
    <row r="49" spans="1:7" ht="15">
      <c r="A49" s="73">
        <v>42</v>
      </c>
      <c r="B49" s="74" t="s">
        <v>647</v>
      </c>
      <c r="C49" s="75">
        <v>64114.34</v>
      </c>
      <c r="D49" s="75">
        <v>65613.07</v>
      </c>
      <c r="E49" s="76">
        <v>0.02337589375481386</v>
      </c>
      <c r="F49" s="75">
        <v>69310.19</v>
      </c>
      <c r="G49" s="76">
        <v>0.05634731007099636</v>
      </c>
    </row>
    <row r="50" spans="1:7" ht="15">
      <c r="A50" s="73">
        <v>43</v>
      </c>
      <c r="B50" s="74" t="s">
        <v>649</v>
      </c>
      <c r="C50" s="75">
        <v>73054</v>
      </c>
      <c r="D50" s="75">
        <v>64965.17</v>
      </c>
      <c r="E50" s="76">
        <v>-0.11072398499739922</v>
      </c>
      <c r="F50" s="75">
        <v>72715.57</v>
      </c>
      <c r="G50" s="76">
        <v>0.11930084997853485</v>
      </c>
    </row>
    <row r="51" spans="1:7" ht="15">
      <c r="A51" s="73">
        <v>44</v>
      </c>
      <c r="B51" s="74" t="s">
        <v>651</v>
      </c>
      <c r="C51" s="75">
        <v>61393.36</v>
      </c>
      <c r="D51" s="75">
        <v>55563.01</v>
      </c>
      <c r="E51" s="76">
        <v>-0.09496711044972939</v>
      </c>
      <c r="F51" s="75">
        <v>59314.38</v>
      </c>
      <c r="G51" s="76">
        <v>0.06751560075669039</v>
      </c>
    </row>
    <row r="52" spans="1:7" ht="15">
      <c r="A52" s="73">
        <v>45</v>
      </c>
      <c r="B52" s="74" t="s">
        <v>653</v>
      </c>
      <c r="C52" s="75">
        <v>0</v>
      </c>
      <c r="D52" s="75">
        <v>0</v>
      </c>
      <c r="E52" s="76" t="s">
        <v>2414</v>
      </c>
      <c r="F52" s="75">
        <v>0</v>
      </c>
      <c r="G52" s="76" t="s">
        <v>2414</v>
      </c>
    </row>
    <row r="53" spans="1:7" ht="15">
      <c r="A53" s="73">
        <v>46</v>
      </c>
      <c r="B53" s="74" t="s">
        <v>655</v>
      </c>
      <c r="C53" s="75">
        <v>66324.89</v>
      </c>
      <c r="D53" s="75">
        <v>70531.17</v>
      </c>
      <c r="E53" s="76">
        <v>0.06341932870148748</v>
      </c>
      <c r="F53" s="75">
        <v>73814.6</v>
      </c>
      <c r="G53" s="76">
        <v>0.04655289285574038</v>
      </c>
    </row>
    <row r="54" spans="1:7" ht="15">
      <c r="A54" s="73">
        <v>48</v>
      </c>
      <c r="B54" s="74" t="s">
        <v>657</v>
      </c>
      <c r="C54" s="75">
        <v>66817.69</v>
      </c>
      <c r="D54" s="75">
        <v>68528.26</v>
      </c>
      <c r="E54" s="76">
        <v>0.025600555780961542</v>
      </c>
      <c r="F54" s="75">
        <v>76381.43</v>
      </c>
      <c r="G54" s="76">
        <v>0.11459753975950937</v>
      </c>
    </row>
    <row r="55" spans="1:7" ht="15">
      <c r="A55" s="73">
        <v>49</v>
      </c>
      <c r="B55" s="74" t="s">
        <v>659</v>
      </c>
      <c r="C55" s="75">
        <v>59799.96</v>
      </c>
      <c r="D55" s="75">
        <v>55560.24</v>
      </c>
      <c r="E55" s="76">
        <v>-0.07089837518285969</v>
      </c>
      <c r="F55" s="75">
        <v>56375</v>
      </c>
      <c r="G55" s="76">
        <v>0.014664443494124546</v>
      </c>
    </row>
    <row r="56" spans="1:7" ht="15">
      <c r="A56" s="73">
        <v>50</v>
      </c>
      <c r="B56" s="74" t="s">
        <v>661</v>
      </c>
      <c r="C56" s="75">
        <v>56220.4</v>
      </c>
      <c r="D56" s="75">
        <v>62931.6</v>
      </c>
      <c r="E56" s="76">
        <v>0.1193730389680614</v>
      </c>
      <c r="F56" s="75">
        <v>67014</v>
      </c>
      <c r="G56" s="76">
        <v>0.06487043075338939</v>
      </c>
    </row>
    <row r="57" spans="1:7" ht="15">
      <c r="A57" s="73">
        <v>51</v>
      </c>
      <c r="B57" s="74" t="s">
        <v>663</v>
      </c>
      <c r="C57" s="75">
        <v>53707</v>
      </c>
      <c r="D57" s="75">
        <v>58088.52</v>
      </c>
      <c r="E57" s="76">
        <v>0.08158191669614756</v>
      </c>
      <c r="F57" s="75">
        <v>57247.5</v>
      </c>
      <c r="G57" s="76">
        <v>-0.014478248025599494</v>
      </c>
    </row>
    <row r="58" spans="1:7" ht="15">
      <c r="A58" s="73">
        <v>52</v>
      </c>
      <c r="B58" s="74" t="s">
        <v>665</v>
      </c>
      <c r="C58" s="75">
        <v>43150.01</v>
      </c>
      <c r="D58" s="75">
        <v>60948.6</v>
      </c>
      <c r="E58" s="76">
        <v>0.4124817120552231</v>
      </c>
      <c r="F58" s="75">
        <v>65439.5</v>
      </c>
      <c r="G58" s="76">
        <v>0.07368339879833163</v>
      </c>
    </row>
    <row r="59" spans="1:7" ht="15">
      <c r="A59" s="73">
        <v>53</v>
      </c>
      <c r="B59" s="74" t="s">
        <v>667</v>
      </c>
      <c r="C59" s="75">
        <v>90709.16</v>
      </c>
      <c r="D59" s="75">
        <v>88167.86</v>
      </c>
      <c r="E59" s="76">
        <v>-0.028015913718085428</v>
      </c>
      <c r="F59" s="75">
        <v>91958.35</v>
      </c>
      <c r="G59" s="76">
        <v>0.04299174324975108</v>
      </c>
    </row>
    <row r="60" spans="1:7" ht="15">
      <c r="A60" s="73">
        <v>54</v>
      </c>
      <c r="B60" s="74" t="s">
        <v>669</v>
      </c>
      <c r="C60" s="75">
        <v>62298.87</v>
      </c>
      <c r="D60" s="75">
        <v>67445.56</v>
      </c>
      <c r="E60" s="76">
        <v>0.08261289490483525</v>
      </c>
      <c r="F60" s="75">
        <v>76227.64</v>
      </c>
      <c r="G60" s="76">
        <v>0.1302099055890411</v>
      </c>
    </row>
    <row r="61" spans="1:7" ht="15">
      <c r="A61" s="73">
        <v>55</v>
      </c>
      <c r="B61" s="74" t="s">
        <v>671</v>
      </c>
      <c r="C61" s="75">
        <v>67269.48</v>
      </c>
      <c r="D61" s="75">
        <v>69400.02</v>
      </c>
      <c r="E61" s="76">
        <v>0.03167171799157664</v>
      </c>
      <c r="F61" s="75">
        <v>72231.5</v>
      </c>
      <c r="G61" s="76">
        <v>0.04079941187336833</v>
      </c>
    </row>
    <row r="62" spans="1:7" ht="15">
      <c r="A62" s="73">
        <v>56</v>
      </c>
      <c r="B62" s="74" t="s">
        <v>673</v>
      </c>
      <c r="C62" s="75">
        <v>58573.5</v>
      </c>
      <c r="D62" s="75">
        <v>60369.48</v>
      </c>
      <c r="E62" s="76">
        <v>0.03066198878332349</v>
      </c>
      <c r="F62" s="75">
        <v>61577</v>
      </c>
      <c r="G62" s="76">
        <v>0.020002160031857175</v>
      </c>
    </row>
    <row r="63" spans="1:7" ht="15">
      <c r="A63" s="73">
        <v>57</v>
      </c>
      <c r="B63" s="74" t="s">
        <v>675</v>
      </c>
      <c r="C63" s="75">
        <v>56691</v>
      </c>
      <c r="D63" s="75">
        <v>55728.11</v>
      </c>
      <c r="E63" s="76">
        <v>-0.016984882962022163</v>
      </c>
      <c r="F63" s="75">
        <v>55779</v>
      </c>
      <c r="G63" s="76">
        <v>0.0009131836697853224</v>
      </c>
    </row>
    <row r="64" spans="1:7" ht="15">
      <c r="A64" s="73">
        <v>58</v>
      </c>
      <c r="B64" s="74" t="s">
        <v>676</v>
      </c>
      <c r="C64" s="75">
        <v>50383.77</v>
      </c>
      <c r="D64" s="75">
        <v>51865.56</v>
      </c>
      <c r="E64" s="76">
        <v>0.029410065979580402</v>
      </c>
      <c r="F64" s="75">
        <v>53333.33</v>
      </c>
      <c r="G64" s="76">
        <v>0.028299511274919364</v>
      </c>
    </row>
    <row r="65" spans="1:7" ht="15">
      <c r="A65" s="73">
        <v>59</v>
      </c>
      <c r="B65" s="74" t="s">
        <v>678</v>
      </c>
      <c r="C65" s="75">
        <v>57730.31</v>
      </c>
      <c r="D65" s="75">
        <v>58087.28</v>
      </c>
      <c r="E65" s="76">
        <v>0.006183406948620185</v>
      </c>
      <c r="F65" s="75">
        <v>61050</v>
      </c>
      <c r="G65" s="76">
        <v>0.051004626141902376</v>
      </c>
    </row>
    <row r="66" spans="1:7" ht="15">
      <c r="A66" s="73">
        <v>60</v>
      </c>
      <c r="B66" s="74" t="s">
        <v>680</v>
      </c>
      <c r="C66" s="75">
        <v>60908.82</v>
      </c>
      <c r="D66" s="75">
        <v>57244.41</v>
      </c>
      <c r="E66" s="76">
        <v>-0.060162222811080523</v>
      </c>
      <c r="F66" s="75">
        <v>59475.25</v>
      </c>
      <c r="G66" s="76">
        <v>0.03897044270348826</v>
      </c>
    </row>
    <row r="67" spans="1:7" ht="15">
      <c r="A67" s="73">
        <v>62</v>
      </c>
      <c r="B67" s="74" t="s">
        <v>682</v>
      </c>
      <c r="C67" s="75">
        <v>60675.26</v>
      </c>
      <c r="D67" s="75">
        <v>62639.14</v>
      </c>
      <c r="E67" s="76">
        <v>0.03236706361044028</v>
      </c>
      <c r="F67" s="75">
        <v>68356.75</v>
      </c>
      <c r="G67" s="76">
        <v>0.09127855203631463</v>
      </c>
    </row>
    <row r="68" spans="1:7" ht="15">
      <c r="A68" s="73">
        <v>63</v>
      </c>
      <c r="B68" s="74" t="s">
        <v>684</v>
      </c>
      <c r="C68" s="75">
        <v>58513.24</v>
      </c>
      <c r="D68" s="75">
        <v>60127.74</v>
      </c>
      <c r="E68" s="76">
        <v>0.02759204583441277</v>
      </c>
      <c r="F68" s="75">
        <v>61985.4</v>
      </c>
      <c r="G68" s="76">
        <v>0.030895224067959415</v>
      </c>
    </row>
    <row r="69" spans="1:7" ht="15">
      <c r="A69" s="73">
        <v>65</v>
      </c>
      <c r="B69" s="74" t="s">
        <v>686</v>
      </c>
      <c r="C69" s="75">
        <v>56478.95</v>
      </c>
      <c r="D69" s="75">
        <v>64666.69</v>
      </c>
      <c r="E69" s="76">
        <v>0.14496976307102027</v>
      </c>
      <c r="F69" s="75">
        <v>64846.5</v>
      </c>
      <c r="G69" s="76">
        <v>0.002780566007012153</v>
      </c>
    </row>
    <row r="70" spans="1:7" ht="15">
      <c r="A70" s="73">
        <v>66</v>
      </c>
      <c r="B70" s="74" t="s">
        <v>688</v>
      </c>
      <c r="C70" s="75">
        <v>65197.79</v>
      </c>
      <c r="D70" s="75">
        <v>66188.21</v>
      </c>
      <c r="E70" s="76">
        <v>0.015191005707402061</v>
      </c>
      <c r="F70" s="75">
        <v>66967.25</v>
      </c>
      <c r="G70" s="76">
        <v>0.011770072041531243</v>
      </c>
    </row>
    <row r="71" spans="1:7" ht="15">
      <c r="A71" s="73">
        <v>67</v>
      </c>
      <c r="B71" s="74" t="s">
        <v>690</v>
      </c>
      <c r="C71" s="75">
        <v>65356.36</v>
      </c>
      <c r="D71" s="75">
        <v>68232.36</v>
      </c>
      <c r="E71" s="76">
        <v>0.044004898681627935</v>
      </c>
      <c r="F71" s="75">
        <v>72137.33</v>
      </c>
      <c r="G71" s="76">
        <v>0.0572304695308794</v>
      </c>
    </row>
    <row r="72" spans="1:7" ht="15">
      <c r="A72" s="73">
        <v>68</v>
      </c>
      <c r="B72" s="74" t="s">
        <v>692</v>
      </c>
      <c r="C72" s="75">
        <v>63460.01</v>
      </c>
      <c r="D72" s="75">
        <v>65868.28</v>
      </c>
      <c r="E72" s="76">
        <v>0.0379494109755103</v>
      </c>
      <c r="F72" s="75">
        <v>69339.13</v>
      </c>
      <c r="G72" s="76">
        <v>0.05269380041501015</v>
      </c>
    </row>
    <row r="73" spans="1:7" ht="15">
      <c r="A73" s="73">
        <v>69</v>
      </c>
      <c r="B73" s="74" t="s">
        <v>694</v>
      </c>
      <c r="C73" s="75">
        <v>53214.44</v>
      </c>
      <c r="D73" s="75">
        <v>58741.74</v>
      </c>
      <c r="E73" s="76">
        <v>0.10386842368349636</v>
      </c>
      <c r="F73" s="75">
        <v>61942.5</v>
      </c>
      <c r="G73" s="76">
        <v>0.05448868215343983</v>
      </c>
    </row>
    <row r="74" spans="1:7" ht="15">
      <c r="A74" s="73">
        <v>70</v>
      </c>
      <c r="B74" s="74" t="s">
        <v>696</v>
      </c>
      <c r="C74" s="75">
        <v>56856.28</v>
      </c>
      <c r="D74" s="75">
        <v>57195.66</v>
      </c>
      <c r="E74" s="76">
        <v>0.005969085560997067</v>
      </c>
      <c r="F74" s="75">
        <v>60410</v>
      </c>
      <c r="G74" s="76">
        <v>0.05619901929621918</v>
      </c>
    </row>
    <row r="75" spans="1:7" ht="15">
      <c r="A75" s="73">
        <v>71</v>
      </c>
      <c r="B75" s="74" t="s">
        <v>698</v>
      </c>
      <c r="C75" s="75">
        <v>61487.09</v>
      </c>
      <c r="D75" s="75">
        <v>61668.49</v>
      </c>
      <c r="E75" s="76">
        <v>0.002950212800768348</v>
      </c>
      <c r="F75" s="75">
        <v>65257.33</v>
      </c>
      <c r="G75" s="76">
        <v>0.05819568470056602</v>
      </c>
    </row>
    <row r="76" spans="1:7" ht="15">
      <c r="A76" s="73">
        <v>72</v>
      </c>
      <c r="B76" s="74" t="s">
        <v>700</v>
      </c>
      <c r="C76" s="75">
        <v>72944.16</v>
      </c>
      <c r="D76" s="75">
        <v>76465.03</v>
      </c>
      <c r="E76" s="76">
        <v>0.04826801761786004</v>
      </c>
      <c r="F76" s="75">
        <v>76927.38</v>
      </c>
      <c r="G76" s="76">
        <v>0.006046554876131038</v>
      </c>
    </row>
    <row r="77" spans="1:7" ht="15">
      <c r="A77" s="73">
        <v>73</v>
      </c>
      <c r="B77" s="74" t="s">
        <v>702</v>
      </c>
      <c r="C77" s="75">
        <v>61612.05</v>
      </c>
      <c r="D77" s="75">
        <v>63413.28</v>
      </c>
      <c r="E77" s="76">
        <v>0.029235027888213416</v>
      </c>
      <c r="F77" s="75">
        <v>66229.5</v>
      </c>
      <c r="G77" s="76">
        <v>0.04441057141343263</v>
      </c>
    </row>
    <row r="78" spans="1:7" ht="15">
      <c r="A78" s="73">
        <v>74</v>
      </c>
      <c r="B78" s="74" t="s">
        <v>704</v>
      </c>
      <c r="C78" s="75">
        <v>59297.4</v>
      </c>
      <c r="D78" s="75">
        <v>59524.7</v>
      </c>
      <c r="E78" s="76">
        <v>0.003833220343556265</v>
      </c>
      <c r="F78" s="75">
        <v>68144.91</v>
      </c>
      <c r="G78" s="76">
        <v>0.14481736153227165</v>
      </c>
    </row>
    <row r="79" spans="1:7" ht="15">
      <c r="A79" s="73">
        <v>75</v>
      </c>
      <c r="B79" s="74" t="s">
        <v>706</v>
      </c>
      <c r="C79" s="75">
        <v>77064.56</v>
      </c>
      <c r="D79" s="75">
        <v>76144</v>
      </c>
      <c r="E79" s="76">
        <v>-0.011945309231636392</v>
      </c>
      <c r="F79" s="75">
        <v>86966.13</v>
      </c>
      <c r="G79" s="76">
        <v>0.14212715381382646</v>
      </c>
    </row>
    <row r="80" spans="1:7" ht="15">
      <c r="A80" s="73">
        <v>77</v>
      </c>
      <c r="B80" s="74" t="s">
        <v>708</v>
      </c>
      <c r="C80" s="75">
        <v>57100.59</v>
      </c>
      <c r="D80" s="75">
        <v>61600.79</v>
      </c>
      <c r="E80" s="76">
        <v>0.0788117951145515</v>
      </c>
      <c r="F80" s="75">
        <v>63140.81</v>
      </c>
      <c r="G80" s="76">
        <v>0.025000004058389536</v>
      </c>
    </row>
    <row r="81" spans="1:7" ht="15">
      <c r="A81" s="73">
        <v>78</v>
      </c>
      <c r="B81" s="74" t="s">
        <v>710</v>
      </c>
      <c r="C81" s="75">
        <v>59302.87</v>
      </c>
      <c r="D81" s="75">
        <v>64582.37</v>
      </c>
      <c r="E81" s="76">
        <v>0.08902604545108872</v>
      </c>
      <c r="F81" s="75">
        <v>62818.42</v>
      </c>
      <c r="G81" s="76">
        <v>-0.027313181600489456</v>
      </c>
    </row>
    <row r="82" spans="1:7" ht="15">
      <c r="A82" s="73">
        <v>79</v>
      </c>
      <c r="B82" s="74" t="s">
        <v>712</v>
      </c>
      <c r="C82" s="75">
        <v>62967.63</v>
      </c>
      <c r="D82" s="75">
        <v>62874.15</v>
      </c>
      <c r="E82" s="76">
        <v>-0.0014845723112016929</v>
      </c>
      <c r="F82" s="75">
        <v>67760</v>
      </c>
      <c r="G82" s="76">
        <v>0.07770840639595122</v>
      </c>
    </row>
    <row r="83" spans="1:7" ht="15">
      <c r="A83" s="73">
        <v>80</v>
      </c>
      <c r="B83" s="74" t="s">
        <v>714</v>
      </c>
      <c r="C83" s="75">
        <v>67774.64</v>
      </c>
      <c r="D83" s="75">
        <v>68640.41</v>
      </c>
      <c r="E83" s="76">
        <v>0.012774247122522508</v>
      </c>
      <c r="F83" s="75">
        <v>73449.29</v>
      </c>
      <c r="G83" s="76">
        <v>0.07005902208334702</v>
      </c>
    </row>
    <row r="84" spans="1:7" ht="15">
      <c r="A84" s="73">
        <v>81</v>
      </c>
      <c r="B84" s="74" t="s">
        <v>716</v>
      </c>
      <c r="C84" s="75">
        <v>54805.07</v>
      </c>
      <c r="D84" s="75">
        <v>60400.41</v>
      </c>
      <c r="E84" s="76">
        <v>0.10209529884735113</v>
      </c>
      <c r="F84" s="75">
        <v>64538.5</v>
      </c>
      <c r="G84" s="76">
        <v>0.06851095878322666</v>
      </c>
    </row>
    <row r="85" spans="1:7" ht="15">
      <c r="A85" s="73">
        <v>82</v>
      </c>
      <c r="B85" s="74" t="s">
        <v>718</v>
      </c>
      <c r="C85" s="75">
        <v>61513.3</v>
      </c>
      <c r="D85" s="75">
        <v>63124.35</v>
      </c>
      <c r="E85" s="76">
        <v>0.026190271047074276</v>
      </c>
      <c r="F85" s="75">
        <v>65523.08</v>
      </c>
      <c r="G85" s="76">
        <v>0.03800007445621234</v>
      </c>
    </row>
    <row r="86" spans="1:7" ht="15">
      <c r="A86" s="73">
        <v>83</v>
      </c>
      <c r="B86" s="74" t="s">
        <v>720</v>
      </c>
      <c r="C86" s="75">
        <v>52487.87</v>
      </c>
      <c r="D86" s="75">
        <v>49654.61</v>
      </c>
      <c r="E86" s="76">
        <v>-0.053979328938286164</v>
      </c>
      <c r="F86" s="75">
        <v>47826.64</v>
      </c>
      <c r="G86" s="76">
        <v>-0.03681370168852405</v>
      </c>
    </row>
    <row r="87" spans="1:7" ht="15">
      <c r="A87" s="73">
        <v>84</v>
      </c>
      <c r="B87" s="74" t="s">
        <v>722</v>
      </c>
      <c r="C87" s="75">
        <v>50949.93</v>
      </c>
      <c r="D87" s="75">
        <v>60052.99</v>
      </c>
      <c r="E87" s="76">
        <v>0.1786667812890026</v>
      </c>
      <c r="F87" s="75">
        <v>63536</v>
      </c>
      <c r="G87" s="76">
        <v>0.057998943932683567</v>
      </c>
    </row>
    <row r="88" spans="1:7" ht="15">
      <c r="A88" s="73">
        <v>85</v>
      </c>
      <c r="B88" s="74" t="s">
        <v>724</v>
      </c>
      <c r="C88" s="75">
        <v>66588.21</v>
      </c>
      <c r="D88" s="75">
        <v>67296.66</v>
      </c>
      <c r="E88" s="76">
        <v>0.01063927082587135</v>
      </c>
      <c r="F88" s="75">
        <v>73714.92</v>
      </c>
      <c r="G88" s="76">
        <v>0.09537263810715113</v>
      </c>
    </row>
    <row r="89" spans="1:7" ht="15">
      <c r="A89" s="73">
        <v>86</v>
      </c>
      <c r="B89" s="74" t="s">
        <v>725</v>
      </c>
      <c r="C89" s="75">
        <v>52848.35</v>
      </c>
      <c r="D89" s="75">
        <v>62085.64</v>
      </c>
      <c r="E89" s="76">
        <v>0.1747886168631565</v>
      </c>
      <c r="F89" s="75">
        <v>68938.76</v>
      </c>
      <c r="G89" s="76">
        <v>0.11038172434076543</v>
      </c>
    </row>
    <row r="90" spans="1:7" ht="15">
      <c r="A90" s="73">
        <v>87</v>
      </c>
      <c r="B90" s="74" t="s">
        <v>727</v>
      </c>
      <c r="C90" s="75">
        <v>63966.06</v>
      </c>
      <c r="D90" s="75">
        <v>65045.63</v>
      </c>
      <c r="E90" s="76">
        <v>0.016877231456806863</v>
      </c>
      <c r="F90" s="75">
        <v>67128.6</v>
      </c>
      <c r="G90" s="76">
        <v>0.0320232120128594</v>
      </c>
    </row>
    <row r="91" spans="1:7" ht="15">
      <c r="A91" s="73">
        <v>88</v>
      </c>
      <c r="B91" s="74" t="s">
        <v>729</v>
      </c>
      <c r="C91" s="75">
        <v>76153.91</v>
      </c>
      <c r="D91" s="75">
        <v>77127.6</v>
      </c>
      <c r="E91" s="76">
        <v>0.012785817563405466</v>
      </c>
      <c r="F91" s="75">
        <v>79154.68</v>
      </c>
      <c r="G91" s="76">
        <v>0.02628216099035874</v>
      </c>
    </row>
    <row r="92" spans="1:7" ht="15">
      <c r="A92" s="73">
        <v>89</v>
      </c>
      <c r="B92" s="74" t="s">
        <v>731</v>
      </c>
      <c r="C92" s="75">
        <v>86330.59</v>
      </c>
      <c r="D92" s="75">
        <v>84168.61</v>
      </c>
      <c r="E92" s="76">
        <v>-0.025043035151271376</v>
      </c>
      <c r="F92" s="75">
        <v>85701.29</v>
      </c>
      <c r="G92" s="76">
        <v>0.018209638961603325</v>
      </c>
    </row>
    <row r="93" spans="1:7" ht="15">
      <c r="A93" s="73">
        <v>90</v>
      </c>
      <c r="B93" s="74" t="s">
        <v>733</v>
      </c>
      <c r="C93" s="75">
        <v>62349.99</v>
      </c>
      <c r="D93" s="75">
        <v>59947.68</v>
      </c>
      <c r="E93" s="76">
        <v>-0.0385294368130612</v>
      </c>
      <c r="F93" s="75">
        <v>64280</v>
      </c>
      <c r="G93" s="76">
        <v>0.07226835133569809</v>
      </c>
    </row>
    <row r="94" spans="1:7" ht="15">
      <c r="A94" s="73">
        <v>91</v>
      </c>
      <c r="B94" s="74" t="s">
        <v>735</v>
      </c>
      <c r="C94" s="75">
        <v>69599.73</v>
      </c>
      <c r="D94" s="75">
        <v>75368.43</v>
      </c>
      <c r="E94" s="76">
        <v>0.08288394222218964</v>
      </c>
      <c r="F94" s="75">
        <v>81298.67</v>
      </c>
      <c r="G94" s="76">
        <v>0.07868334261440779</v>
      </c>
    </row>
    <row r="95" spans="1:7" ht="15">
      <c r="A95" s="73">
        <v>92</v>
      </c>
      <c r="B95" s="74" t="s">
        <v>737</v>
      </c>
      <c r="C95" s="75">
        <v>54413.91</v>
      </c>
      <c r="D95" s="75">
        <v>58896.12</v>
      </c>
      <c r="E95" s="76">
        <v>0.08237250364842374</v>
      </c>
      <c r="F95" s="75">
        <v>65832.13</v>
      </c>
      <c r="G95" s="76">
        <v>0.11776684100752322</v>
      </c>
    </row>
    <row r="96" spans="1:7" ht="15">
      <c r="A96" s="73">
        <v>93</v>
      </c>
      <c r="B96" s="74" t="s">
        <v>739</v>
      </c>
      <c r="C96" s="75">
        <v>66542.05</v>
      </c>
      <c r="D96" s="75">
        <v>76054.62</v>
      </c>
      <c r="E96" s="76">
        <v>0.14295577007320914</v>
      </c>
      <c r="F96" s="75">
        <v>79096.75</v>
      </c>
      <c r="G96" s="76">
        <v>0.03999927946520554</v>
      </c>
    </row>
    <row r="97" spans="1:7" ht="15">
      <c r="A97" s="73">
        <v>94</v>
      </c>
      <c r="B97" s="74" t="s">
        <v>741</v>
      </c>
      <c r="C97" s="75">
        <v>62344.41</v>
      </c>
      <c r="D97" s="75">
        <v>63597.14</v>
      </c>
      <c r="E97" s="76">
        <v>0.020093702065670405</v>
      </c>
      <c r="F97" s="75">
        <v>66900</v>
      </c>
      <c r="G97" s="76">
        <v>0.051934096407479924</v>
      </c>
    </row>
    <row r="98" spans="1:7" ht="15">
      <c r="A98" s="73">
        <v>95</v>
      </c>
      <c r="B98" s="74" t="s">
        <v>743</v>
      </c>
      <c r="C98" s="75">
        <v>54493.89</v>
      </c>
      <c r="D98" s="75">
        <v>54916.24</v>
      </c>
      <c r="E98" s="76">
        <v>0.0077504101836003425</v>
      </c>
      <c r="F98" s="75">
        <v>60246.75</v>
      </c>
      <c r="G98" s="76">
        <v>0.09706618661437849</v>
      </c>
    </row>
    <row r="99" spans="1:7" ht="15">
      <c r="A99" s="73">
        <v>96</v>
      </c>
      <c r="B99" s="74" t="s">
        <v>745</v>
      </c>
      <c r="C99" s="75">
        <v>54430.8</v>
      </c>
      <c r="D99" s="75">
        <v>59160.62</v>
      </c>
      <c r="E99" s="76">
        <v>0.08689602210513159</v>
      </c>
      <c r="F99" s="75">
        <v>56271.43</v>
      </c>
      <c r="G99" s="76">
        <v>-0.04883637122126172</v>
      </c>
    </row>
    <row r="100" spans="1:7" ht="15">
      <c r="A100" s="73">
        <v>97</v>
      </c>
      <c r="B100" s="74" t="s">
        <v>747</v>
      </c>
      <c r="C100" s="75">
        <v>62846.25</v>
      </c>
      <c r="D100" s="75">
        <v>63797.01</v>
      </c>
      <c r="E100" s="76">
        <v>0.015128348946834569</v>
      </c>
      <c r="F100" s="75">
        <v>68706.75</v>
      </c>
      <c r="G100" s="76">
        <v>0.07695877910265692</v>
      </c>
    </row>
    <row r="101" spans="1:7" ht="15">
      <c r="A101" s="73">
        <v>98</v>
      </c>
      <c r="B101" s="74" t="s">
        <v>749</v>
      </c>
      <c r="C101" s="75">
        <v>60327.1</v>
      </c>
      <c r="D101" s="75">
        <v>63326.25</v>
      </c>
      <c r="E101" s="76">
        <v>0.04971480478922419</v>
      </c>
      <c r="F101" s="75">
        <v>66017.63</v>
      </c>
      <c r="G101" s="76">
        <v>0.04250022699907241</v>
      </c>
    </row>
    <row r="102" spans="1:7" ht="15">
      <c r="A102" s="117" t="s">
        <v>2392</v>
      </c>
      <c r="B102" s="92"/>
      <c r="C102" s="75">
        <v>0</v>
      </c>
      <c r="D102" s="75"/>
      <c r="E102" s="76"/>
      <c r="F102" s="75"/>
      <c r="G102" s="76"/>
    </row>
    <row r="103" spans="1:7" ht="15">
      <c r="A103" s="73">
        <v>101</v>
      </c>
      <c r="B103" s="74" t="s">
        <v>1502</v>
      </c>
      <c r="C103" s="75">
        <v>94111.03</v>
      </c>
      <c r="D103" s="75">
        <v>97597.66</v>
      </c>
      <c r="E103" s="76">
        <v>0.03704804845935694</v>
      </c>
      <c r="F103" s="75">
        <v>104255.8</v>
      </c>
      <c r="G103" s="76">
        <v>0.06822028315023121</v>
      </c>
    </row>
    <row r="104" spans="1:7" ht="15">
      <c r="A104" s="73">
        <v>102</v>
      </c>
      <c r="B104" s="74" t="s">
        <v>1504</v>
      </c>
      <c r="C104" s="75">
        <v>70216</v>
      </c>
      <c r="D104" s="75">
        <v>70318.36</v>
      </c>
      <c r="E104" s="76">
        <v>0.00145778739888347</v>
      </c>
      <c r="F104" s="75">
        <v>72459.5</v>
      </c>
      <c r="G104" s="76">
        <v>0.030449231182297254</v>
      </c>
    </row>
    <row r="105" spans="1:7" ht="15">
      <c r="A105" s="73">
        <v>103</v>
      </c>
      <c r="B105" s="74" t="s">
        <v>1506</v>
      </c>
      <c r="C105" s="75">
        <v>58525.02</v>
      </c>
      <c r="D105" s="75">
        <v>65619.99</v>
      </c>
      <c r="E105" s="76">
        <v>0.12122968945589441</v>
      </c>
      <c r="F105" s="75">
        <v>62279.5</v>
      </c>
      <c r="G105" s="76">
        <v>-0.050906591116518074</v>
      </c>
    </row>
    <row r="106" spans="1:7" ht="15">
      <c r="A106" s="73">
        <v>104</v>
      </c>
      <c r="B106" s="74" t="s">
        <v>1508</v>
      </c>
      <c r="C106" s="75">
        <v>67397.8</v>
      </c>
      <c r="D106" s="75">
        <v>65235.36</v>
      </c>
      <c r="E106" s="76">
        <v>-0.03208472680117158</v>
      </c>
      <c r="F106" s="75">
        <v>67844.81</v>
      </c>
      <c r="G106" s="76">
        <v>0.04000054571631084</v>
      </c>
    </row>
    <row r="107" spans="1:7" ht="15">
      <c r="A107" s="73">
        <v>106</v>
      </c>
      <c r="B107" s="74" t="s">
        <v>1510</v>
      </c>
      <c r="C107" s="75">
        <v>68502.24</v>
      </c>
      <c r="D107" s="75">
        <v>73104.21</v>
      </c>
      <c r="E107" s="76">
        <v>0.06717984696558821</v>
      </c>
      <c r="F107" s="75">
        <v>71830</v>
      </c>
      <c r="G107" s="76">
        <v>-0.017430049514248314</v>
      </c>
    </row>
    <row r="108" spans="1:7" ht="15">
      <c r="A108" s="73">
        <v>107</v>
      </c>
      <c r="B108" s="74" t="s">
        <v>1512</v>
      </c>
      <c r="C108" s="75">
        <v>47720.8</v>
      </c>
      <c r="D108" s="75">
        <v>43688</v>
      </c>
      <c r="E108" s="76">
        <v>-0.08450822282945802</v>
      </c>
      <c r="F108" s="75">
        <v>44780</v>
      </c>
      <c r="G108" s="76">
        <v>0.024995422083867513</v>
      </c>
    </row>
    <row r="109" spans="1:7" ht="15">
      <c r="A109" s="73">
        <v>108</v>
      </c>
      <c r="B109" s="74" t="s">
        <v>1514</v>
      </c>
      <c r="C109" s="75">
        <v>57854.28</v>
      </c>
      <c r="D109" s="75">
        <v>62074.75</v>
      </c>
      <c r="E109" s="76">
        <v>0.07295000473603674</v>
      </c>
      <c r="F109" s="75">
        <v>65575.13</v>
      </c>
      <c r="G109" s="76">
        <v>0.05638975589913775</v>
      </c>
    </row>
    <row r="110" spans="1:7" ht="15">
      <c r="A110" s="73">
        <v>109</v>
      </c>
      <c r="B110" s="74" t="s">
        <v>1516</v>
      </c>
      <c r="C110" s="75">
        <v>87353.86</v>
      </c>
      <c r="D110" s="75">
        <v>88321</v>
      </c>
      <c r="E110" s="76">
        <v>0.011071519907649208</v>
      </c>
      <c r="F110" s="75">
        <v>88604.88</v>
      </c>
      <c r="G110" s="76">
        <v>0.003214184622003957</v>
      </c>
    </row>
    <row r="111" spans="1:7" ht="15">
      <c r="A111" s="73">
        <v>110</v>
      </c>
      <c r="B111" s="74" t="s">
        <v>1518</v>
      </c>
      <c r="C111" s="75">
        <v>80273.09</v>
      </c>
      <c r="D111" s="75">
        <v>84224.43</v>
      </c>
      <c r="E111" s="76">
        <v>0.04922371868330955</v>
      </c>
      <c r="F111" s="75">
        <v>84813.88</v>
      </c>
      <c r="G111" s="76">
        <v>0.006998563243467704</v>
      </c>
    </row>
    <row r="112" spans="1:7" ht="15">
      <c r="A112" s="73">
        <v>111</v>
      </c>
      <c r="B112" s="74" t="s">
        <v>1520</v>
      </c>
      <c r="C112" s="75">
        <v>54074</v>
      </c>
      <c r="D112" s="75">
        <v>56979.32</v>
      </c>
      <c r="E112" s="76">
        <v>0.05372859414875908</v>
      </c>
      <c r="F112" s="75">
        <v>59828.33</v>
      </c>
      <c r="G112" s="76">
        <v>0.050000772209987776</v>
      </c>
    </row>
    <row r="113" spans="1:7" ht="15">
      <c r="A113" s="73">
        <v>112</v>
      </c>
      <c r="B113" s="74" t="s">
        <v>1522</v>
      </c>
      <c r="C113" s="75">
        <v>56901.71</v>
      </c>
      <c r="D113" s="75">
        <v>56198.13</v>
      </c>
      <c r="E113" s="76">
        <v>-0.012364830512123448</v>
      </c>
      <c r="F113" s="75">
        <v>64107.53</v>
      </c>
      <c r="G113" s="76">
        <v>0.14074133783455078</v>
      </c>
    </row>
    <row r="114" spans="1:7" ht="15">
      <c r="A114" s="73">
        <v>113</v>
      </c>
      <c r="B114" s="74" t="s">
        <v>1524</v>
      </c>
      <c r="C114" s="75">
        <v>59769.81</v>
      </c>
      <c r="D114" s="75">
        <v>59087.33</v>
      </c>
      <c r="E114" s="76">
        <v>-0.011418473640789517</v>
      </c>
      <c r="F114" s="75">
        <v>64254.95</v>
      </c>
      <c r="G114" s="76">
        <v>0.08745732799231232</v>
      </c>
    </row>
    <row r="115" spans="1:7" ht="15">
      <c r="A115" s="73">
        <v>114</v>
      </c>
      <c r="B115" s="74" t="s">
        <v>1526</v>
      </c>
      <c r="C115" s="75">
        <v>56125.06</v>
      </c>
      <c r="D115" s="75">
        <v>58867.89</v>
      </c>
      <c r="E115" s="76">
        <v>0.048869970027648924</v>
      </c>
      <c r="F115" s="75">
        <v>61811.28</v>
      </c>
      <c r="G115" s="76">
        <v>0.049999923557647374</v>
      </c>
    </row>
    <row r="116" spans="1:7" ht="15">
      <c r="A116" s="73">
        <v>115</v>
      </c>
      <c r="B116" s="74" t="s">
        <v>1528</v>
      </c>
      <c r="C116" s="75">
        <v>53822.78</v>
      </c>
      <c r="D116" s="75">
        <v>56372.68</v>
      </c>
      <c r="E116" s="76">
        <v>0.04737585089436114</v>
      </c>
      <c r="F116" s="75">
        <v>59811.61</v>
      </c>
      <c r="G116" s="76">
        <v>0.0610034860858133</v>
      </c>
    </row>
    <row r="117" spans="1:7" ht="15">
      <c r="A117" s="73">
        <v>116</v>
      </c>
      <c r="B117" s="74" t="s">
        <v>1530</v>
      </c>
      <c r="C117" s="75">
        <v>60554.32</v>
      </c>
      <c r="D117" s="75">
        <v>64506</v>
      </c>
      <c r="E117" s="76">
        <v>0.06525843242893314</v>
      </c>
      <c r="F117" s="75">
        <v>65390.25</v>
      </c>
      <c r="G117" s="76">
        <v>0.013708027160264091</v>
      </c>
    </row>
    <row r="118" spans="1:7" ht="15">
      <c r="A118" s="73">
        <v>117</v>
      </c>
      <c r="B118" s="74" t="s">
        <v>1532</v>
      </c>
      <c r="C118" s="75">
        <v>61538.87</v>
      </c>
      <c r="D118" s="75">
        <v>60727.41</v>
      </c>
      <c r="E118" s="76">
        <v>-0.013186137477012472</v>
      </c>
      <c r="F118" s="75">
        <v>68517.62</v>
      </c>
      <c r="G118" s="76">
        <v>0.12828161121971093</v>
      </c>
    </row>
    <row r="119" spans="1:7" ht="15">
      <c r="A119" s="73">
        <v>118</v>
      </c>
      <c r="B119" s="74" t="s">
        <v>2393</v>
      </c>
      <c r="C119" s="75">
        <v>64829.33</v>
      </c>
      <c r="D119" s="75">
        <v>67587.96</v>
      </c>
      <c r="E119" s="76">
        <v>0.04255219049772685</v>
      </c>
      <c r="F119" s="75">
        <v>69642.55</v>
      </c>
      <c r="G119" s="76">
        <v>0.030398757411822963</v>
      </c>
    </row>
    <row r="120" spans="1:7" ht="15">
      <c r="A120" s="73">
        <v>119</v>
      </c>
      <c r="B120" s="74" t="s">
        <v>1535</v>
      </c>
      <c r="C120" s="75">
        <v>63819.96</v>
      </c>
      <c r="D120" s="75">
        <v>54833.27</v>
      </c>
      <c r="E120" s="76">
        <v>-0.14081315626020452</v>
      </c>
      <c r="F120" s="75">
        <v>62332.5</v>
      </c>
      <c r="G120" s="76">
        <v>0.13676423091309342</v>
      </c>
    </row>
    <row r="121" spans="1:7" ht="15">
      <c r="A121" s="73">
        <v>120</v>
      </c>
      <c r="B121" s="74" t="s">
        <v>1537</v>
      </c>
      <c r="C121" s="75">
        <v>51845.91</v>
      </c>
      <c r="D121" s="75">
        <v>51777.82</v>
      </c>
      <c r="E121" s="76">
        <v>-0.0013133147822075308</v>
      </c>
      <c r="F121" s="75">
        <v>61307.75</v>
      </c>
      <c r="G121" s="76">
        <v>0.1840542919728949</v>
      </c>
    </row>
    <row r="122" spans="1:7" ht="15">
      <c r="A122" s="73">
        <v>121</v>
      </c>
      <c r="B122" s="74" t="s">
        <v>1539</v>
      </c>
      <c r="C122" s="75">
        <v>58152.65</v>
      </c>
      <c r="D122" s="75">
        <v>60653.99</v>
      </c>
      <c r="E122" s="76">
        <v>0.04301334504962373</v>
      </c>
      <c r="F122" s="75">
        <v>68946.29</v>
      </c>
      <c r="G122" s="76">
        <v>0.13671483112652605</v>
      </c>
    </row>
    <row r="123" spans="1:7" ht="15">
      <c r="A123" s="73">
        <v>122</v>
      </c>
      <c r="B123" s="74" t="s">
        <v>1541</v>
      </c>
      <c r="C123" s="75">
        <v>61087</v>
      </c>
      <c r="D123" s="75">
        <v>63530</v>
      </c>
      <c r="E123" s="76">
        <v>0.039992142354347004</v>
      </c>
      <c r="F123" s="75">
        <v>66707</v>
      </c>
      <c r="G123" s="76">
        <v>0.050007870297497314</v>
      </c>
    </row>
    <row r="124" spans="1:7" ht="15">
      <c r="A124" s="73">
        <v>123</v>
      </c>
      <c r="B124" s="74" t="s">
        <v>1543</v>
      </c>
      <c r="C124" s="75">
        <v>69792.32</v>
      </c>
      <c r="D124" s="75">
        <v>67154.25</v>
      </c>
      <c r="E124" s="76">
        <v>-0.03779885809785388</v>
      </c>
      <c r="F124" s="75">
        <v>72343.39</v>
      </c>
      <c r="G124" s="76">
        <v>0.0772719522591645</v>
      </c>
    </row>
    <row r="125" spans="1:7" ht="15">
      <c r="A125" s="73">
        <v>124</v>
      </c>
      <c r="B125" s="74" t="s">
        <v>1545</v>
      </c>
      <c r="C125" s="75">
        <v>56196.42</v>
      </c>
      <c r="D125" s="75">
        <v>64958.36</v>
      </c>
      <c r="E125" s="76">
        <v>0.15591633773112235</v>
      </c>
      <c r="F125" s="75">
        <v>61468.63</v>
      </c>
      <c r="G125" s="76">
        <v>-0.05372256935058095</v>
      </c>
    </row>
    <row r="126" spans="1:7" ht="15">
      <c r="A126" s="73">
        <v>126</v>
      </c>
      <c r="B126" s="74" t="s">
        <v>1546</v>
      </c>
      <c r="C126" s="75">
        <v>75448.32</v>
      </c>
      <c r="D126" s="75">
        <v>77519.45</v>
      </c>
      <c r="E126" s="76">
        <v>0.027450975714237158</v>
      </c>
      <c r="F126" s="75">
        <v>75581.98</v>
      </c>
      <c r="G126" s="76">
        <v>-0.024993340381026963</v>
      </c>
    </row>
    <row r="127" spans="1:7" ht="15">
      <c r="A127" s="73">
        <v>127</v>
      </c>
      <c r="B127" s="74" t="s">
        <v>1548</v>
      </c>
      <c r="C127" s="75">
        <v>63336.09</v>
      </c>
      <c r="D127" s="75">
        <v>62994.24</v>
      </c>
      <c r="E127" s="76">
        <v>-0.005397396650156261</v>
      </c>
      <c r="F127" s="75">
        <v>66408.7</v>
      </c>
      <c r="G127" s="76">
        <v>0.05420273345626514</v>
      </c>
    </row>
    <row r="128" spans="1:7" ht="15">
      <c r="A128" s="73">
        <v>128</v>
      </c>
      <c r="B128" s="74" t="s">
        <v>1550</v>
      </c>
      <c r="C128" s="75">
        <v>68707.98</v>
      </c>
      <c r="D128" s="75">
        <v>70035.1</v>
      </c>
      <c r="E128" s="76">
        <v>0.019315369190012754</v>
      </c>
      <c r="F128" s="75">
        <v>72584.57</v>
      </c>
      <c r="G128" s="76">
        <v>0.03640274662276499</v>
      </c>
    </row>
    <row r="129" spans="1:7" ht="15">
      <c r="A129" s="73">
        <v>130</v>
      </c>
      <c r="B129" s="74" t="s">
        <v>1552</v>
      </c>
      <c r="C129" s="75">
        <v>60961.67</v>
      </c>
      <c r="D129" s="75">
        <v>62794.27</v>
      </c>
      <c r="E129" s="76">
        <v>0.0300615124224779</v>
      </c>
      <c r="F129" s="75">
        <v>65608</v>
      </c>
      <c r="G129" s="76">
        <v>0.044808706272085</v>
      </c>
    </row>
    <row r="130" spans="1:7" ht="15">
      <c r="A130" s="73">
        <v>131</v>
      </c>
      <c r="B130" s="74" t="s">
        <v>1554</v>
      </c>
      <c r="C130" s="75">
        <v>63796.84</v>
      </c>
      <c r="D130" s="75">
        <v>66008.31</v>
      </c>
      <c r="E130" s="76">
        <v>0.034664256097950874</v>
      </c>
      <c r="F130" s="75">
        <v>70696.94</v>
      </c>
      <c r="G130" s="76">
        <v>0.07103090504816745</v>
      </c>
    </row>
    <row r="131" spans="1:7" ht="15">
      <c r="A131" s="73">
        <v>132</v>
      </c>
      <c r="B131" s="74" t="s">
        <v>1556</v>
      </c>
      <c r="C131" s="75">
        <v>69389.27</v>
      </c>
      <c r="D131" s="75">
        <v>76119.01</v>
      </c>
      <c r="E131" s="76">
        <v>0.09698531199420302</v>
      </c>
      <c r="F131" s="75">
        <v>80231.25</v>
      </c>
      <c r="G131" s="76">
        <v>0.05402382400927186</v>
      </c>
    </row>
    <row r="132" spans="1:7" ht="15">
      <c r="A132" s="73">
        <v>135</v>
      </c>
      <c r="B132" s="74" t="s">
        <v>1558</v>
      </c>
      <c r="C132" s="75">
        <v>61673.93</v>
      </c>
      <c r="D132" s="75">
        <v>58451.98</v>
      </c>
      <c r="E132" s="76">
        <v>-0.0522416846145527</v>
      </c>
      <c r="F132" s="75">
        <v>59621.2</v>
      </c>
      <c r="G132" s="76">
        <v>0.02000308629408276</v>
      </c>
    </row>
    <row r="133" spans="1:7" ht="15">
      <c r="A133" s="73">
        <v>136</v>
      </c>
      <c r="B133" s="74" t="s">
        <v>1560</v>
      </c>
      <c r="C133" s="75">
        <v>72717.75</v>
      </c>
      <c r="D133" s="75">
        <v>74697.97</v>
      </c>
      <c r="E133" s="76">
        <v>0.027231590636398906</v>
      </c>
      <c r="F133" s="75">
        <v>76486.97</v>
      </c>
      <c r="G133" s="76">
        <v>0.023949780696851608</v>
      </c>
    </row>
    <row r="134" spans="1:7" ht="15">
      <c r="A134" s="73">
        <v>137</v>
      </c>
      <c r="B134" s="74" t="s">
        <v>1562</v>
      </c>
      <c r="C134" s="75">
        <v>0</v>
      </c>
      <c r="D134" s="75">
        <v>0</v>
      </c>
      <c r="E134" s="76" t="s">
        <v>2414</v>
      </c>
      <c r="F134" s="75">
        <v>0</v>
      </c>
      <c r="G134" s="76" t="s">
        <v>2414</v>
      </c>
    </row>
    <row r="135" spans="1:7" ht="15">
      <c r="A135" s="73">
        <v>139</v>
      </c>
      <c r="B135" s="74" t="s">
        <v>1564</v>
      </c>
      <c r="C135" s="75">
        <v>75896.33</v>
      </c>
      <c r="D135" s="75">
        <v>78264.46</v>
      </c>
      <c r="E135" s="76">
        <v>0.031202167482933696</v>
      </c>
      <c r="F135" s="75">
        <v>80351.22</v>
      </c>
      <c r="G135" s="76">
        <v>0.02666293231947159</v>
      </c>
    </row>
    <row r="136" spans="1:7" ht="15">
      <c r="A136" s="73">
        <v>142</v>
      </c>
      <c r="B136" s="74" t="s">
        <v>1566</v>
      </c>
      <c r="C136" s="75">
        <v>63391.59</v>
      </c>
      <c r="D136" s="75">
        <v>63719.93</v>
      </c>
      <c r="E136" s="76">
        <v>0.0051795514199912684</v>
      </c>
      <c r="F136" s="75">
        <v>68844.97</v>
      </c>
      <c r="G136" s="76">
        <v>0.08043072238152171</v>
      </c>
    </row>
    <row r="137" spans="1:7" ht="15">
      <c r="A137" s="73">
        <v>143</v>
      </c>
      <c r="B137" s="74" t="s">
        <v>1568</v>
      </c>
      <c r="C137" s="75">
        <v>83733.63</v>
      </c>
      <c r="D137" s="75">
        <v>88709.56</v>
      </c>
      <c r="E137" s="76">
        <v>0.05942570506020095</v>
      </c>
      <c r="F137" s="75">
        <v>94541.46</v>
      </c>
      <c r="G137" s="76">
        <v>0.06574150519966526</v>
      </c>
    </row>
    <row r="138" spans="1:7" ht="15">
      <c r="A138" s="73">
        <v>144</v>
      </c>
      <c r="B138" s="74" t="s">
        <v>1570</v>
      </c>
      <c r="C138" s="75">
        <v>80309.79</v>
      </c>
      <c r="D138" s="75">
        <v>90360.8</v>
      </c>
      <c r="E138" s="76">
        <v>0.12515298570697309</v>
      </c>
      <c r="F138" s="75">
        <v>95922.42</v>
      </c>
      <c r="G138" s="76">
        <v>0.061549034537100145</v>
      </c>
    </row>
    <row r="139" spans="1:7" ht="15">
      <c r="A139" s="118" t="s">
        <v>2394</v>
      </c>
      <c r="B139" s="92"/>
      <c r="C139" s="75">
        <v>0</v>
      </c>
      <c r="D139" s="75"/>
      <c r="E139" s="76"/>
      <c r="F139" s="75"/>
      <c r="G139" s="76"/>
    </row>
    <row r="140" spans="1:7" ht="15">
      <c r="A140" s="73">
        <v>202</v>
      </c>
      <c r="B140" s="74" t="s">
        <v>1572</v>
      </c>
      <c r="C140" s="75">
        <v>0</v>
      </c>
      <c r="D140" s="75">
        <v>0</v>
      </c>
      <c r="E140" s="76" t="s">
        <v>2414</v>
      </c>
      <c r="F140" s="75">
        <v>0</v>
      </c>
      <c r="G140" s="76" t="s">
        <v>2414</v>
      </c>
    </row>
    <row r="141" spans="1:7" ht="15">
      <c r="A141" s="73">
        <v>207</v>
      </c>
      <c r="B141" s="74" t="s">
        <v>1574</v>
      </c>
      <c r="C141" s="75">
        <v>56371.5</v>
      </c>
      <c r="D141" s="75">
        <v>53751</v>
      </c>
      <c r="E141" s="76">
        <v>-0.046486256352944344</v>
      </c>
      <c r="F141" s="75">
        <v>55632</v>
      </c>
      <c r="G141" s="76">
        <v>0.03499469777306463</v>
      </c>
    </row>
    <row r="142" spans="1:7" s="87" customFormat="1" ht="15.75">
      <c r="A142" s="83"/>
      <c r="B142" s="84" t="s">
        <v>1695</v>
      </c>
      <c r="C142" s="85">
        <v>71370.02552666458</v>
      </c>
      <c r="D142" s="85">
        <v>72702.16878422287</v>
      </c>
      <c r="E142" s="86">
        <v>0.018665304485012246</v>
      </c>
      <c r="F142" s="85">
        <v>76772.164240315</v>
      </c>
      <c r="G142" s="86">
        <v>0.05598176126178189</v>
      </c>
    </row>
    <row r="143" spans="1:7" s="59" customFormat="1" ht="15">
      <c r="A143" s="88"/>
      <c r="B143" s="88"/>
      <c r="C143" s="89"/>
      <c r="D143" s="89"/>
      <c r="E143" s="90"/>
      <c r="F143" s="89"/>
      <c r="G143" s="90"/>
    </row>
    <row r="144" spans="1:7" s="59" customFormat="1" ht="15.75">
      <c r="A144" s="119" t="s">
        <v>2395</v>
      </c>
      <c r="B144" s="120"/>
      <c r="C144" s="121"/>
      <c r="D144" s="121"/>
      <c r="E144" s="122"/>
      <c r="F144" s="121"/>
      <c r="G144" s="122"/>
    </row>
    <row r="145" spans="1:7" ht="15">
      <c r="A145" s="123">
        <v>260</v>
      </c>
      <c r="B145" s="124" t="s">
        <v>1576</v>
      </c>
      <c r="C145" s="75">
        <v>0</v>
      </c>
      <c r="D145" s="125">
        <v>0</v>
      </c>
      <c r="E145" s="126" t="s">
        <v>2414</v>
      </c>
      <c r="F145" s="125">
        <v>0</v>
      </c>
      <c r="G145" s="126" t="s">
        <v>2414</v>
      </c>
    </row>
    <row r="146" spans="1:7" ht="15">
      <c r="A146" s="73">
        <v>261</v>
      </c>
      <c r="B146" s="93" t="s">
        <v>1578</v>
      </c>
      <c r="C146" s="75">
        <v>0</v>
      </c>
      <c r="D146" s="75">
        <v>0</v>
      </c>
      <c r="E146" s="76" t="s">
        <v>2414</v>
      </c>
      <c r="F146" s="75">
        <v>0</v>
      </c>
      <c r="G146" s="76" t="s">
        <v>2414</v>
      </c>
    </row>
    <row r="147" spans="1:7" ht="15">
      <c r="A147" s="73">
        <v>262</v>
      </c>
      <c r="B147" s="93" t="s">
        <v>1580</v>
      </c>
      <c r="C147" s="75">
        <v>0</v>
      </c>
      <c r="D147" s="75">
        <v>0</v>
      </c>
      <c r="E147" s="76" t="s">
        <v>2414</v>
      </c>
      <c r="F147" s="75">
        <v>0</v>
      </c>
      <c r="G147" s="76" t="s">
        <v>2414</v>
      </c>
    </row>
    <row r="148" spans="1:7" ht="15">
      <c r="A148" s="73">
        <v>263</v>
      </c>
      <c r="B148" s="93" t="s">
        <v>1582</v>
      </c>
      <c r="C148" s="75">
        <v>0</v>
      </c>
      <c r="D148" s="75">
        <v>0</v>
      </c>
      <c r="E148" s="76" t="s">
        <v>2414</v>
      </c>
      <c r="F148" s="75">
        <v>0</v>
      </c>
      <c r="G148" s="76" t="s">
        <v>2414</v>
      </c>
    </row>
    <row r="149" spans="1:7" ht="15">
      <c r="A149" s="73">
        <v>264</v>
      </c>
      <c r="B149" s="93" t="s">
        <v>1583</v>
      </c>
      <c r="C149" s="75">
        <v>0</v>
      </c>
      <c r="D149" s="75">
        <v>0</v>
      </c>
      <c r="E149" s="76" t="s">
        <v>2414</v>
      </c>
      <c r="F149" s="75">
        <v>0</v>
      </c>
      <c r="G149" s="76" t="s">
        <v>2414</v>
      </c>
    </row>
    <row r="150" spans="1:7" ht="15">
      <c r="A150" s="73">
        <v>265</v>
      </c>
      <c r="B150" s="93" t="s">
        <v>1585</v>
      </c>
      <c r="C150" s="75">
        <v>0</v>
      </c>
      <c r="D150" s="75">
        <v>0</v>
      </c>
      <c r="E150" s="76" t="s">
        <v>2414</v>
      </c>
      <c r="F150" s="75">
        <v>0</v>
      </c>
      <c r="G150" s="76" t="s">
        <v>2414</v>
      </c>
    </row>
    <row r="151" spans="1:7" ht="15">
      <c r="A151" s="73">
        <v>266</v>
      </c>
      <c r="B151" s="93" t="s">
        <v>1587</v>
      </c>
      <c r="C151" s="75">
        <v>0</v>
      </c>
      <c r="D151" s="75">
        <v>0</v>
      </c>
      <c r="E151" s="76" t="s">
        <v>2414</v>
      </c>
      <c r="F151" s="75">
        <v>0</v>
      </c>
      <c r="G151" s="76" t="s">
        <v>2414</v>
      </c>
    </row>
    <row r="152" spans="1:7" ht="15">
      <c r="A152" s="73">
        <v>267</v>
      </c>
      <c r="B152" s="93" t="s">
        <v>1589</v>
      </c>
      <c r="C152" s="75">
        <v>0</v>
      </c>
      <c r="D152" s="75">
        <v>0</v>
      </c>
      <c r="E152" s="76" t="s">
        <v>2414</v>
      </c>
      <c r="F152" s="75">
        <v>0</v>
      </c>
      <c r="G152" s="76" t="s">
        <v>2414</v>
      </c>
    </row>
    <row r="153" spans="1:7" ht="15">
      <c r="A153" s="73">
        <v>268</v>
      </c>
      <c r="B153" s="93" t="s">
        <v>1591</v>
      </c>
      <c r="C153" s="75">
        <v>0</v>
      </c>
      <c r="D153" s="75">
        <v>0</v>
      </c>
      <c r="E153" s="76" t="s">
        <v>2414</v>
      </c>
      <c r="F153" s="75">
        <v>0</v>
      </c>
      <c r="G153" s="76" t="s">
        <v>2414</v>
      </c>
    </row>
    <row r="154" spans="1:7" ht="15">
      <c r="A154" s="73">
        <v>269</v>
      </c>
      <c r="B154" s="93" t="s">
        <v>1593</v>
      </c>
      <c r="C154" s="75">
        <v>0</v>
      </c>
      <c r="D154" s="75">
        <v>0</v>
      </c>
      <c r="E154" s="76" t="s">
        <v>2414</v>
      </c>
      <c r="F154" s="75">
        <v>0</v>
      </c>
      <c r="G154" s="76" t="s">
        <v>2414</v>
      </c>
    </row>
    <row r="155" spans="1:7" ht="15">
      <c r="A155" s="73">
        <v>270</v>
      </c>
      <c r="B155" s="93" t="s">
        <v>1595</v>
      </c>
      <c r="C155" s="75">
        <v>0</v>
      </c>
      <c r="D155" s="75">
        <v>0</v>
      </c>
      <c r="E155" s="76" t="s">
        <v>2414</v>
      </c>
      <c r="F155" s="75">
        <v>0</v>
      </c>
      <c r="G155" s="76" t="s">
        <v>2414</v>
      </c>
    </row>
    <row r="156" spans="1:7" ht="15">
      <c r="A156" s="73">
        <v>271</v>
      </c>
      <c r="B156" s="93" t="s">
        <v>1597</v>
      </c>
      <c r="C156" s="75">
        <v>90830.9</v>
      </c>
      <c r="D156" s="75">
        <v>95637.24</v>
      </c>
      <c r="E156" s="76">
        <v>0.052915252408596736</v>
      </c>
      <c r="F156" s="75">
        <v>94459.33</v>
      </c>
      <c r="G156" s="76">
        <v>-0.012316436568014733</v>
      </c>
    </row>
    <row r="157" spans="1:7" ht="15">
      <c r="A157" s="73">
        <v>272</v>
      </c>
      <c r="B157" s="93" t="s">
        <v>1599</v>
      </c>
      <c r="C157" s="75">
        <v>79311.77</v>
      </c>
      <c r="D157" s="75">
        <v>99230.42</v>
      </c>
      <c r="E157" s="76">
        <v>0.25114368270938847</v>
      </c>
      <c r="F157" s="75">
        <v>109702.38</v>
      </c>
      <c r="G157" s="76">
        <v>0.10553175125127967</v>
      </c>
    </row>
    <row r="158" spans="1:7" ht="15">
      <c r="A158" s="73">
        <v>273</v>
      </c>
      <c r="B158" s="93" t="s">
        <v>1601</v>
      </c>
      <c r="C158" s="75">
        <v>0</v>
      </c>
      <c r="D158" s="75">
        <v>0</v>
      </c>
      <c r="E158" s="76" t="s">
        <v>2414</v>
      </c>
      <c r="F158" s="75">
        <v>0</v>
      </c>
      <c r="G158" s="76" t="s">
        <v>2414</v>
      </c>
    </row>
    <row r="159" spans="1:7" ht="15">
      <c r="A159" s="73">
        <v>274</v>
      </c>
      <c r="B159" s="93" t="s">
        <v>1602</v>
      </c>
      <c r="C159" s="75">
        <v>0</v>
      </c>
      <c r="D159" s="75">
        <v>0</v>
      </c>
      <c r="E159" s="76" t="s">
        <v>2414</v>
      </c>
      <c r="F159" s="75">
        <v>0</v>
      </c>
      <c r="G159" s="76" t="s">
        <v>2414</v>
      </c>
    </row>
    <row r="160" spans="1:7" ht="15">
      <c r="A160" s="73">
        <v>275</v>
      </c>
      <c r="B160" s="93" t="s">
        <v>2396</v>
      </c>
      <c r="C160" s="75" t="s">
        <v>2397</v>
      </c>
      <c r="D160" s="75">
        <v>0</v>
      </c>
      <c r="E160" s="76" t="s">
        <v>2414</v>
      </c>
      <c r="F160" s="75">
        <v>0</v>
      </c>
      <c r="G160" s="76" t="s">
        <v>2414</v>
      </c>
    </row>
    <row r="161" spans="1:7" ht="15">
      <c r="A161" s="73">
        <v>276</v>
      </c>
      <c r="B161" s="93" t="s">
        <v>1604</v>
      </c>
      <c r="C161" s="75">
        <v>0</v>
      </c>
      <c r="D161" s="75">
        <v>0</v>
      </c>
      <c r="E161" s="76" t="s">
        <v>2414</v>
      </c>
      <c r="F161" s="75">
        <v>0</v>
      </c>
      <c r="G161" s="76" t="s">
        <v>2414</v>
      </c>
    </row>
    <row r="162" spans="1:7" ht="15">
      <c r="A162" s="73">
        <v>277</v>
      </c>
      <c r="B162" s="93" t="s">
        <v>1606</v>
      </c>
      <c r="C162" s="75">
        <v>0</v>
      </c>
      <c r="D162" s="75">
        <v>0</v>
      </c>
      <c r="E162" s="76" t="s">
        <v>2414</v>
      </c>
      <c r="F162" s="75">
        <v>0</v>
      </c>
      <c r="G162" s="76" t="s">
        <v>2414</v>
      </c>
    </row>
    <row r="163" spans="1:7" s="94" customFormat="1" ht="15.75">
      <c r="A163" s="83"/>
      <c r="B163" s="84" t="s">
        <v>1696</v>
      </c>
      <c r="C163" s="85">
        <v>83425.74464285714</v>
      </c>
      <c r="D163" s="85">
        <v>97793.148</v>
      </c>
      <c r="E163" s="86">
        <v>0.17221786174818376</v>
      </c>
      <c r="F163" s="85">
        <v>102080.85833333334</v>
      </c>
      <c r="G163" s="86">
        <v>0.043844690768450656</v>
      </c>
    </row>
    <row r="164" spans="1:7" s="59" customFormat="1" ht="15">
      <c r="A164" s="88"/>
      <c r="B164" s="88"/>
      <c r="C164" s="89"/>
      <c r="D164" s="89"/>
      <c r="E164" s="90"/>
      <c r="F164" s="89"/>
      <c r="G164" s="90"/>
    </row>
    <row r="165" spans="1:7" s="59" customFormat="1" ht="15.75">
      <c r="A165" s="91" t="s">
        <v>2399</v>
      </c>
      <c r="B165" s="92"/>
      <c r="C165" s="89"/>
      <c r="D165" s="89"/>
      <c r="E165" s="90"/>
      <c r="F165" s="89"/>
      <c r="G165" s="90"/>
    </row>
    <row r="166" spans="1:7" ht="30">
      <c r="A166" s="73">
        <v>280</v>
      </c>
      <c r="B166" s="93" t="s">
        <v>1608</v>
      </c>
      <c r="C166" s="75">
        <v>0</v>
      </c>
      <c r="D166" s="75">
        <v>0</v>
      </c>
      <c r="E166" s="76" t="s">
        <v>2414</v>
      </c>
      <c r="F166" s="75">
        <v>0</v>
      </c>
      <c r="G166" s="76" t="s">
        <v>2414</v>
      </c>
    </row>
    <row r="167" spans="1:7" ht="30">
      <c r="A167" s="73">
        <v>281</v>
      </c>
      <c r="B167" s="93" t="s">
        <v>1610</v>
      </c>
      <c r="C167" s="75">
        <v>0</v>
      </c>
      <c r="D167" s="75">
        <v>0</v>
      </c>
      <c r="E167" s="76" t="s">
        <v>2414</v>
      </c>
      <c r="F167" s="75">
        <v>0</v>
      </c>
      <c r="G167" s="76" t="s">
        <v>2414</v>
      </c>
    </row>
    <row r="168" spans="1:7" ht="15">
      <c r="A168" s="73">
        <v>282</v>
      </c>
      <c r="B168" s="93" t="s">
        <v>1612</v>
      </c>
      <c r="C168" s="75">
        <v>0</v>
      </c>
      <c r="D168" s="75">
        <v>0</v>
      </c>
      <c r="E168" s="76" t="s">
        <v>2414</v>
      </c>
      <c r="F168" s="75">
        <v>0</v>
      </c>
      <c r="G168" s="76" t="s">
        <v>2414</v>
      </c>
    </row>
    <row r="169" spans="1:7" ht="15">
      <c r="A169" s="73">
        <v>283</v>
      </c>
      <c r="B169" s="93" t="s">
        <v>1614</v>
      </c>
      <c r="C169" s="75">
        <v>0</v>
      </c>
      <c r="D169" s="75">
        <v>0</v>
      </c>
      <c r="E169" s="76" t="s">
        <v>2414</v>
      </c>
      <c r="F169" s="75">
        <v>0</v>
      </c>
      <c r="G169" s="76" t="s">
        <v>2414</v>
      </c>
    </row>
    <row r="170" spans="1:7" ht="15">
      <c r="A170" s="73">
        <v>284</v>
      </c>
      <c r="B170" s="93" t="s">
        <v>1616</v>
      </c>
      <c r="C170" s="75">
        <v>72134.43</v>
      </c>
      <c r="D170" s="75">
        <v>74329.71</v>
      </c>
      <c r="E170" s="76">
        <v>0.030433178719233123</v>
      </c>
      <c r="F170" s="75">
        <v>77700</v>
      </c>
      <c r="G170" s="76">
        <v>0.045342434404762155</v>
      </c>
    </row>
    <row r="171" spans="1:7" ht="14.25" customHeight="1">
      <c r="A171" s="73">
        <v>285</v>
      </c>
      <c r="B171" s="93" t="s">
        <v>1617</v>
      </c>
      <c r="C171" s="75">
        <v>0</v>
      </c>
      <c r="D171" s="75">
        <v>0</v>
      </c>
      <c r="E171" s="76" t="s">
        <v>2414</v>
      </c>
      <c r="F171" s="75">
        <v>0</v>
      </c>
      <c r="G171" s="76" t="s">
        <v>2414</v>
      </c>
    </row>
    <row r="172" spans="1:7" ht="15">
      <c r="A172" s="73">
        <v>286</v>
      </c>
      <c r="B172" s="93" t="s">
        <v>1619</v>
      </c>
      <c r="C172" s="75">
        <v>0</v>
      </c>
      <c r="D172" s="75">
        <v>0</v>
      </c>
      <c r="E172" s="76" t="s">
        <v>2414</v>
      </c>
      <c r="F172" s="75">
        <v>0</v>
      </c>
      <c r="G172" s="76" t="s">
        <v>2414</v>
      </c>
    </row>
    <row r="173" spans="1:7" ht="15">
      <c r="A173" s="73">
        <v>287</v>
      </c>
      <c r="B173" s="93" t="s">
        <v>1621</v>
      </c>
      <c r="C173" s="75">
        <v>0</v>
      </c>
      <c r="D173" s="75">
        <v>0</v>
      </c>
      <c r="E173" s="76" t="s">
        <v>2414</v>
      </c>
      <c r="F173" s="75">
        <v>0</v>
      </c>
      <c r="G173" s="76" t="s">
        <v>2414</v>
      </c>
    </row>
    <row r="174" spans="1:7" ht="14.25" customHeight="1">
      <c r="A174" s="73">
        <v>288</v>
      </c>
      <c r="B174" s="93" t="s">
        <v>1623</v>
      </c>
      <c r="C174" s="75">
        <v>0</v>
      </c>
      <c r="D174" s="75">
        <v>0</v>
      </c>
      <c r="E174" s="76" t="s">
        <v>2414</v>
      </c>
      <c r="F174" s="75">
        <v>0</v>
      </c>
      <c r="G174" s="76" t="s">
        <v>2414</v>
      </c>
    </row>
    <row r="175" spans="1:7" ht="14.25" customHeight="1">
      <c r="A175" s="73">
        <v>290</v>
      </c>
      <c r="B175" s="93" t="s">
        <v>1625</v>
      </c>
      <c r="C175" s="75">
        <v>74570.23</v>
      </c>
      <c r="D175" s="75">
        <v>110398.83</v>
      </c>
      <c r="E175" s="76">
        <v>0.48046787571930527</v>
      </c>
      <c r="F175" s="75">
        <v>115698</v>
      </c>
      <c r="G175" s="76">
        <v>0.04800023695903288</v>
      </c>
    </row>
    <row r="176" spans="1:7" ht="15">
      <c r="A176" s="73">
        <v>292</v>
      </c>
      <c r="B176" s="93" t="s">
        <v>1627</v>
      </c>
      <c r="C176" s="75">
        <v>0</v>
      </c>
      <c r="D176" s="75">
        <v>0</v>
      </c>
      <c r="E176" s="76" t="s">
        <v>2414</v>
      </c>
      <c r="F176" s="75">
        <v>0</v>
      </c>
      <c r="G176" s="76" t="s">
        <v>2414</v>
      </c>
    </row>
    <row r="177" spans="1:7" ht="15">
      <c r="A177" s="73">
        <v>299</v>
      </c>
      <c r="B177" s="93" t="s">
        <v>1629</v>
      </c>
      <c r="C177" s="75">
        <v>0</v>
      </c>
      <c r="D177" s="75">
        <v>0</v>
      </c>
      <c r="E177" s="76" t="s">
        <v>2414</v>
      </c>
      <c r="F177" s="75">
        <v>0</v>
      </c>
      <c r="G177" s="76" t="s">
        <v>2414</v>
      </c>
    </row>
    <row r="178" spans="1:7" s="94" customFormat="1" ht="15.75">
      <c r="A178" s="83"/>
      <c r="B178" s="84" t="s">
        <v>1697</v>
      </c>
      <c r="C178" s="85">
        <v>74119.15873015873</v>
      </c>
      <c r="D178" s="85">
        <v>76352.28037383177</v>
      </c>
      <c r="E178" s="86">
        <v>0.03012880450792821</v>
      </c>
      <c r="F178" s="85">
        <v>79850.83018867925</v>
      </c>
      <c r="G178" s="86">
        <v>0.04582115684977661</v>
      </c>
    </row>
    <row r="179" spans="1:7" s="59" customFormat="1" ht="15">
      <c r="A179" s="88"/>
      <c r="B179" s="88"/>
      <c r="C179" s="89"/>
      <c r="D179" s="89"/>
      <c r="E179" s="90"/>
      <c r="F179" s="89"/>
      <c r="G179" s="90"/>
    </row>
    <row r="180" spans="1:7" s="59" customFormat="1" ht="15.75">
      <c r="A180" s="91" t="s">
        <v>2400</v>
      </c>
      <c r="B180" s="92"/>
      <c r="C180" s="89"/>
      <c r="D180" s="89"/>
      <c r="E180" s="90"/>
      <c r="F180" s="89"/>
      <c r="G180" s="90"/>
    </row>
    <row r="181" spans="1:7" ht="30">
      <c r="A181" s="73">
        <v>301</v>
      </c>
      <c r="B181" s="93" t="s">
        <v>1630</v>
      </c>
      <c r="C181" s="75">
        <v>77781.1</v>
      </c>
      <c r="D181" s="75">
        <v>85859.88</v>
      </c>
      <c r="E181" s="76">
        <v>0.10386559202685475</v>
      </c>
      <c r="F181" s="75">
        <v>90153</v>
      </c>
      <c r="G181" s="76">
        <v>0.05000146750729195</v>
      </c>
    </row>
    <row r="182" spans="1:7" ht="15">
      <c r="A182" s="73">
        <v>302</v>
      </c>
      <c r="B182" s="93" t="s">
        <v>1631</v>
      </c>
      <c r="C182" s="75">
        <v>57767.04</v>
      </c>
      <c r="D182" s="75">
        <v>61170.96</v>
      </c>
      <c r="E182" s="76">
        <v>0.05892495097550432</v>
      </c>
      <c r="F182" s="75">
        <v>64855</v>
      </c>
      <c r="G182" s="76">
        <v>0.06022530952595817</v>
      </c>
    </row>
    <row r="183" spans="1:7" ht="15">
      <c r="A183" s="73">
        <v>304</v>
      </c>
      <c r="B183" s="93" t="s">
        <v>1633</v>
      </c>
      <c r="C183" s="75">
        <v>65116.5</v>
      </c>
      <c r="D183" s="75">
        <v>67454.46</v>
      </c>
      <c r="E183" s="76">
        <v>0.03590426389624768</v>
      </c>
      <c r="F183" s="75">
        <v>69478</v>
      </c>
      <c r="G183" s="76">
        <v>0.02999860943220045</v>
      </c>
    </row>
    <row r="184" spans="1:7" ht="15">
      <c r="A184" s="73">
        <v>306</v>
      </c>
      <c r="B184" s="93" t="s">
        <v>1635</v>
      </c>
      <c r="C184" s="75">
        <v>67086</v>
      </c>
      <c r="D184" s="75">
        <v>59624.52</v>
      </c>
      <c r="E184" s="76">
        <v>-0.11122260978445586</v>
      </c>
      <c r="F184" s="75">
        <v>62307.5</v>
      </c>
      <c r="G184" s="76">
        <v>0.04499793038166189</v>
      </c>
    </row>
    <row r="185" spans="1:7" ht="15">
      <c r="A185" s="73">
        <v>307</v>
      </c>
      <c r="B185" s="93" t="s">
        <v>1637</v>
      </c>
      <c r="C185" s="75">
        <v>54414.96</v>
      </c>
      <c r="D185" s="75">
        <v>56047</v>
      </c>
      <c r="E185" s="76">
        <v>0.029992487360093634</v>
      </c>
      <c r="F185" s="75">
        <v>59063</v>
      </c>
      <c r="G185" s="76">
        <v>0.05381197923171621</v>
      </c>
    </row>
    <row r="186" spans="1:7" ht="15">
      <c r="A186" s="73">
        <v>308</v>
      </c>
      <c r="B186" s="93" t="s">
        <v>1638</v>
      </c>
      <c r="C186" s="75">
        <v>55072.42</v>
      </c>
      <c r="D186" s="75">
        <v>63005.4</v>
      </c>
      <c r="E186" s="76">
        <v>0.14404633026839941</v>
      </c>
      <c r="F186" s="75">
        <v>68003</v>
      </c>
      <c r="G186" s="76">
        <v>0.07932018525396223</v>
      </c>
    </row>
    <row r="187" spans="1:7" ht="15">
      <c r="A187" s="73">
        <v>309</v>
      </c>
      <c r="B187" s="93" t="s">
        <v>1640</v>
      </c>
      <c r="C187" s="75">
        <v>50000.8</v>
      </c>
      <c r="D187" s="75">
        <v>0</v>
      </c>
      <c r="E187" s="76" t="s">
        <v>2414</v>
      </c>
      <c r="F187" s="75">
        <v>0</v>
      </c>
      <c r="G187" s="76" t="s">
        <v>2414</v>
      </c>
    </row>
    <row r="188" spans="1:7" ht="15">
      <c r="A188" s="73">
        <v>310</v>
      </c>
      <c r="B188" s="93" t="s">
        <v>1642</v>
      </c>
      <c r="C188" s="75">
        <v>71920</v>
      </c>
      <c r="D188" s="75">
        <v>65408.4</v>
      </c>
      <c r="E188" s="76">
        <v>-0.09053948832035597</v>
      </c>
      <c r="F188" s="75">
        <v>56000</v>
      </c>
      <c r="G188" s="76">
        <v>-0.14384085224527743</v>
      </c>
    </row>
    <row r="189" spans="1:7" ht="30">
      <c r="A189" s="73">
        <v>311</v>
      </c>
      <c r="B189" s="93" t="s">
        <v>1644</v>
      </c>
      <c r="C189" s="75">
        <v>0</v>
      </c>
      <c r="D189" s="75">
        <v>0</v>
      </c>
      <c r="E189" s="76" t="s">
        <v>2414</v>
      </c>
      <c r="F189" s="75">
        <v>0</v>
      </c>
      <c r="G189" s="76" t="s">
        <v>2414</v>
      </c>
    </row>
    <row r="190" spans="1:7" s="94" customFormat="1" ht="15.75">
      <c r="A190" s="83"/>
      <c r="B190" s="84" t="s">
        <v>1698</v>
      </c>
      <c r="C190" s="85">
        <v>64641.53416149068</v>
      </c>
      <c r="D190" s="85">
        <v>65056.53953488372</v>
      </c>
      <c r="E190" s="86">
        <v>0.00642010402098836</v>
      </c>
      <c r="F190" s="85">
        <v>66849.44444444444</v>
      </c>
      <c r="G190" s="86">
        <v>0.027559180404905348</v>
      </c>
    </row>
    <row r="191" spans="1:7" s="59" customFormat="1" ht="15">
      <c r="A191" s="88"/>
      <c r="B191" s="88"/>
      <c r="C191" s="89"/>
      <c r="D191" s="89"/>
      <c r="E191" s="90"/>
      <c r="F191" s="89"/>
      <c r="G191" s="90"/>
    </row>
    <row r="192" spans="1:7" s="59" customFormat="1" ht="15.75">
      <c r="A192" s="91" t="s">
        <v>2401</v>
      </c>
      <c r="B192" s="92"/>
      <c r="C192" s="89"/>
      <c r="D192" s="89"/>
      <c r="E192" s="90"/>
      <c r="F192" s="89"/>
      <c r="G192" s="90"/>
    </row>
    <row r="193" spans="1:7" ht="15">
      <c r="A193" s="73">
        <v>401</v>
      </c>
      <c r="B193" s="93" t="s">
        <v>1646</v>
      </c>
      <c r="C193" s="75">
        <v>0</v>
      </c>
      <c r="D193" s="75">
        <v>0</v>
      </c>
      <c r="E193" s="76" t="s">
        <v>2414</v>
      </c>
      <c r="F193" s="75">
        <v>0</v>
      </c>
      <c r="G193" s="76" t="s">
        <v>2414</v>
      </c>
    </row>
    <row r="194" spans="1:7" ht="15">
      <c r="A194" s="73">
        <v>402</v>
      </c>
      <c r="B194" s="93" t="s">
        <v>1648</v>
      </c>
      <c r="C194" s="75">
        <v>72035</v>
      </c>
      <c r="D194" s="75">
        <v>0</v>
      </c>
      <c r="E194" s="76" t="s">
        <v>2414</v>
      </c>
      <c r="F194" s="75">
        <v>0</v>
      </c>
      <c r="G194" s="76" t="s">
        <v>2414</v>
      </c>
    </row>
    <row r="195" spans="1:7" ht="15">
      <c r="A195" s="73">
        <v>403</v>
      </c>
      <c r="B195" s="93" t="s">
        <v>1650</v>
      </c>
      <c r="C195" s="75">
        <v>0</v>
      </c>
      <c r="D195" s="75">
        <v>0</v>
      </c>
      <c r="E195" s="76" t="s">
        <v>2414</v>
      </c>
      <c r="F195" s="75">
        <v>0</v>
      </c>
      <c r="G195" s="76" t="s">
        <v>2414</v>
      </c>
    </row>
    <row r="196" spans="1:7" ht="30">
      <c r="A196" s="73">
        <v>404</v>
      </c>
      <c r="B196" s="93" t="s">
        <v>1652</v>
      </c>
      <c r="C196" s="75">
        <v>0</v>
      </c>
      <c r="D196" s="75">
        <v>0</v>
      </c>
      <c r="E196" s="76" t="s">
        <v>2414</v>
      </c>
      <c r="F196" s="75">
        <v>0</v>
      </c>
      <c r="G196" s="76" t="s">
        <v>2414</v>
      </c>
    </row>
    <row r="197" spans="1:7" ht="15">
      <c r="A197" s="73">
        <v>405</v>
      </c>
      <c r="B197" s="93" t="s">
        <v>1653</v>
      </c>
      <c r="C197" s="75">
        <v>0</v>
      </c>
      <c r="D197" s="75">
        <v>0</v>
      </c>
      <c r="E197" s="76" t="s">
        <v>2414</v>
      </c>
      <c r="F197" s="75">
        <v>0</v>
      </c>
      <c r="G197" s="76" t="s">
        <v>2414</v>
      </c>
    </row>
    <row r="198" spans="1:7" ht="15">
      <c r="A198" s="73">
        <v>406</v>
      </c>
      <c r="B198" s="93" t="s">
        <v>1654</v>
      </c>
      <c r="C198" s="75">
        <v>0</v>
      </c>
      <c r="D198" s="75">
        <v>0</v>
      </c>
      <c r="E198" s="76" t="s">
        <v>2414</v>
      </c>
      <c r="F198" s="75">
        <v>0</v>
      </c>
      <c r="G198" s="76" t="s">
        <v>2414</v>
      </c>
    </row>
    <row r="199" spans="1:7" ht="15">
      <c r="A199" s="73">
        <v>407</v>
      </c>
      <c r="B199" s="93" t="s">
        <v>1655</v>
      </c>
      <c r="C199" s="75">
        <v>0</v>
      </c>
      <c r="D199" s="75">
        <v>0</v>
      </c>
      <c r="E199" s="76" t="s">
        <v>2414</v>
      </c>
      <c r="F199" s="75">
        <v>0</v>
      </c>
      <c r="G199" s="76" t="s">
        <v>2414</v>
      </c>
    </row>
    <row r="200" spans="1:7" ht="15">
      <c r="A200" s="73">
        <v>408</v>
      </c>
      <c r="B200" s="93" t="s">
        <v>1657</v>
      </c>
      <c r="C200" s="75">
        <v>0</v>
      </c>
      <c r="D200" s="75">
        <v>0</v>
      </c>
      <c r="E200" s="76" t="s">
        <v>2414</v>
      </c>
      <c r="F200" s="75">
        <v>0</v>
      </c>
      <c r="G200" s="76" t="s">
        <v>2414</v>
      </c>
    </row>
    <row r="201" spans="1:7" ht="15">
      <c r="A201" s="73">
        <v>409</v>
      </c>
      <c r="B201" s="93" t="s">
        <v>1658</v>
      </c>
      <c r="C201" s="75">
        <v>0</v>
      </c>
      <c r="D201" s="75">
        <v>0</v>
      </c>
      <c r="E201" s="76" t="s">
        <v>2414</v>
      </c>
      <c r="F201" s="75">
        <v>0</v>
      </c>
      <c r="G201" s="76" t="s">
        <v>2414</v>
      </c>
    </row>
    <row r="202" spans="1:7" ht="15">
      <c r="A202" s="73">
        <v>410</v>
      </c>
      <c r="B202" s="93" t="s">
        <v>1660</v>
      </c>
      <c r="C202" s="75">
        <v>0</v>
      </c>
      <c r="D202" s="75">
        <v>0</v>
      </c>
      <c r="E202" s="76" t="s">
        <v>2414</v>
      </c>
      <c r="F202" s="75">
        <v>0</v>
      </c>
      <c r="G202" s="76" t="s">
        <v>2414</v>
      </c>
    </row>
    <row r="203" spans="1:7" ht="15">
      <c r="A203" s="73">
        <v>411</v>
      </c>
      <c r="B203" s="93" t="s">
        <v>1662</v>
      </c>
      <c r="C203" s="75">
        <v>0</v>
      </c>
      <c r="D203" s="75">
        <v>0</v>
      </c>
      <c r="E203" s="76" t="s">
        <v>2414</v>
      </c>
      <c r="F203" s="75">
        <v>0</v>
      </c>
      <c r="G203" s="76" t="s">
        <v>2414</v>
      </c>
    </row>
    <row r="204" spans="1:7" ht="15">
      <c r="A204" s="73">
        <v>412</v>
      </c>
      <c r="B204" s="93" t="s">
        <v>1664</v>
      </c>
      <c r="C204" s="75">
        <v>0</v>
      </c>
      <c r="D204" s="75">
        <v>0</v>
      </c>
      <c r="E204" s="76" t="s">
        <v>2414</v>
      </c>
      <c r="F204" s="75">
        <v>0</v>
      </c>
      <c r="G204" s="76" t="s">
        <v>2414</v>
      </c>
    </row>
    <row r="205" spans="1:7" ht="15">
      <c r="A205" s="73">
        <v>413</v>
      </c>
      <c r="B205" s="93" t="s">
        <v>1666</v>
      </c>
      <c r="C205" s="75">
        <v>0</v>
      </c>
      <c r="D205" s="75">
        <v>0</v>
      </c>
      <c r="E205" s="76" t="s">
        <v>2414</v>
      </c>
      <c r="F205" s="75">
        <v>0</v>
      </c>
      <c r="G205" s="76" t="s">
        <v>2414</v>
      </c>
    </row>
    <row r="206" spans="1:7" ht="15">
      <c r="A206" s="73">
        <v>414</v>
      </c>
      <c r="B206" s="93" t="s">
        <v>1668</v>
      </c>
      <c r="C206" s="75">
        <v>0</v>
      </c>
      <c r="D206" s="75">
        <v>0</v>
      </c>
      <c r="E206" s="76" t="s">
        <v>2414</v>
      </c>
      <c r="F206" s="75">
        <v>0</v>
      </c>
      <c r="G206" s="76" t="s">
        <v>2414</v>
      </c>
    </row>
    <row r="207" spans="1:7" ht="15">
      <c r="A207" s="73">
        <v>415</v>
      </c>
      <c r="B207" s="93" t="s">
        <v>1670</v>
      </c>
      <c r="C207" s="75">
        <v>0</v>
      </c>
      <c r="D207" s="75">
        <v>0</v>
      </c>
      <c r="E207" s="76" t="s">
        <v>2414</v>
      </c>
      <c r="F207" s="75">
        <v>0</v>
      </c>
      <c r="G207" s="76" t="s">
        <v>2414</v>
      </c>
    </row>
    <row r="208" spans="1:7" ht="15">
      <c r="A208" s="73">
        <v>416</v>
      </c>
      <c r="B208" s="93" t="s">
        <v>1671</v>
      </c>
      <c r="C208" s="75">
        <v>0</v>
      </c>
      <c r="D208" s="75">
        <v>0</v>
      </c>
      <c r="E208" s="76" t="s">
        <v>2414</v>
      </c>
      <c r="F208" s="75">
        <v>0</v>
      </c>
      <c r="G208" s="76" t="s">
        <v>2414</v>
      </c>
    </row>
    <row r="209" spans="1:7" ht="15">
      <c r="A209" s="73">
        <v>417</v>
      </c>
      <c r="B209" s="93" t="s">
        <v>1673</v>
      </c>
      <c r="C209" s="75">
        <v>0</v>
      </c>
      <c r="D209" s="75">
        <v>0</v>
      </c>
      <c r="E209" s="76" t="s">
        <v>2414</v>
      </c>
      <c r="F209" s="75">
        <v>0</v>
      </c>
      <c r="G209" s="76" t="s">
        <v>2414</v>
      </c>
    </row>
    <row r="210" spans="1:7" ht="15">
      <c r="A210" s="73">
        <v>418</v>
      </c>
      <c r="B210" s="93" t="s">
        <v>1675</v>
      </c>
      <c r="C210" s="75">
        <v>0</v>
      </c>
      <c r="D210" s="75">
        <v>0</v>
      </c>
      <c r="E210" s="76" t="s">
        <v>2414</v>
      </c>
      <c r="F210" s="75">
        <v>0</v>
      </c>
      <c r="G210" s="76" t="s">
        <v>2414</v>
      </c>
    </row>
    <row r="211" spans="1:7" ht="30">
      <c r="A211" s="73">
        <v>420</v>
      </c>
      <c r="B211" s="93" t="s">
        <v>1676</v>
      </c>
      <c r="C211" s="75">
        <v>0</v>
      </c>
      <c r="D211" s="75">
        <v>0</v>
      </c>
      <c r="E211" s="76" t="s">
        <v>2414</v>
      </c>
      <c r="F211" s="75">
        <v>0</v>
      </c>
      <c r="G211" s="76" t="s">
        <v>2414</v>
      </c>
    </row>
    <row r="212" spans="1:7" ht="30">
      <c r="A212" s="73">
        <v>421</v>
      </c>
      <c r="B212" s="93" t="s">
        <v>1677</v>
      </c>
      <c r="C212" s="75">
        <v>9000</v>
      </c>
      <c r="D212" s="75">
        <v>9000</v>
      </c>
      <c r="E212" s="76">
        <v>0</v>
      </c>
      <c r="F212" s="75">
        <v>9734</v>
      </c>
      <c r="G212" s="76">
        <v>0.0815555555555556</v>
      </c>
    </row>
    <row r="213" spans="1:7" ht="30">
      <c r="A213" s="73">
        <v>422</v>
      </c>
      <c r="B213" s="93" t="s">
        <v>1679</v>
      </c>
      <c r="C213" s="75">
        <v>0</v>
      </c>
      <c r="D213" s="75">
        <v>0</v>
      </c>
      <c r="E213" s="76" t="s">
        <v>2414</v>
      </c>
      <c r="F213" s="75">
        <v>0</v>
      </c>
      <c r="G213" s="76" t="s">
        <v>2414</v>
      </c>
    </row>
    <row r="214" spans="1:7" ht="15">
      <c r="A214" s="73">
        <v>423</v>
      </c>
      <c r="B214" s="93" t="s">
        <v>1681</v>
      </c>
      <c r="C214" s="75">
        <v>0</v>
      </c>
      <c r="D214" s="75">
        <v>0</v>
      </c>
      <c r="E214" s="76" t="s">
        <v>2414</v>
      </c>
      <c r="F214" s="75">
        <v>0</v>
      </c>
      <c r="G214" s="76" t="s">
        <v>2414</v>
      </c>
    </row>
    <row r="215" spans="1:7" ht="15">
      <c r="A215" s="73">
        <v>424</v>
      </c>
      <c r="B215" s="93" t="s">
        <v>1683</v>
      </c>
      <c r="C215" s="75">
        <v>0</v>
      </c>
      <c r="D215" s="75">
        <v>0</v>
      </c>
      <c r="E215" s="76" t="s">
        <v>2414</v>
      </c>
      <c r="F215" s="75">
        <v>0</v>
      </c>
      <c r="G215" s="76" t="s">
        <v>2414</v>
      </c>
    </row>
    <row r="216" spans="1:7" ht="15">
      <c r="A216" s="73">
        <v>426</v>
      </c>
      <c r="B216" s="93" t="s">
        <v>1685</v>
      </c>
      <c r="C216" s="75">
        <v>0</v>
      </c>
      <c r="D216" s="75">
        <v>0</v>
      </c>
      <c r="E216" s="76" t="s">
        <v>2414</v>
      </c>
      <c r="F216" s="75">
        <v>0</v>
      </c>
      <c r="G216" s="76" t="s">
        <v>2414</v>
      </c>
    </row>
    <row r="217" spans="1:7" ht="30">
      <c r="A217" s="73">
        <v>427</v>
      </c>
      <c r="B217" s="93" t="s">
        <v>1687</v>
      </c>
      <c r="C217" s="75">
        <v>67571.04</v>
      </c>
      <c r="D217" s="75">
        <v>71727</v>
      </c>
      <c r="E217" s="76">
        <v>0.06150504713261795</v>
      </c>
      <c r="F217" s="75">
        <v>73162</v>
      </c>
      <c r="G217" s="76">
        <v>0.020006413205626794</v>
      </c>
    </row>
    <row r="218" spans="1:7" ht="15">
      <c r="A218" s="73">
        <v>428</v>
      </c>
      <c r="B218" s="93" t="s">
        <v>1689</v>
      </c>
      <c r="C218" s="75">
        <v>0</v>
      </c>
      <c r="D218" s="75">
        <v>0</v>
      </c>
      <c r="E218" s="76" t="s">
        <v>2414</v>
      </c>
      <c r="F218" s="75">
        <v>0</v>
      </c>
      <c r="G218" s="76" t="s">
        <v>2414</v>
      </c>
    </row>
    <row r="219" spans="1:7" ht="15">
      <c r="A219" s="73">
        <v>429</v>
      </c>
      <c r="B219" s="93" t="s">
        <v>1691</v>
      </c>
      <c r="C219" s="75">
        <v>0</v>
      </c>
      <c r="D219" s="75">
        <v>0</v>
      </c>
      <c r="E219" s="76" t="s">
        <v>2414</v>
      </c>
      <c r="F219" s="75">
        <v>0</v>
      </c>
      <c r="G219" s="76" t="s">
        <v>2414</v>
      </c>
    </row>
    <row r="220" spans="1:7" ht="15">
      <c r="A220" s="73">
        <v>430</v>
      </c>
      <c r="B220" s="93" t="s">
        <v>1693</v>
      </c>
      <c r="C220" s="75">
        <v>0</v>
      </c>
      <c r="D220" s="75">
        <v>0</v>
      </c>
      <c r="E220" s="76" t="s">
        <v>2414</v>
      </c>
      <c r="F220" s="75">
        <v>0</v>
      </c>
      <c r="G220" s="76" t="s">
        <v>2414</v>
      </c>
    </row>
    <row r="221" spans="1:7" s="94" customFormat="1" ht="18.75">
      <c r="A221" s="83"/>
      <c r="B221" s="84" t="s">
        <v>2402</v>
      </c>
      <c r="C221" s="85">
        <v>49535.34666666666</v>
      </c>
      <c r="D221" s="85">
        <v>40363.5</v>
      </c>
      <c r="E221" s="86">
        <v>-0.1851576153970591</v>
      </c>
      <c r="F221" s="85">
        <v>41448</v>
      </c>
      <c r="G221" s="86">
        <v>0.026868334014641837</v>
      </c>
    </row>
    <row r="222" spans="1:7" s="59" customFormat="1" ht="14.25">
      <c r="A222" s="97"/>
      <c r="B222" s="97"/>
      <c r="C222" s="127"/>
      <c r="D222" s="127"/>
      <c r="E222" s="99"/>
      <c r="F222" s="127"/>
      <c r="G222" s="99"/>
    </row>
    <row r="223" spans="1:7" s="104" customFormat="1" ht="30" customHeight="1">
      <c r="A223" s="100"/>
      <c r="B223" s="101" t="s">
        <v>2419</v>
      </c>
      <c r="C223" s="102">
        <v>71352.76377253055</v>
      </c>
      <c r="D223" s="102">
        <v>72701.73255462895</v>
      </c>
      <c r="E223" s="103">
        <v>0.018905627627807897</v>
      </c>
      <c r="F223" s="102">
        <v>76770.20280352609</v>
      </c>
      <c r="G223" s="103">
        <v>0.05596111820086325</v>
      </c>
    </row>
    <row r="224" spans="1:7" s="104" customFormat="1" ht="9" customHeight="1">
      <c r="A224" s="105"/>
      <c r="B224" s="106"/>
      <c r="C224" s="107"/>
      <c r="D224" s="108"/>
      <c r="E224" s="109"/>
      <c r="F224" s="108"/>
      <c r="G224" s="109"/>
    </row>
    <row r="225" spans="1:7" s="59" customFormat="1" ht="16.5" customHeight="1">
      <c r="A225" s="110" t="s">
        <v>2404</v>
      </c>
      <c r="B225" s="61"/>
      <c r="C225" s="62"/>
      <c r="D225" s="62"/>
      <c r="E225" s="62"/>
      <c r="F225" s="62"/>
      <c r="G225" s="62"/>
    </row>
    <row r="226" spans="1:7" s="59" customFormat="1" ht="16.5" customHeight="1">
      <c r="A226" s="110" t="s">
        <v>2405</v>
      </c>
      <c r="B226" s="61"/>
      <c r="C226" s="62"/>
      <c r="D226" s="62"/>
      <c r="E226" s="62"/>
      <c r="F226" s="62"/>
      <c r="G226" s="62"/>
    </row>
    <row r="227" spans="1:7" s="59" customFormat="1" ht="16.5" customHeight="1">
      <c r="A227" s="110" t="s">
        <v>2406</v>
      </c>
      <c r="B227" s="61"/>
      <c r="C227" s="62"/>
      <c r="D227" s="62"/>
      <c r="E227" s="62"/>
      <c r="F227" s="62"/>
      <c r="G227" s="62"/>
    </row>
    <row r="228" spans="1:7" s="59" customFormat="1" ht="16.5" customHeight="1">
      <c r="A228" s="110" t="s">
        <v>2407</v>
      </c>
      <c r="B228" s="61"/>
      <c r="C228" s="62"/>
      <c r="D228" s="62"/>
      <c r="E228" s="62"/>
      <c r="F228" s="62"/>
      <c r="G228" s="62"/>
    </row>
    <row r="229" spans="1:7" s="59" customFormat="1" ht="16.5" customHeight="1">
      <c r="A229" s="110" t="s">
        <v>2408</v>
      </c>
      <c r="B229" s="61"/>
      <c r="C229" s="62"/>
      <c r="D229" s="62"/>
      <c r="E229" s="62"/>
      <c r="F229" s="62"/>
      <c r="G229" s="62"/>
    </row>
    <row r="230" spans="1:7" ht="16.5" customHeight="1">
      <c r="A230" s="111" t="s">
        <v>2409</v>
      </c>
      <c r="B230" s="61"/>
      <c r="C230" s="62"/>
      <c r="D230" s="62"/>
      <c r="E230" s="62"/>
      <c r="F230" s="62"/>
      <c r="G230" s="62"/>
    </row>
  </sheetData>
  <sheetProtection password="A61E" sheet="1" objects="1" scenarios="1"/>
  <mergeCells count="2">
    <mergeCell ref="A1:G1"/>
    <mergeCell ref="A2:G2"/>
  </mergeCells>
  <conditionalFormatting sqref="D119:G119">
    <cfRule type="cellIs" priority="1" dxfId="0" operator="equal" stopIfTrue="1">
      <formula>0</formula>
    </cfRule>
    <cfRule type="cellIs" priority="2" dxfId="0" operator="equal" stopIfTrue="1">
      <formula>""</formula>
    </cfRule>
  </conditionalFormatting>
  <printOptions/>
  <pageMargins left="0.75" right="0.75" top="1" bottom="1" header="0.5" footer="0.5"/>
  <pageSetup horizontalDpi="1200" verticalDpi="1200" orientation="portrait" scale="65" r:id="rId1"/>
  <rowBreaks count="2" manualBreakCount="2">
    <brk id="125" max="6" man="1"/>
    <brk id="190" max="6" man="1"/>
  </rowBreaks>
</worksheet>
</file>

<file path=xl/worksheets/sheet8.xml><?xml version="1.0" encoding="utf-8"?>
<worksheet xmlns="http://schemas.openxmlformats.org/spreadsheetml/2006/main" xmlns:r="http://schemas.openxmlformats.org/officeDocument/2006/relationships">
  <dimension ref="A1:G224"/>
  <sheetViews>
    <sheetView zoomScale="75" zoomScaleNormal="75" zoomScaleSheetLayoutView="75" workbookViewId="0" topLeftCell="A1">
      <pane ySplit="6" topLeftCell="BM7" activePane="bottomLeft" state="frozen"/>
      <selection pane="topLeft" activeCell="A1" sqref="A1"/>
      <selection pane="bottomLeft" activeCell="A5" sqref="A5"/>
    </sheetView>
  </sheetViews>
  <sheetFormatPr defaultColWidth="9.140625" defaultRowHeight="12"/>
  <cols>
    <col min="1" max="1" width="9.421875" style="112" bestFit="1" customWidth="1"/>
    <col min="2" max="2" width="46.7109375" style="112" customWidth="1"/>
    <col min="3" max="3" width="90.140625" style="59" customWidth="1"/>
    <col min="4" max="16384" width="9.140625" style="113" customWidth="1"/>
  </cols>
  <sheetData>
    <row r="1" spans="1:3" ht="18">
      <c r="A1" s="260" t="s">
        <v>2380</v>
      </c>
      <c r="B1" s="261"/>
      <c r="C1" s="262"/>
    </row>
    <row r="2" spans="1:3" ht="18.75">
      <c r="A2" s="263" t="s">
        <v>2420</v>
      </c>
      <c r="B2" s="264"/>
      <c r="C2" s="265"/>
    </row>
    <row r="3" spans="1:3" ht="15.75">
      <c r="A3" s="272" t="s">
        <v>2421</v>
      </c>
      <c r="B3" s="273"/>
      <c r="C3" s="274"/>
    </row>
    <row r="4" spans="1:3" ht="14.25">
      <c r="A4" s="275" t="s">
        <v>2422</v>
      </c>
      <c r="B4" s="276"/>
      <c r="C4" s="277"/>
    </row>
    <row r="5" spans="1:3" ht="14.25">
      <c r="A5" s="61"/>
      <c r="B5" s="61"/>
      <c r="C5" s="62"/>
    </row>
    <row r="6" spans="1:3" ht="18" customHeight="1">
      <c r="A6" s="128" t="s">
        <v>2383</v>
      </c>
      <c r="B6" s="128" t="s">
        <v>2384</v>
      </c>
      <c r="C6" s="129" t="s">
        <v>2423</v>
      </c>
    </row>
    <row r="7" spans="1:3" ht="4.5" customHeight="1">
      <c r="A7" s="130"/>
      <c r="B7" s="130"/>
      <c r="C7" s="131"/>
    </row>
    <row r="8" spans="1:3" s="59" customFormat="1" ht="15">
      <c r="A8" s="100" t="s">
        <v>2390</v>
      </c>
      <c r="B8" s="130"/>
      <c r="C8" s="131"/>
    </row>
    <row r="9" spans="1:3" s="59" customFormat="1" ht="15">
      <c r="A9" s="132" t="s">
        <v>2391</v>
      </c>
      <c r="B9" s="130"/>
      <c r="C9" s="131"/>
    </row>
    <row r="10" spans="1:3" ht="42.75">
      <c r="A10" s="133">
        <v>1</v>
      </c>
      <c r="B10" s="134" t="s">
        <v>2428</v>
      </c>
      <c r="C10" s="135" t="s">
        <v>566</v>
      </c>
    </row>
    <row r="11" spans="1:5" ht="28.5">
      <c r="A11" s="133">
        <v>2</v>
      </c>
      <c r="B11" s="134" t="s">
        <v>567</v>
      </c>
      <c r="C11" s="135" t="s">
        <v>568</v>
      </c>
      <c r="E11" s="4"/>
    </row>
    <row r="12" spans="1:5" ht="14.25">
      <c r="A12" s="133">
        <v>3</v>
      </c>
      <c r="B12" s="134" t="s">
        <v>569</v>
      </c>
      <c r="C12" s="135" t="s">
        <v>570</v>
      </c>
      <c r="E12" s="136"/>
    </row>
    <row r="13" spans="1:5" ht="14.25">
      <c r="A13" s="133">
        <v>4</v>
      </c>
      <c r="B13" s="134" t="s">
        <v>571</v>
      </c>
      <c r="C13" s="135" t="s">
        <v>572</v>
      </c>
      <c r="E13" s="136"/>
    </row>
    <row r="14" spans="1:5" ht="15.75">
      <c r="A14" s="133">
        <v>5</v>
      </c>
      <c r="B14" s="134" t="s">
        <v>573</v>
      </c>
      <c r="C14" s="135" t="s">
        <v>574</v>
      </c>
      <c r="E14" s="137"/>
    </row>
    <row r="15" spans="1:5" ht="42.75">
      <c r="A15" s="133">
        <v>6</v>
      </c>
      <c r="B15" s="134" t="s">
        <v>575</v>
      </c>
      <c r="C15" s="135" t="s">
        <v>576</v>
      </c>
      <c r="E15" s="138"/>
    </row>
    <row r="16" spans="1:5" ht="14.25">
      <c r="A16" s="133">
        <v>7</v>
      </c>
      <c r="B16" s="134" t="s">
        <v>577</v>
      </c>
      <c r="C16" s="135" t="s">
        <v>578</v>
      </c>
      <c r="E16" s="136"/>
    </row>
    <row r="17" spans="1:5" ht="14.25">
      <c r="A17" s="133">
        <v>8</v>
      </c>
      <c r="B17" s="134" t="s">
        <v>579</v>
      </c>
      <c r="C17" s="135" t="s">
        <v>580</v>
      </c>
      <c r="E17" s="4"/>
    </row>
    <row r="18" spans="1:5" ht="14.25">
      <c r="A18" s="133">
        <v>9</v>
      </c>
      <c r="B18" s="134" t="s">
        <v>581</v>
      </c>
      <c r="C18" s="135" t="s">
        <v>582</v>
      </c>
      <c r="E18" s="4"/>
    </row>
    <row r="19" spans="1:5" ht="14.25">
      <c r="A19" s="133">
        <v>10</v>
      </c>
      <c r="B19" s="134" t="s">
        <v>583</v>
      </c>
      <c r="C19" s="135" t="s">
        <v>584</v>
      </c>
      <c r="E19" s="4"/>
    </row>
    <row r="20" spans="1:3" ht="14.25">
      <c r="A20" s="133">
        <v>11</v>
      </c>
      <c r="B20" s="134" t="s">
        <v>585</v>
      </c>
      <c r="C20" s="135" t="s">
        <v>586</v>
      </c>
    </row>
    <row r="21" spans="1:3" ht="42.75">
      <c r="A21" s="133">
        <v>12</v>
      </c>
      <c r="B21" s="134" t="s">
        <v>587</v>
      </c>
      <c r="C21" s="135" t="s">
        <v>588</v>
      </c>
    </row>
    <row r="22" spans="1:4" ht="14.25">
      <c r="A22" s="133">
        <v>13</v>
      </c>
      <c r="B22" s="134" t="s">
        <v>589</v>
      </c>
      <c r="C22" s="135" t="s">
        <v>590</v>
      </c>
      <c r="D22" s="139"/>
    </row>
    <row r="23" spans="1:3" ht="14.25">
      <c r="A23" s="133">
        <v>14</v>
      </c>
      <c r="B23" s="134" t="s">
        <v>591</v>
      </c>
      <c r="C23" s="135" t="s">
        <v>592</v>
      </c>
    </row>
    <row r="24" spans="1:3" ht="28.5">
      <c r="A24" s="133">
        <v>15</v>
      </c>
      <c r="B24" s="134" t="s">
        <v>593</v>
      </c>
      <c r="C24" s="135" t="s">
        <v>594</v>
      </c>
    </row>
    <row r="25" spans="1:3" ht="14.25">
      <c r="A25" s="133">
        <v>16</v>
      </c>
      <c r="B25" s="134" t="s">
        <v>595</v>
      </c>
      <c r="C25" s="135" t="s">
        <v>596</v>
      </c>
    </row>
    <row r="26" spans="1:3" ht="28.5">
      <c r="A26" s="133">
        <v>17</v>
      </c>
      <c r="B26" s="134" t="s">
        <v>597</v>
      </c>
      <c r="C26" s="135" t="s">
        <v>598</v>
      </c>
    </row>
    <row r="27" spans="1:3" ht="14.25">
      <c r="A27" s="133">
        <v>18</v>
      </c>
      <c r="B27" s="134" t="s">
        <v>599</v>
      </c>
      <c r="C27" s="135" t="s">
        <v>600</v>
      </c>
    </row>
    <row r="28" spans="1:3" ht="28.5">
      <c r="A28" s="133">
        <v>19</v>
      </c>
      <c r="B28" s="134" t="s">
        <v>601</v>
      </c>
      <c r="C28" s="135" t="s">
        <v>602</v>
      </c>
    </row>
    <row r="29" spans="1:3" ht="14.25">
      <c r="A29" s="133">
        <v>20</v>
      </c>
      <c r="B29" s="134" t="s">
        <v>603</v>
      </c>
      <c r="C29" s="135" t="s">
        <v>604</v>
      </c>
    </row>
    <row r="30" spans="1:3" ht="57">
      <c r="A30" s="133">
        <v>21</v>
      </c>
      <c r="B30" s="134" t="s">
        <v>605</v>
      </c>
      <c r="C30" s="135" t="s">
        <v>606</v>
      </c>
    </row>
    <row r="31" spans="1:3" ht="14.25">
      <c r="A31" s="133">
        <v>22</v>
      </c>
      <c r="B31" s="134" t="s">
        <v>607</v>
      </c>
      <c r="C31" s="135" t="s">
        <v>608</v>
      </c>
    </row>
    <row r="32" spans="1:3" ht="14.25">
      <c r="A32" s="133">
        <v>23</v>
      </c>
      <c r="B32" s="134" t="s">
        <v>609</v>
      </c>
      <c r="C32" s="135" t="s">
        <v>610</v>
      </c>
    </row>
    <row r="33" spans="1:3" ht="14.25">
      <c r="A33" s="133">
        <v>24</v>
      </c>
      <c r="B33" s="134" t="s">
        <v>611</v>
      </c>
      <c r="C33" s="135" t="s">
        <v>612</v>
      </c>
    </row>
    <row r="34" spans="1:3" ht="14.25">
      <c r="A34" s="133">
        <v>25</v>
      </c>
      <c r="B34" s="134" t="s">
        <v>613</v>
      </c>
      <c r="C34" s="135" t="s">
        <v>614</v>
      </c>
    </row>
    <row r="35" spans="1:3" ht="14.25">
      <c r="A35" s="133">
        <v>26</v>
      </c>
      <c r="B35" s="134" t="s">
        <v>615</v>
      </c>
      <c r="C35" s="135" t="s">
        <v>616</v>
      </c>
    </row>
    <row r="36" spans="1:3" ht="28.5">
      <c r="A36" s="133">
        <v>27</v>
      </c>
      <c r="B36" s="134" t="s">
        <v>617</v>
      </c>
      <c r="C36" s="135" t="s">
        <v>618</v>
      </c>
    </row>
    <row r="37" spans="1:3" ht="14.25">
      <c r="A37" s="133">
        <v>28</v>
      </c>
      <c r="B37" s="134" t="s">
        <v>619</v>
      </c>
      <c r="C37" s="135" t="s">
        <v>620</v>
      </c>
    </row>
    <row r="38" spans="1:3" ht="28.5">
      <c r="A38" s="133">
        <v>29</v>
      </c>
      <c r="B38" s="134" t="s">
        <v>621</v>
      </c>
      <c r="C38" s="135" t="s">
        <v>622</v>
      </c>
    </row>
    <row r="39" spans="1:3" ht="14.25">
      <c r="A39" s="133">
        <v>30</v>
      </c>
      <c r="B39" s="134" t="s">
        <v>623</v>
      </c>
      <c r="C39" s="135" t="s">
        <v>624</v>
      </c>
    </row>
    <row r="40" spans="1:3" ht="14.25">
      <c r="A40" s="133">
        <v>31</v>
      </c>
      <c r="B40" s="134" t="s">
        <v>625</v>
      </c>
      <c r="C40" s="135" t="s">
        <v>626</v>
      </c>
    </row>
    <row r="41" spans="1:3" ht="14.25">
      <c r="A41" s="133">
        <v>32</v>
      </c>
      <c r="B41" s="134" t="s">
        <v>627</v>
      </c>
      <c r="C41" s="135" t="s">
        <v>628</v>
      </c>
    </row>
    <row r="42" spans="1:6" ht="28.5">
      <c r="A42" s="133">
        <v>33</v>
      </c>
      <c r="B42" s="134" t="s">
        <v>629</v>
      </c>
      <c r="C42" s="135" t="s">
        <v>630</v>
      </c>
      <c r="D42" s="140"/>
      <c r="E42" s="140"/>
      <c r="F42" s="140"/>
    </row>
    <row r="43" spans="1:3" ht="14.25">
      <c r="A43" s="133">
        <v>34</v>
      </c>
      <c r="B43" s="134" t="s">
        <v>631</v>
      </c>
      <c r="C43" s="135" t="s">
        <v>632</v>
      </c>
    </row>
    <row r="44" spans="1:3" ht="28.5">
      <c r="A44" s="133">
        <v>35</v>
      </c>
      <c r="B44" s="134" t="s">
        <v>633</v>
      </c>
      <c r="C44" s="135" t="s">
        <v>634</v>
      </c>
    </row>
    <row r="45" spans="1:3" ht="28.5">
      <c r="A45" s="133">
        <v>36</v>
      </c>
      <c r="B45" s="134" t="s">
        <v>635</v>
      </c>
      <c r="C45" s="135" t="s">
        <v>636</v>
      </c>
    </row>
    <row r="46" spans="1:3" ht="14.25">
      <c r="A46" s="133">
        <v>37</v>
      </c>
      <c r="B46" s="134" t="s">
        <v>637</v>
      </c>
      <c r="C46" s="135" t="s">
        <v>638</v>
      </c>
    </row>
    <row r="47" spans="1:3" ht="14.25">
      <c r="A47" s="133">
        <v>38</v>
      </c>
      <c r="B47" s="134" t="s">
        <v>639</v>
      </c>
      <c r="C47" s="135" t="s">
        <v>640</v>
      </c>
    </row>
    <row r="48" spans="1:3" ht="28.5">
      <c r="A48" s="133">
        <v>39</v>
      </c>
      <c r="B48" s="134" t="s">
        <v>641</v>
      </c>
      <c r="C48" s="135" t="s">
        <v>642</v>
      </c>
    </row>
    <row r="49" spans="1:3" ht="14.25">
      <c r="A49" s="133">
        <v>40</v>
      </c>
      <c r="B49" s="134" t="s">
        <v>643</v>
      </c>
      <c r="C49" s="135" t="s">
        <v>644</v>
      </c>
    </row>
    <row r="50" spans="1:3" ht="14.25">
      <c r="A50" s="133">
        <v>41</v>
      </c>
      <c r="B50" s="134" t="s">
        <v>645</v>
      </c>
      <c r="C50" s="135" t="s">
        <v>646</v>
      </c>
    </row>
    <row r="51" spans="1:3" ht="28.5">
      <c r="A51" s="133">
        <v>42</v>
      </c>
      <c r="B51" s="134" t="s">
        <v>647</v>
      </c>
      <c r="C51" s="135" t="s">
        <v>648</v>
      </c>
    </row>
    <row r="52" spans="1:3" ht="14.25">
      <c r="A52" s="133">
        <v>43</v>
      </c>
      <c r="B52" s="134" t="s">
        <v>649</v>
      </c>
      <c r="C52" s="135" t="s">
        <v>650</v>
      </c>
    </row>
    <row r="53" spans="1:3" ht="14.25">
      <c r="A53" s="133">
        <v>44</v>
      </c>
      <c r="B53" s="134" t="s">
        <v>651</v>
      </c>
      <c r="C53" s="135" t="s">
        <v>652</v>
      </c>
    </row>
    <row r="54" spans="1:3" ht="14.25">
      <c r="A54" s="133">
        <v>45</v>
      </c>
      <c r="B54" s="134" t="s">
        <v>653</v>
      </c>
      <c r="C54" s="135" t="s">
        <v>654</v>
      </c>
    </row>
    <row r="55" spans="1:3" ht="42.75">
      <c r="A55" s="133">
        <v>46</v>
      </c>
      <c r="B55" s="134" t="s">
        <v>655</v>
      </c>
      <c r="C55" s="135" t="s">
        <v>656</v>
      </c>
    </row>
    <row r="56" spans="1:3" ht="14.25">
      <c r="A56" s="133">
        <v>48</v>
      </c>
      <c r="B56" s="134" t="s">
        <v>657</v>
      </c>
      <c r="C56" s="135" t="s">
        <v>658</v>
      </c>
    </row>
    <row r="57" spans="1:3" ht="14.25">
      <c r="A57" s="133">
        <v>49</v>
      </c>
      <c r="B57" s="134" t="s">
        <v>659</v>
      </c>
      <c r="C57" s="135" t="s">
        <v>660</v>
      </c>
    </row>
    <row r="58" spans="1:3" ht="28.5">
      <c r="A58" s="133">
        <v>50</v>
      </c>
      <c r="B58" s="134" t="s">
        <v>661</v>
      </c>
      <c r="C58" s="135" t="s">
        <v>662</v>
      </c>
    </row>
    <row r="59" spans="1:3" ht="42.75">
      <c r="A59" s="133">
        <v>51</v>
      </c>
      <c r="B59" s="134" t="s">
        <v>663</v>
      </c>
      <c r="C59" s="135" t="s">
        <v>664</v>
      </c>
    </row>
    <row r="60" spans="1:3" ht="14.25">
      <c r="A60" s="133">
        <v>52</v>
      </c>
      <c r="B60" s="134" t="s">
        <v>665</v>
      </c>
      <c r="C60" s="135" t="s">
        <v>666</v>
      </c>
    </row>
    <row r="61" spans="1:3" ht="14.25">
      <c r="A61" s="133">
        <v>53</v>
      </c>
      <c r="B61" s="134" t="s">
        <v>667</v>
      </c>
      <c r="C61" s="135" t="s">
        <v>668</v>
      </c>
    </row>
    <row r="62" spans="1:3" ht="14.25">
      <c r="A62" s="133">
        <v>54</v>
      </c>
      <c r="B62" s="134" t="s">
        <v>669</v>
      </c>
      <c r="C62" s="135" t="s">
        <v>670</v>
      </c>
    </row>
    <row r="63" spans="1:3" ht="14.25">
      <c r="A63" s="133">
        <v>55</v>
      </c>
      <c r="B63" s="134" t="s">
        <v>671</v>
      </c>
      <c r="C63" s="135" t="s">
        <v>672</v>
      </c>
    </row>
    <row r="64" spans="1:3" ht="28.5">
      <c r="A64" s="133">
        <v>56</v>
      </c>
      <c r="B64" s="134" t="s">
        <v>673</v>
      </c>
      <c r="C64" s="135" t="s">
        <v>674</v>
      </c>
    </row>
    <row r="65" spans="1:3" ht="14.25">
      <c r="A65" s="133">
        <v>57</v>
      </c>
      <c r="B65" s="134" t="s">
        <v>675</v>
      </c>
      <c r="C65" s="135" t="s">
        <v>612</v>
      </c>
    </row>
    <row r="66" spans="1:3" ht="14.25">
      <c r="A66" s="133">
        <v>58</v>
      </c>
      <c r="B66" s="134" t="s">
        <v>676</v>
      </c>
      <c r="C66" s="135" t="s">
        <v>677</v>
      </c>
    </row>
    <row r="67" spans="1:3" ht="14.25">
      <c r="A67" s="133">
        <v>59</v>
      </c>
      <c r="B67" s="134" t="s">
        <v>678</v>
      </c>
      <c r="C67" s="135" t="s">
        <v>679</v>
      </c>
    </row>
    <row r="68" spans="1:3" ht="14.25">
      <c r="A68" s="133">
        <v>60</v>
      </c>
      <c r="B68" s="134" t="s">
        <v>680</v>
      </c>
      <c r="C68" s="135" t="s">
        <v>681</v>
      </c>
    </row>
    <row r="69" spans="1:3" ht="14.25">
      <c r="A69" s="133">
        <v>62</v>
      </c>
      <c r="B69" s="134" t="s">
        <v>682</v>
      </c>
      <c r="C69" s="135" t="s">
        <v>683</v>
      </c>
    </row>
    <row r="70" spans="1:3" ht="28.5">
      <c r="A70" s="133">
        <v>63</v>
      </c>
      <c r="B70" s="134" t="s">
        <v>684</v>
      </c>
      <c r="C70" s="135" t="s">
        <v>685</v>
      </c>
    </row>
    <row r="71" spans="1:3" ht="14.25">
      <c r="A71" s="133">
        <v>65</v>
      </c>
      <c r="B71" s="134" t="s">
        <v>686</v>
      </c>
      <c r="C71" s="135" t="s">
        <v>687</v>
      </c>
    </row>
    <row r="72" spans="1:3" ht="14.25">
      <c r="A72" s="133">
        <v>66</v>
      </c>
      <c r="B72" s="134" t="s">
        <v>688</v>
      </c>
      <c r="C72" s="135" t="s">
        <v>689</v>
      </c>
    </row>
    <row r="73" spans="1:3" ht="14.25">
      <c r="A73" s="133">
        <v>67</v>
      </c>
      <c r="B73" s="134" t="s">
        <v>690</v>
      </c>
      <c r="C73" s="135" t="s">
        <v>691</v>
      </c>
    </row>
    <row r="74" spans="1:3" ht="14.25">
      <c r="A74" s="133">
        <v>68</v>
      </c>
      <c r="B74" s="134" t="s">
        <v>692</v>
      </c>
      <c r="C74" s="135" t="s">
        <v>693</v>
      </c>
    </row>
    <row r="75" spans="1:3" ht="14.25">
      <c r="A75" s="133">
        <v>69</v>
      </c>
      <c r="B75" s="134" t="s">
        <v>694</v>
      </c>
      <c r="C75" s="135" t="s">
        <v>695</v>
      </c>
    </row>
    <row r="76" spans="1:3" ht="14.25">
      <c r="A76" s="133">
        <v>70</v>
      </c>
      <c r="B76" s="134" t="s">
        <v>696</v>
      </c>
      <c r="C76" s="135" t="s">
        <v>697</v>
      </c>
    </row>
    <row r="77" spans="1:3" ht="14.25">
      <c r="A77" s="133">
        <v>71</v>
      </c>
      <c r="B77" s="134" t="s">
        <v>698</v>
      </c>
      <c r="C77" s="135" t="s">
        <v>699</v>
      </c>
    </row>
    <row r="78" spans="1:3" ht="28.5">
      <c r="A78" s="133">
        <v>72</v>
      </c>
      <c r="B78" s="134" t="s">
        <v>700</v>
      </c>
      <c r="C78" s="135" t="s">
        <v>701</v>
      </c>
    </row>
    <row r="79" spans="1:3" ht="14.25">
      <c r="A79" s="133">
        <v>73</v>
      </c>
      <c r="B79" s="134" t="s">
        <v>702</v>
      </c>
      <c r="C79" s="135" t="s">
        <v>703</v>
      </c>
    </row>
    <row r="80" spans="1:3" ht="42.75">
      <c r="A80" s="133">
        <v>74</v>
      </c>
      <c r="B80" s="134" t="s">
        <v>704</v>
      </c>
      <c r="C80" s="135" t="s">
        <v>705</v>
      </c>
    </row>
    <row r="81" spans="1:3" ht="42.75">
      <c r="A81" s="133">
        <v>75</v>
      </c>
      <c r="B81" s="134" t="s">
        <v>706</v>
      </c>
      <c r="C81" s="135" t="s">
        <v>707</v>
      </c>
    </row>
    <row r="82" spans="1:3" ht="14.25">
      <c r="A82" s="133">
        <v>77</v>
      </c>
      <c r="B82" s="134" t="s">
        <v>708</v>
      </c>
      <c r="C82" s="135" t="s">
        <v>709</v>
      </c>
    </row>
    <row r="83" spans="1:3" ht="28.5">
      <c r="A83" s="133">
        <v>78</v>
      </c>
      <c r="B83" s="134" t="s">
        <v>710</v>
      </c>
      <c r="C83" s="135" t="s">
        <v>711</v>
      </c>
    </row>
    <row r="84" spans="1:3" ht="14.25">
      <c r="A84" s="133">
        <v>79</v>
      </c>
      <c r="B84" s="134" t="s">
        <v>712</v>
      </c>
      <c r="C84" s="135" t="s">
        <v>713</v>
      </c>
    </row>
    <row r="85" spans="1:3" ht="14.25">
      <c r="A85" s="133">
        <v>80</v>
      </c>
      <c r="B85" s="134" t="s">
        <v>714</v>
      </c>
      <c r="C85" s="135" t="s">
        <v>715</v>
      </c>
    </row>
    <row r="86" spans="1:3" ht="14.25">
      <c r="A86" s="133">
        <v>81</v>
      </c>
      <c r="B86" s="134" t="s">
        <v>716</v>
      </c>
      <c r="C86" s="135" t="s">
        <v>717</v>
      </c>
    </row>
    <row r="87" spans="1:3" ht="14.25">
      <c r="A87" s="133">
        <v>82</v>
      </c>
      <c r="B87" s="134" t="s">
        <v>718</v>
      </c>
      <c r="C87" s="135" t="s">
        <v>719</v>
      </c>
    </row>
    <row r="88" spans="1:3" ht="14.25">
      <c r="A88" s="133">
        <v>83</v>
      </c>
      <c r="B88" s="134" t="s">
        <v>720</v>
      </c>
      <c r="C88" s="135" t="s">
        <v>721</v>
      </c>
    </row>
    <row r="89" spans="1:3" ht="14.25">
      <c r="A89" s="133">
        <v>84</v>
      </c>
      <c r="B89" s="134" t="s">
        <v>722</v>
      </c>
      <c r="C89" s="135" t="s">
        <v>723</v>
      </c>
    </row>
    <row r="90" spans="1:3" ht="14.25">
      <c r="A90" s="133">
        <v>85</v>
      </c>
      <c r="B90" s="134" t="s">
        <v>724</v>
      </c>
      <c r="C90" s="135" t="s">
        <v>612</v>
      </c>
    </row>
    <row r="91" spans="1:3" ht="14.25">
      <c r="A91" s="133">
        <v>86</v>
      </c>
      <c r="B91" s="134" t="s">
        <v>725</v>
      </c>
      <c r="C91" s="135" t="s">
        <v>726</v>
      </c>
    </row>
    <row r="92" spans="1:3" ht="14.25">
      <c r="A92" s="133">
        <v>87</v>
      </c>
      <c r="B92" s="134" t="s">
        <v>727</v>
      </c>
      <c r="C92" s="135" t="s">
        <v>728</v>
      </c>
    </row>
    <row r="93" spans="1:3" ht="14.25">
      <c r="A93" s="133">
        <v>88</v>
      </c>
      <c r="B93" s="134" t="s">
        <v>729</v>
      </c>
      <c r="C93" s="135" t="s">
        <v>730</v>
      </c>
    </row>
    <row r="94" spans="1:3" ht="14.25">
      <c r="A94" s="133">
        <v>89</v>
      </c>
      <c r="B94" s="134" t="s">
        <v>731</v>
      </c>
      <c r="C94" s="135" t="s">
        <v>732</v>
      </c>
    </row>
    <row r="95" spans="1:3" ht="28.5">
      <c r="A95" s="133">
        <v>90</v>
      </c>
      <c r="B95" s="134" t="s">
        <v>733</v>
      </c>
      <c r="C95" s="135" t="s">
        <v>734</v>
      </c>
    </row>
    <row r="96" spans="1:3" ht="28.5">
      <c r="A96" s="133">
        <v>91</v>
      </c>
      <c r="B96" s="134" t="s">
        <v>735</v>
      </c>
      <c r="C96" s="135" t="s">
        <v>736</v>
      </c>
    </row>
    <row r="97" spans="1:3" ht="14.25">
      <c r="A97" s="133">
        <v>92</v>
      </c>
      <c r="B97" s="134" t="s">
        <v>737</v>
      </c>
      <c r="C97" s="135" t="s">
        <v>738</v>
      </c>
    </row>
    <row r="98" spans="1:3" ht="14.25">
      <c r="A98" s="133">
        <v>93</v>
      </c>
      <c r="B98" s="134" t="s">
        <v>739</v>
      </c>
      <c r="C98" s="135" t="s">
        <v>740</v>
      </c>
    </row>
    <row r="99" spans="1:3" ht="28.5">
      <c r="A99" s="133">
        <v>94</v>
      </c>
      <c r="B99" s="134" t="s">
        <v>741</v>
      </c>
      <c r="C99" s="135" t="s">
        <v>742</v>
      </c>
    </row>
    <row r="100" spans="1:3" ht="57">
      <c r="A100" s="133">
        <v>95</v>
      </c>
      <c r="B100" s="134" t="s">
        <v>743</v>
      </c>
      <c r="C100" s="135" t="s">
        <v>744</v>
      </c>
    </row>
    <row r="101" spans="1:3" ht="28.5">
      <c r="A101" s="133">
        <v>96</v>
      </c>
      <c r="B101" s="134" t="s">
        <v>745</v>
      </c>
      <c r="C101" s="135" t="s">
        <v>746</v>
      </c>
    </row>
    <row r="102" spans="1:3" ht="14.25">
      <c r="A102" s="133">
        <v>97</v>
      </c>
      <c r="B102" s="134" t="s">
        <v>747</v>
      </c>
      <c r="C102" s="135" t="s">
        <v>748</v>
      </c>
    </row>
    <row r="103" spans="1:3" ht="42.75">
      <c r="A103" s="133">
        <v>98</v>
      </c>
      <c r="B103" s="134" t="s">
        <v>749</v>
      </c>
      <c r="C103" s="135" t="s">
        <v>1501</v>
      </c>
    </row>
    <row r="104" spans="1:3" ht="14.25">
      <c r="A104" s="141" t="s">
        <v>2392</v>
      </c>
      <c r="B104" s="142"/>
      <c r="C104" s="143"/>
    </row>
    <row r="105" spans="1:3" ht="14.25">
      <c r="A105" s="133">
        <v>101</v>
      </c>
      <c r="B105" s="134" t="s">
        <v>1502</v>
      </c>
      <c r="C105" s="135" t="s">
        <v>1503</v>
      </c>
    </row>
    <row r="106" spans="1:3" ht="14.25">
      <c r="A106" s="133">
        <v>102</v>
      </c>
      <c r="B106" s="134" t="s">
        <v>1504</v>
      </c>
      <c r="C106" s="135" t="s">
        <v>1505</v>
      </c>
    </row>
    <row r="107" spans="1:3" ht="14.25">
      <c r="A107" s="133">
        <v>103</v>
      </c>
      <c r="B107" s="134" t="s">
        <v>1506</v>
      </c>
      <c r="C107" s="135" t="s">
        <v>1507</v>
      </c>
    </row>
    <row r="108" spans="1:3" ht="14.25">
      <c r="A108" s="133">
        <v>104</v>
      </c>
      <c r="B108" s="134" t="s">
        <v>1508</v>
      </c>
      <c r="C108" s="135" t="s">
        <v>1509</v>
      </c>
    </row>
    <row r="109" spans="1:3" ht="14.25">
      <c r="A109" s="133">
        <v>106</v>
      </c>
      <c r="B109" s="134" t="s">
        <v>1510</v>
      </c>
      <c r="C109" s="135" t="s">
        <v>1511</v>
      </c>
    </row>
    <row r="110" spans="1:3" ht="14.25">
      <c r="A110" s="133">
        <v>107</v>
      </c>
      <c r="B110" s="134" t="s">
        <v>1512</v>
      </c>
      <c r="C110" s="135" t="s">
        <v>1513</v>
      </c>
    </row>
    <row r="111" spans="1:3" ht="28.5">
      <c r="A111" s="133">
        <v>108</v>
      </c>
      <c r="B111" s="134" t="s">
        <v>1514</v>
      </c>
      <c r="C111" s="135" t="s">
        <v>1515</v>
      </c>
    </row>
    <row r="112" spans="1:3" ht="14.25">
      <c r="A112" s="133">
        <v>109</v>
      </c>
      <c r="B112" s="134" t="s">
        <v>1516</v>
      </c>
      <c r="C112" s="135" t="s">
        <v>1517</v>
      </c>
    </row>
    <row r="113" spans="1:3" ht="14.25">
      <c r="A113" s="133">
        <v>110</v>
      </c>
      <c r="B113" s="134" t="s">
        <v>1518</v>
      </c>
      <c r="C113" s="135" t="s">
        <v>1519</v>
      </c>
    </row>
    <row r="114" spans="1:3" ht="14.25">
      <c r="A114" s="133">
        <v>111</v>
      </c>
      <c r="B114" s="134" t="s">
        <v>1520</v>
      </c>
      <c r="C114" s="135" t="s">
        <v>1521</v>
      </c>
    </row>
    <row r="115" spans="1:3" ht="14.25">
      <c r="A115" s="133">
        <v>112</v>
      </c>
      <c r="B115" s="134" t="s">
        <v>1522</v>
      </c>
      <c r="C115" s="135" t="s">
        <v>1523</v>
      </c>
    </row>
    <row r="116" spans="1:3" ht="28.5">
      <c r="A116" s="133">
        <v>113</v>
      </c>
      <c r="B116" s="134" t="s">
        <v>1524</v>
      </c>
      <c r="C116" s="135" t="s">
        <v>1525</v>
      </c>
    </row>
    <row r="117" spans="1:3" ht="28.5">
      <c r="A117" s="133">
        <v>114</v>
      </c>
      <c r="B117" s="134" t="s">
        <v>1526</v>
      </c>
      <c r="C117" s="135" t="s">
        <v>1527</v>
      </c>
    </row>
    <row r="118" spans="1:3" ht="14.25">
      <c r="A118" s="133">
        <v>115</v>
      </c>
      <c r="B118" s="134" t="s">
        <v>1528</v>
      </c>
      <c r="C118" s="135" t="s">
        <v>1529</v>
      </c>
    </row>
    <row r="119" spans="1:3" ht="14.25">
      <c r="A119" s="133">
        <v>116</v>
      </c>
      <c r="B119" s="134" t="s">
        <v>1530</v>
      </c>
      <c r="C119" s="135" t="s">
        <v>1531</v>
      </c>
    </row>
    <row r="120" spans="1:3" ht="14.25">
      <c r="A120" s="133">
        <v>117</v>
      </c>
      <c r="B120" s="134" t="s">
        <v>1532</v>
      </c>
      <c r="C120" s="135" t="s">
        <v>1533</v>
      </c>
    </row>
    <row r="121" spans="1:3" ht="52.5" customHeight="1">
      <c r="A121" s="133">
        <v>118</v>
      </c>
      <c r="B121" s="134" t="s">
        <v>2393</v>
      </c>
      <c r="C121" s="135" t="s">
        <v>1534</v>
      </c>
    </row>
    <row r="122" spans="1:3" ht="28.5">
      <c r="A122" s="133">
        <v>119</v>
      </c>
      <c r="B122" s="134" t="s">
        <v>1535</v>
      </c>
      <c r="C122" s="135" t="s">
        <v>1536</v>
      </c>
    </row>
    <row r="123" spans="1:3" ht="43.5" customHeight="1">
      <c r="A123" s="133">
        <v>120</v>
      </c>
      <c r="B123" s="134" t="s">
        <v>1537</v>
      </c>
      <c r="C123" s="135" t="s">
        <v>1538</v>
      </c>
    </row>
    <row r="124" spans="1:3" ht="14.25">
      <c r="A124" s="133">
        <v>121</v>
      </c>
      <c r="B124" s="134" t="s">
        <v>1539</v>
      </c>
      <c r="C124" s="135" t="s">
        <v>1540</v>
      </c>
    </row>
    <row r="125" spans="1:3" ht="14.25">
      <c r="A125" s="133">
        <v>122</v>
      </c>
      <c r="B125" s="134" t="s">
        <v>1541</v>
      </c>
      <c r="C125" s="135" t="s">
        <v>1542</v>
      </c>
    </row>
    <row r="126" spans="1:3" ht="28.5">
      <c r="A126" s="133">
        <v>123</v>
      </c>
      <c r="B126" s="134" t="s">
        <v>1543</v>
      </c>
      <c r="C126" s="135" t="s">
        <v>1544</v>
      </c>
    </row>
    <row r="127" spans="1:3" ht="14.25">
      <c r="A127" s="133">
        <v>124</v>
      </c>
      <c r="B127" s="134" t="s">
        <v>1545</v>
      </c>
      <c r="C127" s="135" t="s">
        <v>612</v>
      </c>
    </row>
    <row r="128" spans="1:3" ht="28.5">
      <c r="A128" s="133">
        <v>126</v>
      </c>
      <c r="B128" s="134" t="s">
        <v>1546</v>
      </c>
      <c r="C128" s="135" t="s">
        <v>1547</v>
      </c>
    </row>
    <row r="129" spans="1:3" ht="28.5">
      <c r="A129" s="133">
        <v>127</v>
      </c>
      <c r="B129" s="134" t="s">
        <v>1548</v>
      </c>
      <c r="C129" s="135" t="s">
        <v>1549</v>
      </c>
    </row>
    <row r="130" spans="1:3" ht="28.5">
      <c r="A130" s="133">
        <v>128</v>
      </c>
      <c r="B130" s="134" t="s">
        <v>1550</v>
      </c>
      <c r="C130" s="135" t="s">
        <v>1551</v>
      </c>
    </row>
    <row r="131" spans="1:3" ht="14.25">
      <c r="A131" s="133">
        <v>130</v>
      </c>
      <c r="B131" s="134" t="s">
        <v>1552</v>
      </c>
      <c r="C131" s="135" t="s">
        <v>1553</v>
      </c>
    </row>
    <row r="132" spans="1:3" ht="42.75">
      <c r="A132" s="133">
        <v>131</v>
      </c>
      <c r="B132" s="134" t="s">
        <v>1554</v>
      </c>
      <c r="C132" s="135" t="s">
        <v>1555</v>
      </c>
    </row>
    <row r="133" spans="1:3" ht="14.25">
      <c r="A133" s="133">
        <v>132</v>
      </c>
      <c r="B133" s="134" t="s">
        <v>1556</v>
      </c>
      <c r="C133" s="135" t="s">
        <v>1557</v>
      </c>
    </row>
    <row r="134" spans="1:3" ht="14.25">
      <c r="A134" s="133">
        <v>135</v>
      </c>
      <c r="B134" s="134" t="s">
        <v>1558</v>
      </c>
      <c r="C134" s="135" t="s">
        <v>1559</v>
      </c>
    </row>
    <row r="135" spans="1:3" ht="14.25">
      <c r="A135" s="133">
        <v>136</v>
      </c>
      <c r="B135" s="134" t="s">
        <v>1560</v>
      </c>
      <c r="C135" s="135" t="s">
        <v>1561</v>
      </c>
    </row>
    <row r="136" spans="1:3" ht="14.25">
      <c r="A136" s="133">
        <v>137</v>
      </c>
      <c r="B136" s="134" t="s">
        <v>1562</v>
      </c>
      <c r="C136" s="135" t="s">
        <v>1563</v>
      </c>
    </row>
    <row r="137" spans="1:3" ht="28.5">
      <c r="A137" s="133">
        <v>139</v>
      </c>
      <c r="B137" s="134" t="s">
        <v>1564</v>
      </c>
      <c r="C137" s="135" t="s">
        <v>1565</v>
      </c>
    </row>
    <row r="138" spans="1:3" ht="14.25">
      <c r="A138" s="133">
        <v>142</v>
      </c>
      <c r="B138" s="134" t="s">
        <v>1566</v>
      </c>
      <c r="C138" s="135" t="s">
        <v>1567</v>
      </c>
    </row>
    <row r="139" spans="1:3" ht="14.25">
      <c r="A139" s="133">
        <v>143</v>
      </c>
      <c r="B139" s="134" t="s">
        <v>1568</v>
      </c>
      <c r="C139" s="135" t="s">
        <v>1569</v>
      </c>
    </row>
    <row r="140" spans="1:3" ht="14.25">
      <c r="A140" s="133">
        <v>144</v>
      </c>
      <c r="B140" s="134" t="s">
        <v>1570</v>
      </c>
      <c r="C140" s="135" t="s">
        <v>1571</v>
      </c>
    </row>
    <row r="141" spans="1:3" ht="14.25">
      <c r="A141" s="144" t="s">
        <v>2394</v>
      </c>
      <c r="B141" s="142"/>
      <c r="C141" s="143"/>
    </row>
    <row r="142" spans="1:3" ht="14.25">
      <c r="A142" s="133">
        <v>202</v>
      </c>
      <c r="B142" s="134" t="s">
        <v>1572</v>
      </c>
      <c r="C142" s="135" t="s">
        <v>1573</v>
      </c>
    </row>
    <row r="143" spans="1:3" ht="14.25">
      <c r="A143" s="133">
        <v>207</v>
      </c>
      <c r="B143" s="134" t="s">
        <v>1574</v>
      </c>
      <c r="C143" s="135" t="s">
        <v>1575</v>
      </c>
    </row>
    <row r="144" spans="1:3" s="59" customFormat="1" ht="14.25">
      <c r="A144" s="97"/>
      <c r="B144" s="97"/>
      <c r="C144" s="143"/>
    </row>
    <row r="145" spans="1:3" s="59" customFormat="1" ht="15">
      <c r="A145" s="100" t="s">
        <v>2395</v>
      </c>
      <c r="B145" s="142"/>
      <c r="C145" s="143"/>
    </row>
    <row r="146" spans="1:3" ht="14.25">
      <c r="A146" s="133">
        <v>260</v>
      </c>
      <c r="B146" s="145" t="s">
        <v>1576</v>
      </c>
      <c r="C146" s="135" t="s">
        <v>1577</v>
      </c>
    </row>
    <row r="147" spans="1:3" ht="14.25">
      <c r="A147" s="133">
        <v>261</v>
      </c>
      <c r="B147" s="145" t="s">
        <v>1578</v>
      </c>
      <c r="C147" s="135" t="s">
        <v>1579</v>
      </c>
    </row>
    <row r="148" spans="1:3" ht="14.25">
      <c r="A148" s="133">
        <v>262</v>
      </c>
      <c r="B148" s="145" t="s">
        <v>1580</v>
      </c>
      <c r="C148" s="135" t="s">
        <v>1581</v>
      </c>
    </row>
    <row r="149" spans="1:3" ht="14.25">
      <c r="A149" s="133">
        <v>263</v>
      </c>
      <c r="B149" s="145" t="s">
        <v>1582</v>
      </c>
      <c r="C149" s="135" t="s">
        <v>612</v>
      </c>
    </row>
    <row r="150" spans="1:3" ht="14.25">
      <c r="A150" s="133">
        <v>264</v>
      </c>
      <c r="B150" s="145" t="s">
        <v>1583</v>
      </c>
      <c r="C150" s="135" t="s">
        <v>1584</v>
      </c>
    </row>
    <row r="151" spans="1:3" ht="14.25">
      <c r="A151" s="133">
        <v>265</v>
      </c>
      <c r="B151" s="145" t="s">
        <v>1585</v>
      </c>
      <c r="C151" s="135" t="s">
        <v>1586</v>
      </c>
    </row>
    <row r="152" spans="1:3" ht="14.25">
      <c r="A152" s="133">
        <v>266</v>
      </c>
      <c r="B152" s="145" t="s">
        <v>1587</v>
      </c>
      <c r="C152" s="135" t="s">
        <v>1588</v>
      </c>
    </row>
    <row r="153" spans="1:3" ht="28.5">
      <c r="A153" s="133">
        <v>267</v>
      </c>
      <c r="B153" s="145" t="s">
        <v>1589</v>
      </c>
      <c r="C153" s="135" t="s">
        <v>1590</v>
      </c>
    </row>
    <row r="154" spans="1:3" ht="28.5">
      <c r="A154" s="133">
        <v>268</v>
      </c>
      <c r="B154" s="145" t="s">
        <v>1591</v>
      </c>
      <c r="C154" s="135" t="s">
        <v>1592</v>
      </c>
    </row>
    <row r="155" spans="1:3" ht="14.25">
      <c r="A155" s="133">
        <v>269</v>
      </c>
      <c r="B155" s="145" t="s">
        <v>1593</v>
      </c>
      <c r="C155" s="135" t="s">
        <v>1594</v>
      </c>
    </row>
    <row r="156" spans="1:3" ht="14.25">
      <c r="A156" s="133">
        <v>270</v>
      </c>
      <c r="B156" s="145" t="s">
        <v>1595</v>
      </c>
      <c r="C156" s="135" t="s">
        <v>1596</v>
      </c>
    </row>
    <row r="157" spans="1:3" ht="14.25">
      <c r="A157" s="133">
        <v>271</v>
      </c>
      <c r="B157" s="145" t="s">
        <v>1597</v>
      </c>
      <c r="C157" s="135" t="s">
        <v>1598</v>
      </c>
    </row>
    <row r="158" spans="1:3" ht="28.5">
      <c r="A158" s="133">
        <v>272</v>
      </c>
      <c r="B158" s="145" t="s">
        <v>1599</v>
      </c>
      <c r="C158" s="135" t="s">
        <v>1600</v>
      </c>
    </row>
    <row r="159" spans="1:3" ht="14.25">
      <c r="A159" s="133">
        <v>273</v>
      </c>
      <c r="B159" s="145" t="s">
        <v>1601</v>
      </c>
      <c r="C159" s="135" t="s">
        <v>612</v>
      </c>
    </row>
    <row r="160" spans="1:3" ht="14.25">
      <c r="A160" s="133">
        <v>274</v>
      </c>
      <c r="B160" s="145" t="s">
        <v>1602</v>
      </c>
      <c r="C160" s="135" t="s">
        <v>1603</v>
      </c>
    </row>
    <row r="161" spans="1:3" ht="14.25">
      <c r="A161" s="133">
        <v>275</v>
      </c>
      <c r="B161" s="145" t="s">
        <v>2396</v>
      </c>
      <c r="C161" s="135" t="s">
        <v>612</v>
      </c>
    </row>
    <row r="162" spans="1:3" ht="14.25">
      <c r="A162" s="133">
        <v>276</v>
      </c>
      <c r="B162" s="145" t="s">
        <v>1604</v>
      </c>
      <c r="C162" s="135" t="s">
        <v>1605</v>
      </c>
    </row>
    <row r="163" spans="1:3" ht="14.25">
      <c r="A163" s="133">
        <v>277</v>
      </c>
      <c r="B163" s="145" t="s">
        <v>1606</v>
      </c>
      <c r="C163" s="135" t="s">
        <v>1607</v>
      </c>
    </row>
    <row r="164" spans="1:3" s="59" customFormat="1" ht="14.25">
      <c r="A164" s="97"/>
      <c r="B164" s="97"/>
      <c r="C164" s="143"/>
    </row>
    <row r="165" spans="1:3" s="59" customFormat="1" ht="15">
      <c r="A165" s="100" t="s">
        <v>2399</v>
      </c>
      <c r="B165" s="142"/>
      <c r="C165" s="143"/>
    </row>
    <row r="166" spans="1:3" ht="28.5">
      <c r="A166" s="133">
        <v>280</v>
      </c>
      <c r="B166" s="145" t="s">
        <v>1608</v>
      </c>
      <c r="C166" s="135" t="s">
        <v>1609</v>
      </c>
    </row>
    <row r="167" spans="1:3" ht="14.25">
      <c r="A167" s="133">
        <v>281</v>
      </c>
      <c r="B167" s="145" t="s">
        <v>1610</v>
      </c>
      <c r="C167" s="135" t="s">
        <v>1611</v>
      </c>
    </row>
    <row r="168" spans="1:3" ht="14.25">
      <c r="A168" s="133">
        <v>282</v>
      </c>
      <c r="B168" s="145" t="s">
        <v>1612</v>
      </c>
      <c r="C168" s="135" t="s">
        <v>1613</v>
      </c>
    </row>
    <row r="169" spans="1:3" ht="14.25">
      <c r="A169" s="133">
        <v>283</v>
      </c>
      <c r="B169" s="145" t="s">
        <v>1614</v>
      </c>
      <c r="C169" s="135" t="s">
        <v>1615</v>
      </c>
    </row>
    <row r="170" spans="1:3" ht="14.25">
      <c r="A170" s="133">
        <v>284</v>
      </c>
      <c r="B170" s="145" t="s">
        <v>1616</v>
      </c>
      <c r="C170" s="135" t="s">
        <v>632</v>
      </c>
    </row>
    <row r="171" spans="1:3" ht="14.25">
      <c r="A171" s="133">
        <v>285</v>
      </c>
      <c r="B171" s="145" t="s">
        <v>1617</v>
      </c>
      <c r="C171" s="135" t="s">
        <v>1618</v>
      </c>
    </row>
    <row r="172" spans="1:3" ht="14.25">
      <c r="A172" s="133">
        <v>286</v>
      </c>
      <c r="B172" s="145" t="s">
        <v>1619</v>
      </c>
      <c r="C172" s="135" t="s">
        <v>1620</v>
      </c>
    </row>
    <row r="173" spans="1:3" ht="28.5">
      <c r="A173" s="133">
        <v>287</v>
      </c>
      <c r="B173" s="145" t="s">
        <v>1621</v>
      </c>
      <c r="C173" s="135" t="s">
        <v>1622</v>
      </c>
    </row>
    <row r="174" spans="1:3" ht="14.25">
      <c r="A174" s="133">
        <v>288</v>
      </c>
      <c r="B174" s="145" t="s">
        <v>1623</v>
      </c>
      <c r="C174" s="135" t="s">
        <v>1624</v>
      </c>
    </row>
    <row r="175" spans="1:3" ht="28.5">
      <c r="A175" s="133">
        <v>290</v>
      </c>
      <c r="B175" s="145" t="s">
        <v>1625</v>
      </c>
      <c r="C175" s="135" t="s">
        <v>1626</v>
      </c>
    </row>
    <row r="176" spans="1:3" ht="14.25">
      <c r="A176" s="133">
        <v>292</v>
      </c>
      <c r="B176" s="145" t="s">
        <v>1627</v>
      </c>
      <c r="C176" s="135" t="s">
        <v>1628</v>
      </c>
    </row>
    <row r="177" spans="1:3" ht="14.25">
      <c r="A177" s="133">
        <v>299</v>
      </c>
      <c r="B177" s="145" t="s">
        <v>1629</v>
      </c>
      <c r="C177" s="135" t="s">
        <v>612</v>
      </c>
    </row>
    <row r="178" spans="1:3" s="59" customFormat="1" ht="14.25">
      <c r="A178" s="146"/>
      <c r="B178" s="142"/>
      <c r="C178" s="143"/>
    </row>
    <row r="179" spans="1:3" s="59" customFormat="1" ht="15">
      <c r="A179" s="100" t="s">
        <v>2400</v>
      </c>
      <c r="B179" s="142"/>
      <c r="C179" s="143"/>
    </row>
    <row r="180" spans="1:3" ht="14.25">
      <c r="A180" s="133">
        <v>301</v>
      </c>
      <c r="B180" s="145" t="s">
        <v>1630</v>
      </c>
      <c r="C180" s="135" t="s">
        <v>612</v>
      </c>
    </row>
    <row r="181" spans="1:3" ht="14.25">
      <c r="A181" s="133">
        <v>302</v>
      </c>
      <c r="B181" s="145" t="s">
        <v>1631</v>
      </c>
      <c r="C181" s="135" t="s">
        <v>1632</v>
      </c>
    </row>
    <row r="182" spans="1:3" ht="14.25">
      <c r="A182" s="133">
        <v>304</v>
      </c>
      <c r="B182" s="145" t="s">
        <v>1633</v>
      </c>
      <c r="C182" s="135" t="s">
        <v>1634</v>
      </c>
    </row>
    <row r="183" spans="1:3" ht="14.25">
      <c r="A183" s="133">
        <v>306</v>
      </c>
      <c r="B183" s="145" t="s">
        <v>1635</v>
      </c>
      <c r="C183" s="135" t="s">
        <v>1636</v>
      </c>
    </row>
    <row r="184" spans="1:3" ht="14.25">
      <c r="A184" s="133">
        <v>307</v>
      </c>
      <c r="B184" s="145" t="s">
        <v>1637</v>
      </c>
      <c r="C184" s="135" t="s">
        <v>1584</v>
      </c>
    </row>
    <row r="185" spans="1:3" ht="14.25">
      <c r="A185" s="133">
        <v>308</v>
      </c>
      <c r="B185" s="145" t="s">
        <v>1638</v>
      </c>
      <c r="C185" s="135" t="s">
        <v>1639</v>
      </c>
    </row>
    <row r="186" spans="1:3" ht="14.25">
      <c r="A186" s="133">
        <v>309</v>
      </c>
      <c r="B186" s="145" t="s">
        <v>1640</v>
      </c>
      <c r="C186" s="135" t="s">
        <v>1641</v>
      </c>
    </row>
    <row r="187" spans="1:3" ht="14.25">
      <c r="A187" s="133">
        <v>310</v>
      </c>
      <c r="B187" s="145" t="s">
        <v>1642</v>
      </c>
      <c r="C187" s="135" t="s">
        <v>1643</v>
      </c>
    </row>
    <row r="188" spans="1:3" ht="14.25">
      <c r="A188" s="133">
        <v>311</v>
      </c>
      <c r="B188" s="145" t="s">
        <v>1644</v>
      </c>
      <c r="C188" s="135" t="s">
        <v>1645</v>
      </c>
    </row>
    <row r="189" spans="1:3" s="59" customFormat="1" ht="14.25">
      <c r="A189" s="146"/>
      <c r="B189" s="142"/>
      <c r="C189" s="143"/>
    </row>
    <row r="190" spans="1:3" s="59" customFormat="1" ht="15">
      <c r="A190" s="100" t="s">
        <v>2401</v>
      </c>
      <c r="B190" s="142"/>
      <c r="C190" s="143"/>
    </row>
    <row r="191" spans="1:3" ht="14.25">
      <c r="A191" s="133">
        <v>401</v>
      </c>
      <c r="B191" s="145" t="s">
        <v>1646</v>
      </c>
      <c r="C191" s="135" t="s">
        <v>1647</v>
      </c>
    </row>
    <row r="192" spans="1:3" ht="14.25">
      <c r="A192" s="133">
        <v>402</v>
      </c>
      <c r="B192" s="145" t="s">
        <v>1648</v>
      </c>
      <c r="C192" s="135" t="s">
        <v>1649</v>
      </c>
    </row>
    <row r="193" spans="1:3" ht="14.25">
      <c r="A193" s="133">
        <v>403</v>
      </c>
      <c r="B193" s="145" t="s">
        <v>1650</v>
      </c>
      <c r="C193" s="135" t="s">
        <v>1651</v>
      </c>
    </row>
    <row r="194" spans="1:3" ht="14.25">
      <c r="A194" s="133">
        <v>404</v>
      </c>
      <c r="B194" s="145" t="s">
        <v>1652</v>
      </c>
      <c r="C194" s="135" t="s">
        <v>612</v>
      </c>
    </row>
    <row r="195" spans="1:3" ht="28.5">
      <c r="A195" s="133">
        <v>405</v>
      </c>
      <c r="B195" s="145" t="s">
        <v>1653</v>
      </c>
      <c r="C195" s="135" t="s">
        <v>622</v>
      </c>
    </row>
    <row r="196" spans="1:3" ht="14.25">
      <c r="A196" s="133">
        <v>406</v>
      </c>
      <c r="B196" s="145" t="s">
        <v>1654</v>
      </c>
      <c r="C196" s="135" t="s">
        <v>612</v>
      </c>
    </row>
    <row r="197" spans="1:3" ht="14.25">
      <c r="A197" s="133">
        <v>407</v>
      </c>
      <c r="B197" s="145" t="s">
        <v>1655</v>
      </c>
      <c r="C197" s="135" t="s">
        <v>1656</v>
      </c>
    </row>
    <row r="198" spans="1:3" ht="14.25">
      <c r="A198" s="133">
        <v>408</v>
      </c>
      <c r="B198" s="145" t="s">
        <v>1657</v>
      </c>
      <c r="C198" s="135" t="s">
        <v>612</v>
      </c>
    </row>
    <row r="199" spans="1:3" ht="14.25">
      <c r="A199" s="133">
        <v>409</v>
      </c>
      <c r="B199" s="145" t="s">
        <v>1658</v>
      </c>
      <c r="C199" s="135" t="s">
        <v>1659</v>
      </c>
    </row>
    <row r="200" spans="1:3" ht="28.5">
      <c r="A200" s="133">
        <v>410</v>
      </c>
      <c r="B200" s="145" t="s">
        <v>1660</v>
      </c>
      <c r="C200" s="135" t="s">
        <v>1661</v>
      </c>
    </row>
    <row r="201" spans="1:3" ht="14.25">
      <c r="A201" s="133">
        <v>411</v>
      </c>
      <c r="B201" s="145" t="s">
        <v>1662</v>
      </c>
      <c r="C201" s="135" t="s">
        <v>1663</v>
      </c>
    </row>
    <row r="202" spans="1:3" ht="14.25">
      <c r="A202" s="133">
        <v>412</v>
      </c>
      <c r="B202" s="145" t="s">
        <v>1664</v>
      </c>
      <c r="C202" s="135" t="s">
        <v>1665</v>
      </c>
    </row>
    <row r="203" spans="1:3" ht="14.25">
      <c r="A203" s="133">
        <v>413</v>
      </c>
      <c r="B203" s="145" t="s">
        <v>1666</v>
      </c>
      <c r="C203" s="135" t="s">
        <v>1667</v>
      </c>
    </row>
    <row r="204" spans="1:3" ht="14.25">
      <c r="A204" s="133">
        <v>414</v>
      </c>
      <c r="B204" s="145" t="s">
        <v>1668</v>
      </c>
      <c r="C204" s="135" t="s">
        <v>1669</v>
      </c>
    </row>
    <row r="205" spans="1:3" ht="14.25">
      <c r="A205" s="133">
        <v>415</v>
      </c>
      <c r="B205" s="145" t="s">
        <v>1670</v>
      </c>
      <c r="C205" s="135" t="s">
        <v>612</v>
      </c>
    </row>
    <row r="206" spans="1:3" ht="42.75">
      <c r="A206" s="133">
        <v>416</v>
      </c>
      <c r="B206" s="145" t="s">
        <v>1671</v>
      </c>
      <c r="C206" s="135" t="s">
        <v>1672</v>
      </c>
    </row>
    <row r="207" spans="1:3" ht="14.25">
      <c r="A207" s="133">
        <v>417</v>
      </c>
      <c r="B207" s="145" t="s">
        <v>1673</v>
      </c>
      <c r="C207" s="135" t="s">
        <v>1674</v>
      </c>
    </row>
    <row r="208" spans="1:3" ht="14.25">
      <c r="A208" s="133">
        <v>418</v>
      </c>
      <c r="B208" s="145" t="s">
        <v>1675</v>
      </c>
      <c r="C208" s="135" t="s">
        <v>748</v>
      </c>
    </row>
    <row r="209" spans="1:3" ht="14.25">
      <c r="A209" s="133">
        <v>420</v>
      </c>
      <c r="B209" s="145" t="s">
        <v>1676</v>
      </c>
      <c r="C209" s="135" t="s">
        <v>1645</v>
      </c>
    </row>
    <row r="210" spans="1:3" ht="28.5">
      <c r="A210" s="133">
        <v>421</v>
      </c>
      <c r="B210" s="145" t="s">
        <v>1677</v>
      </c>
      <c r="C210" s="135" t="s">
        <v>1678</v>
      </c>
    </row>
    <row r="211" spans="1:3" ht="28.5">
      <c r="A211" s="133">
        <v>422</v>
      </c>
      <c r="B211" s="145" t="s">
        <v>1679</v>
      </c>
      <c r="C211" s="135" t="s">
        <v>1680</v>
      </c>
    </row>
    <row r="212" spans="1:3" ht="14.25">
      <c r="A212" s="133">
        <v>423</v>
      </c>
      <c r="B212" s="145" t="s">
        <v>1681</v>
      </c>
      <c r="C212" s="135" t="s">
        <v>1682</v>
      </c>
    </row>
    <row r="213" spans="1:3" ht="14.25">
      <c r="A213" s="133">
        <v>424</v>
      </c>
      <c r="B213" s="145" t="s">
        <v>1683</v>
      </c>
      <c r="C213" s="135" t="s">
        <v>1684</v>
      </c>
    </row>
    <row r="214" spans="1:3" ht="28.5">
      <c r="A214" s="133">
        <v>426</v>
      </c>
      <c r="B214" s="145" t="s">
        <v>1685</v>
      </c>
      <c r="C214" s="135" t="s">
        <v>1686</v>
      </c>
    </row>
    <row r="215" spans="1:3" ht="14.25">
      <c r="A215" s="133">
        <v>427</v>
      </c>
      <c r="B215" s="145" t="s">
        <v>1687</v>
      </c>
      <c r="C215" s="135" t="s">
        <v>1688</v>
      </c>
    </row>
    <row r="216" spans="1:3" ht="28.5">
      <c r="A216" s="133">
        <v>428</v>
      </c>
      <c r="B216" s="145" t="s">
        <v>1689</v>
      </c>
      <c r="C216" s="135" t="s">
        <v>1690</v>
      </c>
    </row>
    <row r="217" spans="1:3" ht="28.5">
      <c r="A217" s="133">
        <v>429</v>
      </c>
      <c r="B217" s="145" t="s">
        <v>1691</v>
      </c>
      <c r="C217" s="135" t="s">
        <v>1692</v>
      </c>
    </row>
    <row r="218" spans="1:3" ht="28.5">
      <c r="A218" s="133">
        <v>430</v>
      </c>
      <c r="B218" s="145" t="s">
        <v>1693</v>
      </c>
      <c r="C218" s="135" t="s">
        <v>1694</v>
      </c>
    </row>
    <row r="219" spans="1:7" s="104" customFormat="1" ht="15">
      <c r="A219" s="105"/>
      <c r="B219" s="106"/>
      <c r="C219" s="107"/>
      <c r="D219" s="113"/>
      <c r="E219" s="113"/>
      <c r="F219" s="113"/>
      <c r="G219" s="113"/>
    </row>
    <row r="220" spans="1:7" s="59" customFormat="1" ht="16.5">
      <c r="A220" s="147" t="s">
        <v>2424</v>
      </c>
      <c r="B220" s="61"/>
      <c r="C220" s="62"/>
      <c r="D220" s="113"/>
      <c r="E220" s="113"/>
      <c r="F220" s="113"/>
      <c r="G220" s="113"/>
    </row>
    <row r="221" spans="1:7" s="59" customFormat="1" ht="16.5">
      <c r="A221" s="147" t="s">
        <v>2425</v>
      </c>
      <c r="B221" s="61"/>
      <c r="C221" s="62"/>
      <c r="D221" s="113"/>
      <c r="E221" s="113"/>
      <c r="F221" s="113"/>
      <c r="G221" s="113"/>
    </row>
    <row r="222" spans="1:7" s="59" customFormat="1" ht="16.5">
      <c r="A222" s="147" t="s">
        <v>2426</v>
      </c>
      <c r="B222" s="61"/>
      <c r="C222" s="62"/>
      <c r="D222" s="113"/>
      <c r="E222" s="113"/>
      <c r="F222" s="113"/>
      <c r="G222" s="113"/>
    </row>
    <row r="223" spans="1:7" s="59" customFormat="1" ht="16.5">
      <c r="A223" s="147" t="s">
        <v>2427</v>
      </c>
      <c r="B223" s="61"/>
      <c r="C223" s="62"/>
      <c r="D223" s="113"/>
      <c r="E223" s="113"/>
      <c r="F223" s="113"/>
      <c r="G223" s="113"/>
    </row>
    <row r="224" spans="1:7" s="59" customFormat="1" ht="16.5">
      <c r="A224" s="147"/>
      <c r="B224" s="61"/>
      <c r="C224" s="62"/>
      <c r="D224" s="113"/>
      <c r="E224" s="113"/>
      <c r="F224" s="113"/>
      <c r="G224" s="113"/>
    </row>
  </sheetData>
  <sheetProtection password="A61E" sheet="1" objects="1" scenarios="1"/>
  <mergeCells count="4">
    <mergeCell ref="A1:C1"/>
    <mergeCell ref="A2:C2"/>
    <mergeCell ref="A3:C3"/>
    <mergeCell ref="A4:C4"/>
  </mergeCells>
  <conditionalFormatting sqref="C142:C143 C166:C177 C105:C140 C191:C218 C146:C163 C10:C103 C180:C188">
    <cfRule type="cellIs" priority="1" dxfId="0" operator="equal" stopIfTrue="1">
      <formula>0</formula>
    </cfRule>
  </conditionalFormatting>
  <printOptions horizontalCentered="1"/>
  <pageMargins left="0.75" right="0.75" top="1" bottom="1" header="0.5" footer="0.5"/>
  <pageSetup horizontalDpi="1200" verticalDpi="1200" orientation="portrait" scale="69" r:id="rId1"/>
  <rowBreaks count="1" manualBreakCount="1">
    <brk id="189" max="2" man="1"/>
  </rowBreaks>
</worksheet>
</file>

<file path=xl/worksheets/sheet9.xml><?xml version="1.0" encoding="utf-8"?>
<worksheet xmlns="http://schemas.openxmlformats.org/spreadsheetml/2006/main" xmlns:r="http://schemas.openxmlformats.org/officeDocument/2006/relationships">
  <dimension ref="A1:G138"/>
  <sheetViews>
    <sheetView workbookViewId="0" topLeftCell="A1">
      <pane ySplit="6" topLeftCell="BM7" activePane="bottomLeft" state="frozen"/>
      <selection pane="topLeft" activeCell="A1" sqref="A1"/>
      <selection pane="bottomLeft" activeCell="A4" sqref="A4"/>
    </sheetView>
  </sheetViews>
  <sheetFormatPr defaultColWidth="9.140625" defaultRowHeight="12"/>
  <cols>
    <col min="1" max="1" width="12.8515625" style="0" customWidth="1"/>
    <col min="2" max="2" width="38.00390625" style="0" customWidth="1"/>
    <col min="3" max="5" width="18.28125" style="0" customWidth="1"/>
  </cols>
  <sheetData>
    <row r="1" spans="1:7" ht="18">
      <c r="A1" s="278" t="s">
        <v>2380</v>
      </c>
      <c r="B1" s="279"/>
      <c r="C1" s="279"/>
      <c r="D1" s="279"/>
      <c r="E1" s="280"/>
      <c r="F1" s="148"/>
      <c r="G1" s="148"/>
    </row>
    <row r="2" spans="1:7" ht="22.5" customHeight="1" thickBot="1">
      <c r="A2" s="281" t="s">
        <v>1699</v>
      </c>
      <c r="B2" s="282"/>
      <c r="C2" s="282"/>
      <c r="D2" s="282"/>
      <c r="E2" s="283"/>
      <c r="F2" s="149"/>
      <c r="G2" s="149"/>
    </row>
    <row r="3" spans="1:7" ht="64.5" customHeight="1" thickBot="1">
      <c r="A3" s="284" t="s">
        <v>1700</v>
      </c>
      <c r="B3" s="285"/>
      <c r="C3" s="285"/>
      <c r="D3" s="285"/>
      <c r="E3" s="286"/>
      <c r="F3" s="150"/>
      <c r="G3" s="150"/>
    </row>
    <row r="4" ht="4.5" customHeight="1"/>
    <row r="5" spans="1:5" ht="3" customHeight="1" thickBot="1">
      <c r="A5" t="s">
        <v>2342</v>
      </c>
      <c r="B5" s="151" t="s">
        <v>2342</v>
      </c>
      <c r="C5" s="152" t="s">
        <v>2342</v>
      </c>
      <c r="D5" s="152" t="s">
        <v>2342</v>
      </c>
      <c r="E5" s="152" t="s">
        <v>2342</v>
      </c>
    </row>
    <row r="6" spans="1:5" ht="42" customHeight="1" thickBot="1">
      <c r="A6" s="153" t="s">
        <v>2383</v>
      </c>
      <c r="B6" s="154" t="s">
        <v>1701</v>
      </c>
      <c r="C6" s="155" t="s">
        <v>1702</v>
      </c>
      <c r="D6" s="155" t="s">
        <v>1703</v>
      </c>
      <c r="E6" s="156" t="s">
        <v>1704</v>
      </c>
    </row>
    <row r="7" spans="1:5" ht="15">
      <c r="A7" s="157">
        <v>1</v>
      </c>
      <c r="B7" s="158" t="s">
        <v>2428</v>
      </c>
      <c r="C7" s="159">
        <v>32095</v>
      </c>
      <c r="D7" s="159">
        <v>34814</v>
      </c>
      <c r="E7" s="160">
        <v>35900</v>
      </c>
    </row>
    <row r="8" spans="1:5" ht="15">
      <c r="A8" s="161">
        <v>2</v>
      </c>
      <c r="B8" s="162" t="s">
        <v>567</v>
      </c>
      <c r="C8" s="163">
        <v>41947</v>
      </c>
      <c r="D8" s="163">
        <v>43947</v>
      </c>
      <c r="E8" s="164">
        <v>45947</v>
      </c>
    </row>
    <row r="9" spans="1:5" ht="15">
      <c r="A9" s="161">
        <v>3</v>
      </c>
      <c r="B9" s="162" t="s">
        <v>569</v>
      </c>
      <c r="C9" s="163">
        <v>34723</v>
      </c>
      <c r="D9" s="163">
        <v>37723</v>
      </c>
      <c r="E9" s="164">
        <v>38723</v>
      </c>
    </row>
    <row r="10" spans="1:5" ht="15">
      <c r="A10" s="161">
        <v>4</v>
      </c>
      <c r="B10" s="162" t="s">
        <v>571</v>
      </c>
      <c r="C10" s="163">
        <v>37853</v>
      </c>
      <c r="D10" s="163">
        <v>40124</v>
      </c>
      <c r="E10" s="164">
        <v>40124</v>
      </c>
    </row>
    <row r="11" spans="1:5" ht="15">
      <c r="A11" s="161">
        <v>5</v>
      </c>
      <c r="B11" s="162" t="s">
        <v>573</v>
      </c>
      <c r="C11" s="163">
        <v>35500</v>
      </c>
      <c r="D11" s="163">
        <v>38074</v>
      </c>
      <c r="E11" s="164">
        <v>39248</v>
      </c>
    </row>
    <row r="12" spans="1:5" ht="15">
      <c r="A12" s="161">
        <v>6</v>
      </c>
      <c r="B12" s="162" t="s">
        <v>575</v>
      </c>
      <c r="C12" s="163">
        <v>35287</v>
      </c>
      <c r="D12" s="163">
        <v>37387</v>
      </c>
      <c r="E12" s="164">
        <v>38587</v>
      </c>
    </row>
    <row r="13" spans="1:5" ht="15">
      <c r="A13" s="161">
        <v>7</v>
      </c>
      <c r="B13" s="162" t="s">
        <v>577</v>
      </c>
      <c r="C13" s="163">
        <v>43910</v>
      </c>
      <c r="D13" s="163">
        <v>48412</v>
      </c>
      <c r="E13" s="164">
        <v>53374</v>
      </c>
    </row>
    <row r="14" spans="1:5" ht="15">
      <c r="A14" s="161">
        <v>8</v>
      </c>
      <c r="B14" s="162" t="s">
        <v>579</v>
      </c>
      <c r="C14" s="163">
        <v>36500</v>
      </c>
      <c r="D14" s="163">
        <v>38886</v>
      </c>
      <c r="E14" s="164">
        <v>41272</v>
      </c>
    </row>
    <row r="15" spans="1:5" ht="15">
      <c r="A15" s="161">
        <v>9</v>
      </c>
      <c r="B15" s="162" t="s">
        <v>581</v>
      </c>
      <c r="C15" s="163">
        <v>31362</v>
      </c>
      <c r="D15" s="163">
        <v>34362</v>
      </c>
      <c r="E15" s="164">
        <v>35862</v>
      </c>
    </row>
    <row r="16" spans="1:5" ht="15">
      <c r="A16" s="161">
        <v>10</v>
      </c>
      <c r="B16" s="162" t="s">
        <v>1705</v>
      </c>
      <c r="C16" s="163">
        <v>34516</v>
      </c>
      <c r="D16" s="163">
        <v>36241.8</v>
      </c>
      <c r="E16" s="164">
        <v>37967.6</v>
      </c>
    </row>
    <row r="17" spans="1:5" ht="15">
      <c r="A17" s="161">
        <v>11</v>
      </c>
      <c r="B17" s="162" t="s">
        <v>585</v>
      </c>
      <c r="C17" s="163">
        <v>32048</v>
      </c>
      <c r="D17" s="163">
        <v>33487</v>
      </c>
      <c r="E17" s="164">
        <v>34235</v>
      </c>
    </row>
    <row r="18" spans="1:5" ht="15">
      <c r="A18" s="161">
        <v>12</v>
      </c>
      <c r="B18" s="162" t="s">
        <v>587</v>
      </c>
      <c r="C18" s="163">
        <v>35119</v>
      </c>
      <c r="D18" s="163">
        <v>37719</v>
      </c>
      <c r="E18" s="164">
        <v>38919</v>
      </c>
    </row>
    <row r="19" spans="1:5" ht="15">
      <c r="A19" s="161">
        <v>13</v>
      </c>
      <c r="B19" s="162" t="s">
        <v>589</v>
      </c>
      <c r="C19" s="163">
        <v>33990</v>
      </c>
      <c r="D19" s="163">
        <v>36490</v>
      </c>
      <c r="E19" s="164">
        <v>38990</v>
      </c>
    </row>
    <row r="20" spans="1:5" ht="15">
      <c r="A20" s="161">
        <v>14</v>
      </c>
      <c r="B20" s="162" t="s">
        <v>591</v>
      </c>
      <c r="C20" s="163">
        <v>29700</v>
      </c>
      <c r="D20" s="163">
        <v>30900</v>
      </c>
      <c r="E20" s="164">
        <v>31100</v>
      </c>
    </row>
    <row r="21" spans="1:5" ht="15">
      <c r="A21" s="161">
        <v>15</v>
      </c>
      <c r="B21" s="162" t="s">
        <v>593</v>
      </c>
      <c r="C21" s="163">
        <v>36956</v>
      </c>
      <c r="D21" s="163">
        <v>38998</v>
      </c>
      <c r="E21" s="164">
        <v>41040</v>
      </c>
    </row>
    <row r="22" spans="1:5" ht="15">
      <c r="A22" s="161">
        <v>16</v>
      </c>
      <c r="B22" s="162" t="s">
        <v>595</v>
      </c>
      <c r="C22" s="163">
        <v>35449</v>
      </c>
      <c r="D22" s="163">
        <v>37428</v>
      </c>
      <c r="E22" s="164">
        <v>37428</v>
      </c>
    </row>
    <row r="23" spans="1:5" ht="15">
      <c r="A23" s="161">
        <v>17</v>
      </c>
      <c r="B23" s="162" t="s">
        <v>597</v>
      </c>
      <c r="C23" s="163">
        <v>35750</v>
      </c>
      <c r="D23" s="163">
        <v>37500</v>
      </c>
      <c r="E23" s="164">
        <v>38550</v>
      </c>
    </row>
    <row r="24" spans="1:5" ht="15">
      <c r="A24" s="161">
        <v>18</v>
      </c>
      <c r="B24" s="162" t="s">
        <v>599</v>
      </c>
      <c r="C24" s="163">
        <v>33418</v>
      </c>
      <c r="D24" s="163">
        <v>35658</v>
      </c>
      <c r="E24" s="164">
        <v>38178</v>
      </c>
    </row>
    <row r="25" spans="1:5" ht="15">
      <c r="A25" s="161">
        <v>19</v>
      </c>
      <c r="B25" s="162" t="s">
        <v>601</v>
      </c>
      <c r="C25" s="163">
        <v>36500</v>
      </c>
      <c r="D25" s="163">
        <v>38150</v>
      </c>
      <c r="E25" s="164">
        <v>38975</v>
      </c>
    </row>
    <row r="26" spans="1:5" ht="15">
      <c r="A26" s="161">
        <v>20</v>
      </c>
      <c r="B26" s="162" t="s">
        <v>603</v>
      </c>
      <c r="C26" s="163">
        <v>35000</v>
      </c>
      <c r="D26" s="163">
        <v>37000</v>
      </c>
      <c r="E26" s="164">
        <v>37000</v>
      </c>
    </row>
    <row r="27" spans="1:5" ht="15">
      <c r="A27" s="161">
        <v>21</v>
      </c>
      <c r="B27" s="162" t="s">
        <v>605</v>
      </c>
      <c r="C27" s="163">
        <v>39749</v>
      </c>
      <c r="D27" s="163">
        <v>41736</v>
      </c>
      <c r="E27" s="164">
        <v>43824</v>
      </c>
    </row>
    <row r="28" spans="1:5" ht="15">
      <c r="A28" s="161">
        <v>22</v>
      </c>
      <c r="B28" s="162" t="s">
        <v>1706</v>
      </c>
      <c r="C28" s="163">
        <v>36575</v>
      </c>
      <c r="D28" s="163">
        <v>42825</v>
      </c>
      <c r="E28" s="164">
        <v>42825</v>
      </c>
    </row>
    <row r="29" spans="1:5" ht="15">
      <c r="A29" s="161">
        <v>23</v>
      </c>
      <c r="B29" s="162" t="s">
        <v>609</v>
      </c>
      <c r="C29" s="163">
        <v>32065</v>
      </c>
      <c r="D29" s="163">
        <v>33565</v>
      </c>
      <c r="E29" s="164">
        <v>35065</v>
      </c>
    </row>
    <row r="30" spans="1:5" ht="15">
      <c r="A30" s="161">
        <v>24</v>
      </c>
      <c r="B30" s="162" t="s">
        <v>611</v>
      </c>
      <c r="C30" s="163">
        <v>37620</v>
      </c>
      <c r="D30" s="163">
        <v>39620</v>
      </c>
      <c r="E30" s="164">
        <v>42120</v>
      </c>
    </row>
    <row r="31" spans="1:5" ht="15">
      <c r="A31" s="161">
        <v>25</v>
      </c>
      <c r="B31" s="162" t="s">
        <v>613</v>
      </c>
      <c r="C31" s="163">
        <v>36500</v>
      </c>
      <c r="D31" s="163">
        <v>38500</v>
      </c>
      <c r="E31" s="164">
        <v>40000</v>
      </c>
    </row>
    <row r="32" spans="1:5" ht="15">
      <c r="A32" s="161">
        <v>26</v>
      </c>
      <c r="B32" s="162" t="s">
        <v>615</v>
      </c>
      <c r="C32" s="163">
        <v>31220</v>
      </c>
      <c r="D32" s="163">
        <v>32550</v>
      </c>
      <c r="E32" s="164">
        <v>33880</v>
      </c>
    </row>
    <row r="33" spans="1:5" ht="15">
      <c r="A33" s="161">
        <v>27</v>
      </c>
      <c r="B33" s="162" t="s">
        <v>617</v>
      </c>
      <c r="C33" s="163">
        <v>38500</v>
      </c>
      <c r="D33" s="163">
        <v>40300</v>
      </c>
      <c r="E33" s="164">
        <v>41300</v>
      </c>
    </row>
    <row r="34" spans="1:5" ht="15">
      <c r="A34" s="161">
        <v>28</v>
      </c>
      <c r="B34" s="162" t="s">
        <v>619</v>
      </c>
      <c r="C34" s="163">
        <v>35794.2</v>
      </c>
      <c r="D34" s="163">
        <v>37794.2</v>
      </c>
      <c r="E34" s="164">
        <v>37794.2</v>
      </c>
    </row>
    <row r="35" spans="1:5" ht="15">
      <c r="A35" s="161">
        <v>29</v>
      </c>
      <c r="B35" s="162" t="s">
        <v>1707</v>
      </c>
      <c r="C35" s="163">
        <v>44789</v>
      </c>
      <c r="D35" s="163">
        <v>50223</v>
      </c>
      <c r="E35" s="164">
        <v>53642</v>
      </c>
    </row>
    <row r="36" spans="1:5" ht="15">
      <c r="A36" s="161">
        <v>30</v>
      </c>
      <c r="B36" s="162" t="s">
        <v>623</v>
      </c>
      <c r="C36" s="163">
        <v>40250</v>
      </c>
      <c r="D36" s="163">
        <v>42250</v>
      </c>
      <c r="E36" s="164">
        <v>43250</v>
      </c>
    </row>
    <row r="37" spans="1:5" ht="15">
      <c r="A37" s="161">
        <v>31</v>
      </c>
      <c r="B37" s="162" t="s">
        <v>625</v>
      </c>
      <c r="C37" s="163">
        <v>35250</v>
      </c>
      <c r="D37" s="163">
        <v>38200</v>
      </c>
      <c r="E37" s="164">
        <v>44250</v>
      </c>
    </row>
    <row r="38" spans="1:5" ht="15">
      <c r="A38" s="161">
        <v>32</v>
      </c>
      <c r="B38" s="162" t="s">
        <v>627</v>
      </c>
      <c r="C38" s="163">
        <v>41499</v>
      </c>
      <c r="D38" s="163">
        <v>43649</v>
      </c>
      <c r="E38" s="164">
        <v>45799</v>
      </c>
    </row>
    <row r="39" spans="1:5" ht="15">
      <c r="A39" s="161">
        <v>33</v>
      </c>
      <c r="B39" s="162" t="s">
        <v>629</v>
      </c>
      <c r="C39" s="163">
        <v>34500</v>
      </c>
      <c r="D39" s="163">
        <v>37000</v>
      </c>
      <c r="E39" s="164">
        <v>38000</v>
      </c>
    </row>
    <row r="40" spans="1:5" ht="15">
      <c r="A40" s="161">
        <v>34</v>
      </c>
      <c r="B40" s="162" t="s">
        <v>631</v>
      </c>
      <c r="C40" s="163">
        <v>37000</v>
      </c>
      <c r="D40" s="163">
        <v>40800</v>
      </c>
      <c r="E40" s="164">
        <v>42875</v>
      </c>
    </row>
    <row r="41" spans="1:5" ht="15">
      <c r="A41" s="161">
        <v>35</v>
      </c>
      <c r="B41" s="162" t="s">
        <v>633</v>
      </c>
      <c r="C41" s="163">
        <v>32120</v>
      </c>
      <c r="D41" s="163">
        <v>34120</v>
      </c>
      <c r="E41" s="164">
        <v>35120</v>
      </c>
    </row>
    <row r="42" spans="1:5" ht="15">
      <c r="A42" s="161">
        <v>36</v>
      </c>
      <c r="B42" s="162" t="s">
        <v>635</v>
      </c>
      <c r="C42" s="163">
        <v>37000</v>
      </c>
      <c r="D42" s="163">
        <v>40600</v>
      </c>
      <c r="E42" s="164">
        <v>44200</v>
      </c>
    </row>
    <row r="43" spans="1:5" ht="15">
      <c r="A43" s="161">
        <v>37</v>
      </c>
      <c r="B43" s="162" t="s">
        <v>637</v>
      </c>
      <c r="C43" s="163">
        <v>38900</v>
      </c>
      <c r="D43" s="163">
        <v>40400</v>
      </c>
      <c r="E43" s="164">
        <v>41900</v>
      </c>
    </row>
    <row r="44" spans="1:5" ht="15">
      <c r="A44" s="161">
        <v>38</v>
      </c>
      <c r="B44" s="162" t="s">
        <v>639</v>
      </c>
      <c r="C44" s="163">
        <v>31680</v>
      </c>
      <c r="D44" s="163">
        <v>33180</v>
      </c>
      <c r="E44" s="164">
        <v>0</v>
      </c>
    </row>
    <row r="45" spans="1:5" ht="15">
      <c r="A45" s="161">
        <v>39</v>
      </c>
      <c r="B45" s="162" t="s">
        <v>641</v>
      </c>
      <c r="C45" s="163">
        <v>39030</v>
      </c>
      <c r="D45" s="163">
        <v>41030</v>
      </c>
      <c r="E45" s="164">
        <v>43330</v>
      </c>
    </row>
    <row r="46" spans="1:5" ht="15">
      <c r="A46" s="161">
        <v>40</v>
      </c>
      <c r="B46" s="162" t="s">
        <v>1708</v>
      </c>
      <c r="C46" s="163">
        <v>35805</v>
      </c>
      <c r="D46" s="163">
        <v>37805</v>
      </c>
      <c r="E46" s="164">
        <v>38305</v>
      </c>
    </row>
    <row r="47" spans="1:5" ht="15">
      <c r="A47" s="161">
        <v>41</v>
      </c>
      <c r="B47" s="162" t="s">
        <v>645</v>
      </c>
      <c r="C47" s="163">
        <v>34500</v>
      </c>
      <c r="D47" s="163">
        <v>36580</v>
      </c>
      <c r="E47" s="164">
        <v>38660</v>
      </c>
    </row>
    <row r="48" spans="1:5" ht="15">
      <c r="A48" s="161">
        <v>42</v>
      </c>
      <c r="B48" s="162" t="s">
        <v>647</v>
      </c>
      <c r="C48" s="163">
        <v>39474</v>
      </c>
      <c r="D48" s="163">
        <v>41842</v>
      </c>
      <c r="E48" s="164">
        <v>43027</v>
      </c>
    </row>
    <row r="49" spans="1:5" ht="15">
      <c r="A49" s="161">
        <v>43</v>
      </c>
      <c r="B49" s="162" t="s">
        <v>649</v>
      </c>
      <c r="C49" s="163">
        <v>39739</v>
      </c>
      <c r="D49" s="163">
        <v>41647</v>
      </c>
      <c r="E49" s="164">
        <v>41647</v>
      </c>
    </row>
    <row r="50" spans="1:5" ht="15">
      <c r="A50" s="161">
        <v>44</v>
      </c>
      <c r="B50" s="162" t="s">
        <v>651</v>
      </c>
      <c r="C50" s="163">
        <v>35800</v>
      </c>
      <c r="D50" s="163">
        <v>37900</v>
      </c>
      <c r="E50" s="164">
        <v>38900</v>
      </c>
    </row>
    <row r="51" spans="1:5" ht="15">
      <c r="A51" s="161">
        <v>45</v>
      </c>
      <c r="B51" s="162" t="s">
        <v>653</v>
      </c>
      <c r="C51" s="163">
        <v>34194.93</v>
      </c>
      <c r="D51" s="163">
        <v>37194.93</v>
      </c>
      <c r="E51" s="164">
        <v>37194.93</v>
      </c>
    </row>
    <row r="52" spans="1:5" ht="15">
      <c r="A52" s="161">
        <v>46</v>
      </c>
      <c r="B52" s="162" t="s">
        <v>1709</v>
      </c>
      <c r="C52" s="163">
        <v>39600</v>
      </c>
      <c r="D52" s="163">
        <v>42350</v>
      </c>
      <c r="E52" s="164">
        <v>44850</v>
      </c>
    </row>
    <row r="53" spans="1:5" ht="15">
      <c r="A53" s="161">
        <v>48</v>
      </c>
      <c r="B53" s="162" t="s">
        <v>657</v>
      </c>
      <c r="C53" s="163">
        <v>36750</v>
      </c>
      <c r="D53" s="163">
        <v>38520</v>
      </c>
      <c r="E53" s="164">
        <v>38520</v>
      </c>
    </row>
    <row r="54" spans="1:5" ht="15">
      <c r="A54" s="161">
        <v>49</v>
      </c>
      <c r="B54" s="162" t="s">
        <v>1710</v>
      </c>
      <c r="C54" s="163">
        <v>35875</v>
      </c>
      <c r="D54" s="163">
        <v>37975</v>
      </c>
      <c r="E54" s="164">
        <v>38635</v>
      </c>
    </row>
    <row r="55" spans="1:5" ht="15">
      <c r="A55" s="161">
        <v>50</v>
      </c>
      <c r="B55" s="162" t="s">
        <v>661</v>
      </c>
      <c r="C55" s="163">
        <v>37000</v>
      </c>
      <c r="D55" s="163">
        <v>39100</v>
      </c>
      <c r="E55" s="164">
        <v>41200</v>
      </c>
    </row>
    <row r="56" spans="1:5" ht="15">
      <c r="A56" s="161">
        <v>51</v>
      </c>
      <c r="B56" s="162" t="s">
        <v>663</v>
      </c>
      <c r="C56" s="163">
        <v>33807</v>
      </c>
      <c r="D56" s="163">
        <v>35807</v>
      </c>
      <c r="E56" s="164">
        <v>36539</v>
      </c>
    </row>
    <row r="57" spans="1:5" ht="15">
      <c r="A57" s="161">
        <v>52</v>
      </c>
      <c r="B57" s="162" t="s">
        <v>665</v>
      </c>
      <c r="C57" s="163">
        <v>32000</v>
      </c>
      <c r="D57" s="163">
        <v>33250</v>
      </c>
      <c r="E57" s="164">
        <v>35250</v>
      </c>
    </row>
    <row r="58" spans="1:5" ht="15">
      <c r="A58" s="161">
        <v>53</v>
      </c>
      <c r="B58" s="162" t="s">
        <v>667</v>
      </c>
      <c r="C58" s="163">
        <v>43065</v>
      </c>
      <c r="D58" s="163">
        <v>48289</v>
      </c>
      <c r="E58" s="164">
        <v>53513</v>
      </c>
    </row>
    <row r="59" spans="1:5" ht="15">
      <c r="A59" s="161">
        <v>54</v>
      </c>
      <c r="B59" s="162" t="s">
        <v>669</v>
      </c>
      <c r="C59" s="163">
        <v>40370</v>
      </c>
      <c r="D59" s="163">
        <v>42570</v>
      </c>
      <c r="E59" s="164">
        <v>43370</v>
      </c>
    </row>
    <row r="60" spans="1:5" ht="15">
      <c r="A60" s="161">
        <v>55</v>
      </c>
      <c r="B60" s="162" t="s">
        <v>671</v>
      </c>
      <c r="C60" s="163">
        <v>36129</v>
      </c>
      <c r="D60" s="163">
        <v>38329</v>
      </c>
      <c r="E60" s="164">
        <v>38929</v>
      </c>
    </row>
    <row r="61" spans="1:5" ht="15">
      <c r="A61" s="161">
        <v>56</v>
      </c>
      <c r="B61" s="162" t="s">
        <v>673</v>
      </c>
      <c r="C61" s="163">
        <v>37067</v>
      </c>
      <c r="D61" s="163">
        <v>39167</v>
      </c>
      <c r="E61" s="164">
        <v>39167</v>
      </c>
    </row>
    <row r="62" spans="1:5" ht="15">
      <c r="A62" s="161">
        <v>57</v>
      </c>
      <c r="B62" s="162" t="s">
        <v>675</v>
      </c>
      <c r="C62" s="163">
        <v>34928</v>
      </c>
      <c r="D62" s="163">
        <v>37428</v>
      </c>
      <c r="E62" s="164">
        <v>39428</v>
      </c>
    </row>
    <row r="63" spans="1:5" ht="15">
      <c r="A63" s="161">
        <v>58</v>
      </c>
      <c r="B63" s="162" t="s">
        <v>676</v>
      </c>
      <c r="C63" s="163">
        <v>33400</v>
      </c>
      <c r="D63" s="163">
        <v>35800</v>
      </c>
      <c r="E63" s="164">
        <v>35800</v>
      </c>
    </row>
    <row r="64" spans="1:5" ht="15">
      <c r="A64" s="161">
        <v>59</v>
      </c>
      <c r="B64" s="162" t="s">
        <v>678</v>
      </c>
      <c r="C64" s="163">
        <v>35500</v>
      </c>
      <c r="D64" s="163">
        <v>37500</v>
      </c>
      <c r="E64" s="164">
        <v>38500</v>
      </c>
    </row>
    <row r="65" spans="1:5" ht="15">
      <c r="A65" s="161">
        <v>60</v>
      </c>
      <c r="B65" s="162" t="s">
        <v>680</v>
      </c>
      <c r="C65" s="163">
        <v>34228</v>
      </c>
      <c r="D65" s="163">
        <v>36228</v>
      </c>
      <c r="E65" s="164">
        <v>37228</v>
      </c>
    </row>
    <row r="66" spans="1:5" ht="15">
      <c r="A66" s="161">
        <v>62</v>
      </c>
      <c r="B66" s="162" t="s">
        <v>682</v>
      </c>
      <c r="C66" s="163">
        <v>39251</v>
      </c>
      <c r="D66" s="163">
        <v>41291</v>
      </c>
      <c r="E66" s="164">
        <v>41291</v>
      </c>
    </row>
    <row r="67" spans="1:5" ht="15">
      <c r="A67" s="161">
        <v>63</v>
      </c>
      <c r="B67" s="162" t="s">
        <v>684</v>
      </c>
      <c r="C67" s="163">
        <v>36000</v>
      </c>
      <c r="D67" s="163">
        <v>38372</v>
      </c>
      <c r="E67" s="164">
        <v>39332</v>
      </c>
    </row>
    <row r="68" spans="1:5" ht="15">
      <c r="A68" s="161">
        <v>65</v>
      </c>
      <c r="B68" s="162" t="s">
        <v>686</v>
      </c>
      <c r="C68" s="163">
        <v>32357</v>
      </c>
      <c r="D68" s="163">
        <v>34300</v>
      </c>
      <c r="E68" s="164">
        <v>36358</v>
      </c>
    </row>
    <row r="69" spans="1:5" ht="15">
      <c r="A69" s="161">
        <v>66</v>
      </c>
      <c r="B69" s="162" t="s">
        <v>688</v>
      </c>
      <c r="C69" s="163">
        <v>34553</v>
      </c>
      <c r="D69" s="163">
        <v>36553</v>
      </c>
      <c r="E69" s="164">
        <v>38553</v>
      </c>
    </row>
    <row r="70" spans="1:5" ht="15">
      <c r="A70" s="161">
        <v>67</v>
      </c>
      <c r="B70" s="162" t="s">
        <v>690</v>
      </c>
      <c r="C70" s="163">
        <v>37436</v>
      </c>
      <c r="D70" s="163">
        <v>39636</v>
      </c>
      <c r="E70" s="164">
        <v>40336</v>
      </c>
    </row>
    <row r="71" spans="1:5" ht="15">
      <c r="A71" s="161">
        <v>68</v>
      </c>
      <c r="B71" s="162" t="s">
        <v>692</v>
      </c>
      <c r="C71" s="163">
        <v>37094</v>
      </c>
      <c r="D71" s="163">
        <v>39544</v>
      </c>
      <c r="E71" s="164">
        <v>41294</v>
      </c>
    </row>
    <row r="72" spans="1:5" ht="15">
      <c r="A72" s="161">
        <v>69</v>
      </c>
      <c r="B72" s="162" t="s">
        <v>694</v>
      </c>
      <c r="C72" s="163">
        <v>35900</v>
      </c>
      <c r="D72" s="163">
        <v>38650</v>
      </c>
      <c r="E72" s="164">
        <v>39450</v>
      </c>
    </row>
    <row r="73" spans="1:5" ht="15">
      <c r="A73" s="161">
        <v>70</v>
      </c>
      <c r="B73" s="162" t="s">
        <v>696</v>
      </c>
      <c r="C73" s="163">
        <v>33025</v>
      </c>
      <c r="D73" s="163">
        <v>35150</v>
      </c>
      <c r="E73" s="164">
        <v>37100</v>
      </c>
    </row>
    <row r="74" spans="1:5" ht="15">
      <c r="A74" s="161">
        <v>71</v>
      </c>
      <c r="B74" s="162" t="s">
        <v>698</v>
      </c>
      <c r="C74" s="163">
        <v>36000</v>
      </c>
      <c r="D74" s="163">
        <v>37800</v>
      </c>
      <c r="E74" s="164">
        <v>38700</v>
      </c>
    </row>
    <row r="75" spans="1:5" ht="15">
      <c r="A75" s="161">
        <v>72</v>
      </c>
      <c r="B75" s="162" t="s">
        <v>700</v>
      </c>
      <c r="C75" s="163">
        <v>39020</v>
      </c>
      <c r="D75" s="163">
        <v>40971</v>
      </c>
      <c r="E75" s="164">
        <v>41971</v>
      </c>
    </row>
    <row r="76" spans="1:5" ht="15">
      <c r="A76" s="161">
        <v>73</v>
      </c>
      <c r="B76" s="162" t="s">
        <v>702</v>
      </c>
      <c r="C76" s="163">
        <v>34500</v>
      </c>
      <c r="D76" s="163">
        <v>36660</v>
      </c>
      <c r="E76" s="164">
        <v>38308</v>
      </c>
    </row>
    <row r="77" spans="1:5" ht="15">
      <c r="A77" s="161">
        <v>74</v>
      </c>
      <c r="B77" s="162" t="s">
        <v>704</v>
      </c>
      <c r="C77" s="163">
        <v>38651</v>
      </c>
      <c r="D77" s="163">
        <v>40651</v>
      </c>
      <c r="E77" s="164">
        <v>43051</v>
      </c>
    </row>
    <row r="78" spans="1:5" ht="15">
      <c r="A78" s="161">
        <v>75</v>
      </c>
      <c r="B78" s="162" t="s">
        <v>706</v>
      </c>
      <c r="C78" s="163">
        <v>42938</v>
      </c>
      <c r="D78" s="163">
        <v>48194</v>
      </c>
      <c r="E78" s="164">
        <v>50238</v>
      </c>
    </row>
    <row r="79" spans="1:5" ht="15">
      <c r="A79" s="161">
        <v>77</v>
      </c>
      <c r="B79" s="162" t="s">
        <v>708</v>
      </c>
      <c r="C79" s="163">
        <v>34100</v>
      </c>
      <c r="D79" s="163">
        <v>36100</v>
      </c>
      <c r="E79" s="164">
        <v>38600</v>
      </c>
    </row>
    <row r="80" spans="1:5" ht="15">
      <c r="A80" s="161">
        <v>78</v>
      </c>
      <c r="B80" s="162" t="s">
        <v>710</v>
      </c>
      <c r="C80" s="163">
        <v>37293</v>
      </c>
      <c r="D80" s="163">
        <v>38418</v>
      </c>
      <c r="E80" s="164">
        <v>40755</v>
      </c>
    </row>
    <row r="81" spans="1:5" ht="15">
      <c r="A81" s="161">
        <v>79</v>
      </c>
      <c r="B81" s="162" t="s">
        <v>712</v>
      </c>
      <c r="C81" s="163">
        <v>36405</v>
      </c>
      <c r="D81" s="163">
        <v>38405</v>
      </c>
      <c r="E81" s="164">
        <v>0</v>
      </c>
    </row>
    <row r="82" spans="1:5" ht="15">
      <c r="A82" s="161">
        <v>80</v>
      </c>
      <c r="B82" s="162" t="s">
        <v>714</v>
      </c>
      <c r="C82" s="163">
        <v>35000</v>
      </c>
      <c r="D82" s="163">
        <v>36605</v>
      </c>
      <c r="E82" s="164">
        <v>38210</v>
      </c>
    </row>
    <row r="83" spans="1:5" ht="15">
      <c r="A83" s="161">
        <v>81</v>
      </c>
      <c r="B83" s="162" t="s">
        <v>716</v>
      </c>
      <c r="C83" s="163">
        <v>35200</v>
      </c>
      <c r="D83" s="163">
        <v>37515</v>
      </c>
      <c r="E83" s="164">
        <v>39000</v>
      </c>
    </row>
    <row r="84" spans="1:5" ht="15">
      <c r="A84" s="161">
        <v>82</v>
      </c>
      <c r="B84" s="162" t="s">
        <v>718</v>
      </c>
      <c r="C84" s="163">
        <v>38000</v>
      </c>
      <c r="D84" s="163">
        <v>40350</v>
      </c>
      <c r="E84" s="164">
        <v>41790</v>
      </c>
    </row>
    <row r="85" spans="1:5" ht="15">
      <c r="A85" s="161">
        <v>83</v>
      </c>
      <c r="B85" s="162" t="s">
        <v>1711</v>
      </c>
      <c r="C85" s="163">
        <v>31000</v>
      </c>
      <c r="D85" s="163">
        <v>33000</v>
      </c>
      <c r="E85" s="164">
        <v>35000</v>
      </c>
    </row>
    <row r="86" spans="1:5" ht="15">
      <c r="A86" s="161">
        <v>84</v>
      </c>
      <c r="B86" s="162" t="s">
        <v>722</v>
      </c>
      <c r="C86" s="163">
        <v>35745</v>
      </c>
      <c r="D86" s="163">
        <v>37705</v>
      </c>
      <c r="E86" s="164">
        <v>37705</v>
      </c>
    </row>
    <row r="87" spans="1:5" ht="15">
      <c r="A87" s="161">
        <v>85</v>
      </c>
      <c r="B87" s="162" t="s">
        <v>724</v>
      </c>
      <c r="C87" s="163">
        <v>36500</v>
      </c>
      <c r="D87" s="163">
        <v>39500</v>
      </c>
      <c r="E87" s="164">
        <v>42500</v>
      </c>
    </row>
    <row r="88" spans="1:5" ht="15">
      <c r="A88" s="161">
        <v>86</v>
      </c>
      <c r="B88" s="162" t="s">
        <v>725</v>
      </c>
      <c r="C88" s="163">
        <v>30000</v>
      </c>
      <c r="D88" s="163">
        <v>32500</v>
      </c>
      <c r="E88" s="164">
        <v>35200</v>
      </c>
    </row>
    <row r="89" spans="1:5" ht="15">
      <c r="A89" s="161">
        <v>87</v>
      </c>
      <c r="B89" s="162" t="s">
        <v>727</v>
      </c>
      <c r="C89" s="163">
        <v>37130</v>
      </c>
      <c r="D89" s="163">
        <v>39130</v>
      </c>
      <c r="E89" s="164">
        <v>0</v>
      </c>
    </row>
    <row r="90" spans="1:5" ht="15">
      <c r="A90" s="161">
        <v>88</v>
      </c>
      <c r="B90" s="162" t="s">
        <v>729</v>
      </c>
      <c r="C90" s="163">
        <v>36593</v>
      </c>
      <c r="D90" s="163">
        <v>39154</v>
      </c>
      <c r="E90" s="164">
        <v>41350</v>
      </c>
    </row>
    <row r="91" spans="1:5" ht="15">
      <c r="A91" s="161">
        <v>89</v>
      </c>
      <c r="B91" s="162" t="s">
        <v>731</v>
      </c>
      <c r="C91" s="163">
        <v>36322</v>
      </c>
      <c r="D91" s="163">
        <v>40308</v>
      </c>
      <c r="E91" s="164">
        <v>41626</v>
      </c>
    </row>
    <row r="92" spans="1:5" ht="15">
      <c r="A92" s="161">
        <v>90</v>
      </c>
      <c r="B92" s="162" t="s">
        <v>733</v>
      </c>
      <c r="C92" s="163">
        <v>39403</v>
      </c>
      <c r="D92" s="163">
        <v>41903</v>
      </c>
      <c r="E92" s="164">
        <v>42403</v>
      </c>
    </row>
    <row r="93" spans="1:5" ht="15">
      <c r="A93" s="161">
        <v>91</v>
      </c>
      <c r="B93" s="162" t="s">
        <v>735</v>
      </c>
      <c r="C93" s="163">
        <v>39574</v>
      </c>
      <c r="D93" s="163">
        <v>44024</v>
      </c>
      <c r="E93" s="164">
        <v>0</v>
      </c>
    </row>
    <row r="94" spans="1:5" ht="15">
      <c r="A94" s="161">
        <v>92</v>
      </c>
      <c r="B94" s="162" t="s">
        <v>737</v>
      </c>
      <c r="C94" s="163">
        <v>32842</v>
      </c>
      <c r="D94" s="163">
        <v>34631</v>
      </c>
      <c r="E94" s="164">
        <v>36204</v>
      </c>
    </row>
    <row r="95" spans="1:5" ht="15">
      <c r="A95" s="161">
        <v>93</v>
      </c>
      <c r="B95" s="162" t="s">
        <v>739</v>
      </c>
      <c r="C95" s="163">
        <v>37960</v>
      </c>
      <c r="D95" s="163">
        <v>39270</v>
      </c>
      <c r="E95" s="164">
        <v>41960</v>
      </c>
    </row>
    <row r="96" spans="1:5" ht="15">
      <c r="A96" s="161">
        <v>94</v>
      </c>
      <c r="B96" s="162" t="s">
        <v>741</v>
      </c>
      <c r="C96" s="163">
        <v>34570</v>
      </c>
      <c r="D96" s="163">
        <v>36540</v>
      </c>
      <c r="E96" s="164">
        <v>38445</v>
      </c>
    </row>
    <row r="97" spans="1:5" ht="15">
      <c r="A97" s="161">
        <v>95</v>
      </c>
      <c r="B97" s="162" t="s">
        <v>743</v>
      </c>
      <c r="C97" s="163">
        <v>36026</v>
      </c>
      <c r="D97" s="163">
        <v>39026</v>
      </c>
      <c r="E97" s="164">
        <v>42026</v>
      </c>
    </row>
    <row r="98" spans="1:5" ht="15">
      <c r="A98" s="161">
        <v>96</v>
      </c>
      <c r="B98" s="162" t="s">
        <v>745</v>
      </c>
      <c r="C98" s="163">
        <v>34000</v>
      </c>
      <c r="D98" s="163">
        <v>37000</v>
      </c>
      <c r="E98" s="164">
        <v>38000</v>
      </c>
    </row>
    <row r="99" spans="1:5" ht="15">
      <c r="A99" s="161">
        <v>97</v>
      </c>
      <c r="B99" s="162" t="s">
        <v>747</v>
      </c>
      <c r="C99" s="163">
        <v>35610</v>
      </c>
      <c r="D99" s="163">
        <v>37710</v>
      </c>
      <c r="E99" s="164">
        <v>40560</v>
      </c>
    </row>
    <row r="100" spans="1:5" ht="15">
      <c r="A100" s="161">
        <v>98</v>
      </c>
      <c r="B100" s="162" t="s">
        <v>749</v>
      </c>
      <c r="C100" s="163">
        <v>38579</v>
      </c>
      <c r="D100" s="163">
        <v>40436</v>
      </c>
      <c r="E100" s="164">
        <v>42122</v>
      </c>
    </row>
    <row r="101" spans="1:5" ht="15">
      <c r="A101" s="161">
        <v>101</v>
      </c>
      <c r="B101" s="162" t="s">
        <v>1502</v>
      </c>
      <c r="C101" s="163">
        <v>42671.09</v>
      </c>
      <c r="D101" s="163">
        <v>48943.79</v>
      </c>
      <c r="E101" s="164">
        <v>0</v>
      </c>
    </row>
    <row r="102" spans="1:5" ht="15">
      <c r="A102" s="161">
        <v>102</v>
      </c>
      <c r="B102" s="162" t="s">
        <v>1504</v>
      </c>
      <c r="C102" s="163">
        <v>33395</v>
      </c>
      <c r="D102" s="163">
        <v>35395</v>
      </c>
      <c r="E102" s="164">
        <v>35895</v>
      </c>
    </row>
    <row r="103" spans="1:5" ht="15">
      <c r="A103" s="161">
        <v>103</v>
      </c>
      <c r="B103" s="162" t="s">
        <v>1506</v>
      </c>
      <c r="C103" s="163">
        <v>31801</v>
      </c>
      <c r="D103" s="163">
        <v>35801</v>
      </c>
      <c r="E103" s="164">
        <v>40801</v>
      </c>
    </row>
    <row r="104" spans="1:5" ht="15">
      <c r="A104" s="161">
        <v>104</v>
      </c>
      <c r="B104" s="162" t="s">
        <v>1508</v>
      </c>
      <c r="C104" s="163">
        <v>41135</v>
      </c>
      <c r="D104" s="163">
        <v>43135</v>
      </c>
      <c r="E104" s="164">
        <v>45135</v>
      </c>
    </row>
    <row r="105" spans="1:5" ht="15">
      <c r="A105" s="161">
        <v>106</v>
      </c>
      <c r="B105" s="162" t="s">
        <v>1510</v>
      </c>
      <c r="C105" s="163">
        <v>38300</v>
      </c>
      <c r="D105" s="163">
        <v>39800</v>
      </c>
      <c r="E105" s="164">
        <v>40550</v>
      </c>
    </row>
    <row r="106" spans="1:5" ht="15">
      <c r="A106" s="161">
        <v>107</v>
      </c>
      <c r="B106" s="162" t="s">
        <v>1512</v>
      </c>
      <c r="C106" s="163">
        <v>36794</v>
      </c>
      <c r="D106" s="163">
        <v>39794</v>
      </c>
      <c r="E106" s="164">
        <v>0</v>
      </c>
    </row>
    <row r="107" spans="1:5" ht="15">
      <c r="A107" s="161">
        <v>108</v>
      </c>
      <c r="B107" s="162" t="s">
        <v>1514</v>
      </c>
      <c r="C107" s="163">
        <v>35585</v>
      </c>
      <c r="D107" s="163">
        <v>38085</v>
      </c>
      <c r="E107" s="164">
        <v>39585</v>
      </c>
    </row>
    <row r="108" spans="1:5" ht="15">
      <c r="A108" s="161">
        <v>109</v>
      </c>
      <c r="B108" s="162" t="s">
        <v>1516</v>
      </c>
      <c r="C108" s="163">
        <v>44290</v>
      </c>
      <c r="D108" s="163">
        <v>49440</v>
      </c>
      <c r="E108" s="164">
        <v>53560</v>
      </c>
    </row>
    <row r="109" spans="1:5" ht="15">
      <c r="A109" s="161">
        <v>110</v>
      </c>
      <c r="B109" s="162" t="s">
        <v>1518</v>
      </c>
      <c r="C109" s="163">
        <v>40152</v>
      </c>
      <c r="D109" s="163">
        <v>42552</v>
      </c>
      <c r="E109" s="164">
        <v>43725</v>
      </c>
    </row>
    <row r="110" spans="1:5" ht="15">
      <c r="A110" s="161">
        <v>111</v>
      </c>
      <c r="B110" s="162" t="s">
        <v>1520</v>
      </c>
      <c r="C110" s="163">
        <v>34570</v>
      </c>
      <c r="D110" s="163">
        <v>37570</v>
      </c>
      <c r="E110" s="164">
        <v>38070</v>
      </c>
    </row>
    <row r="111" spans="1:5" ht="15">
      <c r="A111" s="161">
        <v>112</v>
      </c>
      <c r="B111" s="162" t="s">
        <v>1522</v>
      </c>
      <c r="C111" s="163">
        <v>39225</v>
      </c>
      <c r="D111" s="163">
        <v>41425</v>
      </c>
      <c r="E111" s="164">
        <v>43425</v>
      </c>
    </row>
    <row r="112" spans="1:5" ht="15">
      <c r="A112" s="161">
        <v>113</v>
      </c>
      <c r="B112" s="162" t="s">
        <v>1524</v>
      </c>
      <c r="C112" s="163">
        <v>38048</v>
      </c>
      <c r="D112" s="163">
        <v>40048</v>
      </c>
      <c r="E112" s="164">
        <v>40048</v>
      </c>
    </row>
    <row r="113" spans="1:5" ht="15">
      <c r="A113" s="161">
        <v>114</v>
      </c>
      <c r="B113" s="162" t="s">
        <v>1526</v>
      </c>
      <c r="C113" s="163">
        <v>38183</v>
      </c>
      <c r="D113" s="163">
        <v>40683</v>
      </c>
      <c r="E113" s="164">
        <v>40983</v>
      </c>
    </row>
    <row r="114" spans="1:5" ht="15">
      <c r="A114" s="161">
        <v>115</v>
      </c>
      <c r="B114" s="162" t="s">
        <v>1528</v>
      </c>
      <c r="C114" s="163">
        <v>37366</v>
      </c>
      <c r="D114" s="163">
        <v>40449</v>
      </c>
      <c r="E114" s="164">
        <v>42136</v>
      </c>
    </row>
    <row r="115" spans="1:5" ht="15">
      <c r="A115" s="161">
        <v>116</v>
      </c>
      <c r="B115" s="162" t="s">
        <v>1530</v>
      </c>
      <c r="C115" s="163">
        <v>35775</v>
      </c>
      <c r="D115" s="163">
        <v>38562</v>
      </c>
      <c r="E115" s="164">
        <v>39363</v>
      </c>
    </row>
    <row r="116" spans="1:5" ht="15">
      <c r="A116" s="161">
        <v>117</v>
      </c>
      <c r="B116" s="162" t="s">
        <v>1532</v>
      </c>
      <c r="C116" s="163">
        <v>38400</v>
      </c>
      <c r="D116" s="163">
        <v>41088</v>
      </c>
      <c r="E116" s="164">
        <v>44014</v>
      </c>
    </row>
    <row r="117" spans="1:5" ht="15">
      <c r="A117" s="161">
        <v>118</v>
      </c>
      <c r="B117" s="162" t="s">
        <v>2393</v>
      </c>
      <c r="C117" s="163">
        <v>38012</v>
      </c>
      <c r="D117" s="163">
        <v>41053</v>
      </c>
      <c r="E117" s="164">
        <v>44748</v>
      </c>
    </row>
    <row r="118" spans="1:5" ht="15">
      <c r="A118" s="161">
        <v>119</v>
      </c>
      <c r="B118" s="162" t="s">
        <v>1535</v>
      </c>
      <c r="C118" s="163">
        <v>32520</v>
      </c>
      <c r="D118" s="163">
        <v>34570</v>
      </c>
      <c r="E118" s="164">
        <v>36020</v>
      </c>
    </row>
    <row r="119" spans="1:5" ht="15">
      <c r="A119" s="161">
        <v>120</v>
      </c>
      <c r="B119" s="162" t="s">
        <v>1537</v>
      </c>
      <c r="C119" s="163">
        <v>37925</v>
      </c>
      <c r="D119" s="163">
        <v>39125</v>
      </c>
      <c r="E119" s="164">
        <v>39625</v>
      </c>
    </row>
    <row r="120" spans="1:5" ht="15">
      <c r="A120" s="161">
        <v>121</v>
      </c>
      <c r="B120" s="162" t="s">
        <v>1539</v>
      </c>
      <c r="C120" s="163">
        <v>38970</v>
      </c>
      <c r="D120" s="163">
        <v>41470</v>
      </c>
      <c r="E120" s="164">
        <v>44970</v>
      </c>
    </row>
    <row r="121" spans="1:5" ht="15">
      <c r="A121" s="161">
        <v>122</v>
      </c>
      <c r="B121" s="162" t="s">
        <v>1541</v>
      </c>
      <c r="C121" s="163">
        <v>34500</v>
      </c>
      <c r="D121" s="163">
        <v>36841</v>
      </c>
      <c r="E121" s="164">
        <v>39182</v>
      </c>
    </row>
    <row r="122" spans="1:5" ht="15">
      <c r="A122" s="161">
        <v>123</v>
      </c>
      <c r="B122" s="162" t="s">
        <v>1543</v>
      </c>
      <c r="C122" s="163">
        <v>39712</v>
      </c>
      <c r="D122" s="163">
        <v>41697</v>
      </c>
      <c r="E122" s="164">
        <v>44983</v>
      </c>
    </row>
    <row r="123" spans="1:5" ht="15">
      <c r="A123" s="161">
        <v>124</v>
      </c>
      <c r="B123" s="162" t="s">
        <v>1545</v>
      </c>
      <c r="C123" s="163">
        <v>36602</v>
      </c>
      <c r="D123" s="163">
        <v>37967</v>
      </c>
      <c r="E123" s="164">
        <v>39988</v>
      </c>
    </row>
    <row r="124" spans="1:5" ht="15">
      <c r="A124" s="161">
        <v>126</v>
      </c>
      <c r="B124" s="162" t="s">
        <v>1546</v>
      </c>
      <c r="C124" s="163">
        <v>36550</v>
      </c>
      <c r="D124" s="163">
        <v>38378</v>
      </c>
      <c r="E124" s="164">
        <v>38378</v>
      </c>
    </row>
    <row r="125" spans="1:5" ht="15">
      <c r="A125" s="161">
        <v>127</v>
      </c>
      <c r="B125" s="162" t="s">
        <v>1548</v>
      </c>
      <c r="C125" s="163">
        <v>38900</v>
      </c>
      <c r="D125" s="163">
        <v>41700</v>
      </c>
      <c r="E125" s="164">
        <v>43900</v>
      </c>
    </row>
    <row r="126" spans="1:5" ht="15">
      <c r="A126" s="161">
        <v>128</v>
      </c>
      <c r="B126" s="162" t="s">
        <v>1550</v>
      </c>
      <c r="C126" s="163">
        <v>38596</v>
      </c>
      <c r="D126" s="163">
        <v>41096</v>
      </c>
      <c r="E126" s="164">
        <v>42696</v>
      </c>
    </row>
    <row r="127" spans="1:5" ht="15">
      <c r="A127" s="161">
        <v>130</v>
      </c>
      <c r="B127" s="162" t="s">
        <v>1552</v>
      </c>
      <c r="C127" s="163">
        <v>36500</v>
      </c>
      <c r="D127" s="163">
        <v>39000</v>
      </c>
      <c r="E127" s="164">
        <v>41000</v>
      </c>
    </row>
    <row r="128" spans="1:5" ht="15">
      <c r="A128" s="161">
        <v>131</v>
      </c>
      <c r="B128" s="162" t="s">
        <v>1712</v>
      </c>
      <c r="C128" s="163">
        <v>37700</v>
      </c>
      <c r="D128" s="163">
        <v>39222</v>
      </c>
      <c r="E128" s="164">
        <v>44181</v>
      </c>
    </row>
    <row r="129" spans="1:5" ht="15">
      <c r="A129" s="161">
        <v>132</v>
      </c>
      <c r="B129" s="162" t="s">
        <v>1556</v>
      </c>
      <c r="C129" s="163">
        <v>37000</v>
      </c>
      <c r="D129" s="163">
        <v>41000</v>
      </c>
      <c r="E129" s="164">
        <v>45000</v>
      </c>
    </row>
    <row r="130" spans="1:5" ht="15">
      <c r="A130" s="161">
        <v>135</v>
      </c>
      <c r="B130" s="162" t="s">
        <v>1558</v>
      </c>
      <c r="C130" s="163">
        <v>36000</v>
      </c>
      <c r="D130" s="163">
        <v>38000</v>
      </c>
      <c r="E130" s="164">
        <v>38000</v>
      </c>
    </row>
    <row r="131" spans="1:5" ht="15">
      <c r="A131" s="161">
        <v>136</v>
      </c>
      <c r="B131" s="162" t="s">
        <v>1560</v>
      </c>
      <c r="C131" s="163">
        <v>39600</v>
      </c>
      <c r="D131" s="163">
        <v>42800</v>
      </c>
      <c r="E131" s="164">
        <v>46000</v>
      </c>
    </row>
    <row r="132" spans="1:5" ht="15">
      <c r="A132" s="161">
        <v>137</v>
      </c>
      <c r="B132" s="162" t="s">
        <v>1562</v>
      </c>
      <c r="C132" s="163">
        <v>35677</v>
      </c>
      <c r="D132" s="163">
        <v>39244</v>
      </c>
      <c r="E132" s="164">
        <v>39244</v>
      </c>
    </row>
    <row r="133" spans="1:5" ht="15">
      <c r="A133" s="161">
        <v>139</v>
      </c>
      <c r="B133" s="162" t="s">
        <v>1564</v>
      </c>
      <c r="C133" s="163">
        <v>40392</v>
      </c>
      <c r="D133" s="163">
        <v>43797</v>
      </c>
      <c r="E133" s="164">
        <v>45437</v>
      </c>
    </row>
    <row r="134" spans="1:5" ht="15">
      <c r="A134" s="161">
        <v>142</v>
      </c>
      <c r="B134" s="162" t="s">
        <v>1566</v>
      </c>
      <c r="C134" s="163">
        <v>37000</v>
      </c>
      <c r="D134" s="163">
        <v>39725</v>
      </c>
      <c r="E134" s="164">
        <v>42450</v>
      </c>
    </row>
    <row r="135" spans="1:5" ht="15">
      <c r="A135" s="161">
        <v>143</v>
      </c>
      <c r="B135" s="162" t="s">
        <v>1568</v>
      </c>
      <c r="C135" s="163">
        <v>43296</v>
      </c>
      <c r="D135" s="163">
        <v>48079</v>
      </c>
      <c r="E135" s="164">
        <v>50891</v>
      </c>
    </row>
    <row r="136" spans="1:5" ht="15">
      <c r="A136" s="161">
        <v>144</v>
      </c>
      <c r="B136" s="162" t="s">
        <v>1570</v>
      </c>
      <c r="C136" s="163">
        <v>43300</v>
      </c>
      <c r="D136" s="163">
        <v>49300</v>
      </c>
      <c r="E136" s="164">
        <v>56300</v>
      </c>
    </row>
    <row r="137" spans="1:5" ht="15">
      <c r="A137" s="161">
        <v>202</v>
      </c>
      <c r="B137" s="162" t="s">
        <v>1572</v>
      </c>
      <c r="C137" s="163">
        <v>36605</v>
      </c>
      <c r="D137" s="163">
        <v>38985</v>
      </c>
      <c r="E137" s="164">
        <v>0</v>
      </c>
    </row>
    <row r="138" spans="1:5" ht="15.75" thickBot="1">
      <c r="A138" s="165">
        <v>207</v>
      </c>
      <c r="B138" s="166" t="s">
        <v>1574</v>
      </c>
      <c r="C138" s="167">
        <v>39000</v>
      </c>
      <c r="D138" s="167">
        <v>41000</v>
      </c>
      <c r="E138" s="168">
        <v>41000</v>
      </c>
    </row>
  </sheetData>
  <sheetProtection password="A61E" sheet="1" objects="1" scenarios="1"/>
  <mergeCells count="3">
    <mergeCell ref="A1:E1"/>
    <mergeCell ref="A2:E2"/>
    <mergeCell ref="A3:E3"/>
  </mergeCells>
  <printOptions horizontalCentered="1"/>
  <pageMargins left="0.75" right="0.75" top="1" bottom="1" header="0.5" footer="0.5"/>
  <pageSetup horizontalDpi="1200" verticalDpi="12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Dept. of Education</dc:creator>
  <cp:keywords/>
  <dc:description/>
  <cp:lastModifiedBy>Virginia Dept. of Education</cp:lastModifiedBy>
  <cp:lastPrinted>2009-02-18T19:54:54Z</cp:lastPrinted>
  <dcterms:created xsi:type="dcterms:W3CDTF">2009-02-18T17:09:44Z</dcterms:created>
  <dcterms:modified xsi:type="dcterms:W3CDTF">2009-02-19T13:30:27Z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