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50" windowHeight="11640" activeTab="0"/>
  </bookViews>
  <sheets>
    <sheet name="ESEA MOE" sheetId="1" r:id="rId1"/>
  </sheets>
  <externalReferences>
    <externalReference r:id="rId4"/>
  </externalReferences>
  <definedNames>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MOE'!$A$1:$O$149,'ESEA MOE'!$P$1:$V$144</definedName>
    <definedName name="_xlnm.Print_Titles" localSheetId="0">'ESEA MOE'!$A:$B,'ESEA MOE'!$1:$7</definedName>
  </definedNames>
  <calcPr fullCalcOnLoad="1"/>
</workbook>
</file>

<file path=xl/sharedStrings.xml><?xml version="1.0" encoding="utf-8"?>
<sst xmlns="http://schemas.openxmlformats.org/spreadsheetml/2006/main" count="167" uniqueCount="157">
  <si>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</si>
  <si>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</si>
  <si>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</si>
  <si>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</si>
  <si>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</si>
  <si>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</si>
  <si>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</si>
  <si>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</si>
  <si>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</si>
  <si>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</si>
  <si>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</si>
  <si>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</si>
  <si>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</si>
  <si>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</si>
  <si>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</si>
  <si>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</si>
  <si>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</si>
  <si>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</si>
  <si>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</si>
  <si>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</si>
  <si>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</si>
  <si>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</si>
  <si>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</si>
  <si>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</si>
  <si>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</si>
  <si>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</si>
  <si>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</si>
  <si>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</si>
  <si>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</si>
  <si>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</si>
  <si>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</si>
  <si>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</si>
  <si>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</si>
  <si>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</si>
  <si>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</si>
  <si>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</si>
  <si>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</si>
  <si>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</si>
  <si>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</si>
  <si>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</si>
  <si>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</si>
  <si>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</si>
  <si>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</si>
  <si>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</si>
  <si>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</si>
  <si>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</si>
  <si>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</si>
  <si>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</si>
  <si>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</si>
  <si>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</si>
  <si>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</si>
  <si>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</si>
  <si>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</si>
  <si>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</si>
  <si>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</si>
  <si>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</si>
  <si>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</si>
  <si>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</si>
  <si>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</si>
  <si>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</si>
  <si>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</si>
  <si>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</si>
  <si>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</si>
  <si>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</si>
  <si>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</si>
  <si>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</si>
  <si>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</si>
  <si>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</si>
  <si>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</si>
  <si>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</si>
  <si>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</si>
  <si>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</si>
  <si>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</si>
  <si>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</si>
  <si>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</si>
  <si>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</si>
  <si>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</si>
  <si>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</si>
  <si>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</si>
  <si>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</si>
  <si>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</si>
  <si>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</si>
  <si>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</si>
  <si>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</si>
  <si>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</si>
  <si>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</si>
  <si>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</si>
  <si>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</si>
  <si>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</si>
  <si>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</si>
  <si>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</si>
  <si>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</si>
  <si>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</si>
  <si>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</si>
  <si>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</si>
  <si>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</si>
  <si>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</si>
  <si>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</si>
  <si>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</si>
  <si>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</si>
  <si>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</si>
  <si>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</si>
  <si>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</si>
  <si>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</si>
  <si>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</si>
  <si>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</si>
  <si>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</si>
  <si>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</si>
  <si>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</si>
  <si>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</si>
  <si>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</si>
  <si>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</si>
  <si>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</si>
  <si>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</si>
  <si>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</si>
  <si>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</si>
  <si>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</si>
  <si>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</si>
  <si>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</si>
  <si>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</si>
  <si>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</si>
  <si>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</si>
  <si>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</si>
  <si>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</si>
  <si>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</si>
  <si>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</si>
  <si>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</si>
  <si>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</si>
  <si>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</si>
  <si>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</si>
  <si>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</si>
  <si>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</si>
  <si>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</si>
  <si>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</si>
  <si>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</si>
  <si>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r>
      <t>1</t>
    </r>
    <r>
      <rPr>
        <sz val="10"/>
        <rFont val="Arial"/>
        <family val="2"/>
      </rPr>
      <t xml:space="preserve">  Divisions must expend at least 90% of the preceding year’s effort from local and state expenditures, including sales tax, either on a total expenditure basis or per pupil expenditure basis.</t>
    </r>
  </si>
  <si>
    <t>FY 2011</t>
  </si>
  <si>
    <t>FY 2012</t>
  </si>
  <si>
    <t>Federal ESEA Maintenance of Effort</t>
  </si>
  <si>
    <t>FY 2011 Calculation</t>
  </si>
  <si>
    <t>State and Local Per Pupil Expenditures</t>
  </si>
  <si>
    <t>FY 2012 as a percentage of FY 2011</t>
  </si>
  <si>
    <t>FY 2012 Calculation</t>
  </si>
  <si>
    <r>
      <t xml:space="preserve">FINAL Federal Maintenance of Effort - Excluding Community Services and Pre-kindergarten </t>
    </r>
    <r>
      <rPr>
        <b/>
        <vertAlign val="superscript"/>
        <sz val="11"/>
        <rFont val="Arial"/>
        <family val="2"/>
      </rPr>
      <t>1</t>
    </r>
  </si>
  <si>
    <r>
      <t xml:space="preserve">Total State and Local </t>
    </r>
    <r>
      <rPr>
        <b/>
        <sz val="10"/>
        <color indexed="12"/>
        <rFont val="Arial"/>
        <family val="2"/>
      </rPr>
      <t>Expenditures</t>
    </r>
    <r>
      <rPr>
        <b/>
        <sz val="10"/>
        <rFont val="Arial"/>
        <family val="2"/>
      </rPr>
      <t xml:space="preserve">
(excludes community servces and Pre-k expenditures)</t>
    </r>
  </si>
  <si>
    <r>
      <t xml:space="preserve">State and Local </t>
    </r>
    <r>
      <rPr>
        <b/>
        <sz val="10"/>
        <color indexed="12"/>
        <rFont val="Arial"/>
        <family val="2"/>
      </rPr>
      <t>Per Pupil Expenditures</t>
    </r>
    <r>
      <rPr>
        <b/>
        <sz val="10"/>
        <rFont val="Arial"/>
        <family val="2"/>
      </rPr>
      <t xml:space="preserve">
(excludes community servces and Pre-k expenditures)</t>
    </r>
  </si>
  <si>
    <r>
      <t>2</t>
    </r>
    <r>
      <rPr>
        <sz val="10"/>
        <rFont val="Arial"/>
        <family val="2"/>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</si>
  <si>
    <r>
      <t xml:space="preserve">End-of-Year Average Daily Membership, excluding Pre-K </t>
    </r>
    <r>
      <rPr>
        <b/>
        <vertAlign val="superscript"/>
        <sz val="10"/>
        <rFont val="Arial"/>
        <family val="2"/>
      </rPr>
      <t>2</t>
    </r>
  </si>
  <si>
    <t>Community Services Expenditures
(Annual School Report Function 65300, all Objects Except 8200)</t>
  </si>
  <si>
    <t>Total State and Local Expenditures (excludes community servces and Pre-K expenditures)</t>
  </si>
  <si>
    <r>
      <t>Total State and Local Operational Expenditures (</t>
    </r>
    <r>
      <rPr>
        <b/>
        <sz val="10"/>
        <color indexed="10"/>
        <rFont val="Arial"/>
        <family val="2"/>
      </rPr>
      <t>excluding</t>
    </r>
    <r>
      <rPr>
        <b/>
        <sz val="10"/>
        <rFont val="Arial"/>
        <family val="2"/>
      </rPr>
      <t xml:space="preserve"> Pre-K) </t>
    </r>
    <r>
      <rPr>
        <b/>
        <vertAlign val="superscript"/>
        <sz val="10"/>
        <rFont val="Arial"/>
        <family val="2"/>
      </rPr>
      <t>3, 4</t>
    </r>
  </si>
  <si>
    <r>
      <t xml:space="preserve">Pre-K Expenditures
(Program 8) from State and Local Sources </t>
    </r>
    <r>
      <rPr>
        <b/>
        <vertAlign val="superscript"/>
        <sz val="10"/>
        <rFont val="Arial"/>
        <family val="2"/>
      </rPr>
      <t>4</t>
    </r>
  </si>
  <si>
    <r>
      <t xml:space="preserve">Fiscal Year 2012 Calculation Toward Meeting the 90% Effort Requirement, Pursuant to Sections 1120(a) and 9521 of the Elementary and Secondary Education Act (ESEA) </t>
    </r>
    <r>
      <rPr>
        <b/>
        <vertAlign val="superscript"/>
        <sz val="12"/>
        <rFont val="Arial"/>
        <family val="2"/>
      </rPr>
      <t>1</t>
    </r>
  </si>
  <si>
    <r>
      <t xml:space="preserve">Fiscal Year 2012 vs Fiscal Year 2011 Operational Expenditures from Local and State Sources </t>
    </r>
    <r>
      <rPr>
        <b/>
        <vertAlign val="superscript"/>
        <sz val="12"/>
        <rFont val="Arial"/>
        <family val="2"/>
      </rPr>
      <t>3, 4</t>
    </r>
    <r>
      <rPr>
        <b/>
        <sz val="12"/>
        <rFont val="Arial"/>
        <family val="2"/>
      </rPr>
      <t xml:space="preserve"> as Shown in Table 15 of the Superintendent's Annual Report </t>
    </r>
  </si>
  <si>
    <r>
      <t>Total State and Local Operational Expenditures (</t>
    </r>
    <r>
      <rPr>
        <b/>
        <sz val="10"/>
        <color indexed="10"/>
        <rFont val="Arial"/>
        <family val="2"/>
      </rPr>
      <t>including</t>
    </r>
    <r>
      <rPr>
        <b/>
        <sz val="10"/>
        <rFont val="Arial"/>
        <family val="2"/>
      </rPr>
      <t xml:space="preserve"> Pre-K) </t>
    </r>
    <r>
      <rPr>
        <b/>
        <vertAlign val="superscript"/>
        <sz val="10"/>
        <rFont val="Arial"/>
        <family val="2"/>
      </rPr>
      <t>3, 4</t>
    </r>
  </si>
  <si>
    <r>
      <t>3</t>
    </r>
    <r>
      <rPr>
        <sz val="10"/>
        <rFont val="Arial"/>
        <family val="2"/>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</si>
  <si>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r>
      <t xml:space="preserve">4  For FY 2011, operational expenditures also exclude pre-kindergarten (Program 8) expenditures.  For FY 2012, operational expenditures </t>
    </r>
    <r>
      <rPr>
        <b/>
        <sz val="10"/>
        <rFont val="Arial"/>
        <family val="2"/>
      </rPr>
      <t>does</t>
    </r>
    <r>
      <rPr>
        <sz val="10"/>
        <rFont val="Arial"/>
        <family val="2"/>
      </rPr>
      <t xml:space="preserve"> include pre-kindergarten expenditures; however, for purposes of the FY 2011 to FY 2012 Maintenance of Effort comparisons, pre-kindergarten expenditures are deducted.</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</si>
</sst>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quot;$&quot;* #,##0_);_(&quot;$&quot;* \(#,##0\);_(&quot;$&quot;* &quot;-&quot;??_);_(@_)"/>
    <numFmt numFmtId="166" formatCode="mmmm\ d\,\ yyyy"/>
    <numFmt numFmtId="167" formatCode="dd\-mmm\-yy"/>
    <numFmt numFmtId="168" formatCode="\(000\)\ 000\-0000"/>
    <numFmt numFmtId="169" formatCode="_(* #,##0_);_(* \(#,##0\);_(* &quot;-&quot;??_);_(@_)"/>
    <numFmt numFmtId="170" formatCode="[&lt;=9999999]###\-####;\(###\)\ ###\-####"/>
    <numFmt numFmtId="171" formatCode="_(* #,##0.0_);_(* \(#,##0.0\);_(* &quot;-&quot;??_);_(@_)"/>
    <numFmt numFmtId="172" formatCode="_(&quot;$&quot;* #,##0.0_);_(&quot;$&quot;* \(#,##0.0\);_(&quot;$&quot;* &quot;-&quot;??_);_(@_)"/>
    <numFmt numFmtId="173" formatCode="mmm\-d\-yy\-_ h\-mm"/>
    <numFmt numFmtId="174" formatCode="_(* #,##0.0_);_(* \(#,##0.0\);_(* &quot;-&quot;?_);_(@_)"/>
    <numFmt numFmtId="175" formatCode="0.0%"/>
    <numFmt numFmtId="176" formatCode="0.000%"/>
    <numFmt numFmtId="177" formatCode="0.0000%"/>
    <numFmt numFmtId="178" formatCode="0.0"/>
    <numFmt numFmtId="179" formatCode="#,##0.0"/>
    <numFmt numFmtId="180" formatCode="#,##0.000"/>
    <numFmt numFmtId="181" formatCode="0.0000000"/>
    <numFmt numFmtId="182" formatCode="0.000000"/>
    <numFmt numFmtId="183" formatCode="0.00000"/>
    <numFmt numFmtId="184" formatCode="0.0000"/>
    <numFmt numFmtId="185" formatCode="0.000"/>
    <numFmt numFmtId="186" formatCode="0.00000000"/>
    <numFmt numFmtId="187" formatCode="0.000000000"/>
    <numFmt numFmtId="188" formatCode="0.0000000000"/>
    <numFmt numFmtId="189" formatCode="0.00000000000"/>
    <numFmt numFmtId="190" formatCode="General_)"/>
    <numFmt numFmtId="191" formatCode="_(* #,##0.0000000_);_(* \(#,##0.0000000\);_(* &quot;-&quot;???????_);_(@_)"/>
    <numFmt numFmtId="192" formatCode="_(* #,##0.00000000_);_(* \(#,##0.00000000\);_(* &quot;-&quot;????????_);_(@_)"/>
    <numFmt numFmtId="193" formatCode="_(* #,##0.000000000_);_(* \(#,##0.000000000\);_(* &quot;-&quot;?????????_);_(@_)"/>
    <numFmt numFmtId="194" formatCode="_(* #,##0.000_);_(* \(#,##0.000\);_(* &quot;-&quot;??_);_(@_)"/>
    <numFmt numFmtId="195" formatCode="_(* #,##0.0000_);_(* \(#,##0.0000\);_(* &quot;-&quot;??_);_(@_)"/>
    <numFmt numFmtId="196" formatCode="#,##0.0_);[Red]\(#,##0.0\)"/>
    <numFmt numFmtId="197" formatCode="#,##0.0_);\(#,##0.0\)"/>
    <numFmt numFmtId="198" formatCode="0.0%;[Red]\(0.0%\)"/>
    <numFmt numFmtId="199" formatCode="&quot;Yes&quot;;&quot;Yes&quot;;&quot;No&quot;"/>
    <numFmt numFmtId="200" formatCode="&quot;True&quot;;&quot;True&quot;;&quot;False&quot;"/>
    <numFmt numFmtId="201" formatCode="&quot;On&quot;;&quot;On&quot;;&quot;Off&quot;"/>
    <numFmt numFmtId="202" formatCode="[$€-2]\ #,##0.00_);[Red]\([$€-2]\ #,##0.00\)"/>
    <numFmt numFmtId="203" formatCode="_(* #,##0_);_(* \(#,##0\);_(* &quot;-&quot;?_);_(@_)"/>
    <numFmt numFmtId="204" formatCode="_(* #,##0.00_);_(* \(#,##0.00\);_(* &quot;-&quot;?_);_(@_)"/>
    <numFmt numFmtId="205" formatCode="_(* #,##0.000_);_(* \(#,##0.000\);_(* &quot;-&quot;?_);_(@_)"/>
    <numFmt numFmtId="206" formatCode="_(* #,##0.0000_);_(* \(#,##0.0000\);_(* &quot;-&quot;?_);_(@_)"/>
    <numFmt numFmtId="207" formatCode="_(* #,##0.00000_);_(* \(#,##0.00000\);_(* &quot;-&quot;?_);_(@_)"/>
    <numFmt numFmtId="208" formatCode="_(* #,##0.000000_);_(* \(#,##0.000000\);_(* &quot;-&quot;?_);_(@_)"/>
    <numFmt numFmtId="209" formatCode="_(* #,##0.0000000_);_(* \(#,##0.0000000\);_(* &quot;-&quot;?_);_(@_)"/>
    <numFmt numFmtId="210" formatCode="_(* #,##0.00000000_);_(* \(#,##0.00000000\);_(* &quot;-&quot;?_);_(@_)"/>
    <numFmt numFmtId="211" formatCode="_(* #,##0.000000000_);_(* \(#,##0.000000000\);_(* &quot;-&quot;?_);_(@_)"/>
    <numFmt numFmtId="212" formatCode="_(* #,##0.0000000000_);_(* \(#,##0.0000000000\);_(* &quot;-&quot;?_);_(@_)"/>
    <numFmt numFmtId="213" formatCode="_(* #,##0.00000000000_);_(* \(#,##0.00000000000\);_(* &quot;-&quot;?_);_(@_)"/>
  </numFmts>
  <fonts count="29">
    <font>
      <sz val="10"/>
      <name val="Arial"/>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36"/>
      <name val="Arial"/>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b/>
      <sz val="10"/>
      <name val="Arial"/>
      <family val="2"/>
    </font>
    <font>
      <vertAlign val="superscript"/>
      <sz val="10"/>
      <name val="Arial"/>
      <family val="2"/>
    </font>
    <font>
      <b/>
      <vertAlign val="superscript"/>
      <sz val="10"/>
      <name val="Arial"/>
      <family val="2"/>
    </font>
    <font>
      <b/>
      <sz val="10"/>
      <color indexed="10"/>
      <name val="Arial"/>
      <family val="2"/>
    </font>
    <font>
      <b/>
      <sz val="11"/>
      <name val="Arial"/>
      <family val="2"/>
    </font>
    <font>
      <b/>
      <vertAlign val="superscript"/>
      <sz val="11"/>
      <name val="Arial"/>
      <family val="2"/>
    </font>
    <font>
      <b/>
      <sz val="10"/>
      <color indexed="12"/>
      <name val="Arial"/>
      <family val="2"/>
    </font>
    <font>
      <b/>
      <sz val="12"/>
      <name val="Arial"/>
      <family val="2"/>
    </font>
    <font>
      <b/>
      <vertAlign val="superscript"/>
      <sz val="12"/>
      <name val="Arial"/>
      <family val="2"/>
    </font>
  </fonts>
  <fills count="23">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15"/>
        <bgColor indexed="64"/>
      </patternFill>
    </fill>
    <fill>
      <patternFill patternType="solid">
        <fgColor indexed="24"/>
        <bgColor indexed="64"/>
      </patternFill>
    </fill>
    <fill>
      <patternFill patternType="solid">
        <fgColor indexed="11"/>
        <bgColor indexed="64"/>
      </patternFill>
    </fill>
    <fill>
      <patternFill patternType="solid">
        <fgColor indexed="12"/>
        <bgColor indexed="64"/>
      </patternFill>
    </fill>
    <fill>
      <patternFill patternType="solid">
        <fgColor indexed="1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theme="0" tint="-0.149959996342659"/>
        <bgColor indexed="64"/>
      </patternFill>
    </fill>
    <fill>
      <patternFill patternType="solid">
        <fgColor rgb="FFCCFFFF"/>
        <bgColor indexed="64"/>
      </patternFill>
    </fill>
    <fill>
      <patternFill patternType="solid">
        <fgColor rgb="FFFFFFCC"/>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11"/>
      </bottom>
    </border>
    <border>
      <left>
        <color indexed="63"/>
      </left>
      <right>
        <color indexed="63"/>
      </right>
      <top>
        <color indexed="63"/>
      </top>
      <bottom style="thick">
        <color indexed="42"/>
      </bottom>
    </border>
    <border>
      <left>
        <color indexed="63"/>
      </left>
      <right>
        <color indexed="63"/>
      </right>
      <top>
        <color indexed="63"/>
      </top>
      <bottom style="medium">
        <color indexed="1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11"/>
      </top>
      <bottom style="double">
        <color indexed="11"/>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rgb="FFFFCC99"/>
      </left>
      <right style="thin">
        <color rgb="FFFFCC99"/>
      </right>
      <top style="medium"/>
      <bottom style="thin">
        <color rgb="FFFFCC99"/>
      </bottom>
    </border>
    <border>
      <left style="thin">
        <color rgb="FFFFCC99"/>
      </left>
      <right style="medium"/>
      <top style="medium"/>
      <bottom style="thin">
        <color rgb="FFFFCC99"/>
      </bottom>
    </border>
    <border>
      <left style="thin">
        <color rgb="FFFFCC99"/>
      </left>
      <right style="thin">
        <color rgb="FFFFCC99"/>
      </right>
      <top style="thin">
        <color rgb="FFFFCC99"/>
      </top>
      <bottom style="thin">
        <color rgb="FFFFCC99"/>
      </bottom>
    </border>
    <border>
      <left style="thin">
        <color rgb="FFFFCC99"/>
      </left>
      <right style="medium"/>
      <top style="thin">
        <color rgb="FFFFCC99"/>
      </top>
      <bottom style="thin">
        <color rgb="FFFFCC99"/>
      </bottom>
    </border>
    <border>
      <left style="thin">
        <color rgb="FFFFCC99"/>
      </left>
      <right style="thin">
        <color rgb="FFFFCC99"/>
      </right>
      <top style="thin">
        <color rgb="FFFFCC99"/>
      </top>
      <bottom style="medium"/>
    </border>
    <border>
      <left style="thin">
        <color rgb="FFFFCC99"/>
      </left>
      <right style="medium"/>
      <top style="thin">
        <color rgb="FFFFCC99"/>
      </top>
      <bottom style="medium"/>
    </border>
    <border>
      <left style="medium"/>
      <right style="thin">
        <color rgb="FFFFCC99"/>
      </right>
      <top style="medium"/>
      <bottom style="medium"/>
    </border>
    <border>
      <left style="thin">
        <color rgb="FFFFCC99"/>
      </left>
      <right style="thin">
        <color rgb="FFFFCC99"/>
      </right>
      <top style="medium"/>
      <bottom style="medium"/>
    </border>
    <border>
      <left style="thin">
        <color rgb="FFFFCC99"/>
      </left>
      <right>
        <color indexed="63"/>
      </right>
      <top style="medium"/>
      <bottom style="medium"/>
    </border>
    <border>
      <left style="thin">
        <color rgb="FFFFCC99"/>
      </left>
      <right style="medium"/>
      <top style="medium"/>
      <bottom style="medium"/>
    </border>
    <border>
      <left style="medium"/>
      <right style="thin">
        <color theme="0"/>
      </right>
      <top>
        <color indexed="63"/>
      </top>
      <bottom style="thin">
        <color theme="0"/>
      </bottom>
    </border>
    <border>
      <left style="thin">
        <color theme="0"/>
      </left>
      <right style="medium"/>
      <top>
        <color indexed="63"/>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theme="0" tint="-0.149959996342659"/>
      </right>
      <top style="thin">
        <color theme="0"/>
      </top>
      <bottom style="thin">
        <color theme="0" tint="-0.149959996342659"/>
      </bottom>
    </border>
    <border>
      <left style="thin">
        <color theme="0" tint="-0.149959996342659"/>
      </left>
      <right style="thin">
        <color theme="0" tint="-0.149959996342659"/>
      </right>
      <top style="thin">
        <color theme="0"/>
      </top>
      <bottom style="thin">
        <color theme="0" tint="-0.149959996342659"/>
      </bottom>
    </border>
    <border>
      <left style="thin">
        <color theme="0" tint="-0.149959996342659"/>
      </left>
      <right style="thin">
        <color theme="0"/>
      </right>
      <top style="thin">
        <color theme="0"/>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thin">
        <color theme="0" tint="-0.149959996342659"/>
      </left>
      <right style="thin">
        <color theme="0"/>
      </right>
      <top style="thin">
        <color theme="0" tint="-0.149959996342659"/>
      </top>
      <bottom style="thin">
        <color theme="0" tint="-0.149959996342659"/>
      </bottom>
    </border>
    <border>
      <left style="thin">
        <color theme="0"/>
      </left>
      <right style="thin">
        <color theme="0" tint="-0.149959996342659"/>
      </right>
      <top style="thin">
        <color theme="0" tint="-0.149959996342659"/>
      </top>
      <bottom style="thin">
        <color theme="0" tint="-0.149959996342659"/>
      </bottom>
    </border>
    <border>
      <left style="medium"/>
      <right style="medium"/>
      <top style="medium"/>
      <bottom style="thin">
        <color theme="0" tint="-0.149959996342659"/>
      </bottom>
    </border>
    <border>
      <left style="medium"/>
      <right style="medium"/>
      <top style="thin">
        <color theme="0" tint="-0.149959996342659"/>
      </top>
      <bottom style="thin">
        <color theme="0" tint="-0.149959996342659"/>
      </bottom>
    </border>
    <border>
      <left style="medium"/>
      <right style="medium"/>
      <top style="medium"/>
      <bottom style="medium"/>
    </border>
    <border>
      <left style="thin">
        <color theme="0"/>
      </left>
      <right style="medium"/>
      <top style="medium"/>
      <bottom style="thin">
        <color theme="0"/>
      </bottom>
    </border>
    <border>
      <left style="medium"/>
      <right style="thin">
        <color rgb="FFFFCC99"/>
      </right>
      <top style="medium"/>
      <bottom style="thin">
        <color rgb="FFFFCC99"/>
      </bottom>
    </border>
    <border>
      <left style="medium"/>
      <right style="thin">
        <color rgb="FFFFCC99"/>
      </right>
      <top style="thin">
        <color rgb="FFFFCC99"/>
      </top>
      <bottom style="thin">
        <color rgb="FFFFCC99"/>
      </bottom>
    </border>
    <border>
      <left style="medium"/>
      <right style="thin">
        <color rgb="FFFFCC99"/>
      </right>
      <top style="thin">
        <color rgb="FFFFCC99"/>
      </top>
      <bottom style="medium"/>
    </border>
    <border>
      <left style="thin">
        <color theme="0"/>
      </left>
      <right style="thin">
        <color theme="0" tint="-0.149959996342659"/>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left>
      <right style="thin">
        <color theme="0" tint="-0.149959996342659"/>
      </right>
      <top style="thin">
        <color theme="0" tint="-0.149959996342659"/>
      </top>
      <bottom style="thin">
        <color theme="0"/>
      </bottom>
    </border>
    <border>
      <left style="thin">
        <color theme="0" tint="-0.149959996342659"/>
      </left>
      <right style="thin">
        <color theme="0" tint="-0.149959996342659"/>
      </right>
      <top style="thin">
        <color theme="0" tint="-0.149959996342659"/>
      </top>
      <bottom style="thin">
        <color theme="0"/>
      </bottom>
    </border>
    <border>
      <left style="thin">
        <color theme="0"/>
      </left>
      <right style="thin">
        <color theme="0" tint="-0.149959996342659"/>
      </right>
      <top style="thin">
        <color theme="0"/>
      </top>
      <bottom>
        <color indexed="63"/>
      </bottom>
    </border>
    <border>
      <left style="thin">
        <color theme="0" tint="-0.149959996342659"/>
      </left>
      <right style="thin">
        <color theme="0" tint="-0.149959996342659"/>
      </right>
      <top style="thin">
        <color theme="0"/>
      </top>
      <bottom>
        <color indexed="63"/>
      </bottom>
    </border>
    <border>
      <left style="thin">
        <color theme="0" tint="-0.149959996342659"/>
      </left>
      <right style="thin">
        <color theme="0" tint="-0.149959996342659"/>
      </right>
      <top>
        <color indexed="63"/>
      </top>
      <bottom>
        <color indexed="63"/>
      </bottom>
    </border>
    <border>
      <left style="thin">
        <color theme="0" tint="-0.149959996342659"/>
      </left>
      <right style="thin">
        <color theme="0" tint="-0.149959996342659"/>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medium"/>
      <top style="thin">
        <color theme="0"/>
      </top>
      <bottom style="medium"/>
    </border>
    <border>
      <left style="medium"/>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medium"/>
      <top style="thin">
        <color theme="0"/>
      </top>
      <bottom style="thin">
        <color theme="0"/>
      </bottom>
    </border>
    <border>
      <left style="medium"/>
      <right>
        <color indexed="63"/>
      </right>
      <top style="thin">
        <color theme="0"/>
      </top>
      <bottom style="medium"/>
    </border>
    <border>
      <left>
        <color indexed="63"/>
      </left>
      <right>
        <color indexed="63"/>
      </right>
      <top style="thin">
        <color theme="0"/>
      </top>
      <bottom style="medium"/>
    </border>
    <border>
      <left>
        <color indexed="63"/>
      </left>
      <right style="medium"/>
      <top style="thin">
        <color theme="0"/>
      </top>
      <bottom style="medium"/>
    </border>
    <border>
      <left>
        <color indexed="63"/>
      </left>
      <right style="medium"/>
      <top style="thin">
        <color rgb="FFCCFFFF"/>
      </top>
      <bottom>
        <color indexed="63"/>
      </bottom>
    </border>
    <border>
      <left>
        <color indexed="63"/>
      </left>
      <right style="medium"/>
      <top>
        <color indexed="63"/>
      </top>
      <bottom style="medium"/>
    </border>
    <border>
      <left style="medium"/>
      <right>
        <color indexed="63"/>
      </right>
      <top style="thin">
        <color rgb="FFFFFFCC"/>
      </top>
      <bottom>
        <color indexed="63"/>
      </bottom>
    </border>
    <border>
      <left style="medium"/>
      <right>
        <color indexed="63"/>
      </right>
      <top>
        <color indexed="63"/>
      </top>
      <bottom style="medium"/>
    </border>
    <border>
      <left>
        <color indexed="63"/>
      </left>
      <right>
        <color indexed="63"/>
      </right>
      <top style="thin">
        <color rgb="FFFFFFCC"/>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color theme="0"/>
      </bottom>
    </border>
    <border>
      <left>
        <color indexed="63"/>
      </left>
      <right>
        <color indexed="63"/>
      </right>
      <top style="medium"/>
      <bottom style="thin">
        <color theme="0"/>
      </bottom>
    </border>
    <border>
      <left>
        <color indexed="63"/>
      </left>
      <right style="medium"/>
      <top style="medium"/>
      <bottom style="thin">
        <color theme="0"/>
      </bottom>
    </border>
    <border>
      <left style="medium"/>
      <right style="thin">
        <color rgb="FFCCFFFF"/>
      </right>
      <top style="medium"/>
      <bottom style="thin">
        <color rgb="FFCCFFFF"/>
      </bottom>
    </border>
    <border>
      <left style="thin">
        <color rgb="FFCCFFFF"/>
      </left>
      <right style="thin">
        <color rgb="FFCCFFFF"/>
      </right>
      <top style="medium"/>
      <bottom style="thin">
        <color rgb="FFCCFFFF"/>
      </bottom>
    </border>
    <border>
      <left style="thin">
        <color rgb="FFCCFFFF"/>
      </left>
      <right style="medium"/>
      <top style="medium"/>
      <bottom style="thin">
        <color rgb="FFCCFFFF"/>
      </bottom>
    </border>
    <border>
      <left style="medium"/>
      <right style="thin">
        <color rgb="FFFFFFCC"/>
      </right>
      <top style="medium"/>
      <bottom style="thin">
        <color rgb="FFFFFFCC"/>
      </bottom>
    </border>
    <border>
      <left style="thin">
        <color rgb="FFFFFFCC"/>
      </left>
      <right style="thin">
        <color rgb="FFFFFFCC"/>
      </right>
      <top style="medium"/>
      <bottom style="thin">
        <color rgb="FFFFFFCC"/>
      </bottom>
    </border>
    <border>
      <left style="thin">
        <color rgb="FFFFFFCC"/>
      </left>
      <right style="medium"/>
      <top style="medium"/>
      <bottom style="thin">
        <color rgb="FFFFFFCC"/>
      </bottom>
    </border>
    <border>
      <left>
        <color indexed="63"/>
      </left>
      <right>
        <color indexed="63"/>
      </right>
      <top style="thin">
        <color rgb="FFCCFFFF"/>
      </top>
      <bottom>
        <color indexed="63"/>
      </bottom>
    </border>
    <border>
      <left style="medium"/>
      <right style="thin">
        <color theme="0"/>
      </right>
      <top style="medium"/>
      <bottom>
        <color indexed="63"/>
      </bottom>
    </border>
    <border>
      <left style="thin">
        <color theme="0"/>
      </left>
      <right style="thin">
        <color theme="0"/>
      </right>
      <top style="medium"/>
      <bottom>
        <color indexed="63"/>
      </bottom>
    </border>
    <border>
      <left style="medium"/>
      <right>
        <color indexed="63"/>
      </right>
      <top style="thin">
        <color rgb="FFCCFFFF"/>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color rgb="FFFFFFCC"/>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4" borderId="0" applyNumberFormat="0" applyBorder="0" applyAlignment="0" applyProtection="0"/>
    <xf numFmtId="0" fontId="4" fillId="14"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0" borderId="6" applyNumberFormat="0" applyFill="0" applyAlignment="0" applyProtection="0"/>
    <xf numFmtId="0" fontId="15" fillId="17" borderId="0" applyNumberFormat="0" applyBorder="0" applyAlignment="0" applyProtection="0"/>
    <xf numFmtId="0" fontId="0" fillId="18" borderId="7" applyNumberFormat="0" applyFont="0" applyAlignment="0" applyProtection="0"/>
    <xf numFmtId="0" fontId="16" fillId="14"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2">
    <xf numFmtId="0" fontId="0" fillId="0" borderId="0" xfId="0" applyAlignment="1">
      <alignment/>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38" fontId="0" fillId="0" borderId="10" xfId="0" applyNumberFormat="1" applyFont="1" applyFill="1" applyBorder="1" applyAlignment="1">
      <alignment vertical="center"/>
    </xf>
    <xf numFmtId="38" fontId="0" fillId="0" borderId="10" xfId="42" applyNumberFormat="1" applyFont="1" applyFill="1" applyBorder="1" applyAlignment="1">
      <alignment vertical="center"/>
    </xf>
    <xf numFmtId="43" fontId="0" fillId="0" borderId="10" xfId="42" applyFont="1" applyFill="1" applyBorder="1" applyAlignment="1">
      <alignment vertical="center"/>
    </xf>
    <xf numFmtId="169" fontId="0" fillId="0" borderId="10" xfId="42" applyNumberFormat="1" applyFont="1" applyFill="1" applyBorder="1" applyAlignment="1">
      <alignment vertical="center"/>
    </xf>
    <xf numFmtId="38" fontId="0" fillId="0" borderId="10" xfId="42" applyNumberFormat="1" applyFont="1" applyFill="1" applyBorder="1" applyAlignment="1">
      <alignment horizontal="center" vertical="center"/>
    </xf>
    <xf numFmtId="9" fontId="0" fillId="0" borderId="10" xfId="0" applyNumberFormat="1" applyFont="1" applyFill="1" applyBorder="1" applyAlignment="1">
      <alignment vertical="center"/>
    </xf>
    <xf numFmtId="0" fontId="20" fillId="0" borderId="10" xfId="0" applyFont="1" applyFill="1" applyBorder="1" applyAlignment="1">
      <alignment vertical="center"/>
    </xf>
    <xf numFmtId="169" fontId="0" fillId="0" borderId="11" xfId="42" applyNumberFormat="1" applyFont="1" applyFill="1" applyBorder="1" applyAlignment="1">
      <alignment vertical="center"/>
    </xf>
    <xf numFmtId="38" fontId="0" fillId="0" borderId="11" xfId="42" applyNumberFormat="1" applyFont="1" applyFill="1" applyBorder="1" applyAlignment="1">
      <alignment vertical="center"/>
    </xf>
    <xf numFmtId="38" fontId="20" fillId="0" borderId="10" xfId="0" applyNumberFormat="1" applyFont="1" applyFill="1" applyBorder="1" applyAlignment="1">
      <alignment vertical="center"/>
    </xf>
    <xf numFmtId="38" fontId="20" fillId="0" borderId="10" xfId="42" applyNumberFormat="1" applyFont="1" applyFill="1" applyBorder="1" applyAlignment="1">
      <alignment vertical="center"/>
    </xf>
    <xf numFmtId="0" fontId="20" fillId="19" borderId="12" xfId="0" applyFont="1" applyFill="1" applyBorder="1" applyAlignment="1">
      <alignment vertical="center"/>
    </xf>
    <xf numFmtId="0" fontId="0" fillId="19" borderId="12" xfId="0" applyFont="1" applyFill="1" applyBorder="1" applyAlignment="1">
      <alignment horizontal="center" vertical="center"/>
    </xf>
    <xf numFmtId="0" fontId="0" fillId="19" borderId="13" xfId="0" applyFont="1" applyFill="1" applyBorder="1" applyAlignment="1">
      <alignment horizontal="center" vertical="center"/>
    </xf>
    <xf numFmtId="0" fontId="20" fillId="19" borderId="14" xfId="0" applyFont="1" applyFill="1" applyBorder="1" applyAlignment="1">
      <alignment vertical="center"/>
    </xf>
    <xf numFmtId="0" fontId="0" fillId="19" borderId="14" xfId="0" applyFont="1" applyFill="1" applyBorder="1" applyAlignment="1">
      <alignment horizontal="center" vertical="center"/>
    </xf>
    <xf numFmtId="0" fontId="0" fillId="19" borderId="15" xfId="0" applyFont="1" applyFill="1" applyBorder="1" applyAlignment="1">
      <alignment horizontal="center" vertical="center"/>
    </xf>
    <xf numFmtId="0" fontId="20" fillId="19" borderId="16" xfId="0" applyFont="1" applyFill="1" applyBorder="1" applyAlignment="1">
      <alignment vertical="center"/>
    </xf>
    <xf numFmtId="0" fontId="0" fillId="19" borderId="16" xfId="0" applyFont="1" applyFill="1" applyBorder="1" applyAlignment="1">
      <alignment horizontal="center" vertical="center"/>
    </xf>
    <xf numFmtId="0" fontId="0" fillId="19" borderId="17" xfId="0" applyFont="1" applyFill="1" applyBorder="1" applyAlignment="1">
      <alignment horizontal="center" vertical="center"/>
    </xf>
    <xf numFmtId="0" fontId="20" fillId="19" borderId="18" xfId="0" applyFont="1" applyFill="1" applyBorder="1" applyAlignment="1">
      <alignment horizontal="center" vertical="center"/>
    </xf>
    <xf numFmtId="0" fontId="20" fillId="19" borderId="19" xfId="0" applyFont="1" applyFill="1" applyBorder="1" applyAlignment="1">
      <alignment vertical="center"/>
    </xf>
    <xf numFmtId="43" fontId="20" fillId="19" borderId="19" xfId="42" applyFont="1" applyFill="1" applyBorder="1" applyAlignment="1">
      <alignment vertical="center"/>
    </xf>
    <xf numFmtId="169" fontId="20" fillId="19" borderId="19" xfId="42" applyNumberFormat="1" applyFont="1" applyFill="1" applyBorder="1" applyAlignment="1">
      <alignment vertical="center"/>
    </xf>
    <xf numFmtId="0" fontId="20" fillId="19" borderId="19" xfId="42" applyNumberFormat="1" applyFont="1" applyFill="1" applyBorder="1" applyAlignment="1">
      <alignment horizontal="center" vertical="center"/>
    </xf>
    <xf numFmtId="0" fontId="20" fillId="19" borderId="20" xfId="0" applyFont="1" applyFill="1" applyBorder="1" applyAlignment="1">
      <alignment vertical="center"/>
    </xf>
    <xf numFmtId="0" fontId="20" fillId="19" borderId="18" xfId="0" applyFont="1" applyFill="1" applyBorder="1" applyAlignment="1">
      <alignment vertical="center"/>
    </xf>
    <xf numFmtId="169" fontId="20" fillId="19" borderId="21" xfId="42" applyNumberFormat="1" applyFont="1" applyFill="1" applyBorder="1" applyAlignment="1">
      <alignment vertical="center"/>
    </xf>
    <xf numFmtId="169" fontId="0" fillId="0" borderId="22" xfId="42" applyNumberFormat="1" applyFont="1" applyFill="1" applyBorder="1" applyAlignment="1">
      <alignment vertical="center"/>
    </xf>
    <xf numFmtId="169" fontId="0" fillId="0" borderId="23" xfId="42" applyNumberFormat="1" applyFont="1" applyFill="1" applyBorder="1" applyAlignment="1">
      <alignment vertical="center"/>
    </xf>
    <xf numFmtId="169" fontId="0" fillId="0" borderId="24" xfId="42" applyNumberFormat="1" applyFont="1" applyFill="1" applyBorder="1" applyAlignment="1">
      <alignment vertical="center"/>
    </xf>
    <xf numFmtId="169" fontId="0" fillId="0" borderId="25" xfId="42" applyNumberFormat="1" applyFont="1" applyFill="1" applyBorder="1" applyAlignment="1">
      <alignment vertical="center"/>
    </xf>
    <xf numFmtId="38" fontId="20" fillId="0" borderId="10" xfId="42" applyNumberFormat="1" applyFont="1" applyFill="1" applyBorder="1" applyAlignment="1">
      <alignment horizontal="center" vertical="center"/>
    </xf>
    <xf numFmtId="0" fontId="24" fillId="0" borderId="10" xfId="0" applyFont="1" applyFill="1" applyBorder="1" applyAlignment="1">
      <alignment vertical="center"/>
    </xf>
    <xf numFmtId="38" fontId="24" fillId="0" borderId="10" xfId="42" applyNumberFormat="1" applyFont="1" applyFill="1" applyBorder="1" applyAlignment="1">
      <alignment horizontal="center" vertical="center"/>
    </xf>
    <xf numFmtId="38" fontId="24" fillId="0" borderId="10" xfId="42" applyNumberFormat="1" applyFont="1" applyFill="1" applyBorder="1" applyAlignment="1">
      <alignment vertical="center"/>
    </xf>
    <xf numFmtId="38" fontId="0" fillId="0" borderId="25" xfId="42" applyNumberFormat="1" applyFont="1" applyFill="1" applyBorder="1" applyAlignment="1">
      <alignment vertical="center"/>
    </xf>
    <xf numFmtId="0" fontId="20" fillId="19" borderId="18" xfId="42" applyNumberFormat="1" applyFont="1" applyFill="1" applyBorder="1" applyAlignment="1">
      <alignment horizontal="center" vertical="center"/>
    </xf>
    <xf numFmtId="0" fontId="0" fillId="20" borderId="26" xfId="0" applyFont="1" applyFill="1" applyBorder="1" applyAlignment="1">
      <alignment vertical="center"/>
    </xf>
    <xf numFmtId="38" fontId="0" fillId="20" borderId="26" xfId="0" applyNumberFormat="1" applyFont="1" applyFill="1" applyBorder="1" applyAlignment="1">
      <alignment vertical="center"/>
    </xf>
    <xf numFmtId="0" fontId="24" fillId="20" borderId="26" xfId="42" applyNumberFormat="1" applyFont="1" applyFill="1" applyBorder="1" applyAlignment="1">
      <alignment horizontal="center" vertical="center"/>
    </xf>
    <xf numFmtId="38" fontId="24" fillId="20" borderId="26" xfId="42" applyNumberFormat="1" applyFont="1" applyFill="1" applyBorder="1" applyAlignment="1">
      <alignment horizontal="center" vertical="center"/>
    </xf>
    <xf numFmtId="0" fontId="20" fillId="20" borderId="26" xfId="0" applyFont="1" applyFill="1" applyBorder="1" applyAlignment="1">
      <alignment vertical="center"/>
    </xf>
    <xf numFmtId="169" fontId="20" fillId="20" borderId="26" xfId="42" applyNumberFormat="1" applyFont="1" applyFill="1" applyBorder="1" applyAlignment="1">
      <alignment horizontal="center" vertical="center"/>
    </xf>
    <xf numFmtId="38" fontId="20" fillId="20" borderId="26" xfId="42" applyNumberFormat="1" applyFont="1" applyFill="1" applyBorder="1" applyAlignment="1">
      <alignment horizontal="center" vertical="center"/>
    </xf>
    <xf numFmtId="38" fontId="0" fillId="20" borderId="26" xfId="42" applyNumberFormat="1" applyFont="1" applyFill="1" applyBorder="1" applyAlignment="1">
      <alignment vertical="center"/>
    </xf>
    <xf numFmtId="169" fontId="0" fillId="20" borderId="26" xfId="42" applyNumberFormat="1" applyFont="1" applyFill="1" applyBorder="1" applyAlignment="1">
      <alignment horizontal="center" vertical="center"/>
    </xf>
    <xf numFmtId="38" fontId="0" fillId="20" borderId="26" xfId="42" applyNumberFormat="1" applyFont="1" applyFill="1" applyBorder="1" applyAlignment="1">
      <alignment horizontal="center" vertical="center"/>
    </xf>
    <xf numFmtId="38" fontId="20" fillId="20" borderId="26" xfId="0" applyNumberFormat="1" applyFont="1" applyFill="1" applyBorder="1" applyAlignment="1">
      <alignment vertical="center"/>
    </xf>
    <xf numFmtId="43" fontId="0" fillId="20" borderId="26" xfId="0" applyNumberFormat="1" applyFont="1" applyFill="1" applyBorder="1" applyAlignment="1">
      <alignment vertical="center"/>
    </xf>
    <xf numFmtId="169" fontId="0" fillId="20" borderId="26" xfId="42" applyNumberFormat="1" applyFont="1" applyFill="1" applyBorder="1" applyAlignment="1">
      <alignment vertical="center"/>
    </xf>
    <xf numFmtId="0" fontId="0" fillId="20" borderId="27" xfId="0" applyFont="1" applyFill="1" applyBorder="1" applyAlignment="1">
      <alignment vertical="center"/>
    </xf>
    <xf numFmtId="0" fontId="0" fillId="20" borderId="28" xfId="0" applyFont="1" applyFill="1" applyBorder="1" applyAlignment="1">
      <alignment vertical="center"/>
    </xf>
    <xf numFmtId="38" fontId="0" fillId="20" borderId="28" xfId="0" applyNumberFormat="1" applyFont="1" applyFill="1" applyBorder="1" applyAlignment="1">
      <alignment vertical="center"/>
    </xf>
    <xf numFmtId="0" fontId="0" fillId="20" borderId="29" xfId="0" applyFont="1" applyFill="1" applyBorder="1" applyAlignment="1">
      <alignment vertical="center"/>
    </xf>
    <xf numFmtId="0" fontId="0" fillId="20" borderId="30" xfId="0" applyFont="1" applyFill="1" applyBorder="1" applyAlignment="1">
      <alignment vertical="center"/>
    </xf>
    <xf numFmtId="0" fontId="0" fillId="20" borderId="31" xfId="0" applyFont="1" applyFill="1" applyBorder="1" applyAlignment="1">
      <alignment vertical="center"/>
    </xf>
    <xf numFmtId="0" fontId="0" fillId="20" borderId="32" xfId="0" applyFont="1" applyFill="1" applyBorder="1" applyAlignment="1">
      <alignment vertical="center"/>
    </xf>
    <xf numFmtId="0" fontId="24" fillId="20" borderId="30" xfId="0" applyFont="1" applyFill="1" applyBorder="1" applyAlignment="1">
      <alignment vertical="center"/>
    </xf>
    <xf numFmtId="0" fontId="24" fillId="20" borderId="31" xfId="42" applyNumberFormat="1" applyFont="1" applyFill="1" applyBorder="1" applyAlignment="1">
      <alignment horizontal="center" vertical="center"/>
    </xf>
    <xf numFmtId="0" fontId="20" fillId="20" borderId="30" xfId="0" applyFont="1" applyFill="1" applyBorder="1" applyAlignment="1">
      <alignment vertical="center"/>
    </xf>
    <xf numFmtId="169" fontId="20" fillId="20" borderId="31" xfId="42" applyNumberFormat="1" applyFont="1" applyFill="1" applyBorder="1" applyAlignment="1">
      <alignment horizontal="center" vertical="center"/>
    </xf>
    <xf numFmtId="38" fontId="0" fillId="20" borderId="30" xfId="42" applyNumberFormat="1" applyFont="1" applyFill="1" applyBorder="1" applyAlignment="1">
      <alignment vertical="center"/>
    </xf>
    <xf numFmtId="169" fontId="0" fillId="20" borderId="31" xfId="42" applyNumberFormat="1" applyFont="1" applyFill="1" applyBorder="1" applyAlignment="1">
      <alignment horizontal="center" vertical="center"/>
    </xf>
    <xf numFmtId="0" fontId="20" fillId="20" borderId="31" xfId="0" applyFont="1" applyFill="1" applyBorder="1" applyAlignment="1">
      <alignment vertical="center"/>
    </xf>
    <xf numFmtId="169" fontId="0" fillId="20" borderId="31" xfId="42" applyNumberFormat="1" applyFont="1" applyFill="1" applyBorder="1" applyAlignment="1">
      <alignment vertical="center"/>
    </xf>
    <xf numFmtId="38" fontId="0" fillId="20" borderId="32" xfId="42" applyNumberFormat="1" applyFont="1" applyFill="1" applyBorder="1" applyAlignment="1">
      <alignment vertical="center"/>
    </xf>
    <xf numFmtId="38" fontId="0" fillId="20" borderId="31" xfId="42" applyNumberFormat="1" applyFont="1" applyFill="1" applyBorder="1" applyAlignment="1">
      <alignment vertical="center"/>
    </xf>
    <xf numFmtId="0" fontId="24" fillId="20" borderId="33" xfId="0" applyFont="1" applyFill="1" applyBorder="1" applyAlignment="1">
      <alignment vertical="center"/>
    </xf>
    <xf numFmtId="0" fontId="20" fillId="20" borderId="34" xfId="0" applyFont="1" applyFill="1" applyBorder="1" applyAlignment="1">
      <alignment vertical="center"/>
    </xf>
    <xf numFmtId="0" fontId="0" fillId="20" borderId="34" xfId="0" applyFont="1" applyFill="1" applyBorder="1" applyAlignment="1">
      <alignment vertical="center"/>
    </xf>
    <xf numFmtId="164" fontId="0" fillId="20" borderId="34" xfId="0" applyNumberFormat="1" applyFont="1" applyFill="1" applyBorder="1" applyAlignment="1">
      <alignment vertical="center"/>
    </xf>
    <xf numFmtId="0" fontId="20" fillId="21" borderId="35" xfId="42" applyNumberFormat="1" applyFont="1" applyFill="1" applyBorder="1" applyAlignment="1">
      <alignment horizontal="center" vertical="center" wrapText="1"/>
    </xf>
    <xf numFmtId="0" fontId="20" fillId="22" borderId="35" xfId="42" applyNumberFormat="1" applyFont="1" applyFill="1" applyBorder="1" applyAlignment="1">
      <alignment horizontal="center" vertical="center" wrapText="1"/>
    </xf>
    <xf numFmtId="169" fontId="20" fillId="19" borderId="19" xfId="42" applyNumberFormat="1" applyFont="1" applyFill="1" applyBorder="1" applyAlignment="1">
      <alignment horizontal="center" vertical="center"/>
    </xf>
    <xf numFmtId="38" fontId="20" fillId="19" borderId="21" xfId="42" applyNumberFormat="1" applyFont="1" applyFill="1" applyBorder="1" applyAlignment="1">
      <alignment horizontal="center" vertical="center"/>
    </xf>
    <xf numFmtId="38" fontId="20" fillId="0" borderId="36" xfId="42" applyNumberFormat="1" applyFont="1" applyFill="1" applyBorder="1" applyAlignment="1">
      <alignment horizontal="center" vertical="center" wrapText="1"/>
    </xf>
    <xf numFmtId="0" fontId="27" fillId="19" borderId="37" xfId="0" applyFont="1" applyFill="1" applyBorder="1" applyAlignment="1">
      <alignment horizontal="left" vertical="center"/>
    </xf>
    <xf numFmtId="0" fontId="27" fillId="19" borderId="38" xfId="0" applyFont="1" applyFill="1" applyBorder="1" applyAlignment="1">
      <alignment horizontal="left" vertical="center"/>
    </xf>
    <xf numFmtId="0" fontId="27" fillId="19" borderId="39" xfId="0" applyFont="1" applyFill="1" applyBorder="1" applyAlignment="1">
      <alignment horizontal="left" vertical="center"/>
    </xf>
    <xf numFmtId="169" fontId="20" fillId="19" borderId="18" xfId="42" applyNumberFormat="1" applyFont="1" applyFill="1" applyBorder="1" applyAlignment="1">
      <alignment vertical="center"/>
    </xf>
    <xf numFmtId="169" fontId="20" fillId="19" borderId="18" xfId="42" applyNumberFormat="1" applyFont="1" applyFill="1" applyBorder="1" applyAlignment="1">
      <alignment horizontal="center" vertical="center"/>
    </xf>
    <xf numFmtId="175" fontId="20" fillId="19" borderId="21" xfId="60" applyNumberFormat="1" applyFont="1" applyFill="1" applyBorder="1" applyAlignment="1">
      <alignment vertical="center"/>
    </xf>
    <xf numFmtId="175" fontId="0" fillId="0" borderId="23" xfId="60" applyNumberFormat="1" applyFont="1" applyFill="1" applyBorder="1" applyAlignment="1">
      <alignment vertical="center"/>
    </xf>
    <xf numFmtId="175" fontId="0" fillId="0" borderId="25" xfId="60" applyNumberFormat="1" applyFont="1" applyFill="1" applyBorder="1" applyAlignment="1">
      <alignment vertical="center"/>
    </xf>
    <xf numFmtId="175" fontId="20" fillId="19" borderId="21" xfId="42" applyNumberFormat="1" applyFont="1" applyFill="1" applyBorder="1" applyAlignment="1">
      <alignment vertical="center"/>
    </xf>
    <xf numFmtId="0" fontId="21" fillId="20" borderId="40" xfId="0" applyFont="1" applyFill="1" applyBorder="1" applyAlignment="1">
      <alignment vertical="center"/>
    </xf>
    <xf numFmtId="0" fontId="0" fillId="20" borderId="41" xfId="0" applyFont="1" applyFill="1" applyBorder="1" applyAlignment="1">
      <alignment vertical="center"/>
    </xf>
    <xf numFmtId="38" fontId="0" fillId="20" borderId="41" xfId="42" applyNumberFormat="1" applyFont="1" applyFill="1" applyBorder="1" applyAlignment="1">
      <alignment vertical="center"/>
    </xf>
    <xf numFmtId="169" fontId="0" fillId="20" borderId="41" xfId="42" applyNumberFormat="1" applyFont="1" applyFill="1" applyBorder="1" applyAlignment="1">
      <alignment vertical="center"/>
    </xf>
    <xf numFmtId="38" fontId="0" fillId="20" borderId="28" xfId="42" applyNumberFormat="1" applyFont="1" applyFill="1" applyBorder="1" applyAlignment="1">
      <alignment vertical="center"/>
    </xf>
    <xf numFmtId="0" fontId="0" fillId="20" borderId="32" xfId="0" applyFont="1" applyFill="1" applyBorder="1" applyAlignment="1">
      <alignment horizontal="center" vertical="center"/>
    </xf>
    <xf numFmtId="0" fontId="0" fillId="20" borderId="42" xfId="0" applyFont="1" applyFill="1" applyBorder="1" applyAlignment="1">
      <alignment horizontal="center" vertical="center"/>
    </xf>
    <xf numFmtId="0" fontId="0" fillId="20" borderId="43" xfId="0" applyFont="1" applyFill="1" applyBorder="1" applyAlignment="1">
      <alignment vertical="center"/>
    </xf>
    <xf numFmtId="38" fontId="0" fillId="20" borderId="43" xfId="42" applyNumberFormat="1" applyFont="1" applyFill="1" applyBorder="1" applyAlignment="1">
      <alignment vertical="center"/>
    </xf>
    <xf numFmtId="169" fontId="0" fillId="20" borderId="43" xfId="42" applyNumberFormat="1" applyFont="1" applyFill="1" applyBorder="1" applyAlignment="1">
      <alignment vertical="center"/>
    </xf>
    <xf numFmtId="0" fontId="0" fillId="20" borderId="44" xfId="0" applyFont="1" applyFill="1" applyBorder="1" applyAlignment="1">
      <alignment horizontal="center" vertical="center"/>
    </xf>
    <xf numFmtId="0" fontId="0" fillId="20" borderId="45" xfId="0" applyFont="1" applyFill="1" applyBorder="1" applyAlignment="1">
      <alignment vertical="center"/>
    </xf>
    <xf numFmtId="169" fontId="0" fillId="20" borderId="45" xfId="42" applyNumberFormat="1" applyFont="1" applyFill="1" applyBorder="1" applyAlignment="1">
      <alignment vertical="center"/>
    </xf>
    <xf numFmtId="169" fontId="0" fillId="20" borderId="46" xfId="42" applyNumberFormat="1" applyFont="1" applyFill="1" applyBorder="1" applyAlignment="1">
      <alignment vertical="center"/>
    </xf>
    <xf numFmtId="38" fontId="0" fillId="20" borderId="47" xfId="0" applyNumberFormat="1" applyFont="1" applyFill="1" applyBorder="1" applyAlignment="1">
      <alignment vertical="center"/>
    </xf>
    <xf numFmtId="38" fontId="0" fillId="20" borderId="47" xfId="42" applyNumberFormat="1" applyFont="1" applyFill="1" applyBorder="1" applyAlignment="1">
      <alignment vertical="center"/>
    </xf>
    <xf numFmtId="0" fontId="0" fillId="20" borderId="47" xfId="0" applyFont="1" applyFill="1" applyBorder="1" applyAlignment="1">
      <alignment vertical="center"/>
    </xf>
    <xf numFmtId="206" fontId="0" fillId="20" borderId="30" xfId="0" applyNumberFormat="1" applyFont="1" applyFill="1" applyBorder="1" applyAlignment="1">
      <alignment vertical="center"/>
    </xf>
    <xf numFmtId="169" fontId="0" fillId="20" borderId="30" xfId="42" applyNumberFormat="1" applyFont="1" applyFill="1" applyBorder="1" applyAlignment="1">
      <alignment vertical="center"/>
    </xf>
    <xf numFmtId="164" fontId="0" fillId="0" borderId="48" xfId="0" applyNumberFormat="1" applyFont="1" applyFill="1" applyBorder="1" applyAlignment="1">
      <alignment horizontal="center" vertical="center"/>
    </xf>
    <xf numFmtId="0" fontId="0" fillId="0" borderId="49" xfId="0" applyFont="1" applyFill="1" applyBorder="1" applyAlignment="1">
      <alignment vertical="center"/>
    </xf>
    <xf numFmtId="164" fontId="0" fillId="0" borderId="36" xfId="0" applyNumberFormat="1" applyFont="1" applyFill="1" applyBorder="1" applyAlignment="1">
      <alignment vertical="center"/>
    </xf>
    <xf numFmtId="164" fontId="0" fillId="0" borderId="24" xfId="0" applyNumberFormat="1" applyFont="1" applyFill="1" applyBorder="1" applyAlignment="1">
      <alignment horizontal="center" vertical="center"/>
    </xf>
    <xf numFmtId="164" fontId="0" fillId="0" borderId="25" xfId="0" applyNumberFormat="1" applyFont="1" applyFill="1" applyBorder="1" applyAlignment="1">
      <alignment vertical="center"/>
    </xf>
    <xf numFmtId="164" fontId="0" fillId="0" borderId="50" xfId="0" applyNumberFormat="1" applyFont="1" applyFill="1" applyBorder="1" applyAlignment="1">
      <alignment horizontal="center" vertical="center"/>
    </xf>
    <xf numFmtId="0" fontId="0" fillId="0" borderId="51" xfId="0" applyFont="1" applyFill="1" applyBorder="1" applyAlignment="1">
      <alignment vertical="center"/>
    </xf>
    <xf numFmtId="164" fontId="0" fillId="0" borderId="52" xfId="0" applyNumberFormat="1" applyFont="1" applyFill="1" applyBorder="1" applyAlignment="1">
      <alignment vertical="center"/>
    </xf>
    <xf numFmtId="0" fontId="0" fillId="0" borderId="50" xfId="0" applyFont="1" applyFill="1" applyBorder="1" applyAlignment="1">
      <alignment horizontal="center" vertical="center"/>
    </xf>
    <xf numFmtId="0" fontId="0" fillId="0" borderId="52" xfId="0" applyFont="1" applyFill="1" applyBorder="1" applyAlignment="1">
      <alignment vertical="center"/>
    </xf>
    <xf numFmtId="0" fontId="21" fillId="0" borderId="53"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20" fillId="21" borderId="59" xfId="42" applyNumberFormat="1" applyFont="1" applyFill="1" applyBorder="1" applyAlignment="1">
      <alignment horizontal="center" vertical="center" wrapText="1"/>
    </xf>
    <xf numFmtId="0" fontId="20" fillId="21" borderId="60" xfId="42" applyNumberFormat="1" applyFont="1" applyFill="1" applyBorder="1" applyAlignment="1">
      <alignment horizontal="center" vertical="center" wrapText="1"/>
    </xf>
    <xf numFmtId="0" fontId="20" fillId="22" borderId="61" xfId="0" applyFont="1" applyFill="1" applyBorder="1" applyAlignment="1">
      <alignment horizontal="center" vertical="center" wrapText="1"/>
    </xf>
    <xf numFmtId="0" fontId="20" fillId="22" borderId="62" xfId="0" applyFont="1" applyFill="1" applyBorder="1" applyAlignment="1">
      <alignment horizontal="center" vertical="center" wrapText="1"/>
    </xf>
    <xf numFmtId="0" fontId="20" fillId="22" borderId="63" xfId="42" applyNumberFormat="1" applyFont="1" applyFill="1" applyBorder="1" applyAlignment="1">
      <alignment horizontal="center" vertical="center" wrapText="1"/>
    </xf>
    <xf numFmtId="0" fontId="20" fillId="22" borderId="64" xfId="42" applyNumberFormat="1" applyFont="1" applyFill="1" applyBorder="1" applyAlignment="1">
      <alignment horizontal="center" vertical="center" wrapText="1"/>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0" xfId="0" applyFont="1" applyFill="1" applyBorder="1" applyAlignment="1">
      <alignment horizontal="center" vertical="center"/>
    </xf>
    <xf numFmtId="0" fontId="21" fillId="0" borderId="70" xfId="0" applyFont="1" applyFill="1" applyBorder="1" applyAlignment="1">
      <alignment horizontal="left" vertical="center"/>
    </xf>
    <xf numFmtId="0" fontId="21" fillId="0" borderId="71" xfId="0" applyFont="1" applyFill="1" applyBorder="1" applyAlignment="1">
      <alignment horizontal="left" vertical="center"/>
    </xf>
    <xf numFmtId="0" fontId="21" fillId="0" borderId="72" xfId="0" applyFont="1" applyFill="1" applyBorder="1" applyAlignment="1">
      <alignment horizontal="left" vertical="center"/>
    </xf>
    <xf numFmtId="0" fontId="24" fillId="21" borderId="73" xfId="0" applyFont="1" applyFill="1" applyBorder="1" applyAlignment="1">
      <alignment horizontal="center" vertical="center"/>
    </xf>
    <xf numFmtId="0" fontId="24" fillId="21" borderId="74" xfId="0" applyFont="1" applyFill="1" applyBorder="1" applyAlignment="1">
      <alignment horizontal="center" vertical="center"/>
    </xf>
    <xf numFmtId="0" fontId="24" fillId="21" borderId="75" xfId="0" applyFont="1" applyFill="1" applyBorder="1" applyAlignment="1">
      <alignment horizontal="center" vertical="center"/>
    </xf>
    <xf numFmtId="0" fontId="24" fillId="22" borderId="76" xfId="0" applyFont="1" applyFill="1" applyBorder="1" applyAlignment="1">
      <alignment horizontal="center" vertical="center"/>
    </xf>
    <xf numFmtId="0" fontId="24" fillId="22" borderId="77" xfId="0" applyFont="1" applyFill="1" applyBorder="1" applyAlignment="1">
      <alignment horizontal="center" vertical="center"/>
    </xf>
    <xf numFmtId="0" fontId="24" fillId="22" borderId="78" xfId="0" applyFont="1" applyFill="1" applyBorder="1" applyAlignment="1">
      <alignment horizontal="center" vertical="center"/>
    </xf>
    <xf numFmtId="0" fontId="20" fillId="21" borderId="79" xfId="42" applyNumberFormat="1" applyFont="1" applyFill="1" applyBorder="1" applyAlignment="1">
      <alignment horizontal="center" vertical="center" wrapText="1"/>
    </xf>
    <xf numFmtId="0" fontId="20" fillId="21" borderId="64" xfId="42" applyNumberFormat="1" applyFont="1" applyFill="1" applyBorder="1" applyAlignment="1">
      <alignment horizontal="center" vertical="center" wrapText="1"/>
    </xf>
    <xf numFmtId="0" fontId="24" fillId="0" borderId="80" xfId="42" applyNumberFormat="1" applyFont="1" applyFill="1" applyBorder="1" applyAlignment="1">
      <alignment horizontal="center" vertical="center"/>
    </xf>
    <xf numFmtId="0" fontId="24" fillId="0" borderId="81" xfId="42" applyNumberFormat="1" applyFont="1" applyFill="1" applyBorder="1" applyAlignment="1">
      <alignment horizontal="center" vertical="center"/>
    </xf>
    <xf numFmtId="0" fontId="24" fillId="0" borderId="49" xfId="42" applyNumberFormat="1" applyFont="1" applyFill="1" applyBorder="1" applyAlignment="1">
      <alignment horizontal="center" vertical="center"/>
    </xf>
    <xf numFmtId="0" fontId="24" fillId="0" borderId="36" xfId="42" applyNumberFormat="1" applyFont="1" applyFill="1" applyBorder="1" applyAlignment="1">
      <alignment horizontal="center" vertical="center"/>
    </xf>
    <xf numFmtId="0" fontId="20" fillId="21" borderId="82" xfId="0" applyFont="1" applyFill="1" applyBorder="1" applyAlignment="1">
      <alignment horizontal="center" vertical="center" wrapText="1"/>
    </xf>
    <xf numFmtId="0" fontId="20" fillId="21" borderId="62" xfId="0" applyFont="1" applyFill="1" applyBorder="1" applyAlignment="1">
      <alignment horizontal="center" vertical="center" wrapText="1"/>
    </xf>
    <xf numFmtId="0" fontId="20" fillId="0" borderId="83" xfId="42" applyNumberFormat="1" applyFont="1" applyFill="1" applyBorder="1" applyAlignment="1">
      <alignment horizontal="center" vertical="center" wrapText="1"/>
    </xf>
    <xf numFmtId="0" fontId="20" fillId="0" borderId="84" xfId="42" applyNumberFormat="1" applyFont="1" applyFill="1" applyBorder="1" applyAlignment="1">
      <alignment horizontal="center" vertical="center" wrapText="1"/>
    </xf>
    <xf numFmtId="0" fontId="20" fillId="0" borderId="85" xfId="42" applyNumberFormat="1" applyFont="1" applyFill="1" applyBorder="1" applyAlignment="1">
      <alignment horizontal="center" vertical="center" wrapText="1"/>
    </xf>
    <xf numFmtId="0" fontId="20" fillId="22" borderId="86" xfId="42" applyNumberFormat="1" applyFont="1" applyFill="1" applyBorder="1" applyAlignment="1">
      <alignment horizontal="center" vertical="center" wrapText="1"/>
    </xf>
    <xf numFmtId="0" fontId="20" fillId="22" borderId="60" xfId="42" applyNumberFormat="1" applyFont="1" applyFill="1" applyBorder="1" applyAlignment="1">
      <alignment horizontal="center" vertical="center" wrapText="1"/>
    </xf>
    <xf numFmtId="205" fontId="0" fillId="20" borderId="30" xfId="0"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3">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font>
        <color indexed="12"/>
      </font>
      <border>
        <left>
          <color indexed="63"/>
        </left>
        <right>
          <color indexed="63"/>
        </right>
        <top style="thin">
          <color indexed="10"/>
        </top>
        <bottom style="thin">
          <color indexed="10"/>
        </bottom>
      </border>
    </dxf>
    <dxf>
      <border>
        <left>
          <color indexed="63"/>
        </left>
        <right>
          <color indexed="63"/>
        </right>
        <top style="thin">
          <color indexed="10"/>
        </top>
        <bottom style="thin">
          <color indexed="10"/>
        </bottom>
      </border>
    </dxf>
    <dxf>
      <font>
        <b/>
        <i val="0"/>
        <color rgb="FFC00000"/>
      </font>
      <fill>
        <patternFill patternType="none">
          <bgColor indexed="65"/>
        </patternFill>
      </fill>
    </dxf>
    <dxf>
      <border>
        <left>
          <color rgb="FF000000"/>
        </left>
        <right>
          <color rgb="FF000000"/>
        </right>
        <top style="thin"/>
        <bottom style="thin">
          <color rgb="FFFF0000"/>
        </bottom>
      </border>
    </dxf>
    <dxf>
      <font>
        <color rgb="FF0000FF"/>
      </font>
      <border>
        <left>
          <color rgb="FF000000"/>
        </left>
        <right>
          <color rgb="FF00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DERAL%20PROGRAMS\Federal%20Maintenance%20of%20Effort\FY%202011%20to%20FY%202012\Latest%20-%20Calc%20of%20Maint%20of%20Effort%20comparing%20FY%2011%20to%20FY%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sheet"/>
      <sheetName val="Comparison to Posted Table 15"/>
      <sheetName val="Outliers"/>
      <sheetName val="90% Effort"/>
      <sheetName val="Pre-K ADM"/>
      <sheetName val="Query for Pre-K State Local Exp"/>
      <sheetName val="Table for 65300 excl 8200"/>
      <sheetName val="Query for 65300 excl 8200"/>
      <sheetName val="FY 2011 TABLE 15"/>
      <sheetName val="FY 2012 TABLE 15"/>
    </sheetNames>
    <sheetDataSet>
      <sheetData sheetId="3">
        <row r="148">
          <cell r="D148">
            <v>1218713.8900000004</v>
          </cell>
          <cell r="AC148">
            <v>12406558624.05</v>
          </cell>
          <cell r="AJ148">
            <v>15305768.890000004</v>
          </cell>
          <cell r="AN148">
            <v>129078667.05999997</v>
          </cell>
          <cell r="AR148">
            <v>12262174188.099995</v>
          </cell>
          <cell r="AU148">
            <v>10062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64"/>
  <sheetViews>
    <sheetView tabSelected="1" zoomScaleSheetLayoutView="75"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A9" sqref="A9"/>
    </sheetView>
  </sheetViews>
  <sheetFormatPr defaultColWidth="9.140625" defaultRowHeight="12.75"/>
  <cols>
    <col min="1" max="1" width="5.00390625" style="2" customWidth="1"/>
    <col min="2" max="2" width="14.57421875" style="1" bestFit="1" customWidth="1"/>
    <col min="3" max="3" width="2.8515625" style="1" customWidth="1"/>
    <col min="4" max="4" width="19.421875" style="1" customWidth="1"/>
    <col min="5" max="5" width="21.00390625" style="5" customWidth="1"/>
    <col min="6" max="6" width="19.00390625" style="6" customWidth="1"/>
    <col min="7" max="7" width="16.421875" style="6" customWidth="1"/>
    <col min="8" max="8" width="14.28125" style="6" customWidth="1"/>
    <col min="9" max="9" width="2.8515625" style="1" customWidth="1"/>
    <col min="10" max="10" width="18.57421875" style="1" customWidth="1"/>
    <col min="11" max="11" width="21.00390625" style="5" customWidth="1"/>
    <col min="12" max="12" width="19.8515625" style="5" customWidth="1"/>
    <col min="13" max="13" width="19.00390625" style="6" customWidth="1"/>
    <col min="14" max="14" width="16.57421875" style="6" customWidth="1"/>
    <col min="15" max="15" width="14.28125" style="6" customWidth="1"/>
    <col min="16" max="16" width="2.8515625" style="1" customWidth="1"/>
    <col min="17" max="18" width="16.28125" style="6" customWidth="1"/>
    <col min="19" max="19" width="16.28125" style="4" customWidth="1"/>
    <col min="20" max="22" width="16.28125" style="1" customWidth="1"/>
    <col min="23" max="23" width="18.421875" style="60" customWidth="1"/>
    <col min="24" max="24" width="18.00390625" style="41" customWidth="1"/>
    <col min="25" max="25" width="71.28125" style="41" customWidth="1"/>
    <col min="26" max="26" width="71.28125" style="42" customWidth="1"/>
    <col min="27" max="27" width="71.28125" style="41" customWidth="1"/>
    <col min="28" max="28" width="71.28125" style="59" customWidth="1"/>
    <col min="29" max="29" width="11.7109375" style="3" customWidth="1"/>
    <col min="30" max="30" width="79.7109375" style="1" customWidth="1"/>
    <col min="31" max="31" width="9.140625" style="1" customWidth="1"/>
    <col min="32" max="32" width="13.421875" style="1" bestFit="1" customWidth="1"/>
    <col min="33" max="33" width="18.00390625" style="1" bestFit="1" customWidth="1"/>
    <col min="34" max="35" width="17.7109375" style="1" bestFit="1" customWidth="1"/>
    <col min="36" max="36" width="37.8515625" style="1" customWidth="1"/>
    <col min="37" max="16384" width="9.140625" style="1" customWidth="1"/>
  </cols>
  <sheetData>
    <row r="1" spans="1:30" ht="15.75">
      <c r="A1" s="80" t="s">
        <v>0</v>
      </c>
      <c r="B1" s="14"/>
      <c r="C1" s="15"/>
      <c r="D1" s="15"/>
      <c r="E1" s="15"/>
      <c r="F1" s="15"/>
      <c r="G1" s="15"/>
      <c r="H1" s="15"/>
      <c r="I1" s="15"/>
      <c r="J1" s="15"/>
      <c r="K1" s="15"/>
      <c r="L1" s="15"/>
      <c r="M1" s="15"/>
      <c r="N1" s="15"/>
      <c r="O1" s="15"/>
      <c r="P1" s="15"/>
      <c r="Q1" s="15"/>
      <c r="R1" s="15"/>
      <c r="S1" s="15"/>
      <c r="T1" s="15"/>
      <c r="U1" s="15"/>
      <c r="V1" s="16"/>
      <c r="W1" s="54"/>
      <c r="X1" s="55"/>
      <c r="Y1" s="55"/>
      <c r="Z1" s="56"/>
      <c r="AA1" s="55"/>
      <c r="AB1" s="57"/>
      <c r="AD1" s="4"/>
    </row>
    <row r="2" spans="1:30" ht="15.75">
      <c r="A2" s="81" t="s">
        <v>138</v>
      </c>
      <c r="B2" s="17"/>
      <c r="C2" s="18"/>
      <c r="D2" s="18"/>
      <c r="E2" s="18"/>
      <c r="F2" s="18"/>
      <c r="G2" s="18"/>
      <c r="H2" s="18"/>
      <c r="I2" s="18"/>
      <c r="J2" s="18"/>
      <c r="K2" s="18"/>
      <c r="L2" s="18"/>
      <c r="M2" s="18"/>
      <c r="N2" s="18"/>
      <c r="O2" s="18"/>
      <c r="P2" s="18"/>
      <c r="Q2" s="18"/>
      <c r="R2" s="18"/>
      <c r="S2" s="18"/>
      <c r="T2" s="18"/>
      <c r="U2" s="18"/>
      <c r="V2" s="19"/>
      <c r="W2" s="58"/>
      <c r="AD2" s="4"/>
    </row>
    <row r="3" spans="1:30" ht="18.75">
      <c r="A3" s="81" t="s">
        <v>152</v>
      </c>
      <c r="B3" s="17"/>
      <c r="C3" s="18"/>
      <c r="D3" s="18"/>
      <c r="E3" s="18"/>
      <c r="F3" s="18"/>
      <c r="G3" s="18"/>
      <c r="H3" s="18"/>
      <c r="I3" s="18"/>
      <c r="J3" s="18"/>
      <c r="K3" s="18"/>
      <c r="L3" s="18"/>
      <c r="M3" s="18"/>
      <c r="N3" s="18"/>
      <c r="O3" s="18"/>
      <c r="P3" s="18"/>
      <c r="Q3" s="18"/>
      <c r="R3" s="18"/>
      <c r="S3" s="18"/>
      <c r="T3" s="18"/>
      <c r="U3" s="18"/>
      <c r="V3" s="19"/>
      <c r="W3" s="58"/>
      <c r="AD3" s="4"/>
    </row>
    <row r="4" spans="1:30" ht="19.5" thickBot="1">
      <c r="A4" s="82" t="s">
        <v>153</v>
      </c>
      <c r="B4" s="20"/>
      <c r="C4" s="21"/>
      <c r="D4" s="21"/>
      <c r="E4" s="21"/>
      <c r="F4" s="21"/>
      <c r="G4" s="21"/>
      <c r="H4" s="21"/>
      <c r="I4" s="21"/>
      <c r="J4" s="21"/>
      <c r="K4" s="21"/>
      <c r="L4" s="21"/>
      <c r="M4" s="21"/>
      <c r="N4" s="21"/>
      <c r="O4" s="21"/>
      <c r="P4" s="21"/>
      <c r="Q4" s="21"/>
      <c r="R4" s="21"/>
      <c r="S4" s="21"/>
      <c r="T4" s="21"/>
      <c r="U4" s="21"/>
      <c r="V4" s="22"/>
      <c r="W4" s="58"/>
      <c r="AD4" s="4"/>
    </row>
    <row r="5" spans="1:30" s="36" customFormat="1" ht="18" thickBot="1">
      <c r="A5" s="130" t="s">
        <v>1</v>
      </c>
      <c r="B5" s="131"/>
      <c r="C5" s="132"/>
      <c r="D5" s="142" t="s">
        <v>139</v>
      </c>
      <c r="E5" s="143"/>
      <c r="F5" s="143"/>
      <c r="G5" s="143"/>
      <c r="H5" s="144"/>
      <c r="I5" s="71"/>
      <c r="J5" s="145" t="s">
        <v>142</v>
      </c>
      <c r="K5" s="146"/>
      <c r="L5" s="146"/>
      <c r="M5" s="146"/>
      <c r="N5" s="146"/>
      <c r="O5" s="147"/>
      <c r="P5" s="71"/>
      <c r="Q5" s="150" t="s">
        <v>143</v>
      </c>
      <c r="R5" s="151"/>
      <c r="S5" s="151"/>
      <c r="T5" s="152"/>
      <c r="U5" s="152"/>
      <c r="V5" s="153"/>
      <c r="W5" s="61"/>
      <c r="X5" s="43"/>
      <c r="Y5" s="43"/>
      <c r="Z5" s="44"/>
      <c r="AA5" s="43"/>
      <c r="AB5" s="62"/>
      <c r="AC5" s="37"/>
      <c r="AD5" s="38"/>
    </row>
    <row r="6" spans="1:30" s="9" customFormat="1" ht="39" customHeight="1" thickBot="1">
      <c r="A6" s="133"/>
      <c r="B6" s="134"/>
      <c r="C6" s="135"/>
      <c r="D6" s="154" t="s">
        <v>150</v>
      </c>
      <c r="E6" s="148" t="s">
        <v>148</v>
      </c>
      <c r="F6" s="148" t="s">
        <v>149</v>
      </c>
      <c r="G6" s="148" t="s">
        <v>147</v>
      </c>
      <c r="H6" s="124" t="s">
        <v>140</v>
      </c>
      <c r="I6" s="72"/>
      <c r="J6" s="126" t="s">
        <v>154</v>
      </c>
      <c r="K6" s="128" t="s">
        <v>148</v>
      </c>
      <c r="L6" s="128" t="s">
        <v>151</v>
      </c>
      <c r="M6" s="128" t="s">
        <v>149</v>
      </c>
      <c r="N6" s="128" t="s">
        <v>147</v>
      </c>
      <c r="O6" s="159" t="s">
        <v>140</v>
      </c>
      <c r="P6" s="72"/>
      <c r="Q6" s="156" t="s">
        <v>144</v>
      </c>
      <c r="R6" s="157"/>
      <c r="S6" s="158"/>
      <c r="T6" s="156" t="s">
        <v>145</v>
      </c>
      <c r="U6" s="157"/>
      <c r="V6" s="158"/>
      <c r="W6" s="63"/>
      <c r="X6" s="46"/>
      <c r="Y6" s="46"/>
      <c r="Z6" s="47"/>
      <c r="AA6" s="46"/>
      <c r="AB6" s="64"/>
      <c r="AC6" s="35"/>
      <c r="AD6" s="13"/>
    </row>
    <row r="7" spans="1:30" ht="39.75" customHeight="1" thickBot="1">
      <c r="A7" s="136"/>
      <c r="B7" s="137"/>
      <c r="C7" s="138"/>
      <c r="D7" s="155"/>
      <c r="E7" s="149"/>
      <c r="F7" s="149"/>
      <c r="G7" s="149"/>
      <c r="H7" s="125"/>
      <c r="I7" s="73"/>
      <c r="J7" s="127"/>
      <c r="K7" s="129"/>
      <c r="L7" s="129"/>
      <c r="M7" s="129"/>
      <c r="N7" s="129"/>
      <c r="O7" s="160"/>
      <c r="P7" s="73"/>
      <c r="Q7" s="75" t="s">
        <v>136</v>
      </c>
      <c r="R7" s="76" t="s">
        <v>137</v>
      </c>
      <c r="S7" s="79" t="s">
        <v>141</v>
      </c>
      <c r="T7" s="75" t="s">
        <v>136</v>
      </c>
      <c r="U7" s="76" t="s">
        <v>137</v>
      </c>
      <c r="V7" s="79" t="s">
        <v>141</v>
      </c>
      <c r="W7" s="65"/>
      <c r="X7" s="49"/>
      <c r="Y7" s="49"/>
      <c r="Z7" s="50"/>
      <c r="AA7" s="49"/>
      <c r="AB7" s="66"/>
      <c r="AC7" s="7"/>
      <c r="AD7" s="4"/>
    </row>
    <row r="8" spans="1:30" s="9" customFormat="1" ht="13.5" thickBot="1">
      <c r="A8" s="23"/>
      <c r="B8" s="24" t="s">
        <v>2</v>
      </c>
      <c r="C8" s="28"/>
      <c r="D8" s="29"/>
      <c r="E8" s="25"/>
      <c r="F8" s="26"/>
      <c r="G8" s="26"/>
      <c r="H8" s="30"/>
      <c r="I8" s="72"/>
      <c r="J8" s="29"/>
      <c r="K8" s="25"/>
      <c r="L8" s="25"/>
      <c r="M8" s="26"/>
      <c r="N8" s="26"/>
      <c r="O8" s="30"/>
      <c r="P8" s="72"/>
      <c r="Q8" s="40"/>
      <c r="R8" s="27"/>
      <c r="S8" s="78"/>
      <c r="T8" s="27"/>
      <c r="U8" s="27"/>
      <c r="V8" s="78"/>
      <c r="W8" s="63"/>
      <c r="X8" s="45"/>
      <c r="Y8" s="45"/>
      <c r="Z8" s="51"/>
      <c r="AA8" s="45"/>
      <c r="AB8" s="67"/>
      <c r="AC8" s="12"/>
      <c r="AD8" s="13"/>
    </row>
    <row r="9" spans="1:35" ht="12.75">
      <c r="A9" s="108">
        <v>1</v>
      </c>
      <c r="B9" s="109" t="s">
        <v>9</v>
      </c>
      <c r="C9" s="110"/>
      <c r="D9" s="31">
        <v>39445986.510000005</v>
      </c>
      <c r="E9" s="10">
        <v>0</v>
      </c>
      <c r="F9" s="10">
        <f>D9-E9</f>
        <v>39445986.510000005</v>
      </c>
      <c r="G9" s="10">
        <v>4792.940000000001</v>
      </c>
      <c r="H9" s="32">
        <f>ROUND(F9/G9,0)</f>
        <v>8230</v>
      </c>
      <c r="I9" s="74"/>
      <c r="J9" s="31">
        <v>40684926.08</v>
      </c>
      <c r="K9" s="10">
        <v>0</v>
      </c>
      <c r="L9" s="10">
        <v>606926.0499999999</v>
      </c>
      <c r="M9" s="10">
        <f>J9-K9-L9</f>
        <v>40078000.03</v>
      </c>
      <c r="N9" s="10">
        <v>4857</v>
      </c>
      <c r="O9" s="32">
        <f>ROUND(M9/N9,0)</f>
        <v>8252</v>
      </c>
      <c r="P9" s="74"/>
      <c r="Q9" s="31">
        <f>F9</f>
        <v>39445986.510000005</v>
      </c>
      <c r="R9" s="10">
        <f>M9</f>
        <v>40078000.03</v>
      </c>
      <c r="S9" s="86">
        <f>ROUND(R9/Q9,4)</f>
        <v>1.016</v>
      </c>
      <c r="T9" s="10">
        <f>H9</f>
        <v>8230</v>
      </c>
      <c r="U9" s="11">
        <f>O9</f>
        <v>8252</v>
      </c>
      <c r="V9" s="86">
        <f>ROUND(U9/T9,4)</f>
        <v>1.0027</v>
      </c>
      <c r="W9" s="161"/>
      <c r="X9" s="161"/>
      <c r="Y9" s="52"/>
      <c r="AA9" s="53"/>
      <c r="AB9" s="68"/>
      <c r="AD9" s="4"/>
      <c r="AF9" s="8"/>
      <c r="AG9" s="8"/>
      <c r="AH9" s="8"/>
      <c r="AI9" s="8"/>
    </row>
    <row r="10" spans="1:35" ht="12.75">
      <c r="A10" s="111">
        <v>2</v>
      </c>
      <c r="B10" s="1" t="s">
        <v>10</v>
      </c>
      <c r="C10" s="112"/>
      <c r="D10" s="33">
        <v>142421797.27999997</v>
      </c>
      <c r="E10" s="6">
        <v>1563733.7600000002</v>
      </c>
      <c r="F10" s="6">
        <f aca="true" t="shared" si="0" ref="F10:F73">D10-E10</f>
        <v>140858063.51999998</v>
      </c>
      <c r="G10" s="6">
        <v>12918.609999999999</v>
      </c>
      <c r="H10" s="34">
        <f aca="true" t="shared" si="1" ref="H10:H73">ROUND(F10/G10,0)</f>
        <v>10903</v>
      </c>
      <c r="I10" s="74"/>
      <c r="J10" s="33">
        <v>148418976.29000002</v>
      </c>
      <c r="K10" s="6">
        <v>60237.090000000004</v>
      </c>
      <c r="L10" s="6">
        <v>0</v>
      </c>
      <c r="M10" s="6">
        <f aca="true" t="shared" si="2" ref="M10:M73">J10-K10-L10</f>
        <v>148358739.20000002</v>
      </c>
      <c r="N10" s="6">
        <v>12817.130000000001</v>
      </c>
      <c r="O10" s="34">
        <f aca="true" t="shared" si="3" ref="O10:O73">ROUND(M10/N10,0)</f>
        <v>11575</v>
      </c>
      <c r="P10" s="74"/>
      <c r="Q10" s="33">
        <f aca="true" t="shared" si="4" ref="Q10:Q73">F10</f>
        <v>140858063.51999998</v>
      </c>
      <c r="R10" s="6">
        <f aca="true" t="shared" si="5" ref="R10:R73">M10</f>
        <v>148358739.20000002</v>
      </c>
      <c r="S10" s="87">
        <f aca="true" t="shared" si="6" ref="S10:S73">ROUND(R10/Q10,4)</f>
        <v>1.0532</v>
      </c>
      <c r="T10" s="6">
        <f aca="true" t="shared" si="7" ref="T10:T73">H10</f>
        <v>10903</v>
      </c>
      <c r="U10" s="4">
        <f aca="true" t="shared" si="8" ref="U10:U73">O10</f>
        <v>11575</v>
      </c>
      <c r="V10" s="87">
        <f aca="true" t="shared" si="9" ref="V10:V73">ROUND(U10/T10,4)</f>
        <v>1.0616</v>
      </c>
      <c r="W10" s="161"/>
      <c r="X10" s="161"/>
      <c r="Y10" s="52"/>
      <c r="AA10" s="53"/>
      <c r="AB10" s="68"/>
      <c r="AD10" s="4"/>
      <c r="AF10" s="8"/>
      <c r="AG10" s="8"/>
      <c r="AH10" s="8"/>
      <c r="AI10" s="8"/>
    </row>
    <row r="11" spans="1:35" ht="12.75">
      <c r="A11" s="111">
        <v>3</v>
      </c>
      <c r="B11" s="1" t="s">
        <v>11</v>
      </c>
      <c r="C11" s="112"/>
      <c r="D11" s="33">
        <v>24769122.990000002</v>
      </c>
      <c r="E11" s="6">
        <v>0</v>
      </c>
      <c r="F11" s="6">
        <f t="shared" si="0"/>
        <v>24769122.990000002</v>
      </c>
      <c r="G11" s="6">
        <v>2718.72</v>
      </c>
      <c r="H11" s="34">
        <f t="shared" si="1"/>
        <v>9111</v>
      </c>
      <c r="I11" s="74"/>
      <c r="J11" s="33">
        <v>26047546.33</v>
      </c>
      <c r="K11" s="6">
        <v>0</v>
      </c>
      <c r="L11" s="6">
        <v>246061.96</v>
      </c>
      <c r="M11" s="6">
        <f t="shared" si="2"/>
        <v>25801484.369999997</v>
      </c>
      <c r="N11" s="6">
        <v>2659.43</v>
      </c>
      <c r="O11" s="34">
        <f t="shared" si="3"/>
        <v>9702</v>
      </c>
      <c r="P11" s="74"/>
      <c r="Q11" s="33">
        <f t="shared" si="4"/>
        <v>24769122.990000002</v>
      </c>
      <c r="R11" s="6">
        <f t="shared" si="5"/>
        <v>25801484.369999997</v>
      </c>
      <c r="S11" s="87">
        <f t="shared" si="6"/>
        <v>1.0417</v>
      </c>
      <c r="T11" s="6">
        <f t="shared" si="7"/>
        <v>9111</v>
      </c>
      <c r="U11" s="4">
        <f t="shared" si="8"/>
        <v>9702</v>
      </c>
      <c r="V11" s="87">
        <f t="shared" si="9"/>
        <v>1.0649</v>
      </c>
      <c r="W11" s="161"/>
      <c r="X11" s="161"/>
      <c r="Y11" s="52"/>
      <c r="AA11" s="53"/>
      <c r="AB11" s="68"/>
      <c r="AD11" s="4"/>
      <c r="AF11" s="8"/>
      <c r="AG11" s="8"/>
      <c r="AH11" s="8"/>
      <c r="AI11" s="8"/>
    </row>
    <row r="12" spans="1:35" ht="12.75">
      <c r="A12" s="111">
        <v>4</v>
      </c>
      <c r="B12" s="1" t="s">
        <v>12</v>
      </c>
      <c r="C12" s="112"/>
      <c r="D12" s="33">
        <v>13526363.77</v>
      </c>
      <c r="E12" s="6">
        <v>0</v>
      </c>
      <c r="F12" s="6">
        <f t="shared" si="0"/>
        <v>13526363.77</v>
      </c>
      <c r="G12" s="6">
        <v>1724.8</v>
      </c>
      <c r="H12" s="34">
        <f t="shared" si="1"/>
        <v>7842</v>
      </c>
      <c r="I12" s="74"/>
      <c r="J12" s="33">
        <v>14779277.739999998</v>
      </c>
      <c r="K12" s="6">
        <v>0</v>
      </c>
      <c r="L12" s="6">
        <v>131094.15</v>
      </c>
      <c r="M12" s="6">
        <f t="shared" si="2"/>
        <v>14648183.589999998</v>
      </c>
      <c r="N12" s="6">
        <v>1765.9399999999998</v>
      </c>
      <c r="O12" s="34">
        <f t="shared" si="3"/>
        <v>8295</v>
      </c>
      <c r="P12" s="74"/>
      <c r="Q12" s="33">
        <f t="shared" si="4"/>
        <v>13526363.77</v>
      </c>
      <c r="R12" s="6">
        <f t="shared" si="5"/>
        <v>14648183.589999998</v>
      </c>
      <c r="S12" s="87">
        <f t="shared" si="6"/>
        <v>1.0829</v>
      </c>
      <c r="T12" s="6">
        <f t="shared" si="7"/>
        <v>7842</v>
      </c>
      <c r="U12" s="4">
        <f t="shared" si="8"/>
        <v>8295</v>
      </c>
      <c r="V12" s="87">
        <f t="shared" si="9"/>
        <v>1.0578</v>
      </c>
      <c r="W12" s="161"/>
      <c r="X12" s="161"/>
      <c r="Y12" s="52"/>
      <c r="AA12" s="53"/>
      <c r="AB12" s="68"/>
      <c r="AD12" s="4"/>
      <c r="AF12" s="8"/>
      <c r="AG12" s="8"/>
      <c r="AH12" s="8"/>
      <c r="AI12" s="8"/>
    </row>
    <row r="13" spans="1:35" ht="12.75">
      <c r="A13" s="111">
        <v>5</v>
      </c>
      <c r="B13" s="1" t="s">
        <v>13</v>
      </c>
      <c r="C13" s="112"/>
      <c r="D13" s="33">
        <v>37689684.150000006</v>
      </c>
      <c r="E13" s="6">
        <v>0</v>
      </c>
      <c r="F13" s="6">
        <f t="shared" si="0"/>
        <v>37689684.150000006</v>
      </c>
      <c r="G13" s="6">
        <v>4373.25</v>
      </c>
      <c r="H13" s="34">
        <f t="shared" si="1"/>
        <v>8618</v>
      </c>
      <c r="I13" s="74"/>
      <c r="J13" s="33">
        <v>38480400.91</v>
      </c>
      <c r="K13" s="6">
        <v>0</v>
      </c>
      <c r="L13" s="6">
        <v>386395.32</v>
      </c>
      <c r="M13" s="6">
        <f t="shared" si="2"/>
        <v>38094005.589999996</v>
      </c>
      <c r="N13" s="6">
        <v>4337.63</v>
      </c>
      <c r="O13" s="34">
        <f t="shared" si="3"/>
        <v>8782</v>
      </c>
      <c r="P13" s="74"/>
      <c r="Q13" s="33">
        <f t="shared" si="4"/>
        <v>37689684.150000006</v>
      </c>
      <c r="R13" s="6">
        <f t="shared" si="5"/>
        <v>38094005.589999996</v>
      </c>
      <c r="S13" s="87">
        <f t="shared" si="6"/>
        <v>1.0107</v>
      </c>
      <c r="T13" s="6">
        <f t="shared" si="7"/>
        <v>8618</v>
      </c>
      <c r="U13" s="4">
        <f t="shared" si="8"/>
        <v>8782</v>
      </c>
      <c r="V13" s="87">
        <f t="shared" si="9"/>
        <v>1.019</v>
      </c>
      <c r="W13" s="161"/>
      <c r="X13" s="161"/>
      <c r="Y13" s="52"/>
      <c r="AA13" s="53"/>
      <c r="AB13" s="68"/>
      <c r="AD13" s="4"/>
      <c r="AF13" s="8"/>
      <c r="AG13" s="8"/>
      <c r="AH13" s="8"/>
      <c r="AI13" s="8"/>
    </row>
    <row r="14" spans="1:35" ht="12.75">
      <c r="A14" s="111">
        <v>6</v>
      </c>
      <c r="B14" s="1" t="s">
        <v>14</v>
      </c>
      <c r="C14" s="112"/>
      <c r="D14" s="33">
        <v>16976431.79</v>
      </c>
      <c r="E14" s="6">
        <v>0</v>
      </c>
      <c r="F14" s="6">
        <f t="shared" si="0"/>
        <v>16976431.79</v>
      </c>
      <c r="G14" s="6">
        <v>2230.52</v>
      </c>
      <c r="H14" s="34">
        <f t="shared" si="1"/>
        <v>7611</v>
      </c>
      <c r="I14" s="74"/>
      <c r="J14" s="33">
        <v>17887751.380000003</v>
      </c>
      <c r="K14" s="6">
        <v>0</v>
      </c>
      <c r="L14" s="6">
        <v>179671.29</v>
      </c>
      <c r="M14" s="6">
        <f t="shared" si="2"/>
        <v>17708080.090000004</v>
      </c>
      <c r="N14" s="6">
        <v>2190.7000000000003</v>
      </c>
      <c r="O14" s="34">
        <f t="shared" si="3"/>
        <v>8083</v>
      </c>
      <c r="P14" s="74"/>
      <c r="Q14" s="33">
        <f t="shared" si="4"/>
        <v>16976431.79</v>
      </c>
      <c r="R14" s="6">
        <f t="shared" si="5"/>
        <v>17708080.090000004</v>
      </c>
      <c r="S14" s="87">
        <f t="shared" si="6"/>
        <v>1.0431</v>
      </c>
      <c r="T14" s="6">
        <f t="shared" si="7"/>
        <v>7611</v>
      </c>
      <c r="U14" s="4">
        <f t="shared" si="8"/>
        <v>8083</v>
      </c>
      <c r="V14" s="87">
        <f t="shared" si="9"/>
        <v>1.062</v>
      </c>
      <c r="W14" s="161"/>
      <c r="X14" s="161"/>
      <c r="Y14" s="52"/>
      <c r="AA14" s="53"/>
      <c r="AB14" s="68"/>
      <c r="AD14" s="4"/>
      <c r="AF14" s="8"/>
      <c r="AG14" s="8"/>
      <c r="AH14" s="8"/>
      <c r="AI14" s="8"/>
    </row>
    <row r="15" spans="1:35" ht="12.75">
      <c r="A15" s="111">
        <v>7</v>
      </c>
      <c r="B15" s="1" t="s">
        <v>15</v>
      </c>
      <c r="C15" s="112"/>
      <c r="D15" s="33">
        <v>355785196.89</v>
      </c>
      <c r="E15" s="6">
        <v>11403302.200000003</v>
      </c>
      <c r="F15" s="6">
        <f t="shared" si="0"/>
        <v>344381894.69</v>
      </c>
      <c r="G15" s="6">
        <v>20161.79</v>
      </c>
      <c r="H15" s="34">
        <f t="shared" si="1"/>
        <v>17081</v>
      </c>
      <c r="I15" s="74"/>
      <c r="J15" s="33">
        <v>394639905.90000004</v>
      </c>
      <c r="K15" s="6">
        <v>12258537.780000003</v>
      </c>
      <c r="L15" s="6">
        <v>6262275.65</v>
      </c>
      <c r="M15" s="6">
        <f t="shared" si="2"/>
        <v>376119092.47</v>
      </c>
      <c r="N15" s="6">
        <v>20800.63</v>
      </c>
      <c r="O15" s="34">
        <f t="shared" si="3"/>
        <v>18082</v>
      </c>
      <c r="P15" s="74"/>
      <c r="Q15" s="33">
        <f t="shared" si="4"/>
        <v>344381894.69</v>
      </c>
      <c r="R15" s="6">
        <f t="shared" si="5"/>
        <v>376119092.47</v>
      </c>
      <c r="S15" s="87">
        <f t="shared" si="6"/>
        <v>1.0922</v>
      </c>
      <c r="T15" s="6">
        <f t="shared" si="7"/>
        <v>17081</v>
      </c>
      <c r="U15" s="4">
        <f t="shared" si="8"/>
        <v>18082</v>
      </c>
      <c r="V15" s="87">
        <f t="shared" si="9"/>
        <v>1.0586</v>
      </c>
      <c r="W15" s="161"/>
      <c r="X15" s="161"/>
      <c r="Y15" s="52"/>
      <c r="AA15" s="53"/>
      <c r="AB15" s="68"/>
      <c r="AD15" s="4"/>
      <c r="AF15" s="8"/>
      <c r="AG15" s="8"/>
      <c r="AH15" s="8"/>
      <c r="AI15" s="8"/>
    </row>
    <row r="16" spans="1:35" ht="12.75">
      <c r="A16" s="111">
        <v>8</v>
      </c>
      <c r="B16" s="1" t="s">
        <v>16</v>
      </c>
      <c r="C16" s="112"/>
      <c r="D16" s="33">
        <v>83928305.50999998</v>
      </c>
      <c r="E16" s="6">
        <v>0</v>
      </c>
      <c r="F16" s="6">
        <f t="shared" si="0"/>
        <v>83928305.50999998</v>
      </c>
      <c r="G16" s="6">
        <v>10491.38</v>
      </c>
      <c r="H16" s="34">
        <f t="shared" si="1"/>
        <v>8000</v>
      </c>
      <c r="I16" s="74"/>
      <c r="J16" s="33">
        <v>86632450.79</v>
      </c>
      <c r="K16" s="6">
        <v>0</v>
      </c>
      <c r="L16" s="6">
        <v>2829490.14</v>
      </c>
      <c r="M16" s="6">
        <f t="shared" si="2"/>
        <v>83802960.65</v>
      </c>
      <c r="N16" s="6">
        <v>10437.38</v>
      </c>
      <c r="O16" s="34">
        <f t="shared" si="3"/>
        <v>8029</v>
      </c>
      <c r="P16" s="74"/>
      <c r="Q16" s="33">
        <f t="shared" si="4"/>
        <v>83928305.50999998</v>
      </c>
      <c r="R16" s="6">
        <f t="shared" si="5"/>
        <v>83802960.65</v>
      </c>
      <c r="S16" s="87">
        <f t="shared" si="6"/>
        <v>0.9985</v>
      </c>
      <c r="T16" s="6">
        <f t="shared" si="7"/>
        <v>8000</v>
      </c>
      <c r="U16" s="4">
        <f t="shared" si="8"/>
        <v>8029</v>
      </c>
      <c r="V16" s="87">
        <f t="shared" si="9"/>
        <v>1.0036</v>
      </c>
      <c r="W16" s="161"/>
      <c r="X16" s="161"/>
      <c r="Y16" s="52"/>
      <c r="AA16" s="53"/>
      <c r="AB16" s="68"/>
      <c r="AD16" s="4"/>
      <c r="AF16" s="8"/>
      <c r="AG16" s="8"/>
      <c r="AH16" s="8"/>
      <c r="AI16" s="8"/>
    </row>
    <row r="17" spans="1:35" ht="12.75">
      <c r="A17" s="111">
        <v>9</v>
      </c>
      <c r="B17" s="1" t="s">
        <v>17</v>
      </c>
      <c r="C17" s="112"/>
      <c r="D17" s="33">
        <v>7871128.4799999995</v>
      </c>
      <c r="E17" s="6">
        <v>0</v>
      </c>
      <c r="F17" s="6">
        <f t="shared" si="0"/>
        <v>7871128.4799999995</v>
      </c>
      <c r="G17" s="6">
        <v>629.79</v>
      </c>
      <c r="H17" s="34">
        <f t="shared" si="1"/>
        <v>12498</v>
      </c>
      <c r="I17" s="74"/>
      <c r="J17" s="33">
        <v>8187075.819999998</v>
      </c>
      <c r="K17" s="6">
        <v>0</v>
      </c>
      <c r="L17" s="6">
        <v>77185.19</v>
      </c>
      <c r="M17" s="6">
        <f t="shared" si="2"/>
        <v>8109890.629999998</v>
      </c>
      <c r="N17" s="6">
        <v>635.6</v>
      </c>
      <c r="O17" s="34">
        <f t="shared" si="3"/>
        <v>12759</v>
      </c>
      <c r="P17" s="74"/>
      <c r="Q17" s="33">
        <f t="shared" si="4"/>
        <v>7871128.4799999995</v>
      </c>
      <c r="R17" s="6">
        <f t="shared" si="5"/>
        <v>8109890.629999998</v>
      </c>
      <c r="S17" s="87">
        <f t="shared" si="6"/>
        <v>1.0303</v>
      </c>
      <c r="T17" s="6">
        <f t="shared" si="7"/>
        <v>12498</v>
      </c>
      <c r="U17" s="4">
        <f t="shared" si="8"/>
        <v>12759</v>
      </c>
      <c r="V17" s="87">
        <f t="shared" si="9"/>
        <v>1.0209</v>
      </c>
      <c r="W17" s="161"/>
      <c r="X17" s="161"/>
      <c r="Y17" s="52"/>
      <c r="AA17" s="53"/>
      <c r="AB17" s="68"/>
      <c r="AD17" s="4"/>
      <c r="AF17" s="8"/>
      <c r="AG17" s="8"/>
      <c r="AH17" s="8"/>
      <c r="AI17" s="8"/>
    </row>
    <row r="18" spans="1:35" ht="12.75">
      <c r="A18" s="111">
        <v>10</v>
      </c>
      <c r="B18" s="1" t="s">
        <v>3</v>
      </c>
      <c r="C18" s="112"/>
      <c r="D18" s="33">
        <v>75716232.74000002</v>
      </c>
      <c r="E18" s="6">
        <v>0</v>
      </c>
      <c r="F18" s="6">
        <f t="shared" si="0"/>
        <v>75716232.74000002</v>
      </c>
      <c r="G18" s="6">
        <v>10334.48</v>
      </c>
      <c r="H18" s="34">
        <f t="shared" si="1"/>
        <v>7327</v>
      </c>
      <c r="I18" s="74"/>
      <c r="J18" s="33">
        <v>78785015.9</v>
      </c>
      <c r="K18" s="6">
        <v>0</v>
      </c>
      <c r="L18" s="6">
        <v>759170.04</v>
      </c>
      <c r="M18" s="6">
        <f t="shared" si="2"/>
        <v>78025845.86</v>
      </c>
      <c r="N18" s="6">
        <v>10248.630000000001</v>
      </c>
      <c r="O18" s="34">
        <f t="shared" si="3"/>
        <v>7613</v>
      </c>
      <c r="P18" s="74"/>
      <c r="Q18" s="33">
        <f t="shared" si="4"/>
        <v>75716232.74000002</v>
      </c>
      <c r="R18" s="6">
        <f t="shared" si="5"/>
        <v>78025845.86</v>
      </c>
      <c r="S18" s="87">
        <f t="shared" si="6"/>
        <v>1.0305</v>
      </c>
      <c r="T18" s="6">
        <f t="shared" si="7"/>
        <v>7327</v>
      </c>
      <c r="U18" s="4">
        <f t="shared" si="8"/>
        <v>7613</v>
      </c>
      <c r="V18" s="87">
        <f t="shared" si="9"/>
        <v>1.039</v>
      </c>
      <c r="W18" s="161"/>
      <c r="X18" s="161"/>
      <c r="Y18" s="52"/>
      <c r="AA18" s="53"/>
      <c r="AB18" s="68"/>
      <c r="AD18" s="4"/>
      <c r="AF18" s="8"/>
      <c r="AG18" s="8"/>
      <c r="AH18" s="8"/>
      <c r="AI18" s="8"/>
    </row>
    <row r="19" spans="1:35" ht="12.75">
      <c r="A19" s="111">
        <v>11</v>
      </c>
      <c r="B19" s="1" t="s">
        <v>18</v>
      </c>
      <c r="C19" s="112"/>
      <c r="D19" s="33">
        <v>7213542.449999999</v>
      </c>
      <c r="E19" s="6">
        <v>0</v>
      </c>
      <c r="F19" s="6">
        <f t="shared" si="0"/>
        <v>7213542.449999999</v>
      </c>
      <c r="G19" s="6">
        <v>895.3199999999999</v>
      </c>
      <c r="H19" s="34">
        <f t="shared" si="1"/>
        <v>8057</v>
      </c>
      <c r="I19" s="74"/>
      <c r="J19" s="33">
        <v>7074869.469999999</v>
      </c>
      <c r="K19" s="6">
        <v>0</v>
      </c>
      <c r="L19" s="6">
        <v>14101.07</v>
      </c>
      <c r="M19" s="6">
        <f t="shared" si="2"/>
        <v>7060768.3999999985</v>
      </c>
      <c r="N19" s="6">
        <v>863.57</v>
      </c>
      <c r="O19" s="34">
        <f t="shared" si="3"/>
        <v>8176</v>
      </c>
      <c r="P19" s="74"/>
      <c r="Q19" s="33">
        <f t="shared" si="4"/>
        <v>7213542.449999999</v>
      </c>
      <c r="R19" s="6">
        <f t="shared" si="5"/>
        <v>7060768.3999999985</v>
      </c>
      <c r="S19" s="87">
        <f t="shared" si="6"/>
        <v>0.9788</v>
      </c>
      <c r="T19" s="6">
        <f t="shared" si="7"/>
        <v>8057</v>
      </c>
      <c r="U19" s="4">
        <f t="shared" si="8"/>
        <v>8176</v>
      </c>
      <c r="V19" s="87">
        <f t="shared" si="9"/>
        <v>1.0148</v>
      </c>
      <c r="W19" s="161"/>
      <c r="X19" s="161"/>
      <c r="Y19" s="52"/>
      <c r="AA19" s="53"/>
      <c r="AB19" s="68"/>
      <c r="AD19" s="4"/>
      <c r="AF19" s="8"/>
      <c r="AG19" s="8"/>
      <c r="AH19" s="8"/>
      <c r="AI19" s="8"/>
    </row>
    <row r="20" spans="1:35" ht="12.75">
      <c r="A20" s="111">
        <v>12</v>
      </c>
      <c r="B20" s="1" t="s">
        <v>19</v>
      </c>
      <c r="C20" s="112"/>
      <c r="D20" s="33">
        <v>43957018.74999999</v>
      </c>
      <c r="E20" s="6">
        <v>0</v>
      </c>
      <c r="F20" s="6">
        <f t="shared" si="0"/>
        <v>43957018.74999999</v>
      </c>
      <c r="G20" s="6">
        <v>4953.53</v>
      </c>
      <c r="H20" s="34">
        <f t="shared" si="1"/>
        <v>8874</v>
      </c>
      <c r="I20" s="74"/>
      <c r="J20" s="33">
        <v>45160191.19</v>
      </c>
      <c r="K20" s="6">
        <v>0</v>
      </c>
      <c r="L20" s="6">
        <v>158723.63</v>
      </c>
      <c r="M20" s="6">
        <f t="shared" si="2"/>
        <v>45001467.559999995</v>
      </c>
      <c r="N20" s="6">
        <v>4982.3099999999995</v>
      </c>
      <c r="O20" s="34">
        <f t="shared" si="3"/>
        <v>9032</v>
      </c>
      <c r="P20" s="74"/>
      <c r="Q20" s="33">
        <f t="shared" si="4"/>
        <v>43957018.74999999</v>
      </c>
      <c r="R20" s="6">
        <f t="shared" si="5"/>
        <v>45001467.559999995</v>
      </c>
      <c r="S20" s="87">
        <f t="shared" si="6"/>
        <v>1.0238</v>
      </c>
      <c r="T20" s="6">
        <f t="shared" si="7"/>
        <v>8874</v>
      </c>
      <c r="U20" s="4">
        <f t="shared" si="8"/>
        <v>9032</v>
      </c>
      <c r="V20" s="87">
        <f t="shared" si="9"/>
        <v>1.0178</v>
      </c>
      <c r="W20" s="161"/>
      <c r="X20" s="161"/>
      <c r="Y20" s="52"/>
      <c r="AA20" s="53"/>
      <c r="AB20" s="68"/>
      <c r="AD20" s="4"/>
      <c r="AF20" s="8"/>
      <c r="AG20" s="8"/>
      <c r="AH20" s="8"/>
      <c r="AI20" s="8"/>
    </row>
    <row r="21" spans="1:35" ht="12.75">
      <c r="A21" s="111">
        <v>13</v>
      </c>
      <c r="B21" s="1" t="s">
        <v>20</v>
      </c>
      <c r="C21" s="112"/>
      <c r="D21" s="33">
        <v>18259370.55</v>
      </c>
      <c r="E21" s="6">
        <v>0</v>
      </c>
      <c r="F21" s="6">
        <f t="shared" si="0"/>
        <v>18259370.55</v>
      </c>
      <c r="G21" s="6">
        <v>2036.1399999999999</v>
      </c>
      <c r="H21" s="34">
        <f t="shared" si="1"/>
        <v>8968</v>
      </c>
      <c r="I21" s="74"/>
      <c r="J21" s="33">
        <v>19256042.93</v>
      </c>
      <c r="K21" s="6">
        <v>0</v>
      </c>
      <c r="L21" s="6">
        <v>648607</v>
      </c>
      <c r="M21" s="6">
        <f t="shared" si="2"/>
        <v>18607435.93</v>
      </c>
      <c r="N21" s="6">
        <v>1946.1899999999998</v>
      </c>
      <c r="O21" s="34">
        <f t="shared" si="3"/>
        <v>9561</v>
      </c>
      <c r="P21" s="74"/>
      <c r="Q21" s="33">
        <f t="shared" si="4"/>
        <v>18259370.55</v>
      </c>
      <c r="R21" s="6">
        <f t="shared" si="5"/>
        <v>18607435.93</v>
      </c>
      <c r="S21" s="87">
        <f t="shared" si="6"/>
        <v>1.0191</v>
      </c>
      <c r="T21" s="6">
        <f t="shared" si="7"/>
        <v>8968</v>
      </c>
      <c r="U21" s="4">
        <f t="shared" si="8"/>
        <v>9561</v>
      </c>
      <c r="V21" s="87">
        <f t="shared" si="9"/>
        <v>1.0661</v>
      </c>
      <c r="W21" s="161"/>
      <c r="X21" s="161"/>
      <c r="Y21" s="52"/>
      <c r="AA21" s="53"/>
      <c r="AB21" s="68"/>
      <c r="AD21" s="4"/>
      <c r="AF21" s="8"/>
      <c r="AG21" s="8"/>
      <c r="AH21" s="8"/>
      <c r="AI21" s="8"/>
    </row>
    <row r="22" spans="1:35" ht="12.75">
      <c r="A22" s="111">
        <v>14</v>
      </c>
      <c r="B22" s="1" t="s">
        <v>21</v>
      </c>
      <c r="C22" s="112"/>
      <c r="D22" s="33">
        <v>29665439.139999997</v>
      </c>
      <c r="E22" s="6">
        <v>0</v>
      </c>
      <c r="F22" s="6">
        <f t="shared" si="0"/>
        <v>29665439.139999997</v>
      </c>
      <c r="G22" s="6">
        <v>3179.13</v>
      </c>
      <c r="H22" s="34">
        <f t="shared" si="1"/>
        <v>9331</v>
      </c>
      <c r="I22" s="74"/>
      <c r="J22" s="33">
        <v>30129416.540000003</v>
      </c>
      <c r="K22" s="6">
        <v>0</v>
      </c>
      <c r="L22" s="6">
        <v>94393</v>
      </c>
      <c r="M22" s="6">
        <f t="shared" si="2"/>
        <v>30035023.540000003</v>
      </c>
      <c r="N22" s="6">
        <v>3167.8700000000003</v>
      </c>
      <c r="O22" s="34">
        <f t="shared" si="3"/>
        <v>9481</v>
      </c>
      <c r="P22" s="74"/>
      <c r="Q22" s="33">
        <f t="shared" si="4"/>
        <v>29665439.139999997</v>
      </c>
      <c r="R22" s="6">
        <f t="shared" si="5"/>
        <v>30035023.540000003</v>
      </c>
      <c r="S22" s="87">
        <f t="shared" si="6"/>
        <v>1.0125</v>
      </c>
      <c r="T22" s="6">
        <f t="shared" si="7"/>
        <v>9331</v>
      </c>
      <c r="U22" s="4">
        <f t="shared" si="8"/>
        <v>9481</v>
      </c>
      <c r="V22" s="87">
        <f t="shared" si="9"/>
        <v>1.0161</v>
      </c>
      <c r="W22" s="161"/>
      <c r="X22" s="161"/>
      <c r="Y22" s="52"/>
      <c r="AA22" s="53"/>
      <c r="AB22" s="68"/>
      <c r="AD22" s="4"/>
      <c r="AF22" s="8"/>
      <c r="AG22" s="8"/>
      <c r="AH22" s="8"/>
      <c r="AI22" s="8"/>
    </row>
    <row r="23" spans="1:35" ht="12.75">
      <c r="A23" s="111">
        <v>15</v>
      </c>
      <c r="B23" s="1" t="s">
        <v>22</v>
      </c>
      <c r="C23" s="112"/>
      <c r="D23" s="33">
        <v>17713479.23</v>
      </c>
      <c r="E23" s="6">
        <v>0</v>
      </c>
      <c r="F23" s="6">
        <f t="shared" si="0"/>
        <v>17713479.23</v>
      </c>
      <c r="G23" s="6">
        <v>1898.84</v>
      </c>
      <c r="H23" s="34">
        <f t="shared" si="1"/>
        <v>9329</v>
      </c>
      <c r="I23" s="74"/>
      <c r="J23" s="33">
        <v>19063166.08</v>
      </c>
      <c r="K23" s="6">
        <v>0</v>
      </c>
      <c r="L23" s="6">
        <v>544175.02</v>
      </c>
      <c r="M23" s="6">
        <f t="shared" si="2"/>
        <v>18518991.06</v>
      </c>
      <c r="N23" s="6">
        <v>1906.27</v>
      </c>
      <c r="O23" s="34">
        <f t="shared" si="3"/>
        <v>9715</v>
      </c>
      <c r="P23" s="74"/>
      <c r="Q23" s="33">
        <f t="shared" si="4"/>
        <v>17713479.23</v>
      </c>
      <c r="R23" s="6">
        <f t="shared" si="5"/>
        <v>18518991.06</v>
      </c>
      <c r="S23" s="87">
        <f t="shared" si="6"/>
        <v>1.0455</v>
      </c>
      <c r="T23" s="6">
        <f t="shared" si="7"/>
        <v>9329</v>
      </c>
      <c r="U23" s="4">
        <f t="shared" si="8"/>
        <v>9715</v>
      </c>
      <c r="V23" s="87">
        <f t="shared" si="9"/>
        <v>1.0414</v>
      </c>
      <c r="W23" s="161"/>
      <c r="X23" s="161"/>
      <c r="Y23" s="52"/>
      <c r="AA23" s="53"/>
      <c r="AB23" s="68"/>
      <c r="AD23" s="4"/>
      <c r="AF23" s="8"/>
      <c r="AG23" s="8"/>
      <c r="AH23" s="8"/>
      <c r="AI23" s="8"/>
    </row>
    <row r="24" spans="1:35" ht="12.75">
      <c r="A24" s="111">
        <v>16</v>
      </c>
      <c r="B24" s="1" t="s">
        <v>23</v>
      </c>
      <c r="C24" s="112"/>
      <c r="D24" s="33">
        <v>64019395.309999995</v>
      </c>
      <c r="E24" s="6">
        <v>0</v>
      </c>
      <c r="F24" s="6">
        <f t="shared" si="0"/>
        <v>64019395.309999995</v>
      </c>
      <c r="G24" s="6">
        <v>8192.74</v>
      </c>
      <c r="H24" s="34">
        <f t="shared" si="1"/>
        <v>7814</v>
      </c>
      <c r="I24" s="74"/>
      <c r="J24" s="33">
        <v>64711467.59000001</v>
      </c>
      <c r="K24" s="6">
        <v>0</v>
      </c>
      <c r="L24" s="6">
        <v>1010433.08</v>
      </c>
      <c r="M24" s="6">
        <f t="shared" si="2"/>
        <v>63701034.51000001</v>
      </c>
      <c r="N24" s="6">
        <v>8075.37</v>
      </c>
      <c r="O24" s="34">
        <f t="shared" si="3"/>
        <v>7888</v>
      </c>
      <c r="P24" s="74"/>
      <c r="Q24" s="33">
        <f t="shared" si="4"/>
        <v>64019395.309999995</v>
      </c>
      <c r="R24" s="6">
        <f t="shared" si="5"/>
        <v>63701034.51000001</v>
      </c>
      <c r="S24" s="87">
        <f t="shared" si="6"/>
        <v>0.995</v>
      </c>
      <c r="T24" s="6">
        <f t="shared" si="7"/>
        <v>7814</v>
      </c>
      <c r="U24" s="4">
        <f t="shared" si="8"/>
        <v>7888</v>
      </c>
      <c r="V24" s="87">
        <f t="shared" si="9"/>
        <v>1.0095</v>
      </c>
      <c r="W24" s="161"/>
      <c r="X24" s="161"/>
      <c r="Y24" s="52"/>
      <c r="AA24" s="53"/>
      <c r="AB24" s="68"/>
      <c r="AD24" s="4"/>
      <c r="AF24" s="8"/>
      <c r="AG24" s="8"/>
      <c r="AH24" s="8"/>
      <c r="AI24" s="8"/>
    </row>
    <row r="25" spans="1:35" ht="12.75">
      <c r="A25" s="111">
        <v>17</v>
      </c>
      <c r="B25" s="1" t="s">
        <v>24</v>
      </c>
      <c r="C25" s="112"/>
      <c r="D25" s="33">
        <v>31130530.34</v>
      </c>
      <c r="E25" s="6">
        <v>0</v>
      </c>
      <c r="F25" s="6">
        <f t="shared" si="0"/>
        <v>31130530.34</v>
      </c>
      <c r="G25" s="6">
        <v>4104.6900000000005</v>
      </c>
      <c r="H25" s="34">
        <f t="shared" si="1"/>
        <v>7584</v>
      </c>
      <c r="I25" s="74"/>
      <c r="J25" s="33">
        <v>33055127.53</v>
      </c>
      <c r="K25" s="6">
        <v>0</v>
      </c>
      <c r="L25" s="6">
        <v>244918.09</v>
      </c>
      <c r="M25" s="6">
        <f t="shared" si="2"/>
        <v>32810209.44</v>
      </c>
      <c r="N25" s="6">
        <v>4121.36</v>
      </c>
      <c r="O25" s="34">
        <f t="shared" si="3"/>
        <v>7961</v>
      </c>
      <c r="P25" s="74"/>
      <c r="Q25" s="33">
        <f t="shared" si="4"/>
        <v>31130530.34</v>
      </c>
      <c r="R25" s="6">
        <f t="shared" si="5"/>
        <v>32810209.44</v>
      </c>
      <c r="S25" s="87">
        <f t="shared" si="6"/>
        <v>1.054</v>
      </c>
      <c r="T25" s="6">
        <f t="shared" si="7"/>
        <v>7584</v>
      </c>
      <c r="U25" s="4">
        <f t="shared" si="8"/>
        <v>7961</v>
      </c>
      <c r="V25" s="87">
        <f t="shared" si="9"/>
        <v>1.0497</v>
      </c>
      <c r="W25" s="161"/>
      <c r="X25" s="161"/>
      <c r="Y25" s="52"/>
      <c r="AA25" s="53"/>
      <c r="AB25" s="68"/>
      <c r="AD25" s="4"/>
      <c r="AF25" s="8"/>
      <c r="AG25" s="8"/>
      <c r="AH25" s="8"/>
      <c r="AI25" s="8"/>
    </row>
    <row r="26" spans="1:35" ht="12.75">
      <c r="A26" s="111">
        <v>18</v>
      </c>
      <c r="B26" s="1" t="s">
        <v>25</v>
      </c>
      <c r="C26" s="112"/>
      <c r="D26" s="33">
        <v>34544389.32</v>
      </c>
      <c r="E26" s="6">
        <v>0</v>
      </c>
      <c r="F26" s="6">
        <f t="shared" si="0"/>
        <v>34544389.32</v>
      </c>
      <c r="G26" s="6">
        <v>4272.5</v>
      </c>
      <c r="H26" s="34">
        <f t="shared" si="1"/>
        <v>8085</v>
      </c>
      <c r="I26" s="74"/>
      <c r="J26" s="33">
        <v>37952867.5</v>
      </c>
      <c r="K26" s="6">
        <v>13037.5</v>
      </c>
      <c r="L26" s="6">
        <v>376034.03</v>
      </c>
      <c r="M26" s="6">
        <f t="shared" si="2"/>
        <v>37563795.97</v>
      </c>
      <c r="N26" s="6">
        <v>4182.17</v>
      </c>
      <c r="O26" s="34">
        <f t="shared" si="3"/>
        <v>8982</v>
      </c>
      <c r="P26" s="74"/>
      <c r="Q26" s="33">
        <f t="shared" si="4"/>
        <v>34544389.32</v>
      </c>
      <c r="R26" s="6">
        <f t="shared" si="5"/>
        <v>37563795.97</v>
      </c>
      <c r="S26" s="87">
        <f t="shared" si="6"/>
        <v>1.0874</v>
      </c>
      <c r="T26" s="6">
        <f t="shared" si="7"/>
        <v>8085</v>
      </c>
      <c r="U26" s="4">
        <f t="shared" si="8"/>
        <v>8982</v>
      </c>
      <c r="V26" s="87">
        <f t="shared" si="9"/>
        <v>1.1109</v>
      </c>
      <c r="W26" s="161"/>
      <c r="X26" s="161"/>
      <c r="Y26" s="52"/>
      <c r="AA26" s="53"/>
      <c r="AB26" s="68"/>
      <c r="AD26" s="4"/>
      <c r="AF26" s="8"/>
      <c r="AG26" s="8"/>
      <c r="AH26" s="8"/>
      <c r="AI26" s="8"/>
    </row>
    <row r="27" spans="1:35" ht="12.75">
      <c r="A27" s="111">
        <v>19</v>
      </c>
      <c r="B27" s="1" t="s">
        <v>26</v>
      </c>
      <c r="C27" s="112"/>
      <c r="D27" s="33">
        <v>9323386.98</v>
      </c>
      <c r="E27" s="6">
        <v>0</v>
      </c>
      <c r="F27" s="6">
        <f t="shared" si="0"/>
        <v>9323386.98</v>
      </c>
      <c r="G27" s="6">
        <v>797.18</v>
      </c>
      <c r="H27" s="34">
        <f t="shared" si="1"/>
        <v>11695</v>
      </c>
      <c r="I27" s="74"/>
      <c r="J27" s="33">
        <v>9113985.17</v>
      </c>
      <c r="K27" s="6">
        <v>0</v>
      </c>
      <c r="L27" s="6">
        <v>91924.63</v>
      </c>
      <c r="M27" s="6">
        <f t="shared" si="2"/>
        <v>9022060.54</v>
      </c>
      <c r="N27" s="6">
        <v>771.7</v>
      </c>
      <c r="O27" s="34">
        <f t="shared" si="3"/>
        <v>11691</v>
      </c>
      <c r="P27" s="74"/>
      <c r="Q27" s="33">
        <f t="shared" si="4"/>
        <v>9323386.98</v>
      </c>
      <c r="R27" s="6">
        <f t="shared" si="5"/>
        <v>9022060.54</v>
      </c>
      <c r="S27" s="87">
        <f t="shared" si="6"/>
        <v>0.9677</v>
      </c>
      <c r="T27" s="6">
        <f t="shared" si="7"/>
        <v>11695</v>
      </c>
      <c r="U27" s="4">
        <f t="shared" si="8"/>
        <v>11691</v>
      </c>
      <c r="V27" s="87">
        <f t="shared" si="9"/>
        <v>0.9997</v>
      </c>
      <c r="W27" s="161"/>
      <c r="X27" s="161"/>
      <c r="Y27" s="52"/>
      <c r="AA27" s="53"/>
      <c r="AB27" s="68"/>
      <c r="AD27" s="4"/>
      <c r="AF27" s="8"/>
      <c r="AG27" s="8"/>
      <c r="AH27" s="8"/>
      <c r="AI27" s="8"/>
    </row>
    <row r="28" spans="1:35" ht="12.75">
      <c r="A28" s="111">
        <v>20</v>
      </c>
      <c r="B28" s="1" t="s">
        <v>27</v>
      </c>
      <c r="C28" s="112"/>
      <c r="D28" s="33">
        <v>19228329.73</v>
      </c>
      <c r="E28" s="6">
        <v>0</v>
      </c>
      <c r="F28" s="6">
        <f t="shared" si="0"/>
        <v>19228329.73</v>
      </c>
      <c r="G28" s="6">
        <v>2012.11</v>
      </c>
      <c r="H28" s="34">
        <f t="shared" si="1"/>
        <v>9556</v>
      </c>
      <c r="I28" s="74"/>
      <c r="J28" s="33">
        <v>18129071.470000003</v>
      </c>
      <c r="K28" s="6">
        <v>0</v>
      </c>
      <c r="L28" s="6">
        <v>216000</v>
      </c>
      <c r="M28" s="6">
        <f t="shared" si="2"/>
        <v>17913071.470000003</v>
      </c>
      <c r="N28" s="6">
        <v>1982.84</v>
      </c>
      <c r="O28" s="34">
        <f t="shared" si="3"/>
        <v>9034</v>
      </c>
      <c r="P28" s="74"/>
      <c r="Q28" s="33">
        <f t="shared" si="4"/>
        <v>19228329.73</v>
      </c>
      <c r="R28" s="6">
        <f t="shared" si="5"/>
        <v>17913071.470000003</v>
      </c>
      <c r="S28" s="87">
        <f t="shared" si="6"/>
        <v>0.9316</v>
      </c>
      <c r="T28" s="6">
        <f t="shared" si="7"/>
        <v>9556</v>
      </c>
      <c r="U28" s="4">
        <f t="shared" si="8"/>
        <v>9034</v>
      </c>
      <c r="V28" s="87">
        <f t="shared" si="9"/>
        <v>0.9454</v>
      </c>
      <c r="W28" s="161"/>
      <c r="X28" s="161"/>
      <c r="Y28" s="52"/>
      <c r="AA28" s="53"/>
      <c r="AB28" s="68"/>
      <c r="AD28" s="4"/>
      <c r="AF28" s="8"/>
      <c r="AG28" s="8"/>
      <c r="AH28" s="8"/>
      <c r="AI28" s="8"/>
    </row>
    <row r="29" spans="1:35" ht="12.75">
      <c r="A29" s="111">
        <v>21</v>
      </c>
      <c r="B29" s="1" t="s">
        <v>28</v>
      </c>
      <c r="C29" s="112"/>
      <c r="D29" s="33">
        <v>466791574.03000003</v>
      </c>
      <c r="E29" s="6">
        <v>0</v>
      </c>
      <c r="F29" s="6">
        <f t="shared" si="0"/>
        <v>466791574.03000003</v>
      </c>
      <c r="G29" s="6">
        <v>58010.69000000001</v>
      </c>
      <c r="H29" s="34">
        <f t="shared" si="1"/>
        <v>8047</v>
      </c>
      <c r="I29" s="74"/>
      <c r="J29" s="33">
        <v>473563991.18</v>
      </c>
      <c r="K29" s="6">
        <v>0</v>
      </c>
      <c r="L29" s="6">
        <v>1445822.98</v>
      </c>
      <c r="M29" s="6">
        <f t="shared" si="2"/>
        <v>472118168.2</v>
      </c>
      <c r="N29" s="6">
        <v>58313.12000000001</v>
      </c>
      <c r="O29" s="34">
        <f t="shared" si="3"/>
        <v>8096</v>
      </c>
      <c r="P29" s="74"/>
      <c r="Q29" s="33">
        <f t="shared" si="4"/>
        <v>466791574.03000003</v>
      </c>
      <c r="R29" s="6">
        <f t="shared" si="5"/>
        <v>472118168.2</v>
      </c>
      <c r="S29" s="87">
        <f t="shared" si="6"/>
        <v>1.0114</v>
      </c>
      <c r="T29" s="6">
        <f t="shared" si="7"/>
        <v>8047</v>
      </c>
      <c r="U29" s="4">
        <f t="shared" si="8"/>
        <v>8096</v>
      </c>
      <c r="V29" s="87">
        <f t="shared" si="9"/>
        <v>1.0061</v>
      </c>
      <c r="W29" s="161"/>
      <c r="X29" s="161"/>
      <c r="Y29" s="52"/>
      <c r="AA29" s="53"/>
      <c r="AB29" s="68"/>
      <c r="AD29" s="4"/>
      <c r="AF29" s="8"/>
      <c r="AG29" s="8"/>
      <c r="AH29" s="8"/>
      <c r="AI29" s="8"/>
    </row>
    <row r="30" spans="1:35" ht="12.75">
      <c r="A30" s="111">
        <v>22</v>
      </c>
      <c r="B30" s="1" t="s">
        <v>29</v>
      </c>
      <c r="C30" s="112"/>
      <c r="D30" s="33">
        <v>18549926.049999997</v>
      </c>
      <c r="E30" s="6">
        <v>0</v>
      </c>
      <c r="F30" s="6">
        <f t="shared" si="0"/>
        <v>18549926.049999997</v>
      </c>
      <c r="G30" s="6">
        <v>2046.69</v>
      </c>
      <c r="H30" s="34">
        <f t="shared" si="1"/>
        <v>9063</v>
      </c>
      <c r="I30" s="74"/>
      <c r="J30" s="33">
        <v>18584948.700000003</v>
      </c>
      <c r="K30" s="6">
        <v>0</v>
      </c>
      <c r="L30" s="6">
        <v>18000</v>
      </c>
      <c r="M30" s="6">
        <f t="shared" si="2"/>
        <v>18566948.700000003</v>
      </c>
      <c r="N30" s="6">
        <v>2043.91</v>
      </c>
      <c r="O30" s="34">
        <f t="shared" si="3"/>
        <v>9084</v>
      </c>
      <c r="P30" s="74"/>
      <c r="Q30" s="33">
        <f t="shared" si="4"/>
        <v>18549926.049999997</v>
      </c>
      <c r="R30" s="6">
        <f t="shared" si="5"/>
        <v>18566948.700000003</v>
      </c>
      <c r="S30" s="87">
        <f t="shared" si="6"/>
        <v>1.0009</v>
      </c>
      <c r="T30" s="6">
        <f t="shared" si="7"/>
        <v>9063</v>
      </c>
      <c r="U30" s="4">
        <f t="shared" si="8"/>
        <v>9084</v>
      </c>
      <c r="V30" s="87">
        <f t="shared" si="9"/>
        <v>1.0023</v>
      </c>
      <c r="W30" s="161"/>
      <c r="X30" s="161"/>
      <c r="Y30" s="52"/>
      <c r="AA30" s="53"/>
      <c r="AB30" s="68"/>
      <c r="AD30" s="4"/>
      <c r="AF30" s="8"/>
      <c r="AG30" s="8"/>
      <c r="AH30" s="8"/>
      <c r="AI30" s="8"/>
    </row>
    <row r="31" spans="1:35" ht="12.75">
      <c r="A31" s="111">
        <v>23</v>
      </c>
      <c r="B31" s="1" t="s">
        <v>30</v>
      </c>
      <c r="C31" s="112"/>
      <c r="D31" s="33">
        <v>5796311.600000001</v>
      </c>
      <c r="E31" s="6">
        <v>0</v>
      </c>
      <c r="F31" s="6">
        <f t="shared" si="0"/>
        <v>5796311.600000001</v>
      </c>
      <c r="G31" s="6">
        <v>704.88</v>
      </c>
      <c r="H31" s="34">
        <f t="shared" si="1"/>
        <v>8223</v>
      </c>
      <c r="I31" s="74"/>
      <c r="J31" s="33">
        <v>5872360.41</v>
      </c>
      <c r="K31" s="6">
        <v>0</v>
      </c>
      <c r="L31" s="6">
        <v>0</v>
      </c>
      <c r="M31" s="6">
        <f t="shared" si="2"/>
        <v>5872360.41</v>
      </c>
      <c r="N31" s="6">
        <v>690.25</v>
      </c>
      <c r="O31" s="34">
        <f t="shared" si="3"/>
        <v>8508</v>
      </c>
      <c r="P31" s="74"/>
      <c r="Q31" s="33">
        <f t="shared" si="4"/>
        <v>5796311.600000001</v>
      </c>
      <c r="R31" s="6">
        <f t="shared" si="5"/>
        <v>5872360.41</v>
      </c>
      <c r="S31" s="87">
        <f t="shared" si="6"/>
        <v>1.0131</v>
      </c>
      <c r="T31" s="6">
        <f t="shared" si="7"/>
        <v>8223</v>
      </c>
      <c r="U31" s="4">
        <f t="shared" si="8"/>
        <v>8508</v>
      </c>
      <c r="V31" s="87">
        <f t="shared" si="9"/>
        <v>1.0347</v>
      </c>
      <c r="W31" s="161"/>
      <c r="X31" s="161"/>
      <c r="Y31" s="52"/>
      <c r="AA31" s="53"/>
      <c r="AB31" s="68"/>
      <c r="AD31" s="4"/>
      <c r="AF31" s="8"/>
      <c r="AG31" s="8"/>
      <c r="AH31" s="8"/>
      <c r="AI31" s="8"/>
    </row>
    <row r="32" spans="1:35" ht="12.75">
      <c r="A32" s="111">
        <v>24</v>
      </c>
      <c r="B32" s="1" t="s">
        <v>31</v>
      </c>
      <c r="C32" s="112"/>
      <c r="D32" s="33">
        <v>58870940.61</v>
      </c>
      <c r="E32" s="6">
        <v>0</v>
      </c>
      <c r="F32" s="6">
        <f t="shared" si="0"/>
        <v>58870940.61</v>
      </c>
      <c r="G32" s="6">
        <v>7507.82</v>
      </c>
      <c r="H32" s="34">
        <f t="shared" si="1"/>
        <v>7841</v>
      </c>
      <c r="I32" s="74"/>
      <c r="J32" s="33">
        <v>63877589.58</v>
      </c>
      <c r="K32" s="6">
        <v>0</v>
      </c>
      <c r="L32" s="6">
        <v>284289</v>
      </c>
      <c r="M32" s="6">
        <f t="shared" si="2"/>
        <v>63593300.58</v>
      </c>
      <c r="N32" s="6">
        <v>7614.500000000001</v>
      </c>
      <c r="O32" s="34">
        <f t="shared" si="3"/>
        <v>8352</v>
      </c>
      <c r="P32" s="74"/>
      <c r="Q32" s="33">
        <f t="shared" si="4"/>
        <v>58870940.61</v>
      </c>
      <c r="R32" s="6">
        <f t="shared" si="5"/>
        <v>63593300.58</v>
      </c>
      <c r="S32" s="87">
        <f t="shared" si="6"/>
        <v>1.0802</v>
      </c>
      <c r="T32" s="6">
        <f t="shared" si="7"/>
        <v>7841</v>
      </c>
      <c r="U32" s="4">
        <f t="shared" si="8"/>
        <v>8352</v>
      </c>
      <c r="V32" s="87">
        <f t="shared" si="9"/>
        <v>1.0652</v>
      </c>
      <c r="W32" s="161"/>
      <c r="X32" s="161"/>
      <c r="Y32" s="52"/>
      <c r="AA32" s="53"/>
      <c r="AB32" s="68"/>
      <c r="AD32" s="4"/>
      <c r="AF32" s="8"/>
      <c r="AG32" s="8"/>
      <c r="AH32" s="8"/>
      <c r="AI32" s="8"/>
    </row>
    <row r="33" spans="1:35" ht="12.75">
      <c r="A33" s="111">
        <v>25</v>
      </c>
      <c r="B33" s="1" t="s">
        <v>32</v>
      </c>
      <c r="C33" s="112"/>
      <c r="D33" s="33">
        <v>11762972.1</v>
      </c>
      <c r="E33" s="6">
        <v>0</v>
      </c>
      <c r="F33" s="6">
        <f t="shared" si="0"/>
        <v>11762972.1</v>
      </c>
      <c r="G33" s="6">
        <v>1379.45</v>
      </c>
      <c r="H33" s="34">
        <f t="shared" si="1"/>
        <v>8527</v>
      </c>
      <c r="I33" s="74"/>
      <c r="J33" s="33">
        <v>12460857.34</v>
      </c>
      <c r="K33" s="6">
        <v>0</v>
      </c>
      <c r="L33" s="6">
        <v>239607.12</v>
      </c>
      <c r="M33" s="6">
        <f t="shared" si="2"/>
        <v>12221250.22</v>
      </c>
      <c r="N33" s="6">
        <v>1349.17</v>
      </c>
      <c r="O33" s="34">
        <f t="shared" si="3"/>
        <v>9058</v>
      </c>
      <c r="P33" s="74"/>
      <c r="Q33" s="33">
        <f t="shared" si="4"/>
        <v>11762972.1</v>
      </c>
      <c r="R33" s="6">
        <f t="shared" si="5"/>
        <v>12221250.22</v>
      </c>
      <c r="S33" s="87">
        <f t="shared" si="6"/>
        <v>1.039</v>
      </c>
      <c r="T33" s="6">
        <f t="shared" si="7"/>
        <v>8527</v>
      </c>
      <c r="U33" s="4">
        <f t="shared" si="8"/>
        <v>9058</v>
      </c>
      <c r="V33" s="87">
        <f t="shared" si="9"/>
        <v>1.0623</v>
      </c>
      <c r="W33" s="161"/>
      <c r="X33" s="161"/>
      <c r="Y33" s="52"/>
      <c r="AA33" s="53"/>
      <c r="AB33" s="68"/>
      <c r="AD33" s="4"/>
      <c r="AF33" s="8"/>
      <c r="AG33" s="8"/>
      <c r="AH33" s="8"/>
      <c r="AI33" s="8"/>
    </row>
    <row r="34" spans="1:35" ht="12.75">
      <c r="A34" s="111">
        <v>26</v>
      </c>
      <c r="B34" s="1" t="s">
        <v>33</v>
      </c>
      <c r="C34" s="112"/>
      <c r="D34" s="33">
        <v>21304143.42</v>
      </c>
      <c r="E34" s="6">
        <v>0</v>
      </c>
      <c r="F34" s="6">
        <f t="shared" si="0"/>
        <v>21304143.42</v>
      </c>
      <c r="G34" s="6">
        <v>2386.95</v>
      </c>
      <c r="H34" s="34">
        <f t="shared" si="1"/>
        <v>8925</v>
      </c>
      <c r="I34" s="74"/>
      <c r="J34" s="33">
        <v>22947938.839999996</v>
      </c>
      <c r="K34" s="6">
        <v>0</v>
      </c>
      <c r="L34" s="6">
        <v>140869.62000000005</v>
      </c>
      <c r="M34" s="6">
        <f t="shared" si="2"/>
        <v>22807069.219999995</v>
      </c>
      <c r="N34" s="6">
        <v>2341.3399999999997</v>
      </c>
      <c r="O34" s="34">
        <f t="shared" si="3"/>
        <v>9741</v>
      </c>
      <c r="P34" s="74"/>
      <c r="Q34" s="33">
        <f t="shared" si="4"/>
        <v>21304143.42</v>
      </c>
      <c r="R34" s="6">
        <f t="shared" si="5"/>
        <v>22807069.219999995</v>
      </c>
      <c r="S34" s="87">
        <f t="shared" si="6"/>
        <v>1.0705</v>
      </c>
      <c r="T34" s="6">
        <f t="shared" si="7"/>
        <v>8925</v>
      </c>
      <c r="U34" s="4">
        <f t="shared" si="8"/>
        <v>9741</v>
      </c>
      <c r="V34" s="87">
        <f t="shared" si="9"/>
        <v>1.0914</v>
      </c>
      <c r="W34" s="161"/>
      <c r="X34" s="161"/>
      <c r="Y34" s="52"/>
      <c r="AA34" s="53"/>
      <c r="AB34" s="68"/>
      <c r="AD34" s="4"/>
      <c r="AF34" s="8"/>
      <c r="AG34" s="8"/>
      <c r="AH34" s="8"/>
      <c r="AI34" s="8"/>
    </row>
    <row r="35" spans="1:35" ht="12.75">
      <c r="A35" s="111">
        <v>27</v>
      </c>
      <c r="B35" s="1" t="s">
        <v>34</v>
      </c>
      <c r="C35" s="112"/>
      <c r="D35" s="33">
        <v>36918730.39</v>
      </c>
      <c r="E35" s="6">
        <v>0</v>
      </c>
      <c r="F35" s="6">
        <f t="shared" si="0"/>
        <v>36918730.39</v>
      </c>
      <c r="G35" s="6">
        <v>4544.57</v>
      </c>
      <c r="H35" s="34">
        <f t="shared" si="1"/>
        <v>8124</v>
      </c>
      <c r="I35" s="74"/>
      <c r="J35" s="33">
        <v>37043240.59</v>
      </c>
      <c r="K35" s="6">
        <v>0</v>
      </c>
      <c r="L35" s="6">
        <v>196979.2</v>
      </c>
      <c r="M35" s="6">
        <f t="shared" si="2"/>
        <v>36846261.39</v>
      </c>
      <c r="N35" s="6">
        <v>4416.78</v>
      </c>
      <c r="O35" s="34">
        <f t="shared" si="3"/>
        <v>8342</v>
      </c>
      <c r="P35" s="74"/>
      <c r="Q35" s="33">
        <f t="shared" si="4"/>
        <v>36918730.39</v>
      </c>
      <c r="R35" s="6">
        <f t="shared" si="5"/>
        <v>36846261.39</v>
      </c>
      <c r="S35" s="87">
        <f t="shared" si="6"/>
        <v>0.998</v>
      </c>
      <c r="T35" s="6">
        <f t="shared" si="7"/>
        <v>8124</v>
      </c>
      <c r="U35" s="4">
        <f t="shared" si="8"/>
        <v>8342</v>
      </c>
      <c r="V35" s="87">
        <f t="shared" si="9"/>
        <v>1.0268</v>
      </c>
      <c r="W35" s="161"/>
      <c r="X35" s="161"/>
      <c r="Y35" s="52"/>
      <c r="AA35" s="53"/>
      <c r="AB35" s="68"/>
      <c r="AD35" s="4"/>
      <c r="AF35" s="8"/>
      <c r="AG35" s="8"/>
      <c r="AH35" s="8"/>
      <c r="AI35" s="8"/>
    </row>
    <row r="36" spans="1:35" ht="12.75">
      <c r="A36" s="111">
        <v>28</v>
      </c>
      <c r="B36" s="1" t="s">
        <v>35</v>
      </c>
      <c r="C36" s="112"/>
      <c r="D36" s="33">
        <v>13778907.17</v>
      </c>
      <c r="E36" s="6">
        <v>0</v>
      </c>
      <c r="F36" s="6">
        <f t="shared" si="0"/>
        <v>13778907.17</v>
      </c>
      <c r="G36" s="6">
        <v>1585.39</v>
      </c>
      <c r="H36" s="34">
        <f t="shared" si="1"/>
        <v>8691</v>
      </c>
      <c r="I36" s="74"/>
      <c r="J36" s="33">
        <v>13773710.500000002</v>
      </c>
      <c r="K36" s="6">
        <v>0</v>
      </c>
      <c r="L36" s="6">
        <v>159518.6</v>
      </c>
      <c r="M36" s="6">
        <f t="shared" si="2"/>
        <v>13614191.900000002</v>
      </c>
      <c r="N36" s="6">
        <v>1576.22</v>
      </c>
      <c r="O36" s="34">
        <f t="shared" si="3"/>
        <v>8637</v>
      </c>
      <c r="P36" s="74"/>
      <c r="Q36" s="33">
        <f t="shared" si="4"/>
        <v>13778907.17</v>
      </c>
      <c r="R36" s="6">
        <f t="shared" si="5"/>
        <v>13614191.900000002</v>
      </c>
      <c r="S36" s="87">
        <f t="shared" si="6"/>
        <v>0.988</v>
      </c>
      <c r="T36" s="6">
        <f t="shared" si="7"/>
        <v>8691</v>
      </c>
      <c r="U36" s="4">
        <f t="shared" si="8"/>
        <v>8637</v>
      </c>
      <c r="V36" s="87">
        <f t="shared" si="9"/>
        <v>0.9938</v>
      </c>
      <c r="W36" s="161"/>
      <c r="X36" s="161"/>
      <c r="Y36" s="52"/>
      <c r="AA36" s="53"/>
      <c r="AB36" s="68"/>
      <c r="AD36" s="4"/>
      <c r="AF36" s="8"/>
      <c r="AG36" s="8"/>
      <c r="AH36" s="8"/>
      <c r="AI36" s="8"/>
    </row>
    <row r="37" spans="1:35" ht="12.75">
      <c r="A37" s="111">
        <v>29</v>
      </c>
      <c r="B37" s="1" t="s">
        <v>36</v>
      </c>
      <c r="C37" s="112"/>
      <c r="D37" s="33">
        <v>2088634710.4599996</v>
      </c>
      <c r="E37" s="6">
        <v>0</v>
      </c>
      <c r="F37" s="6">
        <f t="shared" si="0"/>
        <v>2088634710.4599996</v>
      </c>
      <c r="G37" s="6">
        <v>171030.09999999998</v>
      </c>
      <c r="H37" s="34">
        <f t="shared" si="1"/>
        <v>12212</v>
      </c>
      <c r="I37" s="74"/>
      <c r="J37" s="33">
        <v>2245200800.0599995</v>
      </c>
      <c r="K37" s="6">
        <v>0</v>
      </c>
      <c r="L37" s="6">
        <v>16161769.75</v>
      </c>
      <c r="M37" s="6">
        <f t="shared" si="2"/>
        <v>2229039030.3099995</v>
      </c>
      <c r="N37" s="6">
        <v>173974.92</v>
      </c>
      <c r="O37" s="34">
        <f t="shared" si="3"/>
        <v>12812</v>
      </c>
      <c r="P37" s="74"/>
      <c r="Q37" s="33">
        <f t="shared" si="4"/>
        <v>2088634710.4599996</v>
      </c>
      <c r="R37" s="6">
        <f t="shared" si="5"/>
        <v>2229039030.3099995</v>
      </c>
      <c r="S37" s="87">
        <f t="shared" si="6"/>
        <v>1.0672</v>
      </c>
      <c r="T37" s="6">
        <f t="shared" si="7"/>
        <v>12212</v>
      </c>
      <c r="U37" s="4">
        <f t="shared" si="8"/>
        <v>12812</v>
      </c>
      <c r="V37" s="87">
        <f t="shared" si="9"/>
        <v>1.0491</v>
      </c>
      <c r="W37" s="161"/>
      <c r="X37" s="161"/>
      <c r="Y37" s="52"/>
      <c r="AA37" s="53"/>
      <c r="AB37" s="68"/>
      <c r="AD37" s="4"/>
      <c r="AF37" s="8"/>
      <c r="AG37" s="8"/>
      <c r="AH37" s="8"/>
      <c r="AI37" s="8"/>
    </row>
    <row r="38" spans="1:35" ht="12.75">
      <c r="A38" s="111">
        <v>30</v>
      </c>
      <c r="B38" s="1" t="s">
        <v>37</v>
      </c>
      <c r="C38" s="112"/>
      <c r="D38" s="33">
        <v>115776315.73</v>
      </c>
      <c r="E38" s="6">
        <v>0</v>
      </c>
      <c r="F38" s="6">
        <f t="shared" si="0"/>
        <v>115776315.73</v>
      </c>
      <c r="G38" s="6">
        <v>11113.800000000001</v>
      </c>
      <c r="H38" s="34">
        <f t="shared" si="1"/>
        <v>10417</v>
      </c>
      <c r="I38" s="74"/>
      <c r="J38" s="33">
        <v>118090762.69999999</v>
      </c>
      <c r="K38" s="6">
        <v>0</v>
      </c>
      <c r="L38" s="6">
        <v>0</v>
      </c>
      <c r="M38" s="6">
        <f t="shared" si="2"/>
        <v>118090762.69999999</v>
      </c>
      <c r="N38" s="6">
        <v>11101.359999999999</v>
      </c>
      <c r="O38" s="34">
        <f t="shared" si="3"/>
        <v>10638</v>
      </c>
      <c r="P38" s="74"/>
      <c r="Q38" s="33">
        <f t="shared" si="4"/>
        <v>115776315.73</v>
      </c>
      <c r="R38" s="6">
        <f t="shared" si="5"/>
        <v>118090762.69999999</v>
      </c>
      <c r="S38" s="87">
        <f t="shared" si="6"/>
        <v>1.02</v>
      </c>
      <c r="T38" s="6">
        <f t="shared" si="7"/>
        <v>10417</v>
      </c>
      <c r="U38" s="4">
        <f t="shared" si="8"/>
        <v>10638</v>
      </c>
      <c r="V38" s="87">
        <f t="shared" si="9"/>
        <v>1.0212</v>
      </c>
      <c r="W38" s="161"/>
      <c r="X38" s="161"/>
      <c r="Y38" s="52"/>
      <c r="AA38" s="53"/>
      <c r="AB38" s="68"/>
      <c r="AD38" s="4"/>
      <c r="AF38" s="8"/>
      <c r="AG38" s="8"/>
      <c r="AH38" s="8"/>
      <c r="AI38" s="8"/>
    </row>
    <row r="39" spans="1:35" ht="12.75">
      <c r="A39" s="111">
        <v>31</v>
      </c>
      <c r="B39" s="1" t="s">
        <v>38</v>
      </c>
      <c r="C39" s="112"/>
      <c r="D39" s="33">
        <v>15821501.449999997</v>
      </c>
      <c r="E39" s="6">
        <v>0</v>
      </c>
      <c r="F39" s="6">
        <f t="shared" si="0"/>
        <v>15821501.449999997</v>
      </c>
      <c r="G39" s="6">
        <v>2042.28</v>
      </c>
      <c r="H39" s="34">
        <f t="shared" si="1"/>
        <v>7747</v>
      </c>
      <c r="I39" s="74"/>
      <c r="J39" s="33">
        <v>15887366.2</v>
      </c>
      <c r="K39" s="6">
        <v>0</v>
      </c>
      <c r="L39" s="6">
        <v>170949.1</v>
      </c>
      <c r="M39" s="6">
        <f t="shared" si="2"/>
        <v>15716417.1</v>
      </c>
      <c r="N39" s="6">
        <v>2034.1200000000001</v>
      </c>
      <c r="O39" s="34">
        <f t="shared" si="3"/>
        <v>7726</v>
      </c>
      <c r="P39" s="74"/>
      <c r="Q39" s="33">
        <f t="shared" si="4"/>
        <v>15821501.449999997</v>
      </c>
      <c r="R39" s="6">
        <f t="shared" si="5"/>
        <v>15716417.1</v>
      </c>
      <c r="S39" s="87">
        <f t="shared" si="6"/>
        <v>0.9934</v>
      </c>
      <c r="T39" s="6">
        <f t="shared" si="7"/>
        <v>7747</v>
      </c>
      <c r="U39" s="4">
        <f t="shared" si="8"/>
        <v>7726</v>
      </c>
      <c r="V39" s="87">
        <f t="shared" si="9"/>
        <v>0.9973</v>
      </c>
      <c r="W39" s="161"/>
      <c r="X39" s="161"/>
      <c r="Y39" s="52"/>
      <c r="AA39" s="53"/>
      <c r="AB39" s="68"/>
      <c r="AD39" s="4"/>
      <c r="AF39" s="8"/>
      <c r="AG39" s="8"/>
      <c r="AH39" s="8"/>
      <c r="AI39" s="8"/>
    </row>
    <row r="40" spans="1:35" ht="12.75">
      <c r="A40" s="111">
        <v>32</v>
      </c>
      <c r="B40" s="1" t="s">
        <v>39</v>
      </c>
      <c r="C40" s="112"/>
      <c r="D40" s="33">
        <v>30168283.729999993</v>
      </c>
      <c r="E40" s="6">
        <v>0</v>
      </c>
      <c r="F40" s="6">
        <f t="shared" si="0"/>
        <v>30168283.729999993</v>
      </c>
      <c r="G40" s="6">
        <v>3698.89</v>
      </c>
      <c r="H40" s="34">
        <f t="shared" si="1"/>
        <v>8156</v>
      </c>
      <c r="I40" s="74"/>
      <c r="J40" s="33">
        <v>32044112.79</v>
      </c>
      <c r="K40" s="6">
        <v>0</v>
      </c>
      <c r="L40" s="6">
        <v>167374.66</v>
      </c>
      <c r="M40" s="6">
        <f t="shared" si="2"/>
        <v>31876738.13</v>
      </c>
      <c r="N40" s="6">
        <v>3726.9399999999996</v>
      </c>
      <c r="O40" s="34">
        <f t="shared" si="3"/>
        <v>8553</v>
      </c>
      <c r="P40" s="74"/>
      <c r="Q40" s="33">
        <f t="shared" si="4"/>
        <v>30168283.729999993</v>
      </c>
      <c r="R40" s="6">
        <f t="shared" si="5"/>
        <v>31876738.13</v>
      </c>
      <c r="S40" s="87">
        <f t="shared" si="6"/>
        <v>1.0566</v>
      </c>
      <c r="T40" s="6">
        <f t="shared" si="7"/>
        <v>8156</v>
      </c>
      <c r="U40" s="4">
        <f t="shared" si="8"/>
        <v>8553</v>
      </c>
      <c r="V40" s="87">
        <f t="shared" si="9"/>
        <v>1.0487</v>
      </c>
      <c r="W40" s="161"/>
      <c r="X40" s="161"/>
      <c r="Y40" s="52"/>
      <c r="AA40" s="53"/>
      <c r="AB40" s="68"/>
      <c r="AD40" s="4"/>
      <c r="AF40" s="8"/>
      <c r="AG40" s="8"/>
      <c r="AH40" s="8"/>
      <c r="AI40" s="8"/>
    </row>
    <row r="41" spans="1:35" ht="12.75">
      <c r="A41" s="111">
        <v>33</v>
      </c>
      <c r="B41" s="1" t="s">
        <v>40</v>
      </c>
      <c r="C41" s="112"/>
      <c r="D41" s="33">
        <v>63960001.940000005</v>
      </c>
      <c r="E41" s="6">
        <v>68024.48000000001</v>
      </c>
      <c r="F41" s="6">
        <f t="shared" si="0"/>
        <v>63891977.46000001</v>
      </c>
      <c r="G41" s="6">
        <v>7094</v>
      </c>
      <c r="H41" s="34">
        <f t="shared" si="1"/>
        <v>9006</v>
      </c>
      <c r="I41" s="74"/>
      <c r="J41" s="33">
        <v>64366931.78</v>
      </c>
      <c r="K41" s="6">
        <v>52262.259999999995</v>
      </c>
      <c r="L41" s="6">
        <v>987970.6699999999</v>
      </c>
      <c r="M41" s="6">
        <f t="shared" si="2"/>
        <v>63326698.85</v>
      </c>
      <c r="N41" s="6">
        <v>7114.67</v>
      </c>
      <c r="O41" s="34">
        <f t="shared" si="3"/>
        <v>8901</v>
      </c>
      <c r="P41" s="74"/>
      <c r="Q41" s="33">
        <f t="shared" si="4"/>
        <v>63891977.46000001</v>
      </c>
      <c r="R41" s="6">
        <f t="shared" si="5"/>
        <v>63326698.85</v>
      </c>
      <c r="S41" s="87">
        <f t="shared" si="6"/>
        <v>0.9912</v>
      </c>
      <c r="T41" s="6">
        <f t="shared" si="7"/>
        <v>9006</v>
      </c>
      <c r="U41" s="4">
        <f t="shared" si="8"/>
        <v>8901</v>
      </c>
      <c r="V41" s="87">
        <f t="shared" si="9"/>
        <v>0.9883</v>
      </c>
      <c r="W41" s="161"/>
      <c r="X41" s="161"/>
      <c r="Y41" s="52"/>
      <c r="AA41" s="53"/>
      <c r="AB41" s="68"/>
      <c r="AD41" s="4"/>
      <c r="AF41" s="8"/>
      <c r="AG41" s="8"/>
      <c r="AH41" s="8"/>
      <c r="AI41" s="8"/>
    </row>
    <row r="42" spans="1:35" ht="12.75">
      <c r="A42" s="111">
        <v>34</v>
      </c>
      <c r="B42" s="1" t="s">
        <v>41</v>
      </c>
      <c r="C42" s="112"/>
      <c r="D42" s="33">
        <v>118217253.42</v>
      </c>
      <c r="E42" s="6">
        <v>0</v>
      </c>
      <c r="F42" s="6">
        <f t="shared" si="0"/>
        <v>118217253.42</v>
      </c>
      <c r="G42" s="6">
        <v>12984.32</v>
      </c>
      <c r="H42" s="34">
        <f t="shared" si="1"/>
        <v>9105</v>
      </c>
      <c r="I42" s="74"/>
      <c r="J42" s="33">
        <v>119275559.18999998</v>
      </c>
      <c r="K42" s="6">
        <v>0</v>
      </c>
      <c r="L42" s="6">
        <v>15630.14</v>
      </c>
      <c r="M42" s="6">
        <f t="shared" si="2"/>
        <v>119259929.04999998</v>
      </c>
      <c r="N42" s="6">
        <v>12942.37</v>
      </c>
      <c r="O42" s="34">
        <f t="shared" si="3"/>
        <v>9215</v>
      </c>
      <c r="P42" s="74"/>
      <c r="Q42" s="33">
        <f t="shared" si="4"/>
        <v>118217253.42</v>
      </c>
      <c r="R42" s="6">
        <f t="shared" si="5"/>
        <v>119259929.04999998</v>
      </c>
      <c r="S42" s="87">
        <f t="shared" si="6"/>
        <v>1.0088</v>
      </c>
      <c r="T42" s="6">
        <f t="shared" si="7"/>
        <v>9105</v>
      </c>
      <c r="U42" s="4">
        <f t="shared" si="8"/>
        <v>9215</v>
      </c>
      <c r="V42" s="87">
        <f t="shared" si="9"/>
        <v>1.0121</v>
      </c>
      <c r="W42" s="161"/>
      <c r="X42" s="161"/>
      <c r="Y42" s="52"/>
      <c r="AA42" s="53"/>
      <c r="AB42" s="68"/>
      <c r="AD42" s="4"/>
      <c r="AF42" s="8"/>
      <c r="AG42" s="8"/>
      <c r="AH42" s="8"/>
      <c r="AI42" s="8"/>
    </row>
    <row r="43" spans="1:35" ht="12.75">
      <c r="A43" s="111">
        <v>35</v>
      </c>
      <c r="B43" s="1" t="s">
        <v>42</v>
      </c>
      <c r="C43" s="112"/>
      <c r="D43" s="33">
        <v>19196660.46</v>
      </c>
      <c r="E43" s="6">
        <v>0</v>
      </c>
      <c r="F43" s="6">
        <f t="shared" si="0"/>
        <v>19196660.46</v>
      </c>
      <c r="G43" s="6">
        <v>2466.1</v>
      </c>
      <c r="H43" s="34">
        <f t="shared" si="1"/>
        <v>7784</v>
      </c>
      <c r="I43" s="74"/>
      <c r="J43" s="33">
        <v>19884600.900000002</v>
      </c>
      <c r="K43" s="6">
        <v>0</v>
      </c>
      <c r="L43" s="6">
        <v>78000</v>
      </c>
      <c r="M43" s="6">
        <f t="shared" si="2"/>
        <v>19806600.900000002</v>
      </c>
      <c r="N43" s="6">
        <v>2433.36</v>
      </c>
      <c r="O43" s="34">
        <f t="shared" si="3"/>
        <v>8140</v>
      </c>
      <c r="P43" s="74"/>
      <c r="Q43" s="33">
        <f t="shared" si="4"/>
        <v>19196660.46</v>
      </c>
      <c r="R43" s="6">
        <f t="shared" si="5"/>
        <v>19806600.900000002</v>
      </c>
      <c r="S43" s="87">
        <f t="shared" si="6"/>
        <v>1.0318</v>
      </c>
      <c r="T43" s="6">
        <f t="shared" si="7"/>
        <v>7784</v>
      </c>
      <c r="U43" s="4">
        <f t="shared" si="8"/>
        <v>8140</v>
      </c>
      <c r="V43" s="87">
        <f t="shared" si="9"/>
        <v>1.0457</v>
      </c>
      <c r="W43" s="161"/>
      <c r="X43" s="161"/>
      <c r="Y43" s="52"/>
      <c r="AA43" s="53"/>
      <c r="AB43" s="68"/>
      <c r="AD43" s="4"/>
      <c r="AF43" s="8"/>
      <c r="AG43" s="8"/>
      <c r="AH43" s="8"/>
      <c r="AI43" s="8"/>
    </row>
    <row r="44" spans="1:35" ht="12.75">
      <c r="A44" s="111">
        <v>36</v>
      </c>
      <c r="B44" s="1" t="s">
        <v>43</v>
      </c>
      <c r="C44" s="112"/>
      <c r="D44" s="33">
        <v>48149315.07000001</v>
      </c>
      <c r="E44" s="6">
        <v>0</v>
      </c>
      <c r="F44" s="6">
        <f t="shared" si="0"/>
        <v>48149315.07000001</v>
      </c>
      <c r="G44" s="6">
        <v>5864.0599999999995</v>
      </c>
      <c r="H44" s="34">
        <f t="shared" si="1"/>
        <v>8211</v>
      </c>
      <c r="I44" s="74"/>
      <c r="J44" s="33">
        <v>48381343.989999995</v>
      </c>
      <c r="K44" s="6">
        <v>0</v>
      </c>
      <c r="L44" s="6">
        <v>90815.13</v>
      </c>
      <c r="M44" s="6">
        <f t="shared" si="2"/>
        <v>48290528.85999999</v>
      </c>
      <c r="N44" s="6">
        <v>5668.009999999999</v>
      </c>
      <c r="O44" s="34">
        <f t="shared" si="3"/>
        <v>8520</v>
      </c>
      <c r="P44" s="74"/>
      <c r="Q44" s="33">
        <f t="shared" si="4"/>
        <v>48149315.07000001</v>
      </c>
      <c r="R44" s="6">
        <f t="shared" si="5"/>
        <v>48290528.85999999</v>
      </c>
      <c r="S44" s="87">
        <f t="shared" si="6"/>
        <v>1.0029</v>
      </c>
      <c r="T44" s="6">
        <f t="shared" si="7"/>
        <v>8211</v>
      </c>
      <c r="U44" s="4">
        <f t="shared" si="8"/>
        <v>8520</v>
      </c>
      <c r="V44" s="87">
        <f t="shared" si="9"/>
        <v>1.0376</v>
      </c>
      <c r="W44" s="161"/>
      <c r="X44" s="161"/>
      <c r="Y44" s="52"/>
      <c r="AA44" s="53"/>
      <c r="AB44" s="68"/>
      <c r="AD44" s="4"/>
      <c r="AF44" s="8"/>
      <c r="AG44" s="8"/>
      <c r="AH44" s="8"/>
      <c r="AI44" s="8"/>
    </row>
    <row r="45" spans="1:35" ht="12.75">
      <c r="A45" s="111">
        <v>37</v>
      </c>
      <c r="B45" s="1" t="s">
        <v>44</v>
      </c>
      <c r="C45" s="112"/>
      <c r="D45" s="33">
        <v>22916217.85</v>
      </c>
      <c r="E45" s="6">
        <v>0</v>
      </c>
      <c r="F45" s="6">
        <f t="shared" si="0"/>
        <v>22916217.85</v>
      </c>
      <c r="G45" s="6">
        <v>2409.4800000000005</v>
      </c>
      <c r="H45" s="34">
        <f t="shared" si="1"/>
        <v>9511</v>
      </c>
      <c r="I45" s="74"/>
      <c r="J45" s="33">
        <v>22522254.36</v>
      </c>
      <c r="K45" s="6">
        <v>0</v>
      </c>
      <c r="L45" s="6">
        <v>0</v>
      </c>
      <c r="M45" s="6">
        <f t="shared" si="2"/>
        <v>22522254.36</v>
      </c>
      <c r="N45" s="6">
        <v>2328.6700000000005</v>
      </c>
      <c r="O45" s="34">
        <f t="shared" si="3"/>
        <v>9672</v>
      </c>
      <c r="P45" s="74"/>
      <c r="Q45" s="33">
        <f t="shared" si="4"/>
        <v>22916217.85</v>
      </c>
      <c r="R45" s="6">
        <f t="shared" si="5"/>
        <v>22522254.36</v>
      </c>
      <c r="S45" s="87">
        <f t="shared" si="6"/>
        <v>0.9828</v>
      </c>
      <c r="T45" s="6">
        <f t="shared" si="7"/>
        <v>9511</v>
      </c>
      <c r="U45" s="4">
        <f t="shared" si="8"/>
        <v>9672</v>
      </c>
      <c r="V45" s="87">
        <f t="shared" si="9"/>
        <v>1.0169</v>
      </c>
      <c r="W45" s="161"/>
      <c r="X45" s="161"/>
      <c r="Y45" s="52"/>
      <c r="AA45" s="53"/>
      <c r="AB45" s="68"/>
      <c r="AD45" s="4"/>
      <c r="AF45" s="8"/>
      <c r="AG45" s="8"/>
      <c r="AH45" s="8"/>
      <c r="AI45" s="8"/>
    </row>
    <row r="46" spans="1:35" ht="12.75">
      <c r="A46" s="111">
        <v>38</v>
      </c>
      <c r="B46" s="1" t="s">
        <v>45</v>
      </c>
      <c r="C46" s="112"/>
      <c r="D46" s="33">
        <v>16541974.85</v>
      </c>
      <c r="E46" s="6">
        <v>0</v>
      </c>
      <c r="F46" s="6">
        <f t="shared" si="0"/>
        <v>16541974.85</v>
      </c>
      <c r="G46" s="6">
        <v>1899.72</v>
      </c>
      <c r="H46" s="34">
        <f t="shared" si="1"/>
        <v>8708</v>
      </c>
      <c r="I46" s="74"/>
      <c r="J46" s="33">
        <v>15691020.45</v>
      </c>
      <c r="K46" s="6">
        <v>0</v>
      </c>
      <c r="L46" s="6">
        <v>182030.27</v>
      </c>
      <c r="M46" s="6">
        <f t="shared" si="2"/>
        <v>15508990.18</v>
      </c>
      <c r="N46" s="6">
        <v>1814.47</v>
      </c>
      <c r="O46" s="34">
        <f t="shared" si="3"/>
        <v>8547</v>
      </c>
      <c r="P46" s="74"/>
      <c r="Q46" s="33">
        <f t="shared" si="4"/>
        <v>16541974.85</v>
      </c>
      <c r="R46" s="6">
        <f t="shared" si="5"/>
        <v>15508990.18</v>
      </c>
      <c r="S46" s="87">
        <f t="shared" si="6"/>
        <v>0.9376</v>
      </c>
      <c r="T46" s="6">
        <f t="shared" si="7"/>
        <v>8708</v>
      </c>
      <c r="U46" s="4">
        <f t="shared" si="8"/>
        <v>8547</v>
      </c>
      <c r="V46" s="87">
        <f t="shared" si="9"/>
        <v>0.9815</v>
      </c>
      <c r="W46" s="161"/>
      <c r="X46" s="161"/>
      <c r="Y46" s="52"/>
      <c r="AA46" s="53"/>
      <c r="AB46" s="68"/>
      <c r="AD46" s="4"/>
      <c r="AF46" s="8"/>
      <c r="AG46" s="8"/>
      <c r="AH46" s="8"/>
      <c r="AI46" s="8"/>
    </row>
    <row r="47" spans="1:35" ht="12.75">
      <c r="A47" s="111">
        <v>39</v>
      </c>
      <c r="B47" s="1" t="s">
        <v>46</v>
      </c>
      <c r="C47" s="112"/>
      <c r="D47" s="33">
        <v>24037003.65</v>
      </c>
      <c r="E47" s="6">
        <v>0</v>
      </c>
      <c r="F47" s="6">
        <f t="shared" si="0"/>
        <v>24037003.65</v>
      </c>
      <c r="G47" s="6">
        <v>2823.75</v>
      </c>
      <c r="H47" s="34">
        <f t="shared" si="1"/>
        <v>8512</v>
      </c>
      <c r="I47" s="74"/>
      <c r="J47" s="33">
        <v>27115743.45</v>
      </c>
      <c r="K47" s="6">
        <v>0</v>
      </c>
      <c r="L47" s="6">
        <v>219140.84</v>
      </c>
      <c r="M47" s="6">
        <f t="shared" si="2"/>
        <v>26896602.61</v>
      </c>
      <c r="N47" s="6">
        <v>2930.7699999999995</v>
      </c>
      <c r="O47" s="34">
        <f t="shared" si="3"/>
        <v>9177</v>
      </c>
      <c r="P47" s="74"/>
      <c r="Q47" s="33">
        <f t="shared" si="4"/>
        <v>24037003.65</v>
      </c>
      <c r="R47" s="6">
        <f t="shared" si="5"/>
        <v>26896602.61</v>
      </c>
      <c r="S47" s="87">
        <f t="shared" si="6"/>
        <v>1.119</v>
      </c>
      <c r="T47" s="6">
        <f t="shared" si="7"/>
        <v>8512</v>
      </c>
      <c r="U47" s="4">
        <f t="shared" si="8"/>
        <v>9177</v>
      </c>
      <c r="V47" s="87">
        <f t="shared" si="9"/>
        <v>1.0781</v>
      </c>
      <c r="W47" s="161"/>
      <c r="X47" s="161"/>
      <c r="Y47" s="52"/>
      <c r="AA47" s="53"/>
      <c r="AB47" s="68"/>
      <c r="AD47" s="4"/>
      <c r="AF47" s="8"/>
      <c r="AG47" s="8"/>
      <c r="AH47" s="8"/>
      <c r="AI47" s="8"/>
    </row>
    <row r="48" spans="1:35" ht="12.75">
      <c r="A48" s="111">
        <v>40</v>
      </c>
      <c r="B48" s="1" t="s">
        <v>4</v>
      </c>
      <c r="C48" s="112"/>
      <c r="D48" s="33">
        <v>20913278.22</v>
      </c>
      <c r="E48" s="6">
        <v>0</v>
      </c>
      <c r="F48" s="6">
        <f t="shared" si="0"/>
        <v>20913278.22</v>
      </c>
      <c r="G48" s="6">
        <v>2512.13</v>
      </c>
      <c r="H48" s="34">
        <f t="shared" si="1"/>
        <v>8325</v>
      </c>
      <c r="I48" s="74"/>
      <c r="J48" s="33">
        <v>20734129.65</v>
      </c>
      <c r="K48" s="6">
        <v>0</v>
      </c>
      <c r="L48" s="6">
        <v>410007.64</v>
      </c>
      <c r="M48" s="6">
        <f t="shared" si="2"/>
        <v>20324122.009999998</v>
      </c>
      <c r="N48" s="6">
        <v>2471.4</v>
      </c>
      <c r="O48" s="34">
        <f t="shared" si="3"/>
        <v>8224</v>
      </c>
      <c r="P48" s="74"/>
      <c r="Q48" s="33">
        <f t="shared" si="4"/>
        <v>20913278.22</v>
      </c>
      <c r="R48" s="6">
        <f t="shared" si="5"/>
        <v>20324122.009999998</v>
      </c>
      <c r="S48" s="87">
        <f t="shared" si="6"/>
        <v>0.9718</v>
      </c>
      <c r="T48" s="6">
        <f t="shared" si="7"/>
        <v>8325</v>
      </c>
      <c r="U48" s="4">
        <f t="shared" si="8"/>
        <v>8224</v>
      </c>
      <c r="V48" s="87">
        <f t="shared" si="9"/>
        <v>0.9879</v>
      </c>
      <c r="W48" s="161"/>
      <c r="X48" s="161"/>
      <c r="Y48" s="52"/>
      <c r="AA48" s="53"/>
      <c r="AB48" s="68"/>
      <c r="AD48" s="4"/>
      <c r="AF48" s="8"/>
      <c r="AG48" s="8"/>
      <c r="AH48" s="8"/>
      <c r="AI48" s="8"/>
    </row>
    <row r="49" spans="1:35" ht="12.75">
      <c r="A49" s="111">
        <v>41</v>
      </c>
      <c r="B49" s="1" t="s">
        <v>47</v>
      </c>
      <c r="C49" s="112"/>
      <c r="D49" s="33">
        <v>49048362.73</v>
      </c>
      <c r="E49" s="6">
        <v>0</v>
      </c>
      <c r="F49" s="6">
        <f t="shared" si="0"/>
        <v>49048362.73</v>
      </c>
      <c r="G49" s="6">
        <v>5581.22</v>
      </c>
      <c r="H49" s="34">
        <f t="shared" si="1"/>
        <v>8788</v>
      </c>
      <c r="I49" s="74"/>
      <c r="J49" s="33">
        <v>47287614.330000006</v>
      </c>
      <c r="K49" s="6">
        <v>0</v>
      </c>
      <c r="L49" s="6">
        <v>530845.86</v>
      </c>
      <c r="M49" s="6">
        <f t="shared" si="2"/>
        <v>46756768.470000006</v>
      </c>
      <c r="N49" s="6">
        <v>5425.61</v>
      </c>
      <c r="O49" s="34">
        <f t="shared" si="3"/>
        <v>8618</v>
      </c>
      <c r="P49" s="74"/>
      <c r="Q49" s="33">
        <f t="shared" si="4"/>
        <v>49048362.73</v>
      </c>
      <c r="R49" s="6">
        <f t="shared" si="5"/>
        <v>46756768.470000006</v>
      </c>
      <c r="S49" s="87">
        <f t="shared" si="6"/>
        <v>0.9533</v>
      </c>
      <c r="T49" s="6">
        <f t="shared" si="7"/>
        <v>8788</v>
      </c>
      <c r="U49" s="4">
        <f t="shared" si="8"/>
        <v>8618</v>
      </c>
      <c r="V49" s="87">
        <f t="shared" si="9"/>
        <v>0.9807</v>
      </c>
      <c r="W49" s="161"/>
      <c r="X49" s="161"/>
      <c r="Y49" s="52"/>
      <c r="AA49" s="53"/>
      <c r="AB49" s="68"/>
      <c r="AD49" s="4"/>
      <c r="AF49" s="8"/>
      <c r="AG49" s="8"/>
      <c r="AH49" s="8"/>
      <c r="AI49" s="8"/>
    </row>
    <row r="50" spans="1:35" ht="12.75">
      <c r="A50" s="111">
        <v>42</v>
      </c>
      <c r="B50" s="1" t="s">
        <v>48</v>
      </c>
      <c r="C50" s="112"/>
      <c r="D50" s="33">
        <v>149602184.74</v>
      </c>
      <c r="E50" s="6">
        <v>0</v>
      </c>
      <c r="F50" s="6">
        <f t="shared" si="0"/>
        <v>149602184.74</v>
      </c>
      <c r="G50" s="6">
        <v>18261.88</v>
      </c>
      <c r="H50" s="34">
        <f t="shared" si="1"/>
        <v>8192</v>
      </c>
      <c r="I50" s="74"/>
      <c r="J50" s="33">
        <v>157524787.01</v>
      </c>
      <c r="K50" s="6">
        <v>0</v>
      </c>
      <c r="L50" s="6">
        <v>1115347.61</v>
      </c>
      <c r="M50" s="6">
        <f t="shared" si="2"/>
        <v>156409439.39999998</v>
      </c>
      <c r="N50" s="6">
        <v>18219.35</v>
      </c>
      <c r="O50" s="34">
        <f t="shared" si="3"/>
        <v>8585</v>
      </c>
      <c r="P50" s="74"/>
      <c r="Q50" s="33">
        <f t="shared" si="4"/>
        <v>149602184.74</v>
      </c>
      <c r="R50" s="6">
        <f t="shared" si="5"/>
        <v>156409439.39999998</v>
      </c>
      <c r="S50" s="87">
        <f t="shared" si="6"/>
        <v>1.0455</v>
      </c>
      <c r="T50" s="6">
        <f t="shared" si="7"/>
        <v>8192</v>
      </c>
      <c r="U50" s="4">
        <f t="shared" si="8"/>
        <v>8585</v>
      </c>
      <c r="V50" s="87">
        <f t="shared" si="9"/>
        <v>1.048</v>
      </c>
      <c r="W50" s="161"/>
      <c r="X50" s="161"/>
      <c r="Y50" s="52"/>
      <c r="AA50" s="53"/>
      <c r="AB50" s="68"/>
      <c r="AD50" s="4"/>
      <c r="AF50" s="8"/>
      <c r="AG50" s="8"/>
      <c r="AH50" s="8"/>
      <c r="AI50" s="8"/>
    </row>
    <row r="51" spans="1:35" ht="12.75">
      <c r="A51" s="111">
        <v>43</v>
      </c>
      <c r="B51" s="1" t="s">
        <v>49</v>
      </c>
      <c r="C51" s="112"/>
      <c r="D51" s="33">
        <v>395041823.45000005</v>
      </c>
      <c r="E51" s="6">
        <v>0</v>
      </c>
      <c r="F51" s="6">
        <f t="shared" si="0"/>
        <v>395041823.45000005</v>
      </c>
      <c r="G51" s="6">
        <v>48290.54</v>
      </c>
      <c r="H51" s="34">
        <f t="shared" si="1"/>
        <v>8181</v>
      </c>
      <c r="I51" s="74"/>
      <c r="J51" s="33">
        <v>405682825.53</v>
      </c>
      <c r="K51" s="6">
        <v>0</v>
      </c>
      <c r="L51" s="6">
        <v>911836.69</v>
      </c>
      <c r="M51" s="6">
        <f t="shared" si="2"/>
        <v>404770988.84</v>
      </c>
      <c r="N51" s="6">
        <v>48661.96</v>
      </c>
      <c r="O51" s="34">
        <f t="shared" si="3"/>
        <v>8318</v>
      </c>
      <c r="P51" s="74"/>
      <c r="Q51" s="33">
        <f t="shared" si="4"/>
        <v>395041823.45000005</v>
      </c>
      <c r="R51" s="6">
        <f t="shared" si="5"/>
        <v>404770988.84</v>
      </c>
      <c r="S51" s="87">
        <f t="shared" si="6"/>
        <v>1.0246</v>
      </c>
      <c r="T51" s="6">
        <f t="shared" si="7"/>
        <v>8181</v>
      </c>
      <c r="U51" s="4">
        <f t="shared" si="8"/>
        <v>8318</v>
      </c>
      <c r="V51" s="87">
        <f t="shared" si="9"/>
        <v>1.0167</v>
      </c>
      <c r="W51" s="161"/>
      <c r="X51" s="161"/>
      <c r="Y51" s="52"/>
      <c r="AA51" s="53"/>
      <c r="AB51" s="68"/>
      <c r="AD51" s="4"/>
      <c r="AF51" s="8"/>
      <c r="AG51" s="8"/>
      <c r="AH51" s="8"/>
      <c r="AI51" s="8"/>
    </row>
    <row r="52" spans="1:35" ht="12.75">
      <c r="A52" s="111">
        <v>44</v>
      </c>
      <c r="B52" s="1" t="s">
        <v>50</v>
      </c>
      <c r="C52" s="112"/>
      <c r="D52" s="33">
        <v>51952594</v>
      </c>
      <c r="E52" s="6">
        <v>0</v>
      </c>
      <c r="F52" s="6">
        <f t="shared" si="0"/>
        <v>51952594</v>
      </c>
      <c r="G52" s="6">
        <v>7106.789999999999</v>
      </c>
      <c r="H52" s="34">
        <f t="shared" si="1"/>
        <v>7310</v>
      </c>
      <c r="I52" s="74"/>
      <c r="J52" s="33">
        <v>60151019.11999999</v>
      </c>
      <c r="K52" s="6">
        <v>0</v>
      </c>
      <c r="L52" s="6">
        <v>1526723.97</v>
      </c>
      <c r="M52" s="6">
        <f t="shared" si="2"/>
        <v>58624295.14999999</v>
      </c>
      <c r="N52" s="6">
        <v>7097.08</v>
      </c>
      <c r="O52" s="34">
        <f t="shared" si="3"/>
        <v>8260</v>
      </c>
      <c r="P52" s="74"/>
      <c r="Q52" s="33">
        <f t="shared" si="4"/>
        <v>51952594</v>
      </c>
      <c r="R52" s="6">
        <f t="shared" si="5"/>
        <v>58624295.14999999</v>
      </c>
      <c r="S52" s="87">
        <f t="shared" si="6"/>
        <v>1.1284</v>
      </c>
      <c r="T52" s="6">
        <f t="shared" si="7"/>
        <v>7310</v>
      </c>
      <c r="U52" s="4">
        <f t="shared" si="8"/>
        <v>8260</v>
      </c>
      <c r="V52" s="87">
        <f t="shared" si="9"/>
        <v>1.13</v>
      </c>
      <c r="W52" s="161"/>
      <c r="X52" s="161"/>
      <c r="Y52" s="52"/>
      <c r="AA52" s="53"/>
      <c r="AB52" s="68"/>
      <c r="AD52" s="4"/>
      <c r="AF52" s="8"/>
      <c r="AG52" s="8"/>
      <c r="AH52" s="8"/>
      <c r="AI52" s="8"/>
    </row>
    <row r="53" spans="1:35" ht="12.75">
      <c r="A53" s="111">
        <v>45</v>
      </c>
      <c r="B53" s="1" t="s">
        <v>51</v>
      </c>
      <c r="C53" s="112"/>
      <c r="D53" s="33">
        <v>3401750.98</v>
      </c>
      <c r="E53" s="6">
        <v>0</v>
      </c>
      <c r="F53" s="6">
        <f t="shared" si="0"/>
        <v>3401750.98</v>
      </c>
      <c r="G53" s="6">
        <v>227.89</v>
      </c>
      <c r="H53" s="34">
        <f t="shared" si="1"/>
        <v>14927</v>
      </c>
      <c r="I53" s="74"/>
      <c r="J53" s="33">
        <v>3365145.42</v>
      </c>
      <c r="K53" s="6">
        <v>0</v>
      </c>
      <c r="L53" s="6">
        <v>15997.19</v>
      </c>
      <c r="M53" s="6">
        <f t="shared" si="2"/>
        <v>3349148.23</v>
      </c>
      <c r="N53" s="6">
        <v>198.38</v>
      </c>
      <c r="O53" s="34">
        <f t="shared" si="3"/>
        <v>16882</v>
      </c>
      <c r="P53" s="74"/>
      <c r="Q53" s="33">
        <f t="shared" si="4"/>
        <v>3401750.98</v>
      </c>
      <c r="R53" s="6">
        <f t="shared" si="5"/>
        <v>3349148.23</v>
      </c>
      <c r="S53" s="87">
        <f t="shared" si="6"/>
        <v>0.9845</v>
      </c>
      <c r="T53" s="6">
        <f t="shared" si="7"/>
        <v>14927</v>
      </c>
      <c r="U53" s="4">
        <f t="shared" si="8"/>
        <v>16882</v>
      </c>
      <c r="V53" s="87">
        <f t="shared" si="9"/>
        <v>1.131</v>
      </c>
      <c r="W53" s="161"/>
      <c r="X53" s="161"/>
      <c r="Y53" s="52"/>
      <c r="AA53" s="53"/>
      <c r="AB53" s="68"/>
      <c r="AD53" s="4"/>
      <c r="AF53" s="8"/>
      <c r="AG53" s="8"/>
      <c r="AH53" s="8"/>
      <c r="AI53" s="8"/>
    </row>
    <row r="54" spans="1:35" ht="12.75">
      <c r="A54" s="111">
        <v>46</v>
      </c>
      <c r="B54" s="1" t="s">
        <v>52</v>
      </c>
      <c r="C54" s="112"/>
      <c r="D54" s="33">
        <v>47031751.79</v>
      </c>
      <c r="E54" s="6">
        <v>0</v>
      </c>
      <c r="F54" s="6">
        <f t="shared" si="0"/>
        <v>47031751.79</v>
      </c>
      <c r="G54" s="6">
        <v>5358.59</v>
      </c>
      <c r="H54" s="34">
        <f t="shared" si="1"/>
        <v>8777</v>
      </c>
      <c r="I54" s="74"/>
      <c r="J54" s="33">
        <v>49545110.50000001</v>
      </c>
      <c r="K54" s="6">
        <v>0</v>
      </c>
      <c r="L54" s="6">
        <v>516187.22</v>
      </c>
      <c r="M54" s="6">
        <f t="shared" si="2"/>
        <v>49028923.28000001</v>
      </c>
      <c r="N54" s="6">
        <v>5373.6900000000005</v>
      </c>
      <c r="O54" s="34">
        <f t="shared" si="3"/>
        <v>9124</v>
      </c>
      <c r="P54" s="74"/>
      <c r="Q54" s="33">
        <f t="shared" si="4"/>
        <v>47031751.79</v>
      </c>
      <c r="R54" s="6">
        <f t="shared" si="5"/>
        <v>49028923.28000001</v>
      </c>
      <c r="S54" s="87">
        <f t="shared" si="6"/>
        <v>1.0425</v>
      </c>
      <c r="T54" s="6">
        <f t="shared" si="7"/>
        <v>8777</v>
      </c>
      <c r="U54" s="4">
        <f t="shared" si="8"/>
        <v>9124</v>
      </c>
      <c r="V54" s="87">
        <f t="shared" si="9"/>
        <v>1.0395</v>
      </c>
      <c r="W54" s="161"/>
      <c r="X54" s="161"/>
      <c r="Y54" s="52"/>
      <c r="AA54" s="53"/>
      <c r="AB54" s="68"/>
      <c r="AD54" s="4"/>
      <c r="AF54" s="8"/>
      <c r="AG54" s="8"/>
      <c r="AH54" s="8"/>
      <c r="AI54" s="8"/>
    </row>
    <row r="55" spans="1:35" ht="12.75">
      <c r="A55" s="111">
        <v>48</v>
      </c>
      <c r="B55" s="1" t="s">
        <v>53</v>
      </c>
      <c r="C55" s="112"/>
      <c r="D55" s="33">
        <v>32150571.02</v>
      </c>
      <c r="E55" s="6">
        <v>0</v>
      </c>
      <c r="F55" s="6">
        <f t="shared" si="0"/>
        <v>32150571.02</v>
      </c>
      <c r="G55" s="6">
        <v>4098.53</v>
      </c>
      <c r="H55" s="34">
        <f t="shared" si="1"/>
        <v>7844</v>
      </c>
      <c r="I55" s="74"/>
      <c r="J55" s="33">
        <v>31234703.629999995</v>
      </c>
      <c r="K55" s="6">
        <v>0</v>
      </c>
      <c r="L55" s="6">
        <v>0</v>
      </c>
      <c r="M55" s="6">
        <f t="shared" si="2"/>
        <v>31234703.629999995</v>
      </c>
      <c r="N55" s="6">
        <v>4076.4500000000007</v>
      </c>
      <c r="O55" s="34">
        <f t="shared" si="3"/>
        <v>7662</v>
      </c>
      <c r="P55" s="74"/>
      <c r="Q55" s="33">
        <f t="shared" si="4"/>
        <v>32150571.02</v>
      </c>
      <c r="R55" s="6">
        <f t="shared" si="5"/>
        <v>31234703.629999995</v>
      </c>
      <c r="S55" s="87">
        <f t="shared" si="6"/>
        <v>0.9715</v>
      </c>
      <c r="T55" s="6">
        <f t="shared" si="7"/>
        <v>7844</v>
      </c>
      <c r="U55" s="4">
        <f t="shared" si="8"/>
        <v>7662</v>
      </c>
      <c r="V55" s="87">
        <f t="shared" si="9"/>
        <v>0.9768</v>
      </c>
      <c r="W55" s="161"/>
      <c r="X55" s="161"/>
      <c r="Y55" s="52"/>
      <c r="AA55" s="53"/>
      <c r="AB55" s="68"/>
      <c r="AD55" s="4"/>
      <c r="AF55" s="8"/>
      <c r="AG55" s="8"/>
      <c r="AH55" s="8"/>
      <c r="AI55" s="8"/>
    </row>
    <row r="56" spans="1:35" ht="12.75">
      <c r="A56" s="111">
        <v>49</v>
      </c>
      <c r="B56" s="1" t="s">
        <v>54</v>
      </c>
      <c r="C56" s="112"/>
      <c r="D56" s="33">
        <v>7889083.330000002</v>
      </c>
      <c r="E56" s="6">
        <v>0</v>
      </c>
      <c r="F56" s="6">
        <f t="shared" si="0"/>
        <v>7889083.330000002</v>
      </c>
      <c r="G56" s="6">
        <v>729.76</v>
      </c>
      <c r="H56" s="34">
        <f t="shared" si="1"/>
        <v>10811</v>
      </c>
      <c r="I56" s="74"/>
      <c r="J56" s="33">
        <v>8282149.72</v>
      </c>
      <c r="K56" s="6">
        <v>0</v>
      </c>
      <c r="L56" s="6">
        <v>237349.89</v>
      </c>
      <c r="M56" s="6">
        <f t="shared" si="2"/>
        <v>8044799.83</v>
      </c>
      <c r="N56" s="6">
        <v>721.6899999999999</v>
      </c>
      <c r="O56" s="34">
        <f t="shared" si="3"/>
        <v>11147</v>
      </c>
      <c r="P56" s="74"/>
      <c r="Q56" s="33">
        <f t="shared" si="4"/>
        <v>7889083.330000002</v>
      </c>
      <c r="R56" s="6">
        <f t="shared" si="5"/>
        <v>8044799.83</v>
      </c>
      <c r="S56" s="87">
        <f t="shared" si="6"/>
        <v>1.0197</v>
      </c>
      <c r="T56" s="6">
        <f t="shared" si="7"/>
        <v>10811</v>
      </c>
      <c r="U56" s="4">
        <f t="shared" si="8"/>
        <v>11147</v>
      </c>
      <c r="V56" s="87">
        <f t="shared" si="9"/>
        <v>1.0311</v>
      </c>
      <c r="W56" s="161"/>
      <c r="X56" s="161"/>
      <c r="Y56" s="52"/>
      <c r="AA56" s="53"/>
      <c r="AB56" s="68"/>
      <c r="AD56" s="4"/>
      <c r="AF56" s="8"/>
      <c r="AG56" s="8"/>
      <c r="AH56" s="8"/>
      <c r="AI56" s="8"/>
    </row>
    <row r="57" spans="1:35" ht="12.75">
      <c r="A57" s="111">
        <v>50</v>
      </c>
      <c r="B57" s="1" t="s">
        <v>55</v>
      </c>
      <c r="C57" s="112"/>
      <c r="D57" s="33">
        <v>18414305.89</v>
      </c>
      <c r="E57" s="6">
        <v>0</v>
      </c>
      <c r="F57" s="6">
        <f t="shared" si="0"/>
        <v>18414305.89</v>
      </c>
      <c r="G57" s="6">
        <v>2189.16</v>
      </c>
      <c r="H57" s="34">
        <f t="shared" si="1"/>
        <v>8412</v>
      </c>
      <c r="I57" s="74"/>
      <c r="J57" s="33">
        <v>19759000.66</v>
      </c>
      <c r="K57" s="6">
        <v>0</v>
      </c>
      <c r="L57" s="6">
        <v>0</v>
      </c>
      <c r="M57" s="6">
        <f t="shared" si="2"/>
        <v>19759000.66</v>
      </c>
      <c r="N57" s="6">
        <v>2166.4500000000003</v>
      </c>
      <c r="O57" s="34">
        <f t="shared" si="3"/>
        <v>9120</v>
      </c>
      <c r="P57" s="74"/>
      <c r="Q57" s="33">
        <f t="shared" si="4"/>
        <v>18414305.89</v>
      </c>
      <c r="R57" s="6">
        <f t="shared" si="5"/>
        <v>19759000.66</v>
      </c>
      <c r="S57" s="87">
        <f t="shared" si="6"/>
        <v>1.073</v>
      </c>
      <c r="T57" s="6">
        <f t="shared" si="7"/>
        <v>8412</v>
      </c>
      <c r="U57" s="4">
        <f t="shared" si="8"/>
        <v>9120</v>
      </c>
      <c r="V57" s="87">
        <f t="shared" si="9"/>
        <v>1.0842</v>
      </c>
      <c r="W57" s="161"/>
      <c r="X57" s="161"/>
      <c r="Y57" s="52"/>
      <c r="AA57" s="53"/>
      <c r="AB57" s="68"/>
      <c r="AD57" s="4"/>
      <c r="AF57" s="8"/>
      <c r="AG57" s="8"/>
      <c r="AH57" s="8"/>
      <c r="AI57" s="8"/>
    </row>
    <row r="58" spans="1:35" ht="12.75">
      <c r="A58" s="111">
        <v>51</v>
      </c>
      <c r="B58" s="1" t="s">
        <v>56</v>
      </c>
      <c r="C58" s="112"/>
      <c r="D58" s="33">
        <v>12929941.420000002</v>
      </c>
      <c r="E58" s="6">
        <v>0</v>
      </c>
      <c r="F58" s="6">
        <f t="shared" si="0"/>
        <v>12929941.420000002</v>
      </c>
      <c r="G58" s="6">
        <v>1263.0500000000002</v>
      </c>
      <c r="H58" s="34">
        <f t="shared" si="1"/>
        <v>10237</v>
      </c>
      <c r="I58" s="74"/>
      <c r="J58" s="33">
        <v>13627125.12</v>
      </c>
      <c r="K58" s="6">
        <v>0</v>
      </c>
      <c r="L58" s="6">
        <v>76216.92000000001</v>
      </c>
      <c r="M58" s="6">
        <f t="shared" si="2"/>
        <v>13550908.2</v>
      </c>
      <c r="N58" s="6">
        <v>1227.21</v>
      </c>
      <c r="O58" s="34">
        <f t="shared" si="3"/>
        <v>11042</v>
      </c>
      <c r="P58" s="74"/>
      <c r="Q58" s="33">
        <f t="shared" si="4"/>
        <v>12929941.420000002</v>
      </c>
      <c r="R58" s="6">
        <f t="shared" si="5"/>
        <v>13550908.2</v>
      </c>
      <c r="S58" s="87">
        <f t="shared" si="6"/>
        <v>1.048</v>
      </c>
      <c r="T58" s="6">
        <f t="shared" si="7"/>
        <v>10237</v>
      </c>
      <c r="U58" s="4">
        <f t="shared" si="8"/>
        <v>11042</v>
      </c>
      <c r="V58" s="87">
        <f t="shared" si="9"/>
        <v>1.0786</v>
      </c>
      <c r="W58" s="161"/>
      <c r="X58" s="161"/>
      <c r="Y58" s="52"/>
      <c r="AA58" s="53"/>
      <c r="AB58" s="68"/>
      <c r="AD58" s="4"/>
      <c r="AF58" s="8"/>
      <c r="AG58" s="8"/>
      <c r="AH58" s="8"/>
      <c r="AI58" s="8"/>
    </row>
    <row r="59" spans="1:35" ht="12.75">
      <c r="A59" s="111">
        <v>52</v>
      </c>
      <c r="B59" s="1" t="s">
        <v>57</v>
      </c>
      <c r="C59" s="112"/>
      <c r="D59" s="33">
        <v>29891570.190000005</v>
      </c>
      <c r="E59" s="6">
        <v>0</v>
      </c>
      <c r="F59" s="6">
        <f t="shared" si="0"/>
        <v>29891570.190000005</v>
      </c>
      <c r="G59" s="6">
        <v>3341.72</v>
      </c>
      <c r="H59" s="34">
        <f t="shared" si="1"/>
        <v>8945</v>
      </c>
      <c r="I59" s="74"/>
      <c r="J59" s="33">
        <v>31194251.92</v>
      </c>
      <c r="K59" s="6">
        <v>0</v>
      </c>
      <c r="L59" s="6">
        <v>1100239.93</v>
      </c>
      <c r="M59" s="6">
        <f t="shared" si="2"/>
        <v>30094011.990000002</v>
      </c>
      <c r="N59" s="6">
        <v>3315.79</v>
      </c>
      <c r="O59" s="34">
        <f t="shared" si="3"/>
        <v>9076</v>
      </c>
      <c r="P59" s="74"/>
      <c r="Q59" s="33">
        <f t="shared" si="4"/>
        <v>29891570.190000005</v>
      </c>
      <c r="R59" s="6">
        <f t="shared" si="5"/>
        <v>30094011.990000002</v>
      </c>
      <c r="S59" s="87">
        <f t="shared" si="6"/>
        <v>1.0068</v>
      </c>
      <c r="T59" s="6">
        <f t="shared" si="7"/>
        <v>8945</v>
      </c>
      <c r="U59" s="4">
        <f t="shared" si="8"/>
        <v>9076</v>
      </c>
      <c r="V59" s="87">
        <f t="shared" si="9"/>
        <v>1.0146</v>
      </c>
      <c r="W59" s="161"/>
      <c r="X59" s="161"/>
      <c r="Y59" s="52"/>
      <c r="AA59" s="53"/>
      <c r="AB59" s="68"/>
      <c r="AD59" s="4"/>
      <c r="AF59" s="8"/>
      <c r="AG59" s="8"/>
      <c r="AH59" s="8"/>
      <c r="AI59" s="8"/>
    </row>
    <row r="60" spans="1:35" ht="12.75">
      <c r="A60" s="111">
        <v>53</v>
      </c>
      <c r="B60" s="1" t="s">
        <v>58</v>
      </c>
      <c r="C60" s="112"/>
      <c r="D60" s="33">
        <v>709714378.24</v>
      </c>
      <c r="E60" s="6">
        <v>0</v>
      </c>
      <c r="F60" s="6">
        <f t="shared" si="0"/>
        <v>709714378.24</v>
      </c>
      <c r="G60" s="6">
        <v>62450.44</v>
      </c>
      <c r="H60" s="34">
        <f t="shared" si="1"/>
        <v>11364</v>
      </c>
      <c r="I60" s="74"/>
      <c r="J60" s="33">
        <v>782597744.5899999</v>
      </c>
      <c r="K60" s="6">
        <v>0</v>
      </c>
      <c r="L60" s="6">
        <v>1920209.6400000001</v>
      </c>
      <c r="M60" s="6">
        <f t="shared" si="2"/>
        <v>780677534.9499999</v>
      </c>
      <c r="N60" s="6">
        <v>64898.909999999996</v>
      </c>
      <c r="O60" s="34">
        <f t="shared" si="3"/>
        <v>12029</v>
      </c>
      <c r="P60" s="74"/>
      <c r="Q60" s="33">
        <f t="shared" si="4"/>
        <v>709714378.24</v>
      </c>
      <c r="R60" s="6">
        <f t="shared" si="5"/>
        <v>780677534.9499999</v>
      </c>
      <c r="S60" s="87">
        <f t="shared" si="6"/>
        <v>1.1</v>
      </c>
      <c r="T60" s="6">
        <f t="shared" si="7"/>
        <v>11364</v>
      </c>
      <c r="U60" s="4">
        <f t="shared" si="8"/>
        <v>12029</v>
      </c>
      <c r="V60" s="87">
        <f t="shared" si="9"/>
        <v>1.0585</v>
      </c>
      <c r="W60" s="161"/>
      <c r="X60" s="161"/>
      <c r="Y60" s="52"/>
      <c r="AA60" s="53"/>
      <c r="AB60" s="68"/>
      <c r="AD60" s="4"/>
      <c r="AF60" s="8"/>
      <c r="AG60" s="8"/>
      <c r="AH60" s="8"/>
      <c r="AI60" s="8"/>
    </row>
    <row r="61" spans="1:35" ht="12.75">
      <c r="A61" s="111">
        <v>54</v>
      </c>
      <c r="B61" s="1" t="s">
        <v>59</v>
      </c>
      <c r="C61" s="112"/>
      <c r="D61" s="33">
        <v>42319575.56999999</v>
      </c>
      <c r="E61" s="6">
        <v>0</v>
      </c>
      <c r="F61" s="6">
        <f t="shared" si="0"/>
        <v>42319575.56999999</v>
      </c>
      <c r="G61" s="6">
        <v>4576.94</v>
      </c>
      <c r="H61" s="34">
        <f t="shared" si="1"/>
        <v>9246</v>
      </c>
      <c r="I61" s="74"/>
      <c r="J61" s="33">
        <v>48434796.54</v>
      </c>
      <c r="K61" s="6">
        <v>0</v>
      </c>
      <c r="L61" s="6">
        <v>415260.22</v>
      </c>
      <c r="M61" s="6">
        <f t="shared" si="2"/>
        <v>48019536.32</v>
      </c>
      <c r="N61" s="6">
        <v>4570.129999999999</v>
      </c>
      <c r="O61" s="34">
        <f t="shared" si="3"/>
        <v>10507</v>
      </c>
      <c r="P61" s="74"/>
      <c r="Q61" s="33">
        <f t="shared" si="4"/>
        <v>42319575.56999999</v>
      </c>
      <c r="R61" s="6">
        <f t="shared" si="5"/>
        <v>48019536.32</v>
      </c>
      <c r="S61" s="87">
        <f t="shared" si="6"/>
        <v>1.1347</v>
      </c>
      <c r="T61" s="6">
        <f t="shared" si="7"/>
        <v>9246</v>
      </c>
      <c r="U61" s="4">
        <f t="shared" si="8"/>
        <v>10507</v>
      </c>
      <c r="V61" s="87">
        <f t="shared" si="9"/>
        <v>1.1364</v>
      </c>
      <c r="W61" s="161"/>
      <c r="X61" s="161"/>
      <c r="Y61" s="52"/>
      <c r="AA61" s="53"/>
      <c r="AB61" s="68"/>
      <c r="AD61" s="4"/>
      <c r="AF61" s="8"/>
      <c r="AG61" s="8"/>
      <c r="AH61" s="8"/>
      <c r="AI61" s="8"/>
    </row>
    <row r="62" spans="1:35" ht="12.75">
      <c r="A62" s="111">
        <v>55</v>
      </c>
      <c r="B62" s="1" t="s">
        <v>60</v>
      </c>
      <c r="C62" s="112"/>
      <c r="D62" s="33">
        <v>12972490.14</v>
      </c>
      <c r="E62" s="6">
        <v>0</v>
      </c>
      <c r="F62" s="6">
        <f t="shared" si="0"/>
        <v>12972490.14</v>
      </c>
      <c r="G62" s="6">
        <v>1559.35</v>
      </c>
      <c r="H62" s="34">
        <f t="shared" si="1"/>
        <v>8319</v>
      </c>
      <c r="I62" s="74"/>
      <c r="J62" s="33">
        <v>13618647.200000003</v>
      </c>
      <c r="K62" s="6">
        <v>0</v>
      </c>
      <c r="L62" s="6">
        <v>232731.64</v>
      </c>
      <c r="M62" s="6">
        <f t="shared" si="2"/>
        <v>13385915.560000002</v>
      </c>
      <c r="N62" s="6">
        <v>1530.8899999999999</v>
      </c>
      <c r="O62" s="34">
        <f t="shared" si="3"/>
        <v>8744</v>
      </c>
      <c r="P62" s="74"/>
      <c r="Q62" s="33">
        <f t="shared" si="4"/>
        <v>12972490.14</v>
      </c>
      <c r="R62" s="6">
        <f t="shared" si="5"/>
        <v>13385915.560000002</v>
      </c>
      <c r="S62" s="87">
        <f t="shared" si="6"/>
        <v>1.0319</v>
      </c>
      <c r="T62" s="6">
        <f t="shared" si="7"/>
        <v>8319</v>
      </c>
      <c r="U62" s="4">
        <f t="shared" si="8"/>
        <v>8744</v>
      </c>
      <c r="V62" s="87">
        <f t="shared" si="9"/>
        <v>1.0511</v>
      </c>
      <c r="W62" s="161"/>
      <c r="X62" s="161"/>
      <c r="Y62" s="52"/>
      <c r="AA62" s="53"/>
      <c r="AB62" s="68"/>
      <c r="AD62" s="4"/>
      <c r="AF62" s="8"/>
      <c r="AG62" s="8"/>
      <c r="AH62" s="8"/>
      <c r="AI62" s="8"/>
    </row>
    <row r="63" spans="1:35" ht="12.75">
      <c r="A63" s="111">
        <v>56</v>
      </c>
      <c r="B63" s="1" t="s">
        <v>61</v>
      </c>
      <c r="C63" s="112"/>
      <c r="D63" s="33">
        <v>15487027.14</v>
      </c>
      <c r="E63" s="6">
        <v>0</v>
      </c>
      <c r="F63" s="6">
        <f t="shared" si="0"/>
        <v>15487027.14</v>
      </c>
      <c r="G63" s="6">
        <v>1786.8200000000002</v>
      </c>
      <c r="H63" s="34">
        <f t="shared" si="1"/>
        <v>8667</v>
      </c>
      <c r="I63" s="74"/>
      <c r="J63" s="33">
        <v>15819880.550000003</v>
      </c>
      <c r="K63" s="6">
        <v>0</v>
      </c>
      <c r="L63" s="6">
        <v>76052.47</v>
      </c>
      <c r="M63" s="6">
        <f t="shared" si="2"/>
        <v>15743828.080000002</v>
      </c>
      <c r="N63" s="6">
        <v>1806.38</v>
      </c>
      <c r="O63" s="34">
        <f t="shared" si="3"/>
        <v>8716</v>
      </c>
      <c r="P63" s="74"/>
      <c r="Q63" s="33">
        <f t="shared" si="4"/>
        <v>15487027.14</v>
      </c>
      <c r="R63" s="6">
        <f t="shared" si="5"/>
        <v>15743828.080000002</v>
      </c>
      <c r="S63" s="87">
        <f t="shared" si="6"/>
        <v>1.0166</v>
      </c>
      <c r="T63" s="6">
        <f t="shared" si="7"/>
        <v>8667</v>
      </c>
      <c r="U63" s="4">
        <f t="shared" si="8"/>
        <v>8716</v>
      </c>
      <c r="V63" s="87">
        <f t="shared" si="9"/>
        <v>1.0057</v>
      </c>
      <c r="W63" s="161"/>
      <c r="X63" s="161"/>
      <c r="Y63" s="52"/>
      <c r="AA63" s="53"/>
      <c r="AB63" s="68"/>
      <c r="AD63" s="4"/>
      <c r="AF63" s="8"/>
      <c r="AG63" s="8"/>
      <c r="AH63" s="8"/>
      <c r="AI63" s="8"/>
    </row>
    <row r="64" spans="1:35" ht="12.75">
      <c r="A64" s="111">
        <v>57</v>
      </c>
      <c r="B64" s="1" t="s">
        <v>62</v>
      </c>
      <c r="C64" s="112"/>
      <c r="D64" s="33">
        <v>10662605.280000001</v>
      </c>
      <c r="E64" s="6">
        <v>0</v>
      </c>
      <c r="F64" s="6">
        <f t="shared" si="0"/>
        <v>10662605.280000001</v>
      </c>
      <c r="G64" s="6">
        <v>1200.69</v>
      </c>
      <c r="H64" s="34">
        <f t="shared" si="1"/>
        <v>8880</v>
      </c>
      <c r="I64" s="74"/>
      <c r="J64" s="33">
        <v>10720661.32</v>
      </c>
      <c r="K64" s="6">
        <v>0</v>
      </c>
      <c r="L64" s="6">
        <v>0</v>
      </c>
      <c r="M64" s="6">
        <f t="shared" si="2"/>
        <v>10720661.32</v>
      </c>
      <c r="N64" s="6">
        <v>1163.1499999999999</v>
      </c>
      <c r="O64" s="34">
        <f t="shared" si="3"/>
        <v>9217</v>
      </c>
      <c r="P64" s="74"/>
      <c r="Q64" s="33">
        <f t="shared" si="4"/>
        <v>10662605.280000001</v>
      </c>
      <c r="R64" s="6">
        <f t="shared" si="5"/>
        <v>10720661.32</v>
      </c>
      <c r="S64" s="87">
        <f t="shared" si="6"/>
        <v>1.0054</v>
      </c>
      <c r="T64" s="6">
        <f t="shared" si="7"/>
        <v>8880</v>
      </c>
      <c r="U64" s="4">
        <f t="shared" si="8"/>
        <v>9217</v>
      </c>
      <c r="V64" s="87">
        <f t="shared" si="9"/>
        <v>1.038</v>
      </c>
      <c r="W64" s="161"/>
      <c r="X64" s="161"/>
      <c r="Y64" s="52"/>
      <c r="AA64" s="53"/>
      <c r="AB64" s="68"/>
      <c r="AD64" s="4"/>
      <c r="AF64" s="8"/>
      <c r="AG64" s="8"/>
      <c r="AH64" s="8"/>
      <c r="AI64" s="8"/>
    </row>
    <row r="65" spans="1:35" ht="12.75">
      <c r="A65" s="111">
        <v>58</v>
      </c>
      <c r="B65" s="1" t="s">
        <v>63</v>
      </c>
      <c r="C65" s="112"/>
      <c r="D65" s="33">
        <v>35888480.800000004</v>
      </c>
      <c r="E65" s="6">
        <v>0</v>
      </c>
      <c r="F65" s="6">
        <f t="shared" si="0"/>
        <v>35888480.800000004</v>
      </c>
      <c r="G65" s="6">
        <v>4600.76</v>
      </c>
      <c r="H65" s="34">
        <f t="shared" si="1"/>
        <v>7801</v>
      </c>
      <c r="I65" s="74"/>
      <c r="J65" s="33">
        <v>36531754.03</v>
      </c>
      <c r="K65" s="6">
        <v>0</v>
      </c>
      <c r="L65" s="6">
        <v>573965.52</v>
      </c>
      <c r="M65" s="6">
        <f t="shared" si="2"/>
        <v>35957788.51</v>
      </c>
      <c r="N65" s="6">
        <v>4524.4299999999985</v>
      </c>
      <c r="O65" s="34">
        <f t="shared" si="3"/>
        <v>7947</v>
      </c>
      <c r="P65" s="74"/>
      <c r="Q65" s="33">
        <f t="shared" si="4"/>
        <v>35888480.800000004</v>
      </c>
      <c r="R65" s="6">
        <f t="shared" si="5"/>
        <v>35957788.51</v>
      </c>
      <c r="S65" s="87">
        <f t="shared" si="6"/>
        <v>1.0019</v>
      </c>
      <c r="T65" s="6">
        <f t="shared" si="7"/>
        <v>7801</v>
      </c>
      <c r="U65" s="4">
        <f t="shared" si="8"/>
        <v>7947</v>
      </c>
      <c r="V65" s="87">
        <f t="shared" si="9"/>
        <v>1.0187</v>
      </c>
      <c r="W65" s="161"/>
      <c r="X65" s="161"/>
      <c r="Y65" s="52"/>
      <c r="AA65" s="53"/>
      <c r="AB65" s="68"/>
      <c r="AD65" s="4"/>
      <c r="AF65" s="8"/>
      <c r="AG65" s="8"/>
      <c r="AH65" s="8"/>
      <c r="AI65" s="8"/>
    </row>
    <row r="66" spans="1:35" ht="12.75">
      <c r="A66" s="111">
        <v>59</v>
      </c>
      <c r="B66" s="1" t="s">
        <v>64</v>
      </c>
      <c r="C66" s="112"/>
      <c r="D66" s="33">
        <v>10803456.85</v>
      </c>
      <c r="E66" s="6">
        <v>0</v>
      </c>
      <c r="F66" s="6">
        <f t="shared" si="0"/>
        <v>10803456.85</v>
      </c>
      <c r="G66" s="6">
        <v>1193.34</v>
      </c>
      <c r="H66" s="34">
        <f t="shared" si="1"/>
        <v>9053</v>
      </c>
      <c r="I66" s="74"/>
      <c r="J66" s="33">
        <v>11249984</v>
      </c>
      <c r="K66" s="6">
        <v>0</v>
      </c>
      <c r="L66" s="6">
        <v>400</v>
      </c>
      <c r="M66" s="6">
        <f t="shared" si="2"/>
        <v>11249584</v>
      </c>
      <c r="N66" s="6">
        <v>1151.0400000000002</v>
      </c>
      <c r="O66" s="34">
        <f t="shared" si="3"/>
        <v>9773</v>
      </c>
      <c r="P66" s="74"/>
      <c r="Q66" s="33">
        <f t="shared" si="4"/>
        <v>10803456.85</v>
      </c>
      <c r="R66" s="6">
        <f t="shared" si="5"/>
        <v>11249584</v>
      </c>
      <c r="S66" s="87">
        <f t="shared" si="6"/>
        <v>1.0413</v>
      </c>
      <c r="T66" s="6">
        <f t="shared" si="7"/>
        <v>9053</v>
      </c>
      <c r="U66" s="4">
        <f t="shared" si="8"/>
        <v>9773</v>
      </c>
      <c r="V66" s="87">
        <f t="shared" si="9"/>
        <v>1.0795</v>
      </c>
      <c r="W66" s="161"/>
      <c r="X66" s="161"/>
      <c r="Y66" s="52"/>
      <c r="AA66" s="53"/>
      <c r="AB66" s="68"/>
      <c r="AD66" s="4"/>
      <c r="AF66" s="8"/>
      <c r="AG66" s="8"/>
      <c r="AH66" s="8"/>
      <c r="AI66" s="8"/>
    </row>
    <row r="67" spans="1:35" ht="12.75">
      <c r="A67" s="111">
        <v>60</v>
      </c>
      <c r="B67" s="1" t="s">
        <v>65</v>
      </c>
      <c r="C67" s="112"/>
      <c r="D67" s="33">
        <v>84559215.43</v>
      </c>
      <c r="E67" s="6">
        <v>118300.66</v>
      </c>
      <c r="F67" s="6">
        <f t="shared" si="0"/>
        <v>84440914.77000001</v>
      </c>
      <c r="G67" s="6">
        <v>9375.51</v>
      </c>
      <c r="H67" s="34">
        <f t="shared" si="1"/>
        <v>9007</v>
      </c>
      <c r="I67" s="74"/>
      <c r="J67" s="33">
        <v>87737888.58000001</v>
      </c>
      <c r="K67" s="6">
        <v>116098.16</v>
      </c>
      <c r="L67" s="6">
        <v>756347.74</v>
      </c>
      <c r="M67" s="6">
        <f t="shared" si="2"/>
        <v>86865442.68000002</v>
      </c>
      <c r="N67" s="6">
        <v>9404.69</v>
      </c>
      <c r="O67" s="34">
        <f t="shared" si="3"/>
        <v>9236</v>
      </c>
      <c r="P67" s="74"/>
      <c r="Q67" s="33">
        <f t="shared" si="4"/>
        <v>84440914.77000001</v>
      </c>
      <c r="R67" s="6">
        <f t="shared" si="5"/>
        <v>86865442.68000002</v>
      </c>
      <c r="S67" s="87">
        <f t="shared" si="6"/>
        <v>1.0287</v>
      </c>
      <c r="T67" s="6">
        <f t="shared" si="7"/>
        <v>9007</v>
      </c>
      <c r="U67" s="4">
        <f t="shared" si="8"/>
        <v>9236</v>
      </c>
      <c r="V67" s="87">
        <f t="shared" si="9"/>
        <v>1.0254</v>
      </c>
      <c r="W67" s="161"/>
      <c r="X67" s="161"/>
      <c r="Y67" s="52"/>
      <c r="AA67" s="53"/>
      <c r="AB67" s="68"/>
      <c r="AD67" s="4"/>
      <c r="AF67" s="8"/>
      <c r="AG67" s="8"/>
      <c r="AH67" s="8"/>
      <c r="AI67" s="8"/>
    </row>
    <row r="68" spans="1:35" ht="12.75">
      <c r="A68" s="111">
        <v>62</v>
      </c>
      <c r="B68" s="1" t="s">
        <v>66</v>
      </c>
      <c r="C68" s="112"/>
      <c r="D68" s="33">
        <v>19768468.89</v>
      </c>
      <c r="E68" s="6">
        <v>0</v>
      </c>
      <c r="F68" s="6">
        <f t="shared" si="0"/>
        <v>19768468.89</v>
      </c>
      <c r="G68" s="6">
        <v>1907.08</v>
      </c>
      <c r="H68" s="34">
        <f t="shared" si="1"/>
        <v>10366</v>
      </c>
      <c r="I68" s="74"/>
      <c r="J68" s="33">
        <v>21008358.1</v>
      </c>
      <c r="K68" s="6">
        <v>0</v>
      </c>
      <c r="L68" s="6">
        <v>182412.37</v>
      </c>
      <c r="M68" s="6">
        <f t="shared" si="2"/>
        <v>20825945.73</v>
      </c>
      <c r="N68" s="6">
        <v>1930.16</v>
      </c>
      <c r="O68" s="34">
        <f t="shared" si="3"/>
        <v>10790</v>
      </c>
      <c r="P68" s="74"/>
      <c r="Q68" s="33">
        <f t="shared" si="4"/>
        <v>19768468.89</v>
      </c>
      <c r="R68" s="6">
        <f t="shared" si="5"/>
        <v>20825945.73</v>
      </c>
      <c r="S68" s="87">
        <f t="shared" si="6"/>
        <v>1.0535</v>
      </c>
      <c r="T68" s="6">
        <f t="shared" si="7"/>
        <v>10366</v>
      </c>
      <c r="U68" s="4">
        <f t="shared" si="8"/>
        <v>10790</v>
      </c>
      <c r="V68" s="87">
        <f t="shared" si="9"/>
        <v>1.0409</v>
      </c>
      <c r="W68" s="161"/>
      <c r="X68" s="161"/>
      <c r="Y68" s="52"/>
      <c r="AA68" s="53"/>
      <c r="AB68" s="68"/>
      <c r="AD68" s="4"/>
      <c r="AF68" s="8"/>
      <c r="AG68" s="8"/>
      <c r="AH68" s="8"/>
      <c r="AI68" s="8"/>
    </row>
    <row r="69" spans="1:35" ht="12.75">
      <c r="A69" s="111">
        <v>63</v>
      </c>
      <c r="B69" s="1" t="s">
        <v>67</v>
      </c>
      <c r="C69" s="112"/>
      <c r="D69" s="33">
        <v>22535459.31</v>
      </c>
      <c r="E69" s="6">
        <v>0</v>
      </c>
      <c r="F69" s="6">
        <f t="shared" si="0"/>
        <v>22535459.31</v>
      </c>
      <c r="G69" s="6">
        <v>2806.76</v>
      </c>
      <c r="H69" s="34">
        <f t="shared" si="1"/>
        <v>8029</v>
      </c>
      <c r="I69" s="74"/>
      <c r="J69" s="33">
        <v>24290632.43</v>
      </c>
      <c r="K69" s="6">
        <v>0</v>
      </c>
      <c r="L69" s="6">
        <v>12410.49</v>
      </c>
      <c r="M69" s="6">
        <f t="shared" si="2"/>
        <v>24278221.94</v>
      </c>
      <c r="N69" s="6">
        <v>2860.2099999999996</v>
      </c>
      <c r="O69" s="34">
        <f t="shared" si="3"/>
        <v>8488</v>
      </c>
      <c r="P69" s="74"/>
      <c r="Q69" s="33">
        <f t="shared" si="4"/>
        <v>22535459.31</v>
      </c>
      <c r="R69" s="6">
        <f t="shared" si="5"/>
        <v>24278221.94</v>
      </c>
      <c r="S69" s="87">
        <f t="shared" si="6"/>
        <v>1.0773</v>
      </c>
      <c r="T69" s="6">
        <f t="shared" si="7"/>
        <v>8029</v>
      </c>
      <c r="U69" s="4">
        <f t="shared" si="8"/>
        <v>8488</v>
      </c>
      <c r="V69" s="87">
        <f t="shared" si="9"/>
        <v>1.0572</v>
      </c>
      <c r="W69" s="161"/>
      <c r="X69" s="161"/>
      <c r="Y69" s="52"/>
      <c r="AA69" s="53"/>
      <c r="AB69" s="68"/>
      <c r="AD69" s="4"/>
      <c r="AF69" s="8"/>
      <c r="AG69" s="8"/>
      <c r="AH69" s="8"/>
      <c r="AI69" s="8"/>
    </row>
    <row r="70" spans="1:35" ht="12.75">
      <c r="A70" s="111">
        <v>65</v>
      </c>
      <c r="B70" s="1" t="s">
        <v>68</v>
      </c>
      <c r="C70" s="112"/>
      <c r="D70" s="33">
        <v>15661772.440000001</v>
      </c>
      <c r="E70" s="6">
        <v>0</v>
      </c>
      <c r="F70" s="6">
        <f t="shared" si="0"/>
        <v>15661772.440000001</v>
      </c>
      <c r="G70" s="6">
        <v>1667.6000000000001</v>
      </c>
      <c r="H70" s="34">
        <f t="shared" si="1"/>
        <v>9392</v>
      </c>
      <c r="I70" s="74"/>
      <c r="J70" s="33">
        <v>15924932.12</v>
      </c>
      <c r="K70" s="6">
        <v>0</v>
      </c>
      <c r="L70" s="6">
        <v>468874.18</v>
      </c>
      <c r="M70" s="6">
        <f t="shared" si="2"/>
        <v>15456057.94</v>
      </c>
      <c r="N70" s="6">
        <v>1673.04</v>
      </c>
      <c r="O70" s="34">
        <f t="shared" si="3"/>
        <v>9238</v>
      </c>
      <c r="P70" s="74"/>
      <c r="Q70" s="33">
        <f t="shared" si="4"/>
        <v>15661772.440000001</v>
      </c>
      <c r="R70" s="6">
        <f t="shared" si="5"/>
        <v>15456057.94</v>
      </c>
      <c r="S70" s="87">
        <f t="shared" si="6"/>
        <v>0.9869</v>
      </c>
      <c r="T70" s="6">
        <f t="shared" si="7"/>
        <v>9392</v>
      </c>
      <c r="U70" s="4">
        <f t="shared" si="8"/>
        <v>9238</v>
      </c>
      <c r="V70" s="87">
        <f t="shared" si="9"/>
        <v>0.9836</v>
      </c>
      <c r="W70" s="161"/>
      <c r="X70" s="161"/>
      <c r="Y70" s="52"/>
      <c r="AA70" s="53"/>
      <c r="AB70" s="68"/>
      <c r="AD70" s="4"/>
      <c r="AF70" s="8"/>
      <c r="AG70" s="8"/>
      <c r="AH70" s="8"/>
      <c r="AI70" s="8"/>
    </row>
    <row r="71" spans="1:35" ht="12.75">
      <c r="A71" s="111">
        <v>66</v>
      </c>
      <c r="B71" s="1" t="s">
        <v>69</v>
      </c>
      <c r="C71" s="112"/>
      <c r="D71" s="33">
        <v>12450455.229999999</v>
      </c>
      <c r="E71" s="6">
        <v>0</v>
      </c>
      <c r="F71" s="6">
        <f t="shared" si="0"/>
        <v>12450455.229999999</v>
      </c>
      <c r="G71" s="6">
        <v>1400.0199999999998</v>
      </c>
      <c r="H71" s="34">
        <f t="shared" si="1"/>
        <v>8893</v>
      </c>
      <c r="I71" s="74"/>
      <c r="J71" s="33">
        <v>12622792.14</v>
      </c>
      <c r="K71" s="6">
        <v>0</v>
      </c>
      <c r="L71" s="6">
        <v>135134.27</v>
      </c>
      <c r="M71" s="6">
        <f t="shared" si="2"/>
        <v>12487657.870000001</v>
      </c>
      <c r="N71" s="6">
        <v>1409.7600000000002</v>
      </c>
      <c r="O71" s="34">
        <f t="shared" si="3"/>
        <v>8858</v>
      </c>
      <c r="P71" s="74"/>
      <c r="Q71" s="33">
        <f t="shared" si="4"/>
        <v>12450455.229999999</v>
      </c>
      <c r="R71" s="6">
        <f t="shared" si="5"/>
        <v>12487657.870000001</v>
      </c>
      <c r="S71" s="87">
        <f t="shared" si="6"/>
        <v>1.003</v>
      </c>
      <c r="T71" s="6">
        <f t="shared" si="7"/>
        <v>8893</v>
      </c>
      <c r="U71" s="4">
        <f t="shared" si="8"/>
        <v>8858</v>
      </c>
      <c r="V71" s="87">
        <f t="shared" si="9"/>
        <v>0.9961</v>
      </c>
      <c r="W71" s="161"/>
      <c r="X71" s="161"/>
      <c r="Y71" s="52"/>
      <c r="AA71" s="53"/>
      <c r="AB71" s="68"/>
      <c r="AD71" s="4"/>
      <c r="AF71" s="8"/>
      <c r="AG71" s="8"/>
      <c r="AH71" s="8"/>
      <c r="AI71" s="8"/>
    </row>
    <row r="72" spans="1:35" ht="12.75">
      <c r="A72" s="111">
        <v>67</v>
      </c>
      <c r="B72" s="1" t="s">
        <v>70</v>
      </c>
      <c r="C72" s="112"/>
      <c r="D72" s="33">
        <v>17420019.29</v>
      </c>
      <c r="E72" s="6">
        <v>0</v>
      </c>
      <c r="F72" s="6">
        <f t="shared" si="0"/>
        <v>17420019.29</v>
      </c>
      <c r="G72" s="6">
        <v>2159.7900000000004</v>
      </c>
      <c r="H72" s="34">
        <f t="shared" si="1"/>
        <v>8066</v>
      </c>
      <c r="I72" s="74"/>
      <c r="J72" s="33">
        <v>18670199.470000003</v>
      </c>
      <c r="K72" s="6">
        <v>0</v>
      </c>
      <c r="L72" s="6">
        <v>639321.9299999999</v>
      </c>
      <c r="M72" s="6">
        <f t="shared" si="2"/>
        <v>18030877.540000003</v>
      </c>
      <c r="N72" s="6">
        <v>2159.71</v>
      </c>
      <c r="O72" s="34">
        <f t="shared" si="3"/>
        <v>8349</v>
      </c>
      <c r="P72" s="74"/>
      <c r="Q72" s="33">
        <f t="shared" si="4"/>
        <v>17420019.29</v>
      </c>
      <c r="R72" s="6">
        <f t="shared" si="5"/>
        <v>18030877.540000003</v>
      </c>
      <c r="S72" s="87">
        <f t="shared" si="6"/>
        <v>1.0351</v>
      </c>
      <c r="T72" s="6">
        <f t="shared" si="7"/>
        <v>8066</v>
      </c>
      <c r="U72" s="4">
        <f t="shared" si="8"/>
        <v>8349</v>
      </c>
      <c r="V72" s="87">
        <f t="shared" si="9"/>
        <v>1.0351</v>
      </c>
      <c r="W72" s="161"/>
      <c r="X72" s="161"/>
      <c r="Y72" s="52"/>
      <c r="AA72" s="53"/>
      <c r="AB72" s="68"/>
      <c r="AD72" s="4"/>
      <c r="AF72" s="8"/>
      <c r="AG72" s="8"/>
      <c r="AH72" s="8"/>
      <c r="AI72" s="8"/>
    </row>
    <row r="73" spans="1:35" ht="12.75">
      <c r="A73" s="111">
        <v>68</v>
      </c>
      <c r="B73" s="1" t="s">
        <v>71</v>
      </c>
      <c r="C73" s="112"/>
      <c r="D73" s="33">
        <v>36364098.86000001</v>
      </c>
      <c r="E73" s="6">
        <v>0</v>
      </c>
      <c r="F73" s="6">
        <f t="shared" si="0"/>
        <v>36364098.86000001</v>
      </c>
      <c r="G73" s="6">
        <v>5027.53</v>
      </c>
      <c r="H73" s="34">
        <f t="shared" si="1"/>
        <v>7233</v>
      </c>
      <c r="I73" s="74"/>
      <c r="J73" s="33">
        <v>38147711.44</v>
      </c>
      <c r="K73" s="6">
        <v>0</v>
      </c>
      <c r="L73" s="6">
        <v>302838.02</v>
      </c>
      <c r="M73" s="6">
        <f t="shared" si="2"/>
        <v>37844873.419999994</v>
      </c>
      <c r="N73" s="6">
        <v>5007.430000000001</v>
      </c>
      <c r="O73" s="34">
        <f t="shared" si="3"/>
        <v>7558</v>
      </c>
      <c r="P73" s="74"/>
      <c r="Q73" s="33">
        <f t="shared" si="4"/>
        <v>36364098.86000001</v>
      </c>
      <c r="R73" s="6">
        <f t="shared" si="5"/>
        <v>37844873.419999994</v>
      </c>
      <c r="S73" s="87">
        <f t="shared" si="6"/>
        <v>1.0407</v>
      </c>
      <c r="T73" s="6">
        <f t="shared" si="7"/>
        <v>7233</v>
      </c>
      <c r="U73" s="4">
        <f t="shared" si="8"/>
        <v>7558</v>
      </c>
      <c r="V73" s="87">
        <f t="shared" si="9"/>
        <v>1.0449</v>
      </c>
      <c r="W73" s="161"/>
      <c r="X73" s="161"/>
      <c r="Y73" s="52"/>
      <c r="AA73" s="53"/>
      <c r="AB73" s="68"/>
      <c r="AD73" s="4"/>
      <c r="AF73" s="8"/>
      <c r="AG73" s="8"/>
      <c r="AH73" s="8"/>
      <c r="AI73" s="8"/>
    </row>
    <row r="74" spans="1:35" ht="12.75">
      <c r="A74" s="111">
        <v>69</v>
      </c>
      <c r="B74" s="1" t="s">
        <v>72</v>
      </c>
      <c r="C74" s="112"/>
      <c r="D74" s="33">
        <v>28378478.12</v>
      </c>
      <c r="E74" s="6">
        <v>0</v>
      </c>
      <c r="F74" s="6">
        <f aca="true" t="shared" si="10" ref="F74:F102">D74-E74</f>
        <v>28378478.12</v>
      </c>
      <c r="G74" s="6">
        <v>3527.53</v>
      </c>
      <c r="H74" s="34">
        <f aca="true" t="shared" si="11" ref="H74:H102">ROUND(F74/G74,0)</f>
        <v>8045</v>
      </c>
      <c r="I74" s="74"/>
      <c r="J74" s="33">
        <v>29214510.82</v>
      </c>
      <c r="K74" s="6">
        <v>0</v>
      </c>
      <c r="L74" s="6">
        <v>628786.16</v>
      </c>
      <c r="M74" s="6">
        <f aca="true" t="shared" si="12" ref="M74:M102">J74-K74-L74</f>
        <v>28585724.66</v>
      </c>
      <c r="N74" s="6">
        <v>3510.4700000000003</v>
      </c>
      <c r="O74" s="34">
        <f aca="true" t="shared" si="13" ref="O74:O102">ROUND(M74/N74,0)</f>
        <v>8143</v>
      </c>
      <c r="P74" s="74"/>
      <c r="Q74" s="33">
        <f aca="true" t="shared" si="14" ref="Q74:Q102">F74</f>
        <v>28378478.12</v>
      </c>
      <c r="R74" s="6">
        <f aca="true" t="shared" si="15" ref="R74:R102">M74</f>
        <v>28585724.66</v>
      </c>
      <c r="S74" s="87">
        <f aca="true" t="shared" si="16" ref="S74:S102">ROUND(R74/Q74,4)</f>
        <v>1.0073</v>
      </c>
      <c r="T74" s="6">
        <f aca="true" t="shared" si="17" ref="T74:T102">H74</f>
        <v>8045</v>
      </c>
      <c r="U74" s="4">
        <f aca="true" t="shared" si="18" ref="U74:U102">O74</f>
        <v>8143</v>
      </c>
      <c r="V74" s="87">
        <f aca="true" t="shared" si="19" ref="V74:V102">ROUND(U74/T74,4)</f>
        <v>1.0122</v>
      </c>
      <c r="W74" s="161"/>
      <c r="X74" s="161"/>
      <c r="Y74" s="52"/>
      <c r="AA74" s="53"/>
      <c r="AB74" s="68"/>
      <c r="AD74" s="4"/>
      <c r="AF74" s="8"/>
      <c r="AG74" s="8"/>
      <c r="AH74" s="8"/>
      <c r="AI74" s="8"/>
    </row>
    <row r="75" spans="1:35" ht="12.75">
      <c r="A75" s="111">
        <v>70</v>
      </c>
      <c r="B75" s="1" t="s">
        <v>73</v>
      </c>
      <c r="C75" s="112"/>
      <c r="D75" s="33">
        <v>19380207.900000002</v>
      </c>
      <c r="E75" s="6">
        <v>0</v>
      </c>
      <c r="F75" s="6">
        <f t="shared" si="10"/>
        <v>19380207.900000002</v>
      </c>
      <c r="G75" s="6">
        <v>2492.48</v>
      </c>
      <c r="H75" s="34">
        <f t="shared" si="11"/>
        <v>7775</v>
      </c>
      <c r="I75" s="74"/>
      <c r="J75" s="33">
        <v>20338740.06</v>
      </c>
      <c r="K75" s="6">
        <v>0</v>
      </c>
      <c r="L75" s="6">
        <v>209927.91</v>
      </c>
      <c r="M75" s="6">
        <f t="shared" si="12"/>
        <v>20128812.15</v>
      </c>
      <c r="N75" s="6">
        <v>2505.3799999999997</v>
      </c>
      <c r="O75" s="34">
        <f t="shared" si="13"/>
        <v>8034</v>
      </c>
      <c r="P75" s="74"/>
      <c r="Q75" s="33">
        <f t="shared" si="14"/>
        <v>19380207.900000002</v>
      </c>
      <c r="R75" s="6">
        <f t="shared" si="15"/>
        <v>20128812.15</v>
      </c>
      <c r="S75" s="87">
        <f t="shared" si="16"/>
        <v>1.0386</v>
      </c>
      <c r="T75" s="6">
        <f t="shared" si="17"/>
        <v>7775</v>
      </c>
      <c r="U75" s="4">
        <f t="shared" si="18"/>
        <v>8034</v>
      </c>
      <c r="V75" s="87">
        <f t="shared" si="19"/>
        <v>1.0333</v>
      </c>
      <c r="W75" s="161"/>
      <c r="X75" s="161"/>
      <c r="Y75" s="52"/>
      <c r="AA75" s="53"/>
      <c r="AB75" s="68"/>
      <c r="AD75" s="4"/>
      <c r="AF75" s="8"/>
      <c r="AG75" s="8"/>
      <c r="AH75" s="8"/>
      <c r="AI75" s="8"/>
    </row>
    <row r="76" spans="1:35" ht="12.75">
      <c r="A76" s="111">
        <v>71</v>
      </c>
      <c r="B76" s="1" t="s">
        <v>74</v>
      </c>
      <c r="C76" s="112"/>
      <c r="D76" s="33">
        <v>69449159.23</v>
      </c>
      <c r="E76" s="6">
        <v>0</v>
      </c>
      <c r="F76" s="6">
        <f t="shared" si="10"/>
        <v>69449159.23</v>
      </c>
      <c r="G76" s="6">
        <v>8922.39</v>
      </c>
      <c r="H76" s="34">
        <f t="shared" si="11"/>
        <v>7784</v>
      </c>
      <c r="I76" s="74"/>
      <c r="J76" s="33">
        <v>70638804.54</v>
      </c>
      <c r="K76" s="6">
        <v>0</v>
      </c>
      <c r="L76" s="6">
        <v>895827.92</v>
      </c>
      <c r="M76" s="6">
        <f t="shared" si="12"/>
        <v>69742976.62</v>
      </c>
      <c r="N76" s="6">
        <v>8917.979999999998</v>
      </c>
      <c r="O76" s="34">
        <f t="shared" si="13"/>
        <v>7820</v>
      </c>
      <c r="P76" s="74"/>
      <c r="Q76" s="33">
        <f t="shared" si="14"/>
        <v>69449159.23</v>
      </c>
      <c r="R76" s="6">
        <f t="shared" si="15"/>
        <v>69742976.62</v>
      </c>
      <c r="S76" s="87">
        <f t="shared" si="16"/>
        <v>1.0042</v>
      </c>
      <c r="T76" s="6">
        <f t="shared" si="17"/>
        <v>7784</v>
      </c>
      <c r="U76" s="4">
        <f t="shared" si="18"/>
        <v>7820</v>
      </c>
      <c r="V76" s="87">
        <f t="shared" si="19"/>
        <v>1.0046</v>
      </c>
      <c r="W76" s="161"/>
      <c r="X76" s="161"/>
      <c r="Y76" s="52"/>
      <c r="AA76" s="53"/>
      <c r="AB76" s="68"/>
      <c r="AD76" s="4"/>
      <c r="AF76" s="8"/>
      <c r="AG76" s="8"/>
      <c r="AH76" s="8"/>
      <c r="AI76" s="8"/>
    </row>
    <row r="77" spans="1:35" ht="12.75">
      <c r="A77" s="111">
        <v>72</v>
      </c>
      <c r="B77" s="1" t="s">
        <v>75</v>
      </c>
      <c r="C77" s="112"/>
      <c r="D77" s="33">
        <v>39585145.24</v>
      </c>
      <c r="E77" s="6">
        <v>0</v>
      </c>
      <c r="F77" s="6">
        <f t="shared" si="10"/>
        <v>39585145.24</v>
      </c>
      <c r="G77" s="6">
        <v>4376.42</v>
      </c>
      <c r="H77" s="34">
        <f t="shared" si="11"/>
        <v>9045</v>
      </c>
      <c r="I77" s="74"/>
      <c r="J77" s="33">
        <v>39849700.18</v>
      </c>
      <c r="K77" s="6">
        <v>0</v>
      </c>
      <c r="L77" s="6">
        <v>292666.45</v>
      </c>
      <c r="M77" s="6">
        <f t="shared" si="12"/>
        <v>39557033.73</v>
      </c>
      <c r="N77" s="6">
        <v>4349.01</v>
      </c>
      <c r="O77" s="34">
        <f t="shared" si="13"/>
        <v>9096</v>
      </c>
      <c r="P77" s="74"/>
      <c r="Q77" s="33">
        <f t="shared" si="14"/>
        <v>39585145.24</v>
      </c>
      <c r="R77" s="6">
        <f t="shared" si="15"/>
        <v>39557033.73</v>
      </c>
      <c r="S77" s="87">
        <f t="shared" si="16"/>
        <v>0.9993</v>
      </c>
      <c r="T77" s="6">
        <f t="shared" si="17"/>
        <v>9045</v>
      </c>
      <c r="U77" s="4">
        <f t="shared" si="18"/>
        <v>9096</v>
      </c>
      <c r="V77" s="87">
        <f t="shared" si="19"/>
        <v>1.0056</v>
      </c>
      <c r="W77" s="161"/>
      <c r="X77" s="161"/>
      <c r="Y77" s="52"/>
      <c r="AA77" s="53"/>
      <c r="AB77" s="68"/>
      <c r="AD77" s="4"/>
      <c r="AF77" s="8"/>
      <c r="AG77" s="8"/>
      <c r="AH77" s="8"/>
      <c r="AI77" s="8"/>
    </row>
    <row r="78" spans="1:35" ht="12.75">
      <c r="A78" s="111">
        <v>73</v>
      </c>
      <c r="B78" s="1" t="s">
        <v>76</v>
      </c>
      <c r="C78" s="112"/>
      <c r="D78" s="33">
        <v>21132019.85</v>
      </c>
      <c r="E78" s="6">
        <v>0</v>
      </c>
      <c r="F78" s="6">
        <f t="shared" si="10"/>
        <v>21132019.85</v>
      </c>
      <c r="G78" s="6">
        <v>2367.43</v>
      </c>
      <c r="H78" s="34">
        <f t="shared" si="11"/>
        <v>8926</v>
      </c>
      <c r="I78" s="74"/>
      <c r="J78" s="33">
        <v>22270053.969999995</v>
      </c>
      <c r="K78" s="6">
        <v>0</v>
      </c>
      <c r="L78" s="6">
        <v>300442.83</v>
      </c>
      <c r="M78" s="6">
        <f t="shared" si="12"/>
        <v>21969611.139999997</v>
      </c>
      <c r="N78" s="6">
        <v>2253.59</v>
      </c>
      <c r="O78" s="34">
        <f t="shared" si="13"/>
        <v>9749</v>
      </c>
      <c r="P78" s="74"/>
      <c r="Q78" s="33">
        <f t="shared" si="14"/>
        <v>21132019.85</v>
      </c>
      <c r="R78" s="6">
        <f t="shared" si="15"/>
        <v>21969611.139999997</v>
      </c>
      <c r="S78" s="87">
        <f t="shared" si="16"/>
        <v>1.0396</v>
      </c>
      <c r="T78" s="6">
        <f t="shared" si="17"/>
        <v>8926</v>
      </c>
      <c r="U78" s="4">
        <f t="shared" si="18"/>
        <v>9749</v>
      </c>
      <c r="V78" s="87">
        <f t="shared" si="19"/>
        <v>1.0922</v>
      </c>
      <c r="W78" s="161"/>
      <c r="X78" s="161"/>
      <c r="Y78" s="52"/>
      <c r="AA78" s="53"/>
      <c r="AB78" s="68"/>
      <c r="AD78" s="4"/>
      <c r="AF78" s="8"/>
      <c r="AG78" s="8"/>
      <c r="AH78" s="8"/>
      <c r="AI78" s="8"/>
    </row>
    <row r="79" spans="1:35" ht="12.75">
      <c r="A79" s="111">
        <v>74</v>
      </c>
      <c r="B79" s="1" t="s">
        <v>77</v>
      </c>
      <c r="C79" s="112"/>
      <c r="D79" s="33">
        <v>46541767.8</v>
      </c>
      <c r="E79" s="6">
        <v>0</v>
      </c>
      <c r="F79" s="6">
        <f t="shared" si="10"/>
        <v>46541767.8</v>
      </c>
      <c r="G79" s="6">
        <v>6197.81</v>
      </c>
      <c r="H79" s="34">
        <f t="shared" si="11"/>
        <v>7509</v>
      </c>
      <c r="I79" s="74"/>
      <c r="J79" s="33">
        <v>48699894.08</v>
      </c>
      <c r="K79" s="6">
        <v>0</v>
      </c>
      <c r="L79" s="6">
        <v>562001.81</v>
      </c>
      <c r="M79" s="6">
        <f t="shared" si="12"/>
        <v>48137892.269999996</v>
      </c>
      <c r="N79" s="6">
        <v>6253.0199999999995</v>
      </c>
      <c r="O79" s="34">
        <f t="shared" si="13"/>
        <v>7698</v>
      </c>
      <c r="P79" s="74"/>
      <c r="Q79" s="33">
        <f t="shared" si="14"/>
        <v>46541767.8</v>
      </c>
      <c r="R79" s="6">
        <f t="shared" si="15"/>
        <v>48137892.269999996</v>
      </c>
      <c r="S79" s="87">
        <f t="shared" si="16"/>
        <v>1.0343</v>
      </c>
      <c r="T79" s="6">
        <f t="shared" si="17"/>
        <v>7509</v>
      </c>
      <c r="U79" s="4">
        <f t="shared" si="18"/>
        <v>7698</v>
      </c>
      <c r="V79" s="87">
        <f t="shared" si="19"/>
        <v>1.0252</v>
      </c>
      <c r="W79" s="161"/>
      <c r="X79" s="161"/>
      <c r="Y79" s="52"/>
      <c r="AA79" s="53"/>
      <c r="AB79" s="68"/>
      <c r="AD79" s="4"/>
      <c r="AF79" s="8"/>
      <c r="AG79" s="8"/>
      <c r="AH79" s="8"/>
      <c r="AI79" s="8"/>
    </row>
    <row r="80" spans="1:35" ht="12.75">
      <c r="A80" s="111">
        <v>75</v>
      </c>
      <c r="B80" s="1" t="s">
        <v>78</v>
      </c>
      <c r="C80" s="112"/>
      <c r="D80" s="33">
        <v>720095513.76</v>
      </c>
      <c r="E80" s="6">
        <v>0</v>
      </c>
      <c r="F80" s="6">
        <f t="shared" si="10"/>
        <v>720095513.76</v>
      </c>
      <c r="G80" s="6">
        <v>78401.06000000001</v>
      </c>
      <c r="H80" s="34">
        <f t="shared" si="11"/>
        <v>9185</v>
      </c>
      <c r="I80" s="74"/>
      <c r="J80" s="33">
        <v>786282399.67</v>
      </c>
      <c r="K80" s="6">
        <v>0</v>
      </c>
      <c r="L80" s="6">
        <v>3230888.27</v>
      </c>
      <c r="M80" s="6">
        <f t="shared" si="12"/>
        <v>783051511.4</v>
      </c>
      <c r="N80" s="6">
        <v>80667.33</v>
      </c>
      <c r="O80" s="34">
        <f t="shared" si="13"/>
        <v>9707</v>
      </c>
      <c r="P80" s="74"/>
      <c r="Q80" s="33">
        <f t="shared" si="14"/>
        <v>720095513.76</v>
      </c>
      <c r="R80" s="6">
        <f t="shared" si="15"/>
        <v>783051511.4</v>
      </c>
      <c r="S80" s="87">
        <f t="shared" si="16"/>
        <v>1.0874</v>
      </c>
      <c r="T80" s="6">
        <f t="shared" si="17"/>
        <v>9185</v>
      </c>
      <c r="U80" s="4">
        <f t="shared" si="18"/>
        <v>9707</v>
      </c>
      <c r="V80" s="87">
        <f t="shared" si="19"/>
        <v>1.0568</v>
      </c>
      <c r="W80" s="161"/>
      <c r="X80" s="161"/>
      <c r="Y80" s="52"/>
      <c r="AA80" s="53"/>
      <c r="AB80" s="68"/>
      <c r="AD80" s="4"/>
      <c r="AF80" s="8"/>
      <c r="AG80" s="8"/>
      <c r="AH80" s="8"/>
      <c r="AI80" s="8"/>
    </row>
    <row r="81" spans="1:35" ht="12.75">
      <c r="A81" s="111">
        <v>77</v>
      </c>
      <c r="B81" s="1" t="s">
        <v>79</v>
      </c>
      <c r="C81" s="112"/>
      <c r="D81" s="33">
        <v>37620983.25</v>
      </c>
      <c r="E81" s="6">
        <v>0</v>
      </c>
      <c r="F81" s="6">
        <f t="shared" si="10"/>
        <v>37620983.25</v>
      </c>
      <c r="G81" s="6">
        <v>4501.89</v>
      </c>
      <c r="H81" s="34">
        <f t="shared" si="11"/>
        <v>8357</v>
      </c>
      <c r="I81" s="74"/>
      <c r="J81" s="33">
        <v>38529683.34</v>
      </c>
      <c r="K81" s="6">
        <v>0</v>
      </c>
      <c r="L81" s="6">
        <v>326612.68</v>
      </c>
      <c r="M81" s="6">
        <f t="shared" si="12"/>
        <v>38203070.660000004</v>
      </c>
      <c r="N81" s="6">
        <v>4431.249999999999</v>
      </c>
      <c r="O81" s="34">
        <f t="shared" si="13"/>
        <v>8621</v>
      </c>
      <c r="P81" s="74"/>
      <c r="Q81" s="33">
        <f t="shared" si="14"/>
        <v>37620983.25</v>
      </c>
      <c r="R81" s="6">
        <f t="shared" si="15"/>
        <v>38203070.660000004</v>
      </c>
      <c r="S81" s="87">
        <f t="shared" si="16"/>
        <v>1.0155</v>
      </c>
      <c r="T81" s="6">
        <f t="shared" si="17"/>
        <v>8357</v>
      </c>
      <c r="U81" s="4">
        <f t="shared" si="18"/>
        <v>8621</v>
      </c>
      <c r="V81" s="87">
        <f t="shared" si="19"/>
        <v>1.0316</v>
      </c>
      <c r="W81" s="161"/>
      <c r="X81" s="161"/>
      <c r="Y81" s="52"/>
      <c r="AA81" s="53"/>
      <c r="AB81" s="68"/>
      <c r="AD81" s="4"/>
      <c r="AF81" s="8"/>
      <c r="AG81" s="8"/>
      <c r="AH81" s="8"/>
      <c r="AI81" s="8"/>
    </row>
    <row r="82" spans="1:35" ht="12.75">
      <c r="A82" s="111">
        <v>78</v>
      </c>
      <c r="B82" s="1" t="s">
        <v>80</v>
      </c>
      <c r="C82" s="112"/>
      <c r="D82" s="33">
        <v>10431414.57</v>
      </c>
      <c r="E82" s="6">
        <v>0</v>
      </c>
      <c r="F82" s="6">
        <f t="shared" si="10"/>
        <v>10431414.57</v>
      </c>
      <c r="G82" s="6">
        <v>923.78</v>
      </c>
      <c r="H82" s="34">
        <f t="shared" si="11"/>
        <v>11292</v>
      </c>
      <c r="I82" s="74"/>
      <c r="J82" s="33">
        <v>10505815.12</v>
      </c>
      <c r="K82" s="6">
        <v>0</v>
      </c>
      <c r="L82" s="6">
        <v>0</v>
      </c>
      <c r="M82" s="6">
        <f t="shared" si="12"/>
        <v>10505815.12</v>
      </c>
      <c r="N82" s="6">
        <v>895.29</v>
      </c>
      <c r="O82" s="34">
        <f t="shared" si="13"/>
        <v>11735</v>
      </c>
      <c r="P82" s="74"/>
      <c r="Q82" s="33">
        <f t="shared" si="14"/>
        <v>10431414.57</v>
      </c>
      <c r="R82" s="6">
        <f t="shared" si="15"/>
        <v>10505815.12</v>
      </c>
      <c r="S82" s="87">
        <f t="shared" si="16"/>
        <v>1.0071</v>
      </c>
      <c r="T82" s="6">
        <f t="shared" si="17"/>
        <v>11292</v>
      </c>
      <c r="U82" s="4">
        <f t="shared" si="18"/>
        <v>11735</v>
      </c>
      <c r="V82" s="87">
        <f t="shared" si="19"/>
        <v>1.0392</v>
      </c>
      <c r="W82" s="161"/>
      <c r="X82" s="161"/>
      <c r="Y82" s="52"/>
      <c r="AA82" s="53"/>
      <c r="AB82" s="68"/>
      <c r="AD82" s="4"/>
      <c r="AF82" s="8"/>
      <c r="AG82" s="8"/>
      <c r="AH82" s="8"/>
      <c r="AI82" s="8"/>
    </row>
    <row r="83" spans="1:35" ht="12.75">
      <c r="A83" s="111">
        <v>79</v>
      </c>
      <c r="B83" s="1" t="s">
        <v>81</v>
      </c>
      <c r="C83" s="112"/>
      <c r="D83" s="33">
        <v>10758340.209999999</v>
      </c>
      <c r="E83" s="6">
        <v>0</v>
      </c>
      <c r="F83" s="6">
        <f t="shared" si="10"/>
        <v>10758340.209999999</v>
      </c>
      <c r="G83" s="6">
        <v>1202.8100000000002</v>
      </c>
      <c r="H83" s="34">
        <f t="shared" si="11"/>
        <v>8944</v>
      </c>
      <c r="I83" s="74"/>
      <c r="J83" s="33">
        <v>10923593.13</v>
      </c>
      <c r="K83" s="6">
        <v>0</v>
      </c>
      <c r="L83" s="6">
        <v>11547.52</v>
      </c>
      <c r="M83" s="6">
        <f t="shared" si="12"/>
        <v>10912045.610000001</v>
      </c>
      <c r="N83" s="6">
        <v>1167.6899999999998</v>
      </c>
      <c r="O83" s="34">
        <f t="shared" si="13"/>
        <v>9345</v>
      </c>
      <c r="P83" s="74"/>
      <c r="Q83" s="33">
        <f t="shared" si="14"/>
        <v>10758340.209999999</v>
      </c>
      <c r="R83" s="6">
        <f t="shared" si="15"/>
        <v>10912045.610000001</v>
      </c>
      <c r="S83" s="87">
        <f t="shared" si="16"/>
        <v>1.0143</v>
      </c>
      <c r="T83" s="6">
        <f t="shared" si="17"/>
        <v>8944</v>
      </c>
      <c r="U83" s="4">
        <f t="shared" si="18"/>
        <v>9345</v>
      </c>
      <c r="V83" s="87">
        <f t="shared" si="19"/>
        <v>1.0448</v>
      </c>
      <c r="W83" s="161"/>
      <c r="X83" s="161"/>
      <c r="Y83" s="52"/>
      <c r="AA83" s="53"/>
      <c r="AB83" s="68"/>
      <c r="AD83" s="4"/>
      <c r="AF83" s="8"/>
      <c r="AG83" s="8"/>
      <c r="AH83" s="8"/>
      <c r="AI83" s="8"/>
    </row>
    <row r="84" spans="1:35" ht="12.75">
      <c r="A84" s="111">
        <v>80</v>
      </c>
      <c r="B84" s="1" t="s">
        <v>82</v>
      </c>
      <c r="C84" s="112"/>
      <c r="D84" s="33">
        <v>118301070.66000001</v>
      </c>
      <c r="E84" s="6">
        <v>0</v>
      </c>
      <c r="F84" s="6">
        <f t="shared" si="10"/>
        <v>118301070.66000001</v>
      </c>
      <c r="G84" s="6">
        <v>14241.58</v>
      </c>
      <c r="H84" s="34">
        <f t="shared" si="11"/>
        <v>8307</v>
      </c>
      <c r="I84" s="74"/>
      <c r="J84" s="33">
        <v>129290871.11</v>
      </c>
      <c r="K84" s="6">
        <v>0</v>
      </c>
      <c r="L84" s="6">
        <v>497642.67</v>
      </c>
      <c r="M84" s="6">
        <f t="shared" si="12"/>
        <v>128793228.44</v>
      </c>
      <c r="N84" s="6">
        <v>14070.75</v>
      </c>
      <c r="O84" s="34">
        <f t="shared" si="13"/>
        <v>9153</v>
      </c>
      <c r="P84" s="74"/>
      <c r="Q84" s="33">
        <f t="shared" si="14"/>
        <v>118301070.66000001</v>
      </c>
      <c r="R84" s="6">
        <f t="shared" si="15"/>
        <v>128793228.44</v>
      </c>
      <c r="S84" s="87">
        <f t="shared" si="16"/>
        <v>1.0887</v>
      </c>
      <c r="T84" s="6">
        <f t="shared" si="17"/>
        <v>8307</v>
      </c>
      <c r="U84" s="4">
        <f t="shared" si="18"/>
        <v>9153</v>
      </c>
      <c r="V84" s="87">
        <f t="shared" si="19"/>
        <v>1.1018</v>
      </c>
      <c r="W84" s="161"/>
      <c r="X84" s="161"/>
      <c r="Y84" s="52"/>
      <c r="AA84" s="53"/>
      <c r="AB84" s="68"/>
      <c r="AD84" s="4"/>
      <c r="AF84" s="8"/>
      <c r="AG84" s="8"/>
      <c r="AH84" s="8"/>
      <c r="AI84" s="8"/>
    </row>
    <row r="85" spans="1:35" ht="12.75">
      <c r="A85" s="111">
        <v>81</v>
      </c>
      <c r="B85" s="1" t="s">
        <v>83</v>
      </c>
      <c r="C85" s="112"/>
      <c r="D85" s="33">
        <v>23180085.269999996</v>
      </c>
      <c r="E85" s="6">
        <v>0</v>
      </c>
      <c r="F85" s="6">
        <f t="shared" si="10"/>
        <v>23180085.269999996</v>
      </c>
      <c r="G85" s="6">
        <v>2498.8300000000004</v>
      </c>
      <c r="H85" s="34">
        <f t="shared" si="11"/>
        <v>9276</v>
      </c>
      <c r="I85" s="74"/>
      <c r="J85" s="33">
        <v>23604920.16</v>
      </c>
      <c r="K85" s="6">
        <v>0</v>
      </c>
      <c r="L85" s="6">
        <v>147056.92</v>
      </c>
      <c r="M85" s="6">
        <f t="shared" si="12"/>
        <v>23457863.24</v>
      </c>
      <c r="N85" s="6">
        <v>2465.9300000000003</v>
      </c>
      <c r="O85" s="34">
        <f t="shared" si="13"/>
        <v>9513</v>
      </c>
      <c r="P85" s="74"/>
      <c r="Q85" s="33">
        <f t="shared" si="14"/>
        <v>23180085.269999996</v>
      </c>
      <c r="R85" s="6">
        <f t="shared" si="15"/>
        <v>23457863.24</v>
      </c>
      <c r="S85" s="87">
        <f t="shared" si="16"/>
        <v>1.012</v>
      </c>
      <c r="T85" s="6">
        <f t="shared" si="17"/>
        <v>9276</v>
      </c>
      <c r="U85" s="4">
        <f t="shared" si="18"/>
        <v>9513</v>
      </c>
      <c r="V85" s="87">
        <f t="shared" si="19"/>
        <v>1.0255</v>
      </c>
      <c r="W85" s="161"/>
      <c r="X85" s="161"/>
      <c r="Y85" s="52"/>
      <c r="AA85" s="53"/>
      <c r="AB85" s="68"/>
      <c r="AD85" s="4"/>
      <c r="AF85" s="8"/>
      <c r="AG85" s="8"/>
      <c r="AH85" s="8"/>
      <c r="AI85" s="8"/>
    </row>
    <row r="86" spans="1:35" ht="12.75">
      <c r="A86" s="111">
        <v>82</v>
      </c>
      <c r="B86" s="1" t="s">
        <v>84</v>
      </c>
      <c r="C86" s="112"/>
      <c r="D86" s="33">
        <v>99860150.77</v>
      </c>
      <c r="E86" s="6">
        <v>0</v>
      </c>
      <c r="F86" s="6">
        <f t="shared" si="10"/>
        <v>99860150.77</v>
      </c>
      <c r="G86" s="6">
        <v>11412.83</v>
      </c>
      <c r="H86" s="34">
        <f t="shared" si="11"/>
        <v>8750</v>
      </c>
      <c r="I86" s="74"/>
      <c r="J86" s="33">
        <v>104280301.64999999</v>
      </c>
      <c r="K86" s="6">
        <v>0</v>
      </c>
      <c r="L86" s="6">
        <v>1273221.98</v>
      </c>
      <c r="M86" s="6">
        <f t="shared" si="12"/>
        <v>103007079.66999999</v>
      </c>
      <c r="N86" s="6">
        <v>11314.220000000001</v>
      </c>
      <c r="O86" s="34">
        <f t="shared" si="13"/>
        <v>9104</v>
      </c>
      <c r="P86" s="74"/>
      <c r="Q86" s="33">
        <f t="shared" si="14"/>
        <v>99860150.77</v>
      </c>
      <c r="R86" s="6">
        <f t="shared" si="15"/>
        <v>103007079.66999999</v>
      </c>
      <c r="S86" s="87">
        <f t="shared" si="16"/>
        <v>1.0315</v>
      </c>
      <c r="T86" s="6">
        <f t="shared" si="17"/>
        <v>8750</v>
      </c>
      <c r="U86" s="4">
        <f t="shared" si="18"/>
        <v>9104</v>
      </c>
      <c r="V86" s="87">
        <f t="shared" si="19"/>
        <v>1.0405</v>
      </c>
      <c r="W86" s="161"/>
      <c r="X86" s="161"/>
      <c r="Y86" s="52"/>
      <c r="AA86" s="53"/>
      <c r="AB86" s="68"/>
      <c r="AD86" s="4"/>
      <c r="AF86" s="8"/>
      <c r="AG86" s="8"/>
      <c r="AH86" s="8"/>
      <c r="AI86" s="8"/>
    </row>
    <row r="87" spans="1:35" ht="12.75">
      <c r="A87" s="111">
        <v>83</v>
      </c>
      <c r="B87" s="1" t="s">
        <v>85</v>
      </c>
      <c r="C87" s="112"/>
      <c r="D87" s="33">
        <v>30333772.69</v>
      </c>
      <c r="E87" s="6">
        <v>0</v>
      </c>
      <c r="F87" s="6">
        <f t="shared" si="10"/>
        <v>30333772.69</v>
      </c>
      <c r="G87" s="6">
        <v>4014.53</v>
      </c>
      <c r="H87" s="34">
        <f t="shared" si="11"/>
        <v>7556</v>
      </c>
      <c r="I87" s="74"/>
      <c r="J87" s="33">
        <v>32924130.470000003</v>
      </c>
      <c r="K87" s="6">
        <v>0</v>
      </c>
      <c r="L87" s="6">
        <v>518990.29</v>
      </c>
      <c r="M87" s="6">
        <f t="shared" si="12"/>
        <v>32405140.180000003</v>
      </c>
      <c r="N87" s="6">
        <v>4131</v>
      </c>
      <c r="O87" s="34">
        <f t="shared" si="13"/>
        <v>7844</v>
      </c>
      <c r="P87" s="74"/>
      <c r="Q87" s="33">
        <f t="shared" si="14"/>
        <v>30333772.69</v>
      </c>
      <c r="R87" s="6">
        <f t="shared" si="15"/>
        <v>32405140.180000003</v>
      </c>
      <c r="S87" s="87">
        <f t="shared" si="16"/>
        <v>1.0683</v>
      </c>
      <c r="T87" s="6">
        <f t="shared" si="17"/>
        <v>7556</v>
      </c>
      <c r="U87" s="4">
        <f t="shared" si="18"/>
        <v>7844</v>
      </c>
      <c r="V87" s="87">
        <f t="shared" si="19"/>
        <v>1.0381</v>
      </c>
      <c r="W87" s="161"/>
      <c r="X87" s="161"/>
      <c r="Y87" s="52"/>
      <c r="AA87" s="53"/>
      <c r="AB87" s="68"/>
      <c r="AD87" s="4"/>
      <c r="AF87" s="8"/>
      <c r="AG87" s="8"/>
      <c r="AH87" s="8"/>
      <c r="AI87" s="8"/>
    </row>
    <row r="88" spans="1:35" ht="12.75">
      <c r="A88" s="111">
        <v>84</v>
      </c>
      <c r="B88" s="1" t="s">
        <v>86</v>
      </c>
      <c r="C88" s="112"/>
      <c r="D88" s="33">
        <v>29063491.989999995</v>
      </c>
      <c r="E88" s="6">
        <v>0</v>
      </c>
      <c r="F88" s="6">
        <f t="shared" si="10"/>
        <v>29063491.989999995</v>
      </c>
      <c r="G88" s="6">
        <v>3694.1899999999996</v>
      </c>
      <c r="H88" s="34">
        <f t="shared" si="11"/>
        <v>7867</v>
      </c>
      <c r="I88" s="74"/>
      <c r="J88" s="33">
        <v>29798062.82</v>
      </c>
      <c r="K88" s="6">
        <v>0</v>
      </c>
      <c r="L88" s="6">
        <v>0</v>
      </c>
      <c r="M88" s="6">
        <f t="shared" si="12"/>
        <v>29798062.82</v>
      </c>
      <c r="N88" s="6">
        <v>3659.23</v>
      </c>
      <c r="O88" s="34">
        <f t="shared" si="13"/>
        <v>8143</v>
      </c>
      <c r="P88" s="74"/>
      <c r="Q88" s="33">
        <f t="shared" si="14"/>
        <v>29063491.989999995</v>
      </c>
      <c r="R88" s="6">
        <f t="shared" si="15"/>
        <v>29798062.82</v>
      </c>
      <c r="S88" s="87">
        <f t="shared" si="16"/>
        <v>1.0253</v>
      </c>
      <c r="T88" s="6">
        <f t="shared" si="17"/>
        <v>7867</v>
      </c>
      <c r="U88" s="4">
        <f t="shared" si="18"/>
        <v>8143</v>
      </c>
      <c r="V88" s="87">
        <f t="shared" si="19"/>
        <v>1.0351</v>
      </c>
      <c r="W88" s="161"/>
      <c r="X88" s="161"/>
      <c r="Y88" s="52"/>
      <c r="AA88" s="53"/>
      <c r="AB88" s="68"/>
      <c r="AD88" s="4"/>
      <c r="AF88" s="8"/>
      <c r="AG88" s="8"/>
      <c r="AH88" s="8"/>
      <c r="AI88" s="8"/>
    </row>
    <row r="89" spans="1:35" ht="12.75">
      <c r="A89" s="111">
        <v>85</v>
      </c>
      <c r="B89" s="1" t="s">
        <v>87</v>
      </c>
      <c r="C89" s="112"/>
      <c r="D89" s="33">
        <v>55666700.50000001</v>
      </c>
      <c r="E89" s="6">
        <v>0</v>
      </c>
      <c r="F89" s="6">
        <f t="shared" si="10"/>
        <v>55666700.50000001</v>
      </c>
      <c r="G89" s="6">
        <v>6088.32</v>
      </c>
      <c r="H89" s="34">
        <f t="shared" si="11"/>
        <v>9143</v>
      </c>
      <c r="I89" s="74"/>
      <c r="J89" s="33">
        <v>61506361.83</v>
      </c>
      <c r="K89" s="6">
        <v>0</v>
      </c>
      <c r="L89" s="6">
        <v>333260</v>
      </c>
      <c r="M89" s="6">
        <f t="shared" si="12"/>
        <v>61173101.83</v>
      </c>
      <c r="N89" s="6">
        <v>6048.429999999999</v>
      </c>
      <c r="O89" s="34">
        <f t="shared" si="13"/>
        <v>10114</v>
      </c>
      <c r="P89" s="74"/>
      <c r="Q89" s="33">
        <f t="shared" si="14"/>
        <v>55666700.50000001</v>
      </c>
      <c r="R89" s="6">
        <f t="shared" si="15"/>
        <v>61173101.83</v>
      </c>
      <c r="S89" s="87">
        <f t="shared" si="16"/>
        <v>1.0989</v>
      </c>
      <c r="T89" s="6">
        <f t="shared" si="17"/>
        <v>9143</v>
      </c>
      <c r="U89" s="4">
        <f t="shared" si="18"/>
        <v>10114</v>
      </c>
      <c r="V89" s="87">
        <f t="shared" si="19"/>
        <v>1.1062</v>
      </c>
      <c r="W89" s="161"/>
      <c r="X89" s="161"/>
      <c r="Y89" s="52"/>
      <c r="AA89" s="53"/>
      <c r="AB89" s="68"/>
      <c r="AD89" s="4"/>
      <c r="AF89" s="8"/>
      <c r="AG89" s="8"/>
      <c r="AH89" s="8"/>
      <c r="AI89" s="8"/>
    </row>
    <row r="90" spans="1:35" ht="12.75">
      <c r="A90" s="111">
        <v>86</v>
      </c>
      <c r="B90" s="1" t="s">
        <v>88</v>
      </c>
      <c r="C90" s="112"/>
      <c r="D90" s="33">
        <v>38384736.650000006</v>
      </c>
      <c r="E90" s="6">
        <v>0</v>
      </c>
      <c r="F90" s="6">
        <f t="shared" si="10"/>
        <v>38384736.650000006</v>
      </c>
      <c r="G90" s="6">
        <v>4676.080000000001</v>
      </c>
      <c r="H90" s="34">
        <f t="shared" si="11"/>
        <v>8209</v>
      </c>
      <c r="I90" s="74"/>
      <c r="J90" s="33">
        <v>38222673.29000001</v>
      </c>
      <c r="K90" s="6">
        <v>0</v>
      </c>
      <c r="L90" s="6">
        <v>587184.64</v>
      </c>
      <c r="M90" s="6">
        <f t="shared" si="12"/>
        <v>37635488.650000006</v>
      </c>
      <c r="N90" s="6">
        <v>4651.46</v>
      </c>
      <c r="O90" s="34">
        <f t="shared" si="13"/>
        <v>8091</v>
      </c>
      <c r="P90" s="74"/>
      <c r="Q90" s="33">
        <f t="shared" si="14"/>
        <v>38384736.650000006</v>
      </c>
      <c r="R90" s="6">
        <f t="shared" si="15"/>
        <v>37635488.650000006</v>
      </c>
      <c r="S90" s="87">
        <f t="shared" si="16"/>
        <v>0.9805</v>
      </c>
      <c r="T90" s="6">
        <f t="shared" si="17"/>
        <v>8209</v>
      </c>
      <c r="U90" s="4">
        <f t="shared" si="18"/>
        <v>8091</v>
      </c>
      <c r="V90" s="87">
        <f t="shared" si="19"/>
        <v>0.9856</v>
      </c>
      <c r="W90" s="161"/>
      <c r="X90" s="161"/>
      <c r="Y90" s="52"/>
      <c r="AA90" s="53"/>
      <c r="AB90" s="68"/>
      <c r="AD90" s="4"/>
      <c r="AF90" s="8"/>
      <c r="AG90" s="8"/>
      <c r="AH90" s="8"/>
      <c r="AI90" s="8"/>
    </row>
    <row r="91" spans="1:35" ht="12.75">
      <c r="A91" s="111">
        <v>87</v>
      </c>
      <c r="B91" s="1" t="s">
        <v>89</v>
      </c>
      <c r="C91" s="112"/>
      <c r="D91" s="33">
        <v>25342318.049999997</v>
      </c>
      <c r="E91" s="6">
        <v>0</v>
      </c>
      <c r="F91" s="6">
        <f t="shared" si="10"/>
        <v>25342318.049999997</v>
      </c>
      <c r="G91" s="6">
        <v>2751.58</v>
      </c>
      <c r="H91" s="34">
        <f t="shared" si="11"/>
        <v>9210</v>
      </c>
      <c r="I91" s="74"/>
      <c r="J91" s="33">
        <v>26904441.990000002</v>
      </c>
      <c r="K91" s="6">
        <v>0</v>
      </c>
      <c r="L91" s="6">
        <v>324759.15</v>
      </c>
      <c r="M91" s="6">
        <f t="shared" si="12"/>
        <v>26579682.840000004</v>
      </c>
      <c r="N91" s="6">
        <v>2756.82</v>
      </c>
      <c r="O91" s="34">
        <f t="shared" si="13"/>
        <v>9641</v>
      </c>
      <c r="P91" s="74"/>
      <c r="Q91" s="33">
        <f t="shared" si="14"/>
        <v>25342318.049999997</v>
      </c>
      <c r="R91" s="6">
        <f t="shared" si="15"/>
        <v>26579682.840000004</v>
      </c>
      <c r="S91" s="87">
        <f t="shared" si="16"/>
        <v>1.0488</v>
      </c>
      <c r="T91" s="6">
        <f t="shared" si="17"/>
        <v>9210</v>
      </c>
      <c r="U91" s="4">
        <f t="shared" si="18"/>
        <v>9641</v>
      </c>
      <c r="V91" s="87">
        <f t="shared" si="19"/>
        <v>1.0468</v>
      </c>
      <c r="W91" s="161"/>
      <c r="X91" s="161"/>
      <c r="Y91" s="52"/>
      <c r="AA91" s="53"/>
      <c r="AB91" s="68"/>
      <c r="AD91" s="4"/>
      <c r="AF91" s="8"/>
      <c r="AG91" s="8"/>
      <c r="AH91" s="8"/>
      <c r="AI91" s="8"/>
    </row>
    <row r="92" spans="1:35" ht="12.75">
      <c r="A92" s="111">
        <v>88</v>
      </c>
      <c r="B92" s="1" t="s">
        <v>90</v>
      </c>
      <c r="C92" s="112"/>
      <c r="D92" s="33">
        <v>198234415.43000004</v>
      </c>
      <c r="E92" s="6">
        <v>0</v>
      </c>
      <c r="F92" s="6">
        <f t="shared" si="10"/>
        <v>198234415.43000004</v>
      </c>
      <c r="G92" s="6">
        <v>23363.7</v>
      </c>
      <c r="H92" s="34">
        <f t="shared" si="11"/>
        <v>8485</v>
      </c>
      <c r="I92" s="74"/>
      <c r="J92" s="33">
        <v>204039995.58</v>
      </c>
      <c r="K92" s="6">
        <v>0</v>
      </c>
      <c r="L92" s="6">
        <v>696168.42</v>
      </c>
      <c r="M92" s="6">
        <f t="shared" si="12"/>
        <v>203343827.16000003</v>
      </c>
      <c r="N92" s="6">
        <v>23254.39</v>
      </c>
      <c r="O92" s="34">
        <f t="shared" si="13"/>
        <v>8744</v>
      </c>
      <c r="P92" s="74"/>
      <c r="Q92" s="33">
        <f t="shared" si="14"/>
        <v>198234415.43000004</v>
      </c>
      <c r="R92" s="6">
        <f t="shared" si="15"/>
        <v>203343827.16000003</v>
      </c>
      <c r="S92" s="87">
        <f t="shared" si="16"/>
        <v>1.0258</v>
      </c>
      <c r="T92" s="6">
        <f t="shared" si="17"/>
        <v>8485</v>
      </c>
      <c r="U92" s="4">
        <f t="shared" si="18"/>
        <v>8744</v>
      </c>
      <c r="V92" s="87">
        <f t="shared" si="19"/>
        <v>1.0305</v>
      </c>
      <c r="W92" s="161"/>
      <c r="X92" s="161"/>
      <c r="Y92" s="52"/>
      <c r="AA92" s="53"/>
      <c r="AB92" s="68"/>
      <c r="AD92" s="4"/>
      <c r="AF92" s="8"/>
      <c r="AG92" s="8"/>
      <c r="AH92" s="8"/>
      <c r="AI92" s="8"/>
    </row>
    <row r="93" spans="1:35" ht="12.75">
      <c r="A93" s="111">
        <v>89</v>
      </c>
      <c r="B93" s="1" t="s">
        <v>91</v>
      </c>
      <c r="C93" s="112"/>
      <c r="D93" s="33">
        <v>232943399.48000002</v>
      </c>
      <c r="E93" s="6">
        <v>0</v>
      </c>
      <c r="F93" s="6">
        <f t="shared" si="10"/>
        <v>232943399.48000002</v>
      </c>
      <c r="G93" s="6">
        <v>26735.649999999998</v>
      </c>
      <c r="H93" s="34">
        <f t="shared" si="11"/>
        <v>8713</v>
      </c>
      <c r="I93" s="74"/>
      <c r="J93" s="33">
        <v>244265552.18</v>
      </c>
      <c r="K93" s="6">
        <v>0</v>
      </c>
      <c r="L93" s="6">
        <v>3412019.12</v>
      </c>
      <c r="M93" s="6">
        <f t="shared" si="12"/>
        <v>240853533.06</v>
      </c>
      <c r="N93" s="6">
        <v>26754.789999999997</v>
      </c>
      <c r="O93" s="34">
        <f t="shared" si="13"/>
        <v>9002</v>
      </c>
      <c r="P93" s="74"/>
      <c r="Q93" s="33">
        <f t="shared" si="14"/>
        <v>232943399.48000002</v>
      </c>
      <c r="R93" s="6">
        <f t="shared" si="15"/>
        <v>240853533.06</v>
      </c>
      <c r="S93" s="87">
        <f t="shared" si="16"/>
        <v>1.034</v>
      </c>
      <c r="T93" s="6">
        <f t="shared" si="17"/>
        <v>8713</v>
      </c>
      <c r="U93" s="4">
        <f t="shared" si="18"/>
        <v>9002</v>
      </c>
      <c r="V93" s="87">
        <f t="shared" si="19"/>
        <v>1.0332</v>
      </c>
      <c r="W93" s="161"/>
      <c r="X93" s="161"/>
      <c r="Y93" s="52"/>
      <c r="AA93" s="53"/>
      <c r="AB93" s="68"/>
      <c r="AD93" s="4"/>
      <c r="AF93" s="8"/>
      <c r="AG93" s="8"/>
      <c r="AH93" s="8"/>
      <c r="AI93" s="8"/>
    </row>
    <row r="94" spans="1:35" ht="12.75">
      <c r="A94" s="111">
        <v>90</v>
      </c>
      <c r="B94" s="1" t="s">
        <v>92</v>
      </c>
      <c r="C94" s="112"/>
      <c r="D94" s="33">
        <v>14146262.79</v>
      </c>
      <c r="E94" s="6">
        <v>0</v>
      </c>
      <c r="F94" s="6">
        <f t="shared" si="10"/>
        <v>14146262.79</v>
      </c>
      <c r="G94" s="6">
        <v>897.14</v>
      </c>
      <c r="H94" s="34">
        <f t="shared" si="11"/>
        <v>15768</v>
      </c>
      <c r="I94" s="74"/>
      <c r="J94" s="33">
        <v>14140247.090000002</v>
      </c>
      <c r="K94" s="6">
        <v>0</v>
      </c>
      <c r="L94" s="6">
        <v>269577.55</v>
      </c>
      <c r="M94" s="6">
        <f t="shared" si="12"/>
        <v>13870669.540000001</v>
      </c>
      <c r="N94" s="6">
        <v>867.8199999999999</v>
      </c>
      <c r="O94" s="34">
        <f t="shared" si="13"/>
        <v>15983</v>
      </c>
      <c r="P94" s="74"/>
      <c r="Q94" s="33">
        <f t="shared" si="14"/>
        <v>14146262.79</v>
      </c>
      <c r="R94" s="6">
        <f t="shared" si="15"/>
        <v>13870669.540000001</v>
      </c>
      <c r="S94" s="87">
        <f t="shared" si="16"/>
        <v>0.9805</v>
      </c>
      <c r="T94" s="6">
        <f t="shared" si="17"/>
        <v>15768</v>
      </c>
      <c r="U94" s="4">
        <f t="shared" si="18"/>
        <v>15983</v>
      </c>
      <c r="V94" s="87">
        <f t="shared" si="19"/>
        <v>1.0136</v>
      </c>
      <c r="W94" s="161"/>
      <c r="X94" s="161"/>
      <c r="Y94" s="52"/>
      <c r="AA94" s="53"/>
      <c r="AB94" s="68"/>
      <c r="AD94" s="4"/>
      <c r="AF94" s="8"/>
      <c r="AG94" s="8"/>
      <c r="AH94" s="8"/>
      <c r="AI94" s="8"/>
    </row>
    <row r="95" spans="1:35" ht="12.75">
      <c r="A95" s="111">
        <v>91</v>
      </c>
      <c r="B95" s="1" t="s">
        <v>93</v>
      </c>
      <c r="C95" s="112"/>
      <c r="D95" s="33">
        <v>16146771.669999998</v>
      </c>
      <c r="E95" s="6">
        <v>0</v>
      </c>
      <c r="F95" s="6">
        <f t="shared" si="10"/>
        <v>16146771.669999998</v>
      </c>
      <c r="G95" s="6">
        <v>1178.76</v>
      </c>
      <c r="H95" s="34">
        <f t="shared" si="11"/>
        <v>13698</v>
      </c>
      <c r="I95" s="74"/>
      <c r="J95" s="33">
        <v>15839440.019999996</v>
      </c>
      <c r="K95" s="6">
        <v>0</v>
      </c>
      <c r="L95" s="6">
        <v>105707.69</v>
      </c>
      <c r="M95" s="6">
        <f t="shared" si="12"/>
        <v>15733732.329999996</v>
      </c>
      <c r="N95" s="6">
        <v>1141.28</v>
      </c>
      <c r="O95" s="34">
        <f t="shared" si="13"/>
        <v>13786</v>
      </c>
      <c r="P95" s="74"/>
      <c r="Q95" s="33">
        <f t="shared" si="14"/>
        <v>16146771.669999998</v>
      </c>
      <c r="R95" s="6">
        <f t="shared" si="15"/>
        <v>15733732.329999996</v>
      </c>
      <c r="S95" s="87">
        <f t="shared" si="16"/>
        <v>0.9744</v>
      </c>
      <c r="T95" s="6">
        <f t="shared" si="17"/>
        <v>13698</v>
      </c>
      <c r="U95" s="4">
        <f t="shared" si="18"/>
        <v>13786</v>
      </c>
      <c r="V95" s="87">
        <f t="shared" si="19"/>
        <v>1.0064</v>
      </c>
      <c r="W95" s="161"/>
      <c r="X95" s="161"/>
      <c r="Y95" s="52"/>
      <c r="AA95" s="53"/>
      <c r="AB95" s="68"/>
      <c r="AD95" s="4"/>
      <c r="AF95" s="8"/>
      <c r="AG95" s="8"/>
      <c r="AH95" s="8"/>
      <c r="AI95" s="8"/>
    </row>
    <row r="96" spans="1:35" ht="12.75">
      <c r="A96" s="111">
        <v>92</v>
      </c>
      <c r="B96" s="1" t="s">
        <v>94</v>
      </c>
      <c r="C96" s="112"/>
      <c r="D96" s="33">
        <v>46874891.81</v>
      </c>
      <c r="E96" s="6">
        <v>0</v>
      </c>
      <c r="F96" s="6">
        <f t="shared" si="10"/>
        <v>46874891.81</v>
      </c>
      <c r="G96" s="6">
        <v>6424.69</v>
      </c>
      <c r="H96" s="34">
        <f t="shared" si="11"/>
        <v>7296</v>
      </c>
      <c r="I96" s="74"/>
      <c r="J96" s="33">
        <v>47567191.35</v>
      </c>
      <c r="K96" s="6">
        <v>0</v>
      </c>
      <c r="L96" s="6">
        <v>736358.69</v>
      </c>
      <c r="M96" s="6">
        <f t="shared" si="12"/>
        <v>46830832.660000004</v>
      </c>
      <c r="N96" s="6">
        <v>6353.17</v>
      </c>
      <c r="O96" s="34">
        <f t="shared" si="13"/>
        <v>7371</v>
      </c>
      <c r="P96" s="74"/>
      <c r="Q96" s="33">
        <f t="shared" si="14"/>
        <v>46874891.81</v>
      </c>
      <c r="R96" s="6">
        <f t="shared" si="15"/>
        <v>46830832.660000004</v>
      </c>
      <c r="S96" s="87">
        <f t="shared" si="16"/>
        <v>0.9991</v>
      </c>
      <c r="T96" s="6">
        <f t="shared" si="17"/>
        <v>7296</v>
      </c>
      <c r="U96" s="4">
        <f t="shared" si="18"/>
        <v>7371</v>
      </c>
      <c r="V96" s="87">
        <f t="shared" si="19"/>
        <v>1.0103</v>
      </c>
      <c r="W96" s="161"/>
      <c r="X96" s="161"/>
      <c r="Y96" s="52"/>
      <c r="AA96" s="53"/>
      <c r="AB96" s="68"/>
      <c r="AD96" s="4"/>
      <c r="AF96" s="8"/>
      <c r="AG96" s="8"/>
      <c r="AH96" s="8"/>
      <c r="AI96" s="8"/>
    </row>
    <row r="97" spans="1:35" ht="12.75">
      <c r="A97" s="111">
        <v>93</v>
      </c>
      <c r="B97" s="1" t="s">
        <v>95</v>
      </c>
      <c r="C97" s="112"/>
      <c r="D97" s="33">
        <v>42268970.82</v>
      </c>
      <c r="E97" s="6">
        <v>0</v>
      </c>
      <c r="F97" s="6">
        <f t="shared" si="10"/>
        <v>42268970.82</v>
      </c>
      <c r="G97" s="6">
        <v>5284.65</v>
      </c>
      <c r="H97" s="34">
        <f t="shared" si="11"/>
        <v>7998</v>
      </c>
      <c r="I97" s="74"/>
      <c r="J97" s="33">
        <v>41933537.66</v>
      </c>
      <c r="K97" s="6">
        <v>0</v>
      </c>
      <c r="L97" s="6">
        <v>179027.67</v>
      </c>
      <c r="M97" s="6">
        <f t="shared" si="12"/>
        <v>41754509.989999995</v>
      </c>
      <c r="N97" s="6">
        <v>5296.66</v>
      </c>
      <c r="O97" s="34">
        <f t="shared" si="13"/>
        <v>7883</v>
      </c>
      <c r="P97" s="74"/>
      <c r="Q97" s="33">
        <f t="shared" si="14"/>
        <v>42268970.82</v>
      </c>
      <c r="R97" s="6">
        <f t="shared" si="15"/>
        <v>41754509.989999995</v>
      </c>
      <c r="S97" s="87">
        <f t="shared" si="16"/>
        <v>0.9878</v>
      </c>
      <c r="T97" s="6">
        <f t="shared" si="17"/>
        <v>7998</v>
      </c>
      <c r="U97" s="4">
        <f t="shared" si="18"/>
        <v>7883</v>
      </c>
      <c r="V97" s="87">
        <f t="shared" si="19"/>
        <v>0.9856</v>
      </c>
      <c r="W97" s="161"/>
      <c r="X97" s="161"/>
      <c r="Y97" s="52"/>
      <c r="AA97" s="53"/>
      <c r="AB97" s="68"/>
      <c r="AD97" s="4"/>
      <c r="AF97" s="8"/>
      <c r="AG97" s="8"/>
      <c r="AH97" s="8"/>
      <c r="AI97" s="8"/>
    </row>
    <row r="98" spans="1:35" ht="12.75">
      <c r="A98" s="111">
        <v>94</v>
      </c>
      <c r="B98" s="1" t="s">
        <v>96</v>
      </c>
      <c r="C98" s="112"/>
      <c r="D98" s="33">
        <v>57497139.28</v>
      </c>
      <c r="E98" s="6">
        <v>0</v>
      </c>
      <c r="F98" s="6">
        <f t="shared" si="10"/>
        <v>57497139.28</v>
      </c>
      <c r="G98" s="6">
        <v>7161.65</v>
      </c>
      <c r="H98" s="34">
        <f t="shared" si="11"/>
        <v>8028</v>
      </c>
      <c r="I98" s="74"/>
      <c r="J98" s="33">
        <v>59871422.50999999</v>
      </c>
      <c r="K98" s="6">
        <v>0</v>
      </c>
      <c r="L98" s="6">
        <v>549149.3</v>
      </c>
      <c r="M98" s="6">
        <f t="shared" si="12"/>
        <v>59322273.20999999</v>
      </c>
      <c r="N98" s="6">
        <v>7127.21</v>
      </c>
      <c r="O98" s="34">
        <f t="shared" si="13"/>
        <v>8323</v>
      </c>
      <c r="P98" s="74"/>
      <c r="Q98" s="33">
        <f t="shared" si="14"/>
        <v>57497139.28</v>
      </c>
      <c r="R98" s="6">
        <f t="shared" si="15"/>
        <v>59322273.20999999</v>
      </c>
      <c r="S98" s="87">
        <f t="shared" si="16"/>
        <v>1.0317</v>
      </c>
      <c r="T98" s="6">
        <f t="shared" si="17"/>
        <v>8028</v>
      </c>
      <c r="U98" s="4">
        <f t="shared" si="18"/>
        <v>8323</v>
      </c>
      <c r="V98" s="87">
        <f t="shared" si="19"/>
        <v>1.0367</v>
      </c>
      <c r="W98" s="161"/>
      <c r="X98" s="161"/>
      <c r="Y98" s="52"/>
      <c r="AA98" s="53"/>
      <c r="AB98" s="68"/>
      <c r="AD98" s="4"/>
      <c r="AF98" s="8"/>
      <c r="AG98" s="8"/>
      <c r="AH98" s="8"/>
      <c r="AI98" s="8"/>
    </row>
    <row r="99" spans="1:35" ht="12.75">
      <c r="A99" s="111">
        <v>95</v>
      </c>
      <c r="B99" s="1" t="s">
        <v>97</v>
      </c>
      <c r="C99" s="112"/>
      <c r="D99" s="33">
        <v>14117334.559999999</v>
      </c>
      <c r="E99" s="6">
        <v>0</v>
      </c>
      <c r="F99" s="6">
        <f t="shared" si="10"/>
        <v>14117334.559999999</v>
      </c>
      <c r="G99" s="6">
        <v>1626.3400000000001</v>
      </c>
      <c r="H99" s="34">
        <f t="shared" si="11"/>
        <v>8680</v>
      </c>
      <c r="I99" s="74"/>
      <c r="J99" s="33">
        <v>15269040.399999999</v>
      </c>
      <c r="K99" s="6">
        <v>0</v>
      </c>
      <c r="L99" s="6">
        <v>257624.68</v>
      </c>
      <c r="M99" s="6">
        <f t="shared" si="12"/>
        <v>15011415.719999999</v>
      </c>
      <c r="N99" s="6">
        <v>1613.6200000000001</v>
      </c>
      <c r="O99" s="34">
        <f t="shared" si="13"/>
        <v>9303</v>
      </c>
      <c r="P99" s="74"/>
      <c r="Q99" s="33">
        <f t="shared" si="14"/>
        <v>14117334.559999999</v>
      </c>
      <c r="R99" s="6">
        <f t="shared" si="15"/>
        <v>15011415.719999999</v>
      </c>
      <c r="S99" s="87">
        <f t="shared" si="16"/>
        <v>1.0633</v>
      </c>
      <c r="T99" s="6">
        <f t="shared" si="17"/>
        <v>8680</v>
      </c>
      <c r="U99" s="4">
        <f t="shared" si="18"/>
        <v>9303</v>
      </c>
      <c r="V99" s="87">
        <f t="shared" si="19"/>
        <v>1.0718</v>
      </c>
      <c r="W99" s="161"/>
      <c r="X99" s="161"/>
      <c r="Y99" s="52"/>
      <c r="AA99" s="53"/>
      <c r="AB99" s="68"/>
      <c r="AD99" s="4"/>
      <c r="AF99" s="8"/>
      <c r="AG99" s="8"/>
      <c r="AH99" s="8"/>
      <c r="AI99" s="8"/>
    </row>
    <row r="100" spans="1:35" ht="12.75">
      <c r="A100" s="111">
        <v>96</v>
      </c>
      <c r="B100" s="1" t="s">
        <v>98</v>
      </c>
      <c r="C100" s="112"/>
      <c r="D100" s="33">
        <v>51986283.46</v>
      </c>
      <c r="E100" s="6">
        <v>295499.13000000006</v>
      </c>
      <c r="F100" s="6">
        <f t="shared" si="10"/>
        <v>51690784.33</v>
      </c>
      <c r="G100" s="6">
        <v>6367.82</v>
      </c>
      <c r="H100" s="34">
        <f t="shared" si="11"/>
        <v>8118</v>
      </c>
      <c r="I100" s="74"/>
      <c r="J100" s="33">
        <v>52785474.93</v>
      </c>
      <c r="K100" s="6">
        <v>320.01</v>
      </c>
      <c r="L100" s="6">
        <v>1537225.83</v>
      </c>
      <c r="M100" s="6">
        <f t="shared" si="12"/>
        <v>51247929.09</v>
      </c>
      <c r="N100" s="6">
        <v>5953.78</v>
      </c>
      <c r="O100" s="34">
        <f t="shared" si="13"/>
        <v>8608</v>
      </c>
      <c r="P100" s="74"/>
      <c r="Q100" s="33">
        <f t="shared" si="14"/>
        <v>51690784.33</v>
      </c>
      <c r="R100" s="6">
        <f t="shared" si="15"/>
        <v>51247929.09</v>
      </c>
      <c r="S100" s="87">
        <f t="shared" si="16"/>
        <v>0.9914</v>
      </c>
      <c r="T100" s="6">
        <f t="shared" si="17"/>
        <v>8118</v>
      </c>
      <c r="U100" s="4">
        <f t="shared" si="18"/>
        <v>8608</v>
      </c>
      <c r="V100" s="87">
        <f t="shared" si="19"/>
        <v>1.0604</v>
      </c>
      <c r="W100" s="161"/>
      <c r="X100" s="161"/>
      <c r="Y100" s="52"/>
      <c r="AA100" s="53"/>
      <c r="AB100" s="68"/>
      <c r="AD100" s="4"/>
      <c r="AF100" s="8"/>
      <c r="AG100" s="8"/>
      <c r="AH100" s="8"/>
      <c r="AI100" s="8"/>
    </row>
    <row r="101" spans="1:35" ht="12.75">
      <c r="A101" s="111">
        <v>97</v>
      </c>
      <c r="B101" s="1" t="s">
        <v>99</v>
      </c>
      <c r="C101" s="112"/>
      <c r="D101" s="33">
        <v>31760039.959999993</v>
      </c>
      <c r="E101" s="6">
        <v>0</v>
      </c>
      <c r="F101" s="6">
        <f t="shared" si="10"/>
        <v>31760039.959999993</v>
      </c>
      <c r="G101" s="6">
        <v>4223.88</v>
      </c>
      <c r="H101" s="34">
        <f t="shared" si="11"/>
        <v>7519</v>
      </c>
      <c r="I101" s="74"/>
      <c r="J101" s="33">
        <v>34894800.97</v>
      </c>
      <c r="K101" s="6">
        <v>0</v>
      </c>
      <c r="L101" s="6">
        <v>447430.31</v>
      </c>
      <c r="M101" s="6">
        <f t="shared" si="12"/>
        <v>34447370.66</v>
      </c>
      <c r="N101" s="6">
        <v>4238.87</v>
      </c>
      <c r="O101" s="34">
        <f t="shared" si="13"/>
        <v>8127</v>
      </c>
      <c r="P101" s="74"/>
      <c r="Q101" s="33">
        <f t="shared" si="14"/>
        <v>31760039.959999993</v>
      </c>
      <c r="R101" s="6">
        <f t="shared" si="15"/>
        <v>34447370.66</v>
      </c>
      <c r="S101" s="87">
        <f t="shared" si="16"/>
        <v>1.0846</v>
      </c>
      <c r="T101" s="6">
        <f t="shared" si="17"/>
        <v>7519</v>
      </c>
      <c r="U101" s="4">
        <f t="shared" si="18"/>
        <v>8127</v>
      </c>
      <c r="V101" s="87">
        <f t="shared" si="19"/>
        <v>1.0809</v>
      </c>
      <c r="W101" s="161"/>
      <c r="X101" s="161"/>
      <c r="Y101" s="52"/>
      <c r="AA101" s="53"/>
      <c r="AB101" s="68"/>
      <c r="AD101" s="4"/>
      <c r="AF101" s="8"/>
      <c r="AG101" s="8"/>
      <c r="AH101" s="8"/>
      <c r="AI101" s="8"/>
    </row>
    <row r="102" spans="1:35" ht="13.5" thickBot="1">
      <c r="A102" s="113">
        <v>98</v>
      </c>
      <c r="B102" s="114" t="s">
        <v>100</v>
      </c>
      <c r="C102" s="115"/>
      <c r="D102" s="33">
        <v>100490432.04</v>
      </c>
      <c r="E102" s="6">
        <v>0</v>
      </c>
      <c r="F102" s="6">
        <f t="shared" si="10"/>
        <v>100490432.04</v>
      </c>
      <c r="G102" s="6">
        <v>12478.19</v>
      </c>
      <c r="H102" s="34">
        <f t="shared" si="11"/>
        <v>8053</v>
      </c>
      <c r="I102" s="74"/>
      <c r="J102" s="33">
        <v>105826115.85</v>
      </c>
      <c r="K102" s="6">
        <v>0</v>
      </c>
      <c r="L102" s="6">
        <v>43087.86</v>
      </c>
      <c r="M102" s="6">
        <f t="shared" si="12"/>
        <v>105783027.99</v>
      </c>
      <c r="N102" s="6">
        <v>12438.31</v>
      </c>
      <c r="O102" s="34">
        <f t="shared" si="13"/>
        <v>8505</v>
      </c>
      <c r="P102" s="74"/>
      <c r="Q102" s="33">
        <f t="shared" si="14"/>
        <v>100490432.04</v>
      </c>
      <c r="R102" s="6">
        <f t="shared" si="15"/>
        <v>105783027.99</v>
      </c>
      <c r="S102" s="87">
        <f t="shared" si="16"/>
        <v>1.0527</v>
      </c>
      <c r="T102" s="6">
        <f t="shared" si="17"/>
        <v>8053</v>
      </c>
      <c r="U102" s="4">
        <f t="shared" si="18"/>
        <v>8505</v>
      </c>
      <c r="V102" s="87">
        <f t="shared" si="19"/>
        <v>1.0561</v>
      </c>
      <c r="W102" s="161"/>
      <c r="X102" s="161"/>
      <c r="Y102" s="52"/>
      <c r="AA102" s="53"/>
      <c r="AB102" s="68"/>
      <c r="AD102" s="4"/>
      <c r="AF102" s="8"/>
      <c r="AG102" s="8"/>
      <c r="AH102" s="8"/>
      <c r="AI102" s="8"/>
    </row>
    <row r="103" spans="1:30" s="9" customFormat="1" ht="13.5" thickBot="1">
      <c r="A103" s="23"/>
      <c r="B103" s="24" t="s">
        <v>5</v>
      </c>
      <c r="C103" s="28"/>
      <c r="D103" s="29"/>
      <c r="E103" s="25"/>
      <c r="F103" s="26"/>
      <c r="G103" s="26"/>
      <c r="H103" s="30"/>
      <c r="I103" s="72"/>
      <c r="J103" s="29"/>
      <c r="K103" s="25"/>
      <c r="L103" s="25"/>
      <c r="M103" s="26"/>
      <c r="N103" s="26"/>
      <c r="O103" s="30"/>
      <c r="P103" s="72"/>
      <c r="Q103" s="40"/>
      <c r="R103" s="27"/>
      <c r="S103" s="88"/>
      <c r="T103" s="27"/>
      <c r="U103" s="27"/>
      <c r="V103" s="85"/>
      <c r="W103" s="161"/>
      <c r="X103" s="161"/>
      <c r="Y103" s="45"/>
      <c r="Z103" s="51"/>
      <c r="AA103" s="45"/>
      <c r="AB103" s="67"/>
      <c r="AC103" s="12"/>
      <c r="AD103" s="13"/>
    </row>
    <row r="104" spans="1:35" ht="12.75">
      <c r="A104" s="108">
        <v>101</v>
      </c>
      <c r="B104" s="109" t="s">
        <v>101</v>
      </c>
      <c r="C104" s="110"/>
      <c r="D104" s="33">
        <v>193346148.54</v>
      </c>
      <c r="E104" s="6">
        <v>6063.8099999999995</v>
      </c>
      <c r="F104" s="6">
        <f aca="true" t="shared" si="20" ref="F104:F139">D104-E104</f>
        <v>193340084.73</v>
      </c>
      <c r="G104" s="6">
        <v>11617.82</v>
      </c>
      <c r="H104" s="34">
        <f aca="true" t="shared" si="21" ref="H104:H139">ROUND(F104/G104,0)</f>
        <v>16642</v>
      </c>
      <c r="I104" s="74"/>
      <c r="J104" s="33">
        <v>208961065.91</v>
      </c>
      <c r="K104" s="6">
        <v>3885.22</v>
      </c>
      <c r="L104" s="6">
        <v>1530653.3</v>
      </c>
      <c r="M104" s="6">
        <f aca="true" t="shared" si="22" ref="M104:M139">J104-K104-L104</f>
        <v>207426527.39</v>
      </c>
      <c r="N104" s="6">
        <v>11996.6</v>
      </c>
      <c r="O104" s="34">
        <f aca="true" t="shared" si="23" ref="O104:O139">ROUND(M104/N104,0)</f>
        <v>17290</v>
      </c>
      <c r="P104" s="74"/>
      <c r="Q104" s="33">
        <f aca="true" t="shared" si="24" ref="Q104:Q139">F104</f>
        <v>193340084.73</v>
      </c>
      <c r="R104" s="6">
        <f aca="true" t="shared" si="25" ref="R104:R139">M104</f>
        <v>207426527.39</v>
      </c>
      <c r="S104" s="87">
        <f aca="true" t="shared" si="26" ref="S104:S139">ROUND(R104/Q104,4)</f>
        <v>1.0729</v>
      </c>
      <c r="T104" s="6">
        <f aca="true" t="shared" si="27" ref="T104:T139">H104</f>
        <v>16642</v>
      </c>
      <c r="U104" s="4">
        <f aca="true" t="shared" si="28" ref="U104:U139">O104</f>
        <v>17290</v>
      </c>
      <c r="V104" s="87">
        <f aca="true" t="shared" si="29" ref="V104:V139">ROUND(U104/T104,4)</f>
        <v>1.0389</v>
      </c>
      <c r="W104" s="161"/>
      <c r="X104" s="161"/>
      <c r="Y104" s="52"/>
      <c r="AA104" s="53"/>
      <c r="AB104" s="68"/>
      <c r="AD104" s="4"/>
      <c r="AF104" s="8"/>
      <c r="AG104" s="8"/>
      <c r="AH104" s="8"/>
      <c r="AI104" s="8"/>
    </row>
    <row r="105" spans="1:35" ht="12.75">
      <c r="A105" s="111">
        <v>102</v>
      </c>
      <c r="B105" s="1" t="s">
        <v>102</v>
      </c>
      <c r="C105" s="112"/>
      <c r="D105" s="33">
        <v>18618799.999999996</v>
      </c>
      <c r="E105" s="6">
        <v>0</v>
      </c>
      <c r="F105" s="6">
        <f t="shared" si="20"/>
        <v>18618799.999999996</v>
      </c>
      <c r="G105" s="6">
        <v>2280.5</v>
      </c>
      <c r="H105" s="34">
        <f t="shared" si="21"/>
        <v>8164</v>
      </c>
      <c r="I105" s="74"/>
      <c r="J105" s="33">
        <v>19620190.15</v>
      </c>
      <c r="K105" s="6">
        <v>0</v>
      </c>
      <c r="L105" s="6">
        <v>94014.25</v>
      </c>
      <c r="M105" s="6">
        <f t="shared" si="22"/>
        <v>19526175.9</v>
      </c>
      <c r="N105" s="6">
        <v>2277.28</v>
      </c>
      <c r="O105" s="34">
        <f t="shared" si="23"/>
        <v>8574</v>
      </c>
      <c r="P105" s="74"/>
      <c r="Q105" s="33">
        <f t="shared" si="24"/>
        <v>18618799.999999996</v>
      </c>
      <c r="R105" s="6">
        <f t="shared" si="25"/>
        <v>19526175.9</v>
      </c>
      <c r="S105" s="87">
        <f t="shared" si="26"/>
        <v>1.0487</v>
      </c>
      <c r="T105" s="6">
        <f t="shared" si="27"/>
        <v>8164</v>
      </c>
      <c r="U105" s="4">
        <f t="shared" si="28"/>
        <v>8574</v>
      </c>
      <c r="V105" s="87">
        <f t="shared" si="29"/>
        <v>1.0502</v>
      </c>
      <c r="W105" s="161"/>
      <c r="X105" s="161"/>
      <c r="Y105" s="52"/>
      <c r="AA105" s="53"/>
      <c r="AB105" s="68"/>
      <c r="AD105" s="4"/>
      <c r="AF105" s="8"/>
      <c r="AG105" s="8"/>
      <c r="AH105" s="8"/>
      <c r="AI105" s="8"/>
    </row>
    <row r="106" spans="1:35" ht="12.75">
      <c r="A106" s="111">
        <v>103</v>
      </c>
      <c r="B106" s="1" t="s">
        <v>103</v>
      </c>
      <c r="C106" s="112"/>
      <c r="D106" s="33">
        <v>8852799.430000002</v>
      </c>
      <c r="E106" s="6">
        <v>76055.76000000001</v>
      </c>
      <c r="F106" s="6">
        <f t="shared" si="20"/>
        <v>8776743.670000002</v>
      </c>
      <c r="G106" s="6">
        <v>1104.23</v>
      </c>
      <c r="H106" s="34">
        <f t="shared" si="21"/>
        <v>7948</v>
      </c>
      <c r="I106" s="74"/>
      <c r="J106" s="33">
        <v>9557686.74</v>
      </c>
      <c r="K106" s="6">
        <v>56051.630000000005</v>
      </c>
      <c r="L106" s="6">
        <v>0</v>
      </c>
      <c r="M106" s="6">
        <f t="shared" si="22"/>
        <v>9501635.11</v>
      </c>
      <c r="N106" s="6">
        <v>1174.94</v>
      </c>
      <c r="O106" s="34">
        <f t="shared" si="23"/>
        <v>8087</v>
      </c>
      <c r="P106" s="74"/>
      <c r="Q106" s="33">
        <f t="shared" si="24"/>
        <v>8776743.670000002</v>
      </c>
      <c r="R106" s="6">
        <f t="shared" si="25"/>
        <v>9501635.11</v>
      </c>
      <c r="S106" s="87">
        <f t="shared" si="26"/>
        <v>1.0826</v>
      </c>
      <c r="T106" s="6">
        <f t="shared" si="27"/>
        <v>7948</v>
      </c>
      <c r="U106" s="4">
        <f t="shared" si="28"/>
        <v>8087</v>
      </c>
      <c r="V106" s="87">
        <f t="shared" si="29"/>
        <v>1.0175</v>
      </c>
      <c r="W106" s="161"/>
      <c r="X106" s="161"/>
      <c r="Y106" s="52"/>
      <c r="AA106" s="53"/>
      <c r="AB106" s="68"/>
      <c r="AD106" s="4"/>
      <c r="AF106" s="8"/>
      <c r="AG106" s="8"/>
      <c r="AH106" s="8"/>
      <c r="AI106" s="8"/>
    </row>
    <row r="107" spans="1:35" ht="12.75">
      <c r="A107" s="111">
        <v>104</v>
      </c>
      <c r="B107" s="1" t="s">
        <v>104</v>
      </c>
      <c r="C107" s="112"/>
      <c r="D107" s="33">
        <v>53770615.78</v>
      </c>
      <c r="E107" s="6">
        <v>248000.66000000006</v>
      </c>
      <c r="F107" s="6">
        <f t="shared" si="20"/>
        <v>53522615.120000005</v>
      </c>
      <c r="G107" s="6">
        <v>3760.5099999999998</v>
      </c>
      <c r="H107" s="34">
        <f t="shared" si="21"/>
        <v>14233</v>
      </c>
      <c r="I107" s="74"/>
      <c r="J107" s="33">
        <v>58213765.629999995</v>
      </c>
      <c r="K107" s="6">
        <v>663507.88</v>
      </c>
      <c r="L107" s="6">
        <v>1069208.93</v>
      </c>
      <c r="M107" s="6">
        <f t="shared" si="22"/>
        <v>56481048.81999999</v>
      </c>
      <c r="N107" s="6">
        <v>3868.66</v>
      </c>
      <c r="O107" s="34">
        <f t="shared" si="23"/>
        <v>14600</v>
      </c>
      <c r="P107" s="74"/>
      <c r="Q107" s="33">
        <f t="shared" si="24"/>
        <v>53522615.120000005</v>
      </c>
      <c r="R107" s="6">
        <f t="shared" si="25"/>
        <v>56481048.81999999</v>
      </c>
      <c r="S107" s="87">
        <f t="shared" si="26"/>
        <v>1.0553</v>
      </c>
      <c r="T107" s="6">
        <f t="shared" si="27"/>
        <v>14233</v>
      </c>
      <c r="U107" s="4">
        <f t="shared" si="28"/>
        <v>14600</v>
      </c>
      <c r="V107" s="87">
        <f t="shared" si="29"/>
        <v>1.0258</v>
      </c>
      <c r="W107" s="161"/>
      <c r="X107" s="161"/>
      <c r="Y107" s="52"/>
      <c r="AA107" s="53"/>
      <c r="AB107" s="68"/>
      <c r="AD107" s="4"/>
      <c r="AF107" s="8"/>
      <c r="AG107" s="8"/>
      <c r="AH107" s="8"/>
      <c r="AI107" s="8"/>
    </row>
    <row r="108" spans="1:35" ht="12.75">
      <c r="A108" s="111">
        <v>106</v>
      </c>
      <c r="B108" s="1" t="s">
        <v>105</v>
      </c>
      <c r="C108" s="112"/>
      <c r="D108" s="33">
        <v>29631048.1</v>
      </c>
      <c r="E108" s="6">
        <v>0</v>
      </c>
      <c r="F108" s="6">
        <f t="shared" si="20"/>
        <v>29631048.1</v>
      </c>
      <c r="G108" s="6">
        <v>2834.55</v>
      </c>
      <c r="H108" s="34">
        <f t="shared" si="21"/>
        <v>10454</v>
      </c>
      <c r="I108" s="74"/>
      <c r="J108" s="33">
        <v>31136660.92</v>
      </c>
      <c r="K108" s="6">
        <v>0</v>
      </c>
      <c r="L108" s="6">
        <v>118723.21</v>
      </c>
      <c r="M108" s="6">
        <f t="shared" si="22"/>
        <v>31017937.71</v>
      </c>
      <c r="N108" s="6">
        <v>2845.31</v>
      </c>
      <c r="O108" s="34">
        <f t="shared" si="23"/>
        <v>10901</v>
      </c>
      <c r="P108" s="74"/>
      <c r="Q108" s="33">
        <f t="shared" si="24"/>
        <v>29631048.1</v>
      </c>
      <c r="R108" s="6">
        <f t="shared" si="25"/>
        <v>31017937.71</v>
      </c>
      <c r="S108" s="87">
        <f t="shared" si="26"/>
        <v>1.0468</v>
      </c>
      <c r="T108" s="6">
        <f t="shared" si="27"/>
        <v>10454</v>
      </c>
      <c r="U108" s="4">
        <f t="shared" si="28"/>
        <v>10901</v>
      </c>
      <c r="V108" s="87">
        <f t="shared" si="29"/>
        <v>1.0428</v>
      </c>
      <c r="W108" s="161"/>
      <c r="X108" s="161"/>
      <c r="Y108" s="52"/>
      <c r="AA108" s="53"/>
      <c r="AB108" s="68"/>
      <c r="AD108" s="4"/>
      <c r="AF108" s="8"/>
      <c r="AG108" s="8"/>
      <c r="AH108" s="8"/>
      <c r="AI108" s="8"/>
    </row>
    <row r="109" spans="1:35" ht="12.75">
      <c r="A109" s="111">
        <v>107</v>
      </c>
      <c r="B109" s="1" t="s">
        <v>106</v>
      </c>
      <c r="C109" s="112"/>
      <c r="D109" s="33">
        <v>9368127.7</v>
      </c>
      <c r="E109" s="6">
        <v>0</v>
      </c>
      <c r="F109" s="6">
        <f t="shared" si="20"/>
        <v>9368127.7</v>
      </c>
      <c r="G109" s="6">
        <v>847.81</v>
      </c>
      <c r="H109" s="34">
        <f t="shared" si="21"/>
        <v>11050</v>
      </c>
      <c r="I109" s="74"/>
      <c r="J109" s="33">
        <v>9840929.209999999</v>
      </c>
      <c r="K109" s="6">
        <v>0</v>
      </c>
      <c r="L109" s="6">
        <v>360324</v>
      </c>
      <c r="M109" s="6">
        <f t="shared" si="22"/>
        <v>9480605.209999999</v>
      </c>
      <c r="N109" s="6">
        <v>829.85</v>
      </c>
      <c r="O109" s="34">
        <f t="shared" si="23"/>
        <v>11424</v>
      </c>
      <c r="P109" s="74"/>
      <c r="Q109" s="33">
        <f t="shared" si="24"/>
        <v>9368127.7</v>
      </c>
      <c r="R109" s="6">
        <f t="shared" si="25"/>
        <v>9480605.209999999</v>
      </c>
      <c r="S109" s="87">
        <f t="shared" si="26"/>
        <v>1.012</v>
      </c>
      <c r="T109" s="6">
        <f t="shared" si="27"/>
        <v>11050</v>
      </c>
      <c r="U109" s="4">
        <f t="shared" si="28"/>
        <v>11424</v>
      </c>
      <c r="V109" s="87">
        <f t="shared" si="29"/>
        <v>1.0338</v>
      </c>
      <c r="W109" s="161"/>
      <c r="X109" s="161"/>
      <c r="Y109" s="52"/>
      <c r="AA109" s="53"/>
      <c r="AB109" s="68"/>
      <c r="AD109" s="4"/>
      <c r="AF109" s="8"/>
      <c r="AG109" s="8"/>
      <c r="AH109" s="8"/>
      <c r="AI109" s="8"/>
    </row>
    <row r="110" spans="1:35" ht="12.75">
      <c r="A110" s="111">
        <v>108</v>
      </c>
      <c r="B110" s="1" t="s">
        <v>107</v>
      </c>
      <c r="C110" s="112"/>
      <c r="D110" s="33">
        <v>54018059.64999999</v>
      </c>
      <c r="E110" s="6">
        <v>0</v>
      </c>
      <c r="F110" s="6">
        <f t="shared" si="20"/>
        <v>54018059.64999999</v>
      </c>
      <c r="G110" s="6">
        <v>6059.200000000001</v>
      </c>
      <c r="H110" s="34">
        <f t="shared" si="21"/>
        <v>8915</v>
      </c>
      <c r="I110" s="74"/>
      <c r="J110" s="33">
        <v>57364783.11</v>
      </c>
      <c r="K110" s="6">
        <v>0</v>
      </c>
      <c r="L110" s="6">
        <v>1331761.94</v>
      </c>
      <c r="M110" s="6">
        <f t="shared" si="22"/>
        <v>56033021.17</v>
      </c>
      <c r="N110" s="6">
        <v>6019.43</v>
      </c>
      <c r="O110" s="34">
        <f t="shared" si="23"/>
        <v>9309</v>
      </c>
      <c r="P110" s="74"/>
      <c r="Q110" s="33">
        <f t="shared" si="24"/>
        <v>54018059.64999999</v>
      </c>
      <c r="R110" s="6">
        <f t="shared" si="25"/>
        <v>56033021.17</v>
      </c>
      <c r="S110" s="87">
        <f t="shared" si="26"/>
        <v>1.0373</v>
      </c>
      <c r="T110" s="6">
        <f t="shared" si="27"/>
        <v>8915</v>
      </c>
      <c r="U110" s="4">
        <f t="shared" si="28"/>
        <v>9309</v>
      </c>
      <c r="V110" s="87">
        <f t="shared" si="29"/>
        <v>1.0442</v>
      </c>
      <c r="W110" s="161"/>
      <c r="X110" s="161"/>
      <c r="Y110" s="52"/>
      <c r="AA110" s="53"/>
      <c r="AB110" s="68"/>
      <c r="AD110" s="4"/>
      <c r="AF110" s="8"/>
      <c r="AG110" s="8"/>
      <c r="AH110" s="8"/>
      <c r="AI110" s="8"/>
    </row>
    <row r="111" spans="1:35" ht="12.75">
      <c r="A111" s="111">
        <v>109</v>
      </c>
      <c r="B111" s="1" t="s">
        <v>108</v>
      </c>
      <c r="C111" s="112"/>
      <c r="D111" s="33">
        <v>33892177.949999996</v>
      </c>
      <c r="E111" s="6">
        <v>1368945.7000000002</v>
      </c>
      <c r="F111" s="6">
        <f t="shared" si="20"/>
        <v>32523232.249999996</v>
      </c>
      <c r="G111" s="6">
        <v>2078.9199999999996</v>
      </c>
      <c r="H111" s="34">
        <f t="shared" si="21"/>
        <v>15644</v>
      </c>
      <c r="I111" s="74"/>
      <c r="J111" s="33">
        <v>35116747.18</v>
      </c>
      <c r="K111" s="6">
        <v>1491192.2999999998</v>
      </c>
      <c r="L111" s="6">
        <v>142233.59</v>
      </c>
      <c r="M111" s="6">
        <f t="shared" si="22"/>
        <v>33483321.290000003</v>
      </c>
      <c r="N111" s="6">
        <v>2145.19</v>
      </c>
      <c r="O111" s="34">
        <f t="shared" si="23"/>
        <v>15609</v>
      </c>
      <c r="P111" s="74"/>
      <c r="Q111" s="33">
        <f t="shared" si="24"/>
        <v>32523232.249999996</v>
      </c>
      <c r="R111" s="6">
        <f t="shared" si="25"/>
        <v>33483321.290000003</v>
      </c>
      <c r="S111" s="87">
        <f t="shared" si="26"/>
        <v>1.0295</v>
      </c>
      <c r="T111" s="6">
        <f t="shared" si="27"/>
        <v>15644</v>
      </c>
      <c r="U111" s="4">
        <f t="shared" si="28"/>
        <v>15609</v>
      </c>
      <c r="V111" s="87">
        <f t="shared" si="29"/>
        <v>0.9978</v>
      </c>
      <c r="W111" s="161"/>
      <c r="X111" s="161"/>
      <c r="Y111" s="52"/>
      <c r="AA111" s="53"/>
      <c r="AB111" s="68"/>
      <c r="AD111" s="4"/>
      <c r="AF111" s="8"/>
      <c r="AG111" s="8"/>
      <c r="AH111" s="8"/>
      <c r="AI111" s="8"/>
    </row>
    <row r="112" spans="1:35" ht="12.75">
      <c r="A112" s="111">
        <v>110</v>
      </c>
      <c r="B112" s="1" t="s">
        <v>109</v>
      </c>
      <c r="C112" s="112"/>
      <c r="D112" s="33">
        <v>30138514.790000003</v>
      </c>
      <c r="E112" s="6">
        <v>0</v>
      </c>
      <c r="F112" s="6">
        <f t="shared" si="20"/>
        <v>30138514.790000003</v>
      </c>
      <c r="G112" s="6">
        <v>3020.8100000000004</v>
      </c>
      <c r="H112" s="34">
        <f t="shared" si="21"/>
        <v>9977</v>
      </c>
      <c r="I112" s="74"/>
      <c r="J112" s="33">
        <v>33652717.2</v>
      </c>
      <c r="K112" s="6">
        <v>0</v>
      </c>
      <c r="L112" s="6">
        <v>817487.2799999998</v>
      </c>
      <c r="M112" s="6">
        <f t="shared" si="22"/>
        <v>32835229.92</v>
      </c>
      <c r="N112" s="6">
        <v>3058.9799999999996</v>
      </c>
      <c r="O112" s="34">
        <f t="shared" si="23"/>
        <v>10734</v>
      </c>
      <c r="P112" s="74"/>
      <c r="Q112" s="33">
        <f t="shared" si="24"/>
        <v>30138514.790000003</v>
      </c>
      <c r="R112" s="6">
        <f t="shared" si="25"/>
        <v>32835229.92</v>
      </c>
      <c r="S112" s="87">
        <f t="shared" si="26"/>
        <v>1.0895</v>
      </c>
      <c r="T112" s="6">
        <f t="shared" si="27"/>
        <v>9977</v>
      </c>
      <c r="U112" s="4">
        <f t="shared" si="28"/>
        <v>10734</v>
      </c>
      <c r="V112" s="87">
        <f t="shared" si="29"/>
        <v>1.0759</v>
      </c>
      <c r="W112" s="161"/>
      <c r="X112" s="161"/>
      <c r="Y112" s="52"/>
      <c r="AA112" s="53"/>
      <c r="AB112" s="68"/>
      <c r="AD112" s="4"/>
      <c r="AF112" s="8"/>
      <c r="AG112" s="8"/>
      <c r="AH112" s="8"/>
      <c r="AI112" s="8"/>
    </row>
    <row r="113" spans="1:35" ht="12.75">
      <c r="A113" s="111">
        <v>111</v>
      </c>
      <c r="B113" s="1" t="s">
        <v>110</v>
      </c>
      <c r="C113" s="112"/>
      <c r="D113" s="33">
        <v>9960534.129999999</v>
      </c>
      <c r="E113" s="6">
        <v>0</v>
      </c>
      <c r="F113" s="6">
        <f t="shared" si="20"/>
        <v>9960534.129999999</v>
      </c>
      <c r="G113" s="6">
        <v>1268.41</v>
      </c>
      <c r="H113" s="34">
        <f t="shared" si="21"/>
        <v>7853</v>
      </c>
      <c r="I113" s="74"/>
      <c r="J113" s="33">
        <v>10506895.1</v>
      </c>
      <c r="K113" s="6">
        <v>0</v>
      </c>
      <c r="L113" s="6">
        <v>139207.91</v>
      </c>
      <c r="M113" s="6">
        <f t="shared" si="22"/>
        <v>10367687.19</v>
      </c>
      <c r="N113" s="6">
        <v>1267.43</v>
      </c>
      <c r="O113" s="34">
        <f t="shared" si="23"/>
        <v>8180</v>
      </c>
      <c r="P113" s="74"/>
      <c r="Q113" s="33">
        <f t="shared" si="24"/>
        <v>9960534.129999999</v>
      </c>
      <c r="R113" s="6">
        <f t="shared" si="25"/>
        <v>10367687.19</v>
      </c>
      <c r="S113" s="87">
        <f t="shared" si="26"/>
        <v>1.0409</v>
      </c>
      <c r="T113" s="6">
        <f t="shared" si="27"/>
        <v>7853</v>
      </c>
      <c r="U113" s="4">
        <f t="shared" si="28"/>
        <v>8180</v>
      </c>
      <c r="V113" s="87">
        <f t="shared" si="29"/>
        <v>1.0416</v>
      </c>
      <c r="W113" s="161"/>
      <c r="X113" s="161"/>
      <c r="Y113" s="52"/>
      <c r="AA113" s="53"/>
      <c r="AB113" s="68"/>
      <c r="AD113" s="4"/>
      <c r="AF113" s="8"/>
      <c r="AG113" s="8"/>
      <c r="AH113" s="8"/>
      <c r="AI113" s="8"/>
    </row>
    <row r="114" spans="1:35" ht="12.75">
      <c r="A114" s="111">
        <v>112</v>
      </c>
      <c r="B114" s="1" t="s">
        <v>111</v>
      </c>
      <c r="C114" s="112"/>
      <c r="D114" s="33">
        <v>182315519.89</v>
      </c>
      <c r="E114" s="6">
        <v>0</v>
      </c>
      <c r="F114" s="6">
        <f t="shared" si="20"/>
        <v>182315519.89</v>
      </c>
      <c r="G114" s="6">
        <v>20709.34</v>
      </c>
      <c r="H114" s="34">
        <f t="shared" si="21"/>
        <v>8804</v>
      </c>
      <c r="I114" s="74"/>
      <c r="J114" s="33">
        <v>186730665.37</v>
      </c>
      <c r="K114" s="6">
        <v>0</v>
      </c>
      <c r="L114" s="6">
        <v>3654032.88</v>
      </c>
      <c r="M114" s="6">
        <f t="shared" si="22"/>
        <v>183076632.49</v>
      </c>
      <c r="N114" s="6">
        <v>20648.65</v>
      </c>
      <c r="O114" s="34">
        <f t="shared" si="23"/>
        <v>8866</v>
      </c>
      <c r="P114" s="74"/>
      <c r="Q114" s="33">
        <f t="shared" si="24"/>
        <v>182315519.89</v>
      </c>
      <c r="R114" s="6">
        <f t="shared" si="25"/>
        <v>183076632.49</v>
      </c>
      <c r="S114" s="87">
        <f t="shared" si="26"/>
        <v>1.0042</v>
      </c>
      <c r="T114" s="6">
        <f t="shared" si="27"/>
        <v>8804</v>
      </c>
      <c r="U114" s="4">
        <f t="shared" si="28"/>
        <v>8866</v>
      </c>
      <c r="V114" s="87">
        <f t="shared" si="29"/>
        <v>1.007</v>
      </c>
      <c r="W114" s="161"/>
      <c r="X114" s="161"/>
      <c r="Y114" s="52"/>
      <c r="AA114" s="53"/>
      <c r="AB114" s="68"/>
      <c r="AD114" s="4"/>
      <c r="AF114" s="8"/>
      <c r="AG114" s="8"/>
      <c r="AH114" s="8"/>
      <c r="AI114" s="8"/>
    </row>
    <row r="115" spans="1:35" ht="12.75">
      <c r="A115" s="111">
        <v>113</v>
      </c>
      <c r="B115" s="1" t="s">
        <v>112</v>
      </c>
      <c r="C115" s="112"/>
      <c r="D115" s="33">
        <v>47597731.23</v>
      </c>
      <c r="E115" s="6">
        <v>0</v>
      </c>
      <c r="F115" s="6">
        <f t="shared" si="20"/>
        <v>47597731.23</v>
      </c>
      <c r="G115" s="6">
        <v>4566.19</v>
      </c>
      <c r="H115" s="34">
        <f t="shared" si="21"/>
        <v>10424</v>
      </c>
      <c r="I115" s="74"/>
      <c r="J115" s="33">
        <v>50042633.06</v>
      </c>
      <c r="K115" s="6">
        <v>0</v>
      </c>
      <c r="L115" s="6">
        <v>896788.08</v>
      </c>
      <c r="M115" s="6">
        <f t="shared" si="22"/>
        <v>49145844.980000004</v>
      </c>
      <c r="N115" s="6">
        <v>4770.16</v>
      </c>
      <c r="O115" s="34">
        <f t="shared" si="23"/>
        <v>10303</v>
      </c>
      <c r="P115" s="74"/>
      <c r="Q115" s="33">
        <f t="shared" si="24"/>
        <v>47597731.23</v>
      </c>
      <c r="R115" s="6">
        <f t="shared" si="25"/>
        <v>49145844.980000004</v>
      </c>
      <c r="S115" s="87">
        <f t="shared" si="26"/>
        <v>1.0325</v>
      </c>
      <c r="T115" s="6">
        <f t="shared" si="27"/>
        <v>10424</v>
      </c>
      <c r="U115" s="4">
        <f t="shared" si="28"/>
        <v>10303</v>
      </c>
      <c r="V115" s="87">
        <f t="shared" si="29"/>
        <v>0.9884</v>
      </c>
      <c r="W115" s="161"/>
      <c r="X115" s="161"/>
      <c r="Y115" s="52"/>
      <c r="AA115" s="53"/>
      <c r="AB115" s="68"/>
      <c r="AD115" s="4"/>
      <c r="AF115" s="8"/>
      <c r="AG115" s="8"/>
      <c r="AH115" s="8"/>
      <c r="AI115" s="8"/>
    </row>
    <row r="116" spans="1:35" ht="12.75">
      <c r="A116" s="111">
        <v>114</v>
      </c>
      <c r="B116" s="1" t="s">
        <v>113</v>
      </c>
      <c r="C116" s="112"/>
      <c r="D116" s="33">
        <v>33548165.25</v>
      </c>
      <c r="E116" s="6">
        <v>0</v>
      </c>
      <c r="F116" s="6">
        <f t="shared" si="20"/>
        <v>33548165.25</v>
      </c>
      <c r="G116" s="6">
        <v>3879.63</v>
      </c>
      <c r="H116" s="34">
        <f t="shared" si="21"/>
        <v>8647</v>
      </c>
      <c r="I116" s="74"/>
      <c r="J116" s="33">
        <v>37794225.220000006</v>
      </c>
      <c r="K116" s="6">
        <v>0</v>
      </c>
      <c r="L116" s="6">
        <v>1808811.72</v>
      </c>
      <c r="M116" s="6">
        <f t="shared" si="22"/>
        <v>35985413.50000001</v>
      </c>
      <c r="N116" s="6">
        <v>3884.9200000000005</v>
      </c>
      <c r="O116" s="34">
        <f t="shared" si="23"/>
        <v>9263</v>
      </c>
      <c r="P116" s="74"/>
      <c r="Q116" s="33">
        <f t="shared" si="24"/>
        <v>33548165.25</v>
      </c>
      <c r="R116" s="6">
        <f t="shared" si="25"/>
        <v>35985413.50000001</v>
      </c>
      <c r="S116" s="87">
        <f t="shared" si="26"/>
        <v>1.0726</v>
      </c>
      <c r="T116" s="6">
        <f t="shared" si="27"/>
        <v>8647</v>
      </c>
      <c r="U116" s="4">
        <f t="shared" si="28"/>
        <v>9263</v>
      </c>
      <c r="V116" s="87">
        <f t="shared" si="29"/>
        <v>1.0712</v>
      </c>
      <c r="W116" s="161"/>
      <c r="X116" s="161"/>
      <c r="Y116" s="52"/>
      <c r="AA116" s="53"/>
      <c r="AB116" s="68"/>
      <c r="AD116" s="4"/>
      <c r="AF116" s="8"/>
      <c r="AG116" s="8"/>
      <c r="AH116" s="8"/>
      <c r="AI116" s="8"/>
    </row>
    <row r="117" spans="1:35" ht="12.75">
      <c r="A117" s="111">
        <v>115</v>
      </c>
      <c r="B117" s="1" t="s">
        <v>114</v>
      </c>
      <c r="C117" s="112"/>
      <c r="D117" s="33">
        <v>74785263.14999999</v>
      </c>
      <c r="E117" s="6">
        <v>250095.16</v>
      </c>
      <c r="F117" s="6">
        <f t="shared" si="20"/>
        <v>74535167.99</v>
      </c>
      <c r="G117" s="6">
        <v>8236.400000000001</v>
      </c>
      <c r="H117" s="34">
        <f t="shared" si="21"/>
        <v>9049</v>
      </c>
      <c r="I117" s="74"/>
      <c r="J117" s="33">
        <v>75417419.39</v>
      </c>
      <c r="K117" s="6">
        <v>208348.16999999998</v>
      </c>
      <c r="L117" s="6">
        <v>1675919.46</v>
      </c>
      <c r="M117" s="6">
        <f t="shared" si="22"/>
        <v>73533151.76</v>
      </c>
      <c r="N117" s="6">
        <v>8300.18</v>
      </c>
      <c r="O117" s="34">
        <f t="shared" si="23"/>
        <v>8859</v>
      </c>
      <c r="P117" s="74"/>
      <c r="Q117" s="33">
        <f t="shared" si="24"/>
        <v>74535167.99</v>
      </c>
      <c r="R117" s="6">
        <f t="shared" si="25"/>
        <v>73533151.76</v>
      </c>
      <c r="S117" s="87">
        <f t="shared" si="26"/>
        <v>0.9866</v>
      </c>
      <c r="T117" s="6">
        <f t="shared" si="27"/>
        <v>9049</v>
      </c>
      <c r="U117" s="4">
        <f t="shared" si="28"/>
        <v>8859</v>
      </c>
      <c r="V117" s="87">
        <f t="shared" si="29"/>
        <v>0.979</v>
      </c>
      <c r="W117" s="161"/>
      <c r="X117" s="161"/>
      <c r="Y117" s="52"/>
      <c r="AA117" s="53"/>
      <c r="AB117" s="68"/>
      <c r="AD117" s="4"/>
      <c r="AF117" s="8"/>
      <c r="AG117" s="8"/>
      <c r="AH117" s="8"/>
      <c r="AI117" s="8"/>
    </row>
    <row r="118" spans="1:35" ht="12.75">
      <c r="A118" s="111">
        <v>116</v>
      </c>
      <c r="B118" s="1" t="s">
        <v>115</v>
      </c>
      <c r="C118" s="112"/>
      <c r="D118" s="33">
        <v>19229776.82</v>
      </c>
      <c r="E118" s="6">
        <v>0</v>
      </c>
      <c r="F118" s="6">
        <f t="shared" si="20"/>
        <v>19229776.82</v>
      </c>
      <c r="G118" s="6">
        <v>2251.8199999999997</v>
      </c>
      <c r="H118" s="34">
        <f t="shared" si="21"/>
        <v>8540</v>
      </c>
      <c r="I118" s="74"/>
      <c r="J118" s="33">
        <v>19977218.85</v>
      </c>
      <c r="K118" s="6">
        <v>0</v>
      </c>
      <c r="L118" s="6">
        <v>551507.27</v>
      </c>
      <c r="M118" s="6">
        <f t="shared" si="22"/>
        <v>19425711.580000002</v>
      </c>
      <c r="N118" s="6">
        <v>2167.5099999999998</v>
      </c>
      <c r="O118" s="34">
        <f t="shared" si="23"/>
        <v>8962</v>
      </c>
      <c r="P118" s="74"/>
      <c r="Q118" s="33">
        <f t="shared" si="24"/>
        <v>19229776.82</v>
      </c>
      <c r="R118" s="6">
        <f t="shared" si="25"/>
        <v>19425711.580000002</v>
      </c>
      <c r="S118" s="87">
        <f t="shared" si="26"/>
        <v>1.0102</v>
      </c>
      <c r="T118" s="6">
        <f t="shared" si="27"/>
        <v>8540</v>
      </c>
      <c r="U118" s="4">
        <f t="shared" si="28"/>
        <v>8962</v>
      </c>
      <c r="V118" s="87">
        <f t="shared" si="29"/>
        <v>1.0494</v>
      </c>
      <c r="W118" s="161"/>
      <c r="X118" s="161"/>
      <c r="Y118" s="52"/>
      <c r="AA118" s="53"/>
      <c r="AB118" s="68"/>
      <c r="AD118" s="4"/>
      <c r="AF118" s="8"/>
      <c r="AG118" s="8"/>
      <c r="AH118" s="8"/>
      <c r="AI118" s="8"/>
    </row>
    <row r="119" spans="1:35" ht="12.75">
      <c r="A119" s="111">
        <v>117</v>
      </c>
      <c r="B119" s="1" t="s">
        <v>116</v>
      </c>
      <c r="C119" s="112"/>
      <c r="D119" s="33">
        <v>249080140.3</v>
      </c>
      <c r="E119" s="6">
        <v>0</v>
      </c>
      <c r="F119" s="6">
        <f t="shared" si="20"/>
        <v>249080140.3</v>
      </c>
      <c r="G119" s="6">
        <v>28235.030000000002</v>
      </c>
      <c r="H119" s="34">
        <f t="shared" si="21"/>
        <v>8822</v>
      </c>
      <c r="I119" s="74"/>
      <c r="J119" s="33">
        <v>269410629.09999996</v>
      </c>
      <c r="K119" s="6">
        <v>0</v>
      </c>
      <c r="L119" s="6">
        <v>5679687</v>
      </c>
      <c r="M119" s="6">
        <f t="shared" si="22"/>
        <v>263730942.09999996</v>
      </c>
      <c r="N119" s="6">
        <v>27736.28</v>
      </c>
      <c r="O119" s="34">
        <f t="shared" si="23"/>
        <v>9509</v>
      </c>
      <c r="P119" s="74"/>
      <c r="Q119" s="33">
        <f t="shared" si="24"/>
        <v>249080140.3</v>
      </c>
      <c r="R119" s="6">
        <f t="shared" si="25"/>
        <v>263730942.09999996</v>
      </c>
      <c r="S119" s="87">
        <f t="shared" si="26"/>
        <v>1.0588</v>
      </c>
      <c r="T119" s="6">
        <f t="shared" si="27"/>
        <v>8822</v>
      </c>
      <c r="U119" s="4">
        <f t="shared" si="28"/>
        <v>9509</v>
      </c>
      <c r="V119" s="87">
        <f t="shared" si="29"/>
        <v>1.0779</v>
      </c>
      <c r="W119" s="161"/>
      <c r="X119" s="161"/>
      <c r="Y119" s="52"/>
      <c r="AA119" s="53"/>
      <c r="AB119" s="68"/>
      <c r="AD119" s="4"/>
      <c r="AF119" s="8"/>
      <c r="AG119" s="8"/>
      <c r="AH119" s="8"/>
      <c r="AI119" s="8"/>
    </row>
    <row r="120" spans="1:35" ht="12.75">
      <c r="A120" s="111">
        <v>118</v>
      </c>
      <c r="B120" s="1" t="s">
        <v>117</v>
      </c>
      <c r="C120" s="112"/>
      <c r="D120" s="33">
        <v>271163229.96999997</v>
      </c>
      <c r="E120" s="6">
        <v>237582.21</v>
      </c>
      <c r="F120" s="6">
        <f t="shared" si="20"/>
        <v>270925647.76</v>
      </c>
      <c r="G120" s="6">
        <v>31097.7</v>
      </c>
      <c r="H120" s="34">
        <f t="shared" si="21"/>
        <v>8712</v>
      </c>
      <c r="I120" s="74"/>
      <c r="J120" s="33">
        <v>279285227.28000003</v>
      </c>
      <c r="K120" s="6">
        <v>274118.27</v>
      </c>
      <c r="L120" s="6">
        <v>10573595.05</v>
      </c>
      <c r="M120" s="6">
        <f t="shared" si="22"/>
        <v>268437513.96000004</v>
      </c>
      <c r="N120" s="6">
        <v>30588.499999999993</v>
      </c>
      <c r="O120" s="34">
        <f t="shared" si="23"/>
        <v>8776</v>
      </c>
      <c r="P120" s="74"/>
      <c r="Q120" s="33">
        <f t="shared" si="24"/>
        <v>270925647.76</v>
      </c>
      <c r="R120" s="6">
        <f t="shared" si="25"/>
        <v>268437513.96000004</v>
      </c>
      <c r="S120" s="87">
        <f t="shared" si="26"/>
        <v>0.9908</v>
      </c>
      <c r="T120" s="6">
        <f t="shared" si="27"/>
        <v>8712</v>
      </c>
      <c r="U120" s="4">
        <f t="shared" si="28"/>
        <v>8776</v>
      </c>
      <c r="V120" s="87">
        <f t="shared" si="29"/>
        <v>1.0073</v>
      </c>
      <c r="W120" s="161"/>
      <c r="X120" s="161"/>
      <c r="Y120" s="52"/>
      <c r="AA120" s="53"/>
      <c r="AB120" s="68"/>
      <c r="AD120" s="4"/>
      <c r="AF120" s="8"/>
      <c r="AG120" s="8"/>
      <c r="AH120" s="8"/>
      <c r="AI120" s="8"/>
    </row>
    <row r="121" spans="1:35" ht="12.75">
      <c r="A121" s="111">
        <v>119</v>
      </c>
      <c r="B121" s="1" t="s">
        <v>118</v>
      </c>
      <c r="C121" s="112"/>
      <c r="D121" s="33">
        <v>5866191</v>
      </c>
      <c r="E121" s="6">
        <v>0</v>
      </c>
      <c r="F121" s="6">
        <f t="shared" si="20"/>
        <v>5866191</v>
      </c>
      <c r="G121" s="6">
        <v>853.24</v>
      </c>
      <c r="H121" s="34">
        <f t="shared" si="21"/>
        <v>6875</v>
      </c>
      <c r="I121" s="74"/>
      <c r="J121" s="33">
        <v>6523847.12</v>
      </c>
      <c r="K121" s="6">
        <v>0</v>
      </c>
      <c r="L121" s="6">
        <v>76325.86</v>
      </c>
      <c r="M121" s="6">
        <f t="shared" si="22"/>
        <v>6447521.26</v>
      </c>
      <c r="N121" s="6">
        <v>885.39</v>
      </c>
      <c r="O121" s="34">
        <f t="shared" si="23"/>
        <v>7282</v>
      </c>
      <c r="P121" s="74"/>
      <c r="Q121" s="33">
        <f t="shared" si="24"/>
        <v>5866191</v>
      </c>
      <c r="R121" s="6">
        <f t="shared" si="25"/>
        <v>6447521.26</v>
      </c>
      <c r="S121" s="87">
        <f t="shared" si="26"/>
        <v>1.0991</v>
      </c>
      <c r="T121" s="6">
        <f t="shared" si="27"/>
        <v>6875</v>
      </c>
      <c r="U121" s="4">
        <f t="shared" si="28"/>
        <v>7282</v>
      </c>
      <c r="V121" s="87">
        <f t="shared" si="29"/>
        <v>1.0592</v>
      </c>
      <c r="W121" s="161"/>
      <c r="X121" s="161"/>
      <c r="Y121" s="52"/>
      <c r="AA121" s="53"/>
      <c r="AB121" s="68"/>
      <c r="AD121" s="4"/>
      <c r="AF121" s="8"/>
      <c r="AG121" s="8"/>
      <c r="AH121" s="8"/>
      <c r="AI121" s="8"/>
    </row>
    <row r="122" spans="1:35" ht="12.75">
      <c r="A122" s="111">
        <v>120</v>
      </c>
      <c r="B122" s="1" t="s">
        <v>119</v>
      </c>
      <c r="C122" s="112"/>
      <c r="D122" s="33">
        <v>37963213.8</v>
      </c>
      <c r="E122" s="6">
        <v>0</v>
      </c>
      <c r="F122" s="6">
        <f t="shared" si="20"/>
        <v>37963213.8</v>
      </c>
      <c r="G122" s="6">
        <v>4133.64</v>
      </c>
      <c r="H122" s="34">
        <f t="shared" si="21"/>
        <v>9184</v>
      </c>
      <c r="I122" s="74"/>
      <c r="J122" s="33">
        <v>37043936.68</v>
      </c>
      <c r="K122" s="6">
        <v>0</v>
      </c>
      <c r="L122" s="6">
        <v>1741215.75</v>
      </c>
      <c r="M122" s="6">
        <f t="shared" si="22"/>
        <v>35302720.93</v>
      </c>
      <c r="N122" s="6">
        <v>4160.27</v>
      </c>
      <c r="O122" s="34">
        <f t="shared" si="23"/>
        <v>8486</v>
      </c>
      <c r="P122" s="74"/>
      <c r="Q122" s="33">
        <f t="shared" si="24"/>
        <v>37963213.8</v>
      </c>
      <c r="R122" s="6">
        <f t="shared" si="25"/>
        <v>35302720.93</v>
      </c>
      <c r="S122" s="87">
        <f t="shared" si="26"/>
        <v>0.9299</v>
      </c>
      <c r="T122" s="6">
        <f t="shared" si="27"/>
        <v>9184</v>
      </c>
      <c r="U122" s="4">
        <f t="shared" si="28"/>
        <v>8486</v>
      </c>
      <c r="V122" s="87">
        <f t="shared" si="29"/>
        <v>0.924</v>
      </c>
      <c r="W122" s="161"/>
      <c r="X122" s="161"/>
      <c r="Y122" s="52"/>
      <c r="AA122" s="53"/>
      <c r="AB122" s="68"/>
      <c r="AD122" s="4"/>
      <c r="AF122" s="8"/>
      <c r="AG122" s="8"/>
      <c r="AH122" s="8"/>
      <c r="AI122" s="8"/>
    </row>
    <row r="123" spans="1:35" ht="12.75">
      <c r="A123" s="111">
        <v>121</v>
      </c>
      <c r="B123" s="1" t="s">
        <v>120</v>
      </c>
      <c r="C123" s="112"/>
      <c r="D123" s="33">
        <v>121043290.74</v>
      </c>
      <c r="E123" s="6">
        <v>3420.62</v>
      </c>
      <c r="F123" s="6">
        <f t="shared" si="20"/>
        <v>121039870.11999999</v>
      </c>
      <c r="G123" s="6">
        <v>14159.43</v>
      </c>
      <c r="H123" s="34">
        <f t="shared" si="21"/>
        <v>8548</v>
      </c>
      <c r="I123" s="74"/>
      <c r="J123" s="33">
        <v>145488737.56</v>
      </c>
      <c r="K123" s="6">
        <v>39475.53</v>
      </c>
      <c r="L123" s="6">
        <v>4594262.15</v>
      </c>
      <c r="M123" s="6">
        <f t="shared" si="22"/>
        <v>140854999.88</v>
      </c>
      <c r="N123" s="6">
        <v>14343.09</v>
      </c>
      <c r="O123" s="34">
        <f t="shared" si="23"/>
        <v>9820</v>
      </c>
      <c r="P123" s="74"/>
      <c r="Q123" s="33">
        <f t="shared" si="24"/>
        <v>121039870.11999999</v>
      </c>
      <c r="R123" s="6">
        <f t="shared" si="25"/>
        <v>140854999.88</v>
      </c>
      <c r="S123" s="87">
        <f t="shared" si="26"/>
        <v>1.1637</v>
      </c>
      <c r="T123" s="6">
        <f t="shared" si="27"/>
        <v>8548</v>
      </c>
      <c r="U123" s="4">
        <f t="shared" si="28"/>
        <v>9820</v>
      </c>
      <c r="V123" s="87">
        <f t="shared" si="29"/>
        <v>1.1488</v>
      </c>
      <c r="W123" s="161"/>
      <c r="X123" s="161"/>
      <c r="Y123" s="52"/>
      <c r="AA123" s="53"/>
      <c r="AB123" s="68"/>
      <c r="AD123" s="4"/>
      <c r="AF123" s="8"/>
      <c r="AG123" s="8"/>
      <c r="AH123" s="8"/>
      <c r="AI123" s="8"/>
    </row>
    <row r="124" spans="1:35" ht="12.75">
      <c r="A124" s="111">
        <v>122</v>
      </c>
      <c r="B124" s="1" t="s">
        <v>121</v>
      </c>
      <c r="C124" s="112"/>
      <c r="D124" s="33">
        <v>12927131.86</v>
      </c>
      <c r="E124" s="6">
        <v>0</v>
      </c>
      <c r="F124" s="6">
        <f t="shared" si="20"/>
        <v>12927131.86</v>
      </c>
      <c r="G124" s="6">
        <v>1541.61</v>
      </c>
      <c r="H124" s="34">
        <f t="shared" si="21"/>
        <v>8385</v>
      </c>
      <c r="I124" s="74"/>
      <c r="J124" s="33">
        <v>12675526.239999998</v>
      </c>
      <c r="K124" s="6">
        <v>0</v>
      </c>
      <c r="L124" s="6">
        <v>0</v>
      </c>
      <c r="M124" s="6">
        <f t="shared" si="22"/>
        <v>12675526.239999998</v>
      </c>
      <c r="N124" s="6">
        <v>1536.43</v>
      </c>
      <c r="O124" s="34">
        <f t="shared" si="23"/>
        <v>8250</v>
      </c>
      <c r="P124" s="74"/>
      <c r="Q124" s="33">
        <f t="shared" si="24"/>
        <v>12927131.86</v>
      </c>
      <c r="R124" s="6">
        <f t="shared" si="25"/>
        <v>12675526.239999998</v>
      </c>
      <c r="S124" s="87">
        <f t="shared" si="26"/>
        <v>0.9805</v>
      </c>
      <c r="T124" s="6">
        <f t="shared" si="27"/>
        <v>8385</v>
      </c>
      <c r="U124" s="4">
        <f t="shared" si="28"/>
        <v>8250</v>
      </c>
      <c r="V124" s="87">
        <f t="shared" si="29"/>
        <v>0.9839</v>
      </c>
      <c r="W124" s="161"/>
      <c r="X124" s="161"/>
      <c r="Y124" s="52"/>
      <c r="AA124" s="53"/>
      <c r="AB124" s="68"/>
      <c r="AD124" s="4"/>
      <c r="AF124" s="8"/>
      <c r="AG124" s="8"/>
      <c r="AH124" s="8"/>
      <c r="AI124" s="8"/>
    </row>
    <row r="125" spans="1:35" ht="12.75">
      <c r="A125" s="111">
        <v>123</v>
      </c>
      <c r="B125" s="1" t="s">
        <v>81</v>
      </c>
      <c r="C125" s="112"/>
      <c r="D125" s="33">
        <v>230052853.89000002</v>
      </c>
      <c r="E125" s="6">
        <v>0</v>
      </c>
      <c r="F125" s="6">
        <f t="shared" si="20"/>
        <v>230052853.89000002</v>
      </c>
      <c r="G125" s="6">
        <v>21330.440000000002</v>
      </c>
      <c r="H125" s="34">
        <f t="shared" si="21"/>
        <v>10785</v>
      </c>
      <c r="I125" s="74"/>
      <c r="J125" s="33">
        <v>252257530.19000003</v>
      </c>
      <c r="K125" s="6">
        <v>0</v>
      </c>
      <c r="L125" s="6">
        <v>6010350.579999999</v>
      </c>
      <c r="M125" s="6">
        <f t="shared" si="22"/>
        <v>246247179.61</v>
      </c>
      <c r="N125" s="6">
        <v>21264.439999999995</v>
      </c>
      <c r="O125" s="34">
        <f t="shared" si="23"/>
        <v>11580</v>
      </c>
      <c r="P125" s="74"/>
      <c r="Q125" s="33">
        <f t="shared" si="24"/>
        <v>230052853.89000002</v>
      </c>
      <c r="R125" s="6">
        <f t="shared" si="25"/>
        <v>246247179.61</v>
      </c>
      <c r="S125" s="87">
        <f t="shared" si="26"/>
        <v>1.0704</v>
      </c>
      <c r="T125" s="6">
        <f t="shared" si="27"/>
        <v>10785</v>
      </c>
      <c r="U125" s="4">
        <f t="shared" si="28"/>
        <v>11580</v>
      </c>
      <c r="V125" s="87">
        <f t="shared" si="29"/>
        <v>1.0737</v>
      </c>
      <c r="W125" s="161"/>
      <c r="X125" s="161"/>
      <c r="Y125" s="52"/>
      <c r="AA125" s="53"/>
      <c r="AB125" s="68"/>
      <c r="AD125" s="4"/>
      <c r="AF125" s="8"/>
      <c r="AG125" s="8"/>
      <c r="AH125" s="8"/>
      <c r="AI125" s="8"/>
    </row>
    <row r="126" spans="1:35" ht="12.75">
      <c r="A126" s="111">
        <v>124</v>
      </c>
      <c r="B126" s="1" t="s">
        <v>82</v>
      </c>
      <c r="C126" s="112"/>
      <c r="D126" s="33">
        <v>113814527.57000001</v>
      </c>
      <c r="E126" s="6">
        <v>0</v>
      </c>
      <c r="F126" s="6">
        <f t="shared" si="20"/>
        <v>113814527.57000001</v>
      </c>
      <c r="G126" s="6">
        <v>12262.449999999999</v>
      </c>
      <c r="H126" s="34">
        <f t="shared" si="21"/>
        <v>9282</v>
      </c>
      <c r="I126" s="74"/>
      <c r="J126" s="33">
        <v>119107132.72</v>
      </c>
      <c r="K126" s="6">
        <v>0</v>
      </c>
      <c r="L126" s="6">
        <v>2624189.47</v>
      </c>
      <c r="M126" s="6">
        <f t="shared" si="22"/>
        <v>116482943.25</v>
      </c>
      <c r="N126" s="6">
        <v>12360.07</v>
      </c>
      <c r="O126" s="34">
        <f t="shared" si="23"/>
        <v>9424</v>
      </c>
      <c r="P126" s="74"/>
      <c r="Q126" s="33">
        <f t="shared" si="24"/>
        <v>113814527.57000001</v>
      </c>
      <c r="R126" s="6">
        <f t="shared" si="25"/>
        <v>116482943.25</v>
      </c>
      <c r="S126" s="87">
        <f t="shared" si="26"/>
        <v>1.0234</v>
      </c>
      <c r="T126" s="6">
        <f t="shared" si="27"/>
        <v>9282</v>
      </c>
      <c r="U126" s="4">
        <f t="shared" si="28"/>
        <v>9424</v>
      </c>
      <c r="V126" s="87">
        <f t="shared" si="29"/>
        <v>1.0153</v>
      </c>
      <c r="W126" s="161"/>
      <c r="X126" s="161"/>
      <c r="Y126" s="52"/>
      <c r="AA126" s="53"/>
      <c r="AB126" s="68"/>
      <c r="AD126" s="4"/>
      <c r="AF126" s="8"/>
      <c r="AG126" s="8"/>
      <c r="AH126" s="8"/>
      <c r="AI126" s="8"/>
    </row>
    <row r="127" spans="1:35" ht="12.75">
      <c r="A127" s="111">
        <v>126</v>
      </c>
      <c r="B127" s="1" t="s">
        <v>122</v>
      </c>
      <c r="C127" s="112"/>
      <c r="D127" s="33">
        <v>22620423.48</v>
      </c>
      <c r="E127" s="6">
        <v>0</v>
      </c>
      <c r="F127" s="6">
        <f t="shared" si="20"/>
        <v>22620423.48</v>
      </c>
      <c r="G127" s="6">
        <v>2564.6</v>
      </c>
      <c r="H127" s="34">
        <f t="shared" si="21"/>
        <v>8820</v>
      </c>
      <c r="I127" s="74"/>
      <c r="J127" s="33">
        <v>24599531.48</v>
      </c>
      <c r="K127" s="6">
        <v>0</v>
      </c>
      <c r="L127" s="6">
        <v>492869.45</v>
      </c>
      <c r="M127" s="6">
        <f t="shared" si="22"/>
        <v>24106662.03</v>
      </c>
      <c r="N127" s="6">
        <v>2582.15</v>
      </c>
      <c r="O127" s="34">
        <f t="shared" si="23"/>
        <v>9336</v>
      </c>
      <c r="P127" s="74"/>
      <c r="Q127" s="33">
        <f t="shared" si="24"/>
        <v>22620423.48</v>
      </c>
      <c r="R127" s="6">
        <f t="shared" si="25"/>
        <v>24106662.03</v>
      </c>
      <c r="S127" s="87">
        <f t="shared" si="26"/>
        <v>1.0657</v>
      </c>
      <c r="T127" s="6">
        <f t="shared" si="27"/>
        <v>8820</v>
      </c>
      <c r="U127" s="4">
        <f t="shared" si="28"/>
        <v>9336</v>
      </c>
      <c r="V127" s="87">
        <f t="shared" si="29"/>
        <v>1.0585</v>
      </c>
      <c r="W127" s="161"/>
      <c r="X127" s="161"/>
      <c r="Y127" s="52"/>
      <c r="AA127" s="53"/>
      <c r="AB127" s="68"/>
      <c r="AD127" s="4"/>
      <c r="AF127" s="8"/>
      <c r="AG127" s="8"/>
      <c r="AH127" s="8"/>
      <c r="AI127" s="8"/>
    </row>
    <row r="128" spans="1:35" ht="12.75">
      <c r="A128" s="111">
        <v>127</v>
      </c>
      <c r="B128" s="1" t="s">
        <v>123</v>
      </c>
      <c r="C128" s="112"/>
      <c r="D128" s="33">
        <v>118994868.23999998</v>
      </c>
      <c r="E128" s="6">
        <v>0</v>
      </c>
      <c r="F128" s="6">
        <f t="shared" si="20"/>
        <v>118994868.23999998</v>
      </c>
      <c r="G128" s="6">
        <v>13939.85</v>
      </c>
      <c r="H128" s="34">
        <f t="shared" si="21"/>
        <v>8536</v>
      </c>
      <c r="I128" s="74"/>
      <c r="J128" s="33">
        <v>121246909.84</v>
      </c>
      <c r="K128" s="6">
        <v>0</v>
      </c>
      <c r="L128" s="6">
        <v>2222102.84</v>
      </c>
      <c r="M128" s="6">
        <f t="shared" si="22"/>
        <v>119024807</v>
      </c>
      <c r="N128" s="6">
        <v>13886.98</v>
      </c>
      <c r="O128" s="34">
        <f t="shared" si="23"/>
        <v>8571</v>
      </c>
      <c r="P128" s="74"/>
      <c r="Q128" s="33">
        <f t="shared" si="24"/>
        <v>118994868.23999998</v>
      </c>
      <c r="R128" s="6">
        <f t="shared" si="25"/>
        <v>119024807</v>
      </c>
      <c r="S128" s="87">
        <f t="shared" si="26"/>
        <v>1.0003</v>
      </c>
      <c r="T128" s="6">
        <f t="shared" si="27"/>
        <v>8536</v>
      </c>
      <c r="U128" s="4">
        <f t="shared" si="28"/>
        <v>8571</v>
      </c>
      <c r="V128" s="87">
        <f t="shared" si="29"/>
        <v>1.0041</v>
      </c>
      <c r="W128" s="161"/>
      <c r="X128" s="161"/>
      <c r="Y128" s="52"/>
      <c r="AA128" s="53"/>
      <c r="AB128" s="68"/>
      <c r="AD128" s="4"/>
      <c r="AF128" s="8"/>
      <c r="AG128" s="8"/>
      <c r="AH128" s="8"/>
      <c r="AI128" s="8"/>
    </row>
    <row r="129" spans="1:35" ht="12.75">
      <c r="A129" s="111">
        <v>128</v>
      </c>
      <c r="B129" s="1" t="s">
        <v>124</v>
      </c>
      <c r="C129" s="112"/>
      <c r="D129" s="33">
        <v>669872087.35</v>
      </c>
      <c r="E129" s="6">
        <v>0</v>
      </c>
      <c r="F129" s="6">
        <f t="shared" si="20"/>
        <v>669872087.35</v>
      </c>
      <c r="G129" s="6">
        <v>69458.12</v>
      </c>
      <c r="H129" s="34">
        <f t="shared" si="21"/>
        <v>9644</v>
      </c>
      <c r="I129" s="74"/>
      <c r="J129" s="33">
        <v>677304691.08</v>
      </c>
      <c r="K129" s="6">
        <v>0</v>
      </c>
      <c r="L129" s="6">
        <v>4224000</v>
      </c>
      <c r="M129" s="6">
        <f t="shared" si="22"/>
        <v>673080691.08</v>
      </c>
      <c r="N129" s="6">
        <v>69256.70999999999</v>
      </c>
      <c r="O129" s="34">
        <f t="shared" si="23"/>
        <v>9719</v>
      </c>
      <c r="P129" s="74"/>
      <c r="Q129" s="33">
        <f t="shared" si="24"/>
        <v>669872087.35</v>
      </c>
      <c r="R129" s="6">
        <f t="shared" si="25"/>
        <v>673080691.08</v>
      </c>
      <c r="S129" s="87">
        <f t="shared" si="26"/>
        <v>1.0048</v>
      </c>
      <c r="T129" s="6">
        <f t="shared" si="27"/>
        <v>9644</v>
      </c>
      <c r="U129" s="4">
        <f t="shared" si="28"/>
        <v>9719</v>
      </c>
      <c r="V129" s="87">
        <f t="shared" si="29"/>
        <v>1.0078</v>
      </c>
      <c r="W129" s="161"/>
      <c r="X129" s="161"/>
      <c r="Y129" s="52"/>
      <c r="AA129" s="53"/>
      <c r="AB129" s="68"/>
      <c r="AD129" s="4"/>
      <c r="AF129" s="8"/>
      <c r="AG129" s="8"/>
      <c r="AH129" s="8"/>
      <c r="AI129" s="8"/>
    </row>
    <row r="130" spans="1:35" ht="12.75">
      <c r="A130" s="111">
        <v>130</v>
      </c>
      <c r="B130" s="1" t="s">
        <v>125</v>
      </c>
      <c r="C130" s="112"/>
      <c r="D130" s="33">
        <v>25605488.55</v>
      </c>
      <c r="E130" s="6">
        <v>0</v>
      </c>
      <c r="F130" s="6">
        <f t="shared" si="20"/>
        <v>25605488.55</v>
      </c>
      <c r="G130" s="6">
        <v>3111.81</v>
      </c>
      <c r="H130" s="34">
        <f t="shared" si="21"/>
        <v>8228</v>
      </c>
      <c r="I130" s="74"/>
      <c r="J130" s="33">
        <v>27062729.580000002</v>
      </c>
      <c r="K130" s="6">
        <v>0</v>
      </c>
      <c r="L130" s="6">
        <v>738173.6900000001</v>
      </c>
      <c r="M130" s="6">
        <f t="shared" si="22"/>
        <v>26324555.89</v>
      </c>
      <c r="N130" s="6">
        <v>3087.1800000000003</v>
      </c>
      <c r="O130" s="34">
        <f t="shared" si="23"/>
        <v>8527</v>
      </c>
      <c r="P130" s="74"/>
      <c r="Q130" s="33">
        <f t="shared" si="24"/>
        <v>25605488.55</v>
      </c>
      <c r="R130" s="6">
        <f t="shared" si="25"/>
        <v>26324555.89</v>
      </c>
      <c r="S130" s="87">
        <f t="shared" si="26"/>
        <v>1.0281</v>
      </c>
      <c r="T130" s="6">
        <f t="shared" si="27"/>
        <v>8228</v>
      </c>
      <c r="U130" s="4">
        <f t="shared" si="28"/>
        <v>8527</v>
      </c>
      <c r="V130" s="87">
        <f t="shared" si="29"/>
        <v>1.0363</v>
      </c>
      <c r="W130" s="161"/>
      <c r="X130" s="161"/>
      <c r="Y130" s="52"/>
      <c r="AA130" s="53"/>
      <c r="AB130" s="68"/>
      <c r="AD130" s="4"/>
      <c r="AF130" s="8"/>
      <c r="AG130" s="8"/>
      <c r="AH130" s="8"/>
      <c r="AI130" s="8"/>
    </row>
    <row r="131" spans="1:35" ht="12.75">
      <c r="A131" s="111">
        <v>131</v>
      </c>
      <c r="B131" s="1" t="s">
        <v>6</v>
      </c>
      <c r="C131" s="112"/>
      <c r="D131" s="33">
        <v>105113237.88</v>
      </c>
      <c r="E131" s="6">
        <v>0</v>
      </c>
      <c r="F131" s="6">
        <f t="shared" si="20"/>
        <v>105113237.88</v>
      </c>
      <c r="G131" s="6">
        <v>10493.009999999998</v>
      </c>
      <c r="H131" s="34">
        <f t="shared" si="21"/>
        <v>10017</v>
      </c>
      <c r="I131" s="74"/>
      <c r="J131" s="33">
        <v>113339890.02999999</v>
      </c>
      <c r="K131" s="6">
        <v>0</v>
      </c>
      <c r="L131" s="6">
        <v>6834071.95</v>
      </c>
      <c r="M131" s="6">
        <f t="shared" si="22"/>
        <v>106505818.07999998</v>
      </c>
      <c r="N131" s="6">
        <v>10616.07</v>
      </c>
      <c r="O131" s="34">
        <f t="shared" si="23"/>
        <v>10033</v>
      </c>
      <c r="P131" s="74"/>
      <c r="Q131" s="33">
        <f t="shared" si="24"/>
        <v>105113237.88</v>
      </c>
      <c r="R131" s="6">
        <f t="shared" si="25"/>
        <v>106505818.07999998</v>
      </c>
      <c r="S131" s="87">
        <f t="shared" si="26"/>
        <v>1.0132</v>
      </c>
      <c r="T131" s="6">
        <f t="shared" si="27"/>
        <v>10017</v>
      </c>
      <c r="U131" s="4">
        <f t="shared" si="28"/>
        <v>10033</v>
      </c>
      <c r="V131" s="87">
        <f t="shared" si="29"/>
        <v>1.0016</v>
      </c>
      <c r="W131" s="161"/>
      <c r="X131" s="161"/>
      <c r="Y131" s="52"/>
      <c r="AA131" s="53"/>
      <c r="AB131" s="68"/>
      <c r="AD131" s="4"/>
      <c r="AF131" s="8"/>
      <c r="AG131" s="8"/>
      <c r="AH131" s="8"/>
      <c r="AI131" s="8"/>
    </row>
    <row r="132" spans="1:35" ht="12.75">
      <c r="A132" s="111">
        <v>132</v>
      </c>
      <c r="B132" s="1" t="s">
        <v>126</v>
      </c>
      <c r="C132" s="112"/>
      <c r="D132" s="33">
        <v>39679242.97</v>
      </c>
      <c r="E132" s="6">
        <v>1299.44</v>
      </c>
      <c r="F132" s="6">
        <f t="shared" si="20"/>
        <v>39677943.53</v>
      </c>
      <c r="G132" s="6">
        <v>3845.8500000000004</v>
      </c>
      <c r="H132" s="34">
        <f t="shared" si="21"/>
        <v>10317</v>
      </c>
      <c r="I132" s="74"/>
      <c r="J132" s="33">
        <v>41924240.43</v>
      </c>
      <c r="K132" s="6">
        <v>0</v>
      </c>
      <c r="L132" s="6">
        <v>163523.82</v>
      </c>
      <c r="M132" s="6">
        <f t="shared" si="22"/>
        <v>41760716.61</v>
      </c>
      <c r="N132" s="6">
        <v>3990.57</v>
      </c>
      <c r="O132" s="34">
        <f t="shared" si="23"/>
        <v>10465</v>
      </c>
      <c r="P132" s="74"/>
      <c r="Q132" s="33">
        <f t="shared" si="24"/>
        <v>39677943.53</v>
      </c>
      <c r="R132" s="6">
        <f t="shared" si="25"/>
        <v>41760716.61</v>
      </c>
      <c r="S132" s="87">
        <f t="shared" si="26"/>
        <v>1.0525</v>
      </c>
      <c r="T132" s="6">
        <f t="shared" si="27"/>
        <v>10317</v>
      </c>
      <c r="U132" s="4">
        <f t="shared" si="28"/>
        <v>10465</v>
      </c>
      <c r="V132" s="87">
        <f t="shared" si="29"/>
        <v>1.0143</v>
      </c>
      <c r="W132" s="161"/>
      <c r="X132" s="161"/>
      <c r="Y132" s="52"/>
      <c r="AA132" s="53"/>
      <c r="AB132" s="68"/>
      <c r="AD132" s="4"/>
      <c r="AF132" s="8"/>
      <c r="AG132" s="8"/>
      <c r="AH132" s="8"/>
      <c r="AI132" s="8"/>
    </row>
    <row r="133" spans="1:35" ht="12.75">
      <c r="A133" s="111">
        <v>135</v>
      </c>
      <c r="B133" s="1" t="s">
        <v>40</v>
      </c>
      <c r="C133" s="112"/>
      <c r="D133" s="33">
        <v>12106354.940000001</v>
      </c>
      <c r="E133" s="6">
        <v>9461.9</v>
      </c>
      <c r="F133" s="6">
        <f t="shared" si="20"/>
        <v>12096893.040000001</v>
      </c>
      <c r="G133" s="6">
        <v>1201.64</v>
      </c>
      <c r="H133" s="34">
        <f t="shared" si="21"/>
        <v>10067</v>
      </c>
      <c r="I133" s="74"/>
      <c r="J133" s="33">
        <v>12333906.55</v>
      </c>
      <c r="K133" s="6">
        <v>8147.89</v>
      </c>
      <c r="L133" s="6">
        <v>389330.47</v>
      </c>
      <c r="M133" s="6">
        <f t="shared" si="22"/>
        <v>11936428.19</v>
      </c>
      <c r="N133" s="6">
        <v>1193.93</v>
      </c>
      <c r="O133" s="34">
        <f t="shared" si="23"/>
        <v>9998</v>
      </c>
      <c r="P133" s="74"/>
      <c r="Q133" s="33">
        <f t="shared" si="24"/>
        <v>12096893.040000001</v>
      </c>
      <c r="R133" s="6">
        <f t="shared" si="25"/>
        <v>11936428.19</v>
      </c>
      <c r="S133" s="87">
        <f t="shared" si="26"/>
        <v>0.9867</v>
      </c>
      <c r="T133" s="6">
        <f t="shared" si="27"/>
        <v>10067</v>
      </c>
      <c r="U133" s="4">
        <f t="shared" si="28"/>
        <v>9998</v>
      </c>
      <c r="V133" s="87">
        <f t="shared" si="29"/>
        <v>0.9931</v>
      </c>
      <c r="W133" s="161"/>
      <c r="X133" s="161"/>
      <c r="Y133" s="52"/>
      <c r="AA133" s="53"/>
      <c r="AB133" s="68"/>
      <c r="AD133" s="4"/>
      <c r="AF133" s="8"/>
      <c r="AG133" s="8"/>
      <c r="AH133" s="8"/>
      <c r="AI133" s="8"/>
    </row>
    <row r="134" spans="1:35" ht="12.75">
      <c r="A134" s="111">
        <v>136</v>
      </c>
      <c r="B134" s="1" t="s">
        <v>127</v>
      </c>
      <c r="C134" s="112"/>
      <c r="D134" s="33">
        <v>357083849.13</v>
      </c>
      <c r="E134" s="6">
        <v>0</v>
      </c>
      <c r="F134" s="6">
        <f t="shared" si="20"/>
        <v>357083849.13</v>
      </c>
      <c r="G134" s="6">
        <v>38827.200000000004</v>
      </c>
      <c r="H134" s="34">
        <f t="shared" si="21"/>
        <v>9197</v>
      </c>
      <c r="I134" s="74"/>
      <c r="J134" s="33">
        <v>380199503.12</v>
      </c>
      <c r="K134" s="6">
        <v>0</v>
      </c>
      <c r="L134" s="6">
        <v>1824000</v>
      </c>
      <c r="M134" s="6">
        <f t="shared" si="22"/>
        <v>378375503.12</v>
      </c>
      <c r="N134" s="6">
        <v>38666.55</v>
      </c>
      <c r="O134" s="34">
        <f t="shared" si="23"/>
        <v>9786</v>
      </c>
      <c r="P134" s="74"/>
      <c r="Q134" s="33">
        <f t="shared" si="24"/>
        <v>357083849.13</v>
      </c>
      <c r="R134" s="6">
        <f t="shared" si="25"/>
        <v>378375503.12</v>
      </c>
      <c r="S134" s="87">
        <f t="shared" si="26"/>
        <v>1.0596</v>
      </c>
      <c r="T134" s="6">
        <f t="shared" si="27"/>
        <v>9197</v>
      </c>
      <c r="U134" s="4">
        <f t="shared" si="28"/>
        <v>9786</v>
      </c>
      <c r="V134" s="87">
        <f t="shared" si="29"/>
        <v>1.064</v>
      </c>
      <c r="W134" s="161"/>
      <c r="X134" s="161"/>
      <c r="Y134" s="52"/>
      <c r="AA134" s="53"/>
      <c r="AB134" s="68"/>
      <c r="AD134" s="4"/>
      <c r="AF134" s="8"/>
      <c r="AG134" s="8"/>
      <c r="AH134" s="8"/>
      <c r="AI134" s="8"/>
    </row>
    <row r="135" spans="1:35" ht="12.75">
      <c r="A135" s="111">
        <v>137</v>
      </c>
      <c r="B135" s="1" t="s">
        <v>128</v>
      </c>
      <c r="C135" s="112"/>
      <c r="D135" s="33">
        <v>5161226.55</v>
      </c>
      <c r="E135" s="6">
        <v>0</v>
      </c>
      <c r="F135" s="6">
        <f t="shared" si="20"/>
        <v>5161226.55</v>
      </c>
      <c r="G135" s="6">
        <v>613.9399999999999</v>
      </c>
      <c r="H135" s="34">
        <f t="shared" si="21"/>
        <v>8407</v>
      </c>
      <c r="I135" s="74"/>
      <c r="J135" s="33">
        <v>5637304.9399999995</v>
      </c>
      <c r="K135" s="6">
        <v>0</v>
      </c>
      <c r="L135" s="6">
        <v>0</v>
      </c>
      <c r="M135" s="6">
        <f t="shared" si="22"/>
        <v>5637304.9399999995</v>
      </c>
      <c r="N135" s="6">
        <v>662.06</v>
      </c>
      <c r="O135" s="34">
        <f t="shared" si="23"/>
        <v>8515</v>
      </c>
      <c r="P135" s="74"/>
      <c r="Q135" s="33">
        <f t="shared" si="24"/>
        <v>5161226.55</v>
      </c>
      <c r="R135" s="6">
        <f t="shared" si="25"/>
        <v>5637304.9399999995</v>
      </c>
      <c r="S135" s="87">
        <f t="shared" si="26"/>
        <v>1.0922</v>
      </c>
      <c r="T135" s="6">
        <f t="shared" si="27"/>
        <v>8407</v>
      </c>
      <c r="U135" s="4">
        <f t="shared" si="28"/>
        <v>8515</v>
      </c>
      <c r="V135" s="87">
        <f t="shared" si="29"/>
        <v>1.0128</v>
      </c>
      <c r="W135" s="161"/>
      <c r="X135" s="161"/>
      <c r="Y135" s="52"/>
      <c r="AA135" s="53"/>
      <c r="AB135" s="68"/>
      <c r="AD135" s="4"/>
      <c r="AF135" s="8"/>
      <c r="AG135" s="8"/>
      <c r="AH135" s="8"/>
      <c r="AI135" s="8"/>
    </row>
    <row r="136" spans="1:35" ht="12.75">
      <c r="A136" s="111">
        <v>139</v>
      </c>
      <c r="B136" s="1" t="s">
        <v>129</v>
      </c>
      <c r="C136" s="112"/>
      <c r="D136" s="33">
        <v>35613084.85</v>
      </c>
      <c r="E136" s="6">
        <v>0</v>
      </c>
      <c r="F136" s="6">
        <f t="shared" si="20"/>
        <v>35613084.85</v>
      </c>
      <c r="G136" s="6">
        <v>3888.7400000000002</v>
      </c>
      <c r="H136" s="34">
        <f t="shared" si="21"/>
        <v>9158</v>
      </c>
      <c r="I136" s="74"/>
      <c r="J136" s="33">
        <v>37577183.660000004</v>
      </c>
      <c r="K136" s="6">
        <v>0</v>
      </c>
      <c r="L136" s="6">
        <v>0</v>
      </c>
      <c r="M136" s="6">
        <f t="shared" si="22"/>
        <v>37577183.660000004</v>
      </c>
      <c r="N136" s="6">
        <v>3859.21</v>
      </c>
      <c r="O136" s="34">
        <f t="shared" si="23"/>
        <v>9737</v>
      </c>
      <c r="P136" s="74"/>
      <c r="Q136" s="33">
        <f t="shared" si="24"/>
        <v>35613084.85</v>
      </c>
      <c r="R136" s="6">
        <f t="shared" si="25"/>
        <v>37577183.660000004</v>
      </c>
      <c r="S136" s="87">
        <f t="shared" si="26"/>
        <v>1.0552</v>
      </c>
      <c r="T136" s="6">
        <f t="shared" si="27"/>
        <v>9158</v>
      </c>
      <c r="U136" s="4">
        <f t="shared" si="28"/>
        <v>9737</v>
      </c>
      <c r="V136" s="87">
        <f t="shared" si="29"/>
        <v>1.0632</v>
      </c>
      <c r="W136" s="161"/>
      <c r="X136" s="161"/>
      <c r="Y136" s="52"/>
      <c r="AA136" s="53"/>
      <c r="AB136" s="68"/>
      <c r="AD136" s="4"/>
      <c r="AF136" s="8"/>
      <c r="AG136" s="8"/>
      <c r="AH136" s="8"/>
      <c r="AI136" s="8"/>
    </row>
    <row r="137" spans="1:35" ht="12.75">
      <c r="A137" s="111">
        <v>142</v>
      </c>
      <c r="B137" s="1" t="s">
        <v>130</v>
      </c>
      <c r="C137" s="112"/>
      <c r="D137" s="33">
        <v>19161360.200000003</v>
      </c>
      <c r="E137" s="6">
        <v>0</v>
      </c>
      <c r="F137" s="6">
        <f t="shared" si="20"/>
        <v>19161360.200000003</v>
      </c>
      <c r="G137" s="6">
        <v>2316.68</v>
      </c>
      <c r="H137" s="34">
        <f t="shared" si="21"/>
        <v>8271</v>
      </c>
      <c r="I137" s="74"/>
      <c r="J137" s="33">
        <v>19624286.42</v>
      </c>
      <c r="K137" s="6">
        <v>0</v>
      </c>
      <c r="L137" s="6">
        <v>12000</v>
      </c>
      <c r="M137" s="6">
        <f t="shared" si="22"/>
        <v>19612286.42</v>
      </c>
      <c r="N137" s="6">
        <v>2222.0299999999997</v>
      </c>
      <c r="O137" s="34">
        <f t="shared" si="23"/>
        <v>8826</v>
      </c>
      <c r="P137" s="74"/>
      <c r="Q137" s="33">
        <f t="shared" si="24"/>
        <v>19161360.200000003</v>
      </c>
      <c r="R137" s="6">
        <f t="shared" si="25"/>
        <v>19612286.42</v>
      </c>
      <c r="S137" s="87">
        <f t="shared" si="26"/>
        <v>1.0235</v>
      </c>
      <c r="T137" s="6">
        <f t="shared" si="27"/>
        <v>8271</v>
      </c>
      <c r="U137" s="4">
        <f t="shared" si="28"/>
        <v>8826</v>
      </c>
      <c r="V137" s="87">
        <f t="shared" si="29"/>
        <v>1.0671</v>
      </c>
      <c r="W137" s="161"/>
      <c r="X137" s="161"/>
      <c r="Y137" s="52"/>
      <c r="AA137" s="53"/>
      <c r="AB137" s="68"/>
      <c r="AD137" s="4"/>
      <c r="AF137" s="8"/>
      <c r="AG137" s="8"/>
      <c r="AH137" s="8"/>
      <c r="AI137" s="8"/>
    </row>
    <row r="138" spans="1:35" ht="12.75">
      <c r="A138" s="111">
        <v>143</v>
      </c>
      <c r="B138" s="1" t="s">
        <v>131</v>
      </c>
      <c r="C138" s="112"/>
      <c r="D138" s="33">
        <v>73261740.74000001</v>
      </c>
      <c r="E138" s="6">
        <v>0</v>
      </c>
      <c r="F138" s="6">
        <f t="shared" si="20"/>
        <v>73261740.74000001</v>
      </c>
      <c r="G138" s="6">
        <v>6800.76</v>
      </c>
      <c r="H138" s="34">
        <f t="shared" si="21"/>
        <v>10773</v>
      </c>
      <c r="I138" s="74"/>
      <c r="J138" s="33">
        <v>78762588.41999999</v>
      </c>
      <c r="K138" s="6">
        <v>60549.2</v>
      </c>
      <c r="L138" s="6">
        <v>534516.02</v>
      </c>
      <c r="M138" s="6">
        <f t="shared" si="22"/>
        <v>78167523.19999999</v>
      </c>
      <c r="N138" s="6">
        <v>6981.93</v>
      </c>
      <c r="O138" s="34">
        <f t="shared" si="23"/>
        <v>11196</v>
      </c>
      <c r="P138" s="74"/>
      <c r="Q138" s="33">
        <f t="shared" si="24"/>
        <v>73261740.74000001</v>
      </c>
      <c r="R138" s="6">
        <f t="shared" si="25"/>
        <v>78167523.19999999</v>
      </c>
      <c r="S138" s="87">
        <f t="shared" si="26"/>
        <v>1.067</v>
      </c>
      <c r="T138" s="6">
        <f t="shared" si="27"/>
        <v>10773</v>
      </c>
      <c r="U138" s="4">
        <f t="shared" si="28"/>
        <v>11196</v>
      </c>
      <c r="V138" s="87">
        <f t="shared" si="29"/>
        <v>1.0393</v>
      </c>
      <c r="W138" s="161"/>
      <c r="X138" s="161"/>
      <c r="Y138" s="52"/>
      <c r="AA138" s="53"/>
      <c r="AB138" s="68"/>
      <c r="AD138" s="4"/>
      <c r="AF138" s="8"/>
      <c r="AG138" s="8"/>
      <c r="AH138" s="8"/>
      <c r="AI138" s="8"/>
    </row>
    <row r="139" spans="1:35" ht="13.5" thickBot="1">
      <c r="A139" s="116">
        <v>144</v>
      </c>
      <c r="B139" s="114" t="s">
        <v>132</v>
      </c>
      <c r="C139" s="115"/>
      <c r="D139" s="33">
        <v>25236106.629999995</v>
      </c>
      <c r="E139" s="6">
        <v>0</v>
      </c>
      <c r="F139" s="6">
        <f t="shared" si="20"/>
        <v>25236106.629999995</v>
      </c>
      <c r="G139" s="6">
        <v>2873.05</v>
      </c>
      <c r="H139" s="34">
        <f t="shared" si="21"/>
        <v>8784</v>
      </c>
      <c r="I139" s="74"/>
      <c r="J139" s="33">
        <v>27074540.180000003</v>
      </c>
      <c r="K139" s="6">
        <v>0</v>
      </c>
      <c r="L139" s="6">
        <v>180717.99</v>
      </c>
      <c r="M139" s="6">
        <f t="shared" si="22"/>
        <v>26893822.190000005</v>
      </c>
      <c r="N139" s="6">
        <v>2964.8500000000004</v>
      </c>
      <c r="O139" s="34">
        <f t="shared" si="23"/>
        <v>9071</v>
      </c>
      <c r="P139" s="74"/>
      <c r="Q139" s="33">
        <f t="shared" si="24"/>
        <v>25236106.629999995</v>
      </c>
      <c r="R139" s="6">
        <f t="shared" si="25"/>
        <v>26893822.190000005</v>
      </c>
      <c r="S139" s="87">
        <f t="shared" si="26"/>
        <v>1.0657</v>
      </c>
      <c r="T139" s="6">
        <f t="shared" si="27"/>
        <v>8784</v>
      </c>
      <c r="U139" s="4">
        <f t="shared" si="28"/>
        <v>9071</v>
      </c>
      <c r="V139" s="87">
        <f t="shared" si="29"/>
        <v>1.0327</v>
      </c>
      <c r="W139" s="161"/>
      <c r="X139" s="161"/>
      <c r="Y139" s="52"/>
      <c r="AA139" s="53"/>
      <c r="AB139" s="68"/>
      <c r="AD139" s="4"/>
      <c r="AF139" s="8"/>
      <c r="AG139" s="8"/>
      <c r="AH139" s="8"/>
      <c r="AI139" s="8"/>
    </row>
    <row r="140" spans="1:30" s="9" customFormat="1" ht="13.5" thickBot="1">
      <c r="A140" s="23"/>
      <c r="B140" s="24" t="s">
        <v>7</v>
      </c>
      <c r="C140" s="28"/>
      <c r="D140" s="29"/>
      <c r="E140" s="25"/>
      <c r="F140" s="26"/>
      <c r="G140" s="26"/>
      <c r="H140" s="30"/>
      <c r="I140" s="72"/>
      <c r="J140" s="29"/>
      <c r="K140" s="25"/>
      <c r="L140" s="25"/>
      <c r="M140" s="26"/>
      <c r="N140" s="26"/>
      <c r="O140" s="30"/>
      <c r="P140" s="72"/>
      <c r="Q140" s="40"/>
      <c r="R140" s="27"/>
      <c r="S140" s="88"/>
      <c r="T140" s="27"/>
      <c r="U140" s="27"/>
      <c r="V140" s="85"/>
      <c r="W140" s="161"/>
      <c r="X140" s="161"/>
      <c r="Y140" s="45"/>
      <c r="Z140" s="51"/>
      <c r="AA140" s="45"/>
      <c r="AB140" s="67"/>
      <c r="AC140" s="12"/>
      <c r="AD140" s="13"/>
    </row>
    <row r="141" spans="1:35" ht="12.75">
      <c r="A141" s="108">
        <v>202</v>
      </c>
      <c r="B141" s="109" t="s">
        <v>133</v>
      </c>
      <c r="C141" s="110"/>
      <c r="D141" s="33">
        <v>5107313.25</v>
      </c>
      <c r="E141" s="6">
        <v>0</v>
      </c>
      <c r="F141" s="6">
        <f>D141-E141</f>
        <v>5107313.25</v>
      </c>
      <c r="G141" s="6">
        <v>571.8799999999999</v>
      </c>
      <c r="H141" s="34">
        <f>ROUND(F141/G141,0)</f>
        <v>8931</v>
      </c>
      <c r="I141" s="74"/>
      <c r="J141" s="33">
        <v>5351372.65</v>
      </c>
      <c r="K141" s="6">
        <v>0</v>
      </c>
      <c r="L141" s="6">
        <v>0</v>
      </c>
      <c r="M141" s="6">
        <f>J141-K141-L141</f>
        <v>5351372.65</v>
      </c>
      <c r="N141" s="6">
        <v>573.2700000000001</v>
      </c>
      <c r="O141" s="34">
        <f>ROUND(M141/N141,0)</f>
        <v>9335</v>
      </c>
      <c r="P141" s="74"/>
      <c r="Q141" s="33">
        <f>F141</f>
        <v>5107313.25</v>
      </c>
      <c r="R141" s="6">
        <f>M141</f>
        <v>5351372.65</v>
      </c>
      <c r="S141" s="87">
        <f>ROUND(R141/Q141,4)</f>
        <v>1.0478</v>
      </c>
      <c r="T141" s="6">
        <f>H141</f>
        <v>8931</v>
      </c>
      <c r="U141" s="4">
        <f>O141</f>
        <v>9335</v>
      </c>
      <c r="V141" s="87">
        <f>ROUND(U141/T141,4)</f>
        <v>1.0452</v>
      </c>
      <c r="W141" s="161"/>
      <c r="X141" s="161"/>
      <c r="Y141" s="52"/>
      <c r="AA141" s="53"/>
      <c r="AB141" s="68"/>
      <c r="AD141" s="4"/>
      <c r="AF141" s="8"/>
      <c r="AG141" s="8"/>
      <c r="AH141" s="8"/>
      <c r="AI141" s="8"/>
    </row>
    <row r="142" spans="1:35" ht="12.75">
      <c r="A142" s="111">
        <v>207</v>
      </c>
      <c r="B142" s="1" t="s">
        <v>134</v>
      </c>
      <c r="C142" s="112"/>
      <c r="D142" s="33">
        <v>8269298.59</v>
      </c>
      <c r="E142" s="6">
        <v>0</v>
      </c>
      <c r="F142" s="6">
        <f>D142-E142</f>
        <v>8269298.59</v>
      </c>
      <c r="G142" s="6">
        <v>756.75</v>
      </c>
      <c r="H142" s="34">
        <f>ROUND(F142/G142,0)</f>
        <v>10927</v>
      </c>
      <c r="I142" s="74"/>
      <c r="J142" s="33">
        <v>8037488.23</v>
      </c>
      <c r="K142" s="6">
        <v>0</v>
      </c>
      <c r="L142" s="6">
        <v>5809</v>
      </c>
      <c r="M142" s="6">
        <f>J142-K142-L142</f>
        <v>8031679.23</v>
      </c>
      <c r="N142" s="6">
        <v>742.43</v>
      </c>
      <c r="O142" s="34">
        <f>ROUND(M142/N142,0)</f>
        <v>10818</v>
      </c>
      <c r="P142" s="74"/>
      <c r="Q142" s="33">
        <f>F142</f>
        <v>8269298.59</v>
      </c>
      <c r="R142" s="6">
        <f>M142</f>
        <v>8031679.23</v>
      </c>
      <c r="S142" s="87">
        <f>ROUND(R142/Q142,4)</f>
        <v>0.9713</v>
      </c>
      <c r="T142" s="6">
        <f>H142</f>
        <v>10927</v>
      </c>
      <c r="U142" s="4">
        <f>O142</f>
        <v>10818</v>
      </c>
      <c r="V142" s="87">
        <f>ROUND(U142/T142,4)</f>
        <v>0.99</v>
      </c>
      <c r="W142" s="161"/>
      <c r="X142" s="161"/>
      <c r="Y142" s="52"/>
      <c r="AA142" s="53"/>
      <c r="AB142" s="68"/>
      <c r="AD142" s="4"/>
      <c r="AF142" s="8"/>
      <c r="AG142" s="8"/>
      <c r="AH142" s="8"/>
      <c r="AI142" s="8"/>
    </row>
    <row r="143" spans="1:30" ht="13.5" thickBot="1">
      <c r="A143" s="116"/>
      <c r="B143" s="114"/>
      <c r="C143" s="117"/>
      <c r="D143" s="33"/>
      <c r="H143" s="34"/>
      <c r="I143" s="73"/>
      <c r="J143" s="33"/>
      <c r="O143" s="34"/>
      <c r="P143" s="73"/>
      <c r="Q143" s="33"/>
      <c r="S143" s="39"/>
      <c r="T143" s="6"/>
      <c r="U143" s="4"/>
      <c r="V143" s="87"/>
      <c r="W143" s="106"/>
      <c r="X143" s="106"/>
      <c r="Y143" s="52"/>
      <c r="AA143" s="53"/>
      <c r="AB143" s="68"/>
      <c r="AD143" s="4"/>
    </row>
    <row r="144" spans="1:30" s="9" customFormat="1" ht="13.5" thickBot="1">
      <c r="A144" s="23"/>
      <c r="B144" s="24" t="s">
        <v>8</v>
      </c>
      <c r="C144" s="28"/>
      <c r="D144" s="26">
        <f>SUM(D9:D142)</f>
        <v>11729093439.819994</v>
      </c>
      <c r="E144" s="26">
        <f>SUM(E9:E142)</f>
        <v>15649785.490000004</v>
      </c>
      <c r="F144" s="26">
        <f>SUM(F9:F142)</f>
        <v>11713443654.329996</v>
      </c>
      <c r="G144" s="26">
        <f>SUM(G9:G142)</f>
        <v>1212412.8599999996</v>
      </c>
      <c r="H144" s="30">
        <f>ROUND(F144/G144,0)</f>
        <v>9661</v>
      </c>
      <c r="I144" s="72"/>
      <c r="J144" s="83">
        <f>SUM(J9:J142)</f>
        <v>12406558624.05</v>
      </c>
      <c r="K144" s="26">
        <f aca="true" t="shared" si="30" ref="K144:R144">SUM(K9:K142)</f>
        <v>15305768.890000004</v>
      </c>
      <c r="L144" s="26">
        <f t="shared" si="30"/>
        <v>129078667.05999997</v>
      </c>
      <c r="M144" s="26">
        <f t="shared" si="30"/>
        <v>12262174188.099995</v>
      </c>
      <c r="N144" s="26">
        <f t="shared" si="30"/>
        <v>1218713.8900000004</v>
      </c>
      <c r="O144" s="30">
        <f>ROUND(M144/N144,0)</f>
        <v>10062</v>
      </c>
      <c r="P144" s="72"/>
      <c r="Q144" s="84">
        <f t="shared" si="30"/>
        <v>11713443654.329996</v>
      </c>
      <c r="R144" s="77">
        <f t="shared" si="30"/>
        <v>12262174188.099995</v>
      </c>
      <c r="S144" s="85">
        <f>ROUND(R144/Q144,4)</f>
        <v>1.0468</v>
      </c>
      <c r="T144" s="77">
        <f>H144</f>
        <v>9661</v>
      </c>
      <c r="U144" s="77">
        <f>O144</f>
        <v>10062</v>
      </c>
      <c r="V144" s="85">
        <f>ROUND(U144/T144,4)</f>
        <v>1.0415</v>
      </c>
      <c r="W144" s="106"/>
      <c r="X144" s="106"/>
      <c r="Y144" s="45"/>
      <c r="Z144" s="51"/>
      <c r="AA144" s="45"/>
      <c r="AB144" s="67"/>
      <c r="AC144" s="12"/>
      <c r="AD144" s="13"/>
    </row>
    <row r="145" spans="1:30" s="105" customFormat="1" ht="13.5" thickBot="1">
      <c r="A145" s="99"/>
      <c r="B145" s="100"/>
      <c r="C145" s="101"/>
      <c r="D145" s="102"/>
      <c r="E145" s="102"/>
      <c r="F145" s="102"/>
      <c r="G145" s="102"/>
      <c r="H145" s="102"/>
      <c r="I145" s="101"/>
      <c r="J145" s="102">
        <f>J144-'[1]90% Effort'!$AC$148</f>
        <v>0</v>
      </c>
      <c r="K145" s="102">
        <f>K144-'[1]90% Effort'!$AJ$148</f>
        <v>0</v>
      </c>
      <c r="L145" s="102">
        <f>L144-'[1]90% Effort'!$AN$148</f>
        <v>0</v>
      </c>
      <c r="M145" s="102">
        <f>M144-'[1]90% Effort'!$AR$148</f>
        <v>0</v>
      </c>
      <c r="N145" s="102">
        <f>N144-'[1]90% Effort'!$D$148</f>
        <v>0</v>
      </c>
      <c r="O145" s="102">
        <f>O144-'[1]90% Effort'!$AU$148</f>
        <v>0</v>
      </c>
      <c r="P145" s="101"/>
      <c r="Q145" s="102"/>
      <c r="R145" s="102"/>
      <c r="S145" s="102"/>
      <c r="T145" s="102"/>
      <c r="U145" s="102"/>
      <c r="V145" s="102"/>
      <c r="W145" s="106"/>
      <c r="X145" s="106"/>
      <c r="Y145" s="42"/>
      <c r="Z145" s="42"/>
      <c r="AA145" s="41"/>
      <c r="AB145" s="41"/>
      <c r="AC145" s="103"/>
      <c r="AD145" s="104"/>
    </row>
    <row r="146" spans="1:30" ht="21" customHeight="1">
      <c r="A146" s="139" t="s">
        <v>135</v>
      </c>
      <c r="B146" s="140"/>
      <c r="C146" s="140"/>
      <c r="D146" s="140"/>
      <c r="E146" s="140"/>
      <c r="F146" s="140"/>
      <c r="G146" s="140"/>
      <c r="H146" s="140"/>
      <c r="I146" s="140"/>
      <c r="J146" s="140"/>
      <c r="K146" s="140"/>
      <c r="L146" s="140"/>
      <c r="M146" s="140"/>
      <c r="N146" s="140"/>
      <c r="O146" s="141"/>
      <c r="P146" s="107"/>
      <c r="Q146" s="53"/>
      <c r="R146" s="53"/>
      <c r="S146" s="53"/>
      <c r="T146" s="53"/>
      <c r="U146" s="53"/>
      <c r="V146" s="53"/>
      <c r="W146" s="106"/>
      <c r="X146" s="106"/>
      <c r="AD146" s="4"/>
    </row>
    <row r="147" spans="1:30" ht="45" customHeight="1">
      <c r="A147" s="118" t="s">
        <v>146</v>
      </c>
      <c r="B147" s="119"/>
      <c r="C147" s="119"/>
      <c r="D147" s="119"/>
      <c r="E147" s="119"/>
      <c r="F147" s="119"/>
      <c r="G147" s="119"/>
      <c r="H147" s="119"/>
      <c r="I147" s="119"/>
      <c r="J147" s="119"/>
      <c r="K147" s="119"/>
      <c r="L147" s="119"/>
      <c r="M147" s="119"/>
      <c r="N147" s="119"/>
      <c r="O147" s="120"/>
      <c r="P147" s="107"/>
      <c r="Q147" s="53"/>
      <c r="R147" s="53"/>
      <c r="S147" s="53"/>
      <c r="T147" s="53"/>
      <c r="U147" s="53"/>
      <c r="V147" s="53"/>
      <c r="W147" s="106"/>
      <c r="X147" s="106"/>
      <c r="AD147" s="4"/>
    </row>
    <row r="148" spans="1:30" ht="47.25" customHeight="1">
      <c r="A148" s="118" t="s">
        <v>155</v>
      </c>
      <c r="B148" s="119"/>
      <c r="C148" s="119"/>
      <c r="D148" s="119"/>
      <c r="E148" s="119"/>
      <c r="F148" s="119"/>
      <c r="G148" s="119"/>
      <c r="H148" s="119"/>
      <c r="I148" s="119"/>
      <c r="J148" s="119"/>
      <c r="K148" s="119"/>
      <c r="L148" s="119"/>
      <c r="M148" s="119"/>
      <c r="N148" s="119"/>
      <c r="O148" s="120"/>
      <c r="P148" s="107"/>
      <c r="Q148" s="53"/>
      <c r="R148" s="53"/>
      <c r="S148" s="53"/>
      <c r="T148" s="53"/>
      <c r="U148" s="53"/>
      <c r="V148" s="53"/>
      <c r="W148" s="106"/>
      <c r="X148" s="106"/>
      <c r="AD148" s="4"/>
    </row>
    <row r="149" spans="1:30" ht="32.25" customHeight="1" thickBot="1">
      <c r="A149" s="121" t="s">
        <v>156</v>
      </c>
      <c r="B149" s="122"/>
      <c r="C149" s="122"/>
      <c r="D149" s="122"/>
      <c r="E149" s="122"/>
      <c r="F149" s="122"/>
      <c r="G149" s="122"/>
      <c r="H149" s="122"/>
      <c r="I149" s="122"/>
      <c r="J149" s="122"/>
      <c r="K149" s="122"/>
      <c r="L149" s="122"/>
      <c r="M149" s="122"/>
      <c r="N149" s="122"/>
      <c r="O149" s="123"/>
      <c r="P149" s="107"/>
      <c r="Q149" s="53"/>
      <c r="R149" s="53"/>
      <c r="S149" s="53"/>
      <c r="T149" s="53"/>
      <c r="U149" s="53"/>
      <c r="V149" s="53"/>
      <c r="W149" s="106"/>
      <c r="X149" s="106"/>
      <c r="AD149" s="4"/>
    </row>
    <row r="150" spans="1:30" s="55" customFormat="1" ht="14.25">
      <c r="A150" s="89"/>
      <c r="B150" s="90"/>
      <c r="C150" s="91"/>
      <c r="D150" s="91"/>
      <c r="E150" s="91"/>
      <c r="F150" s="91"/>
      <c r="G150" s="92"/>
      <c r="H150" s="92"/>
      <c r="I150" s="91"/>
      <c r="J150" s="91"/>
      <c r="K150" s="91"/>
      <c r="L150" s="91"/>
      <c r="M150" s="91"/>
      <c r="N150" s="92"/>
      <c r="O150" s="92"/>
      <c r="P150" s="91"/>
      <c r="Q150" s="91"/>
      <c r="R150" s="91"/>
      <c r="S150" s="91"/>
      <c r="T150" s="91"/>
      <c r="U150" s="91"/>
      <c r="V150" s="91"/>
      <c r="W150" s="106"/>
      <c r="X150" s="106"/>
      <c r="Y150" s="48"/>
      <c r="Z150" s="48"/>
      <c r="AA150" s="48"/>
      <c r="AB150" s="48"/>
      <c r="AC150" s="93"/>
      <c r="AD150" s="93"/>
    </row>
    <row r="151" spans="1:30" s="41" customFormat="1" ht="12.75">
      <c r="A151" s="94"/>
      <c r="C151" s="48"/>
      <c r="D151" s="48"/>
      <c r="E151" s="48"/>
      <c r="F151" s="48"/>
      <c r="G151" s="53"/>
      <c r="H151" s="53"/>
      <c r="I151" s="48"/>
      <c r="J151" s="48"/>
      <c r="K151" s="48"/>
      <c r="L151" s="48"/>
      <c r="M151" s="48"/>
      <c r="N151" s="53"/>
      <c r="O151" s="53"/>
      <c r="P151" s="48"/>
      <c r="Q151" s="48"/>
      <c r="R151" s="48"/>
      <c r="S151" s="48"/>
      <c r="T151" s="48"/>
      <c r="U151" s="48"/>
      <c r="V151" s="48"/>
      <c r="W151" s="106"/>
      <c r="X151" s="106"/>
      <c r="Y151" s="48"/>
      <c r="Z151" s="48"/>
      <c r="AA151" s="48"/>
      <c r="AB151" s="48"/>
      <c r="AC151" s="48"/>
      <c r="AD151" s="48"/>
    </row>
    <row r="152" spans="1:30" s="41" customFormat="1" ht="12.75">
      <c r="A152" s="94"/>
      <c r="C152" s="48"/>
      <c r="D152" s="48"/>
      <c r="E152" s="48"/>
      <c r="F152" s="48"/>
      <c r="G152" s="53"/>
      <c r="H152" s="53"/>
      <c r="I152" s="48"/>
      <c r="J152" s="48"/>
      <c r="K152" s="48"/>
      <c r="L152" s="48"/>
      <c r="M152" s="48"/>
      <c r="N152" s="53"/>
      <c r="O152" s="53"/>
      <c r="P152" s="48"/>
      <c r="Q152" s="48"/>
      <c r="R152" s="48"/>
      <c r="S152" s="48"/>
      <c r="T152" s="48"/>
      <c r="U152" s="48"/>
      <c r="V152" s="48"/>
      <c r="W152" s="106"/>
      <c r="X152" s="106"/>
      <c r="Y152" s="48"/>
      <c r="Z152" s="48"/>
      <c r="AA152" s="48"/>
      <c r="AB152" s="48"/>
      <c r="AC152" s="48"/>
      <c r="AD152" s="48"/>
    </row>
    <row r="153" spans="1:30" s="41" customFormat="1" ht="83.25" customHeight="1">
      <c r="A153" s="94"/>
      <c r="C153" s="48"/>
      <c r="D153" s="48"/>
      <c r="E153" s="48"/>
      <c r="F153" s="48"/>
      <c r="G153" s="53"/>
      <c r="H153" s="53"/>
      <c r="I153" s="48"/>
      <c r="J153" s="48"/>
      <c r="K153" s="48"/>
      <c r="L153" s="48"/>
      <c r="M153" s="48"/>
      <c r="N153" s="53"/>
      <c r="O153" s="53"/>
      <c r="P153" s="48"/>
      <c r="Q153" s="48"/>
      <c r="R153" s="48"/>
      <c r="S153" s="48"/>
      <c r="T153" s="48"/>
      <c r="U153" s="48"/>
      <c r="V153" s="48"/>
      <c r="W153" s="106"/>
      <c r="X153" s="106"/>
      <c r="Y153" s="48"/>
      <c r="Z153" s="48"/>
      <c r="AA153" s="48"/>
      <c r="AB153" s="48"/>
      <c r="AC153" s="48"/>
      <c r="AD153" s="48"/>
    </row>
    <row r="154" spans="1:30" s="41" customFormat="1" ht="83.25" customHeight="1">
      <c r="A154" s="94"/>
      <c r="C154" s="48"/>
      <c r="D154" s="48"/>
      <c r="E154" s="48"/>
      <c r="F154" s="48"/>
      <c r="G154" s="53"/>
      <c r="H154" s="53"/>
      <c r="I154" s="48"/>
      <c r="J154" s="48"/>
      <c r="K154" s="48"/>
      <c r="L154" s="48"/>
      <c r="M154" s="48"/>
      <c r="N154" s="53"/>
      <c r="O154" s="53"/>
      <c r="P154" s="48"/>
      <c r="Q154" s="48"/>
      <c r="R154" s="48"/>
      <c r="S154" s="48"/>
      <c r="T154" s="48"/>
      <c r="U154" s="48"/>
      <c r="V154" s="48"/>
      <c r="W154" s="48"/>
      <c r="X154" s="48"/>
      <c r="Y154" s="48"/>
      <c r="Z154" s="48"/>
      <c r="AA154" s="48"/>
      <c r="AB154" s="48"/>
      <c r="AC154" s="48"/>
      <c r="AD154" s="48"/>
    </row>
    <row r="155" spans="1:30" s="41" customFormat="1" ht="83.25" customHeight="1">
      <c r="A155" s="94"/>
      <c r="C155" s="48"/>
      <c r="D155" s="48"/>
      <c r="E155" s="48"/>
      <c r="F155" s="48"/>
      <c r="G155" s="53"/>
      <c r="H155" s="53"/>
      <c r="I155" s="48"/>
      <c r="J155" s="48"/>
      <c r="K155" s="48"/>
      <c r="L155" s="48"/>
      <c r="M155" s="48"/>
      <c r="N155" s="53"/>
      <c r="O155" s="53"/>
      <c r="P155" s="48"/>
      <c r="Q155" s="48"/>
      <c r="R155" s="48"/>
      <c r="S155" s="48"/>
      <c r="T155" s="48"/>
      <c r="U155" s="48"/>
      <c r="V155" s="48"/>
      <c r="W155" s="48"/>
      <c r="X155" s="48"/>
      <c r="Y155" s="48"/>
      <c r="Z155" s="48"/>
      <c r="AA155" s="48"/>
      <c r="AB155" s="48"/>
      <c r="AC155" s="48"/>
      <c r="AD155" s="48"/>
    </row>
    <row r="156" spans="1:30" s="41" customFormat="1" ht="83.25" customHeight="1">
      <c r="A156" s="94"/>
      <c r="C156" s="48"/>
      <c r="D156" s="48"/>
      <c r="E156" s="48"/>
      <c r="F156" s="48"/>
      <c r="G156" s="53"/>
      <c r="H156" s="53"/>
      <c r="I156" s="48"/>
      <c r="J156" s="48"/>
      <c r="K156" s="48"/>
      <c r="L156" s="48"/>
      <c r="M156" s="48"/>
      <c r="N156" s="53"/>
      <c r="O156" s="53"/>
      <c r="P156" s="48"/>
      <c r="Q156" s="48"/>
      <c r="R156" s="48"/>
      <c r="S156" s="48"/>
      <c r="T156" s="48"/>
      <c r="U156" s="48"/>
      <c r="V156" s="48"/>
      <c r="W156" s="48"/>
      <c r="X156" s="48"/>
      <c r="Y156" s="48"/>
      <c r="Z156" s="48"/>
      <c r="AA156" s="48"/>
      <c r="AB156" s="48"/>
      <c r="AC156" s="48"/>
      <c r="AD156" s="48"/>
    </row>
    <row r="157" spans="1:30" s="41" customFormat="1" ht="12.75">
      <c r="A157" s="94"/>
      <c r="C157" s="48"/>
      <c r="D157" s="48"/>
      <c r="E157" s="48"/>
      <c r="F157" s="48"/>
      <c r="G157" s="53"/>
      <c r="H157" s="53"/>
      <c r="I157" s="48"/>
      <c r="J157" s="48"/>
      <c r="K157" s="48"/>
      <c r="L157" s="48"/>
      <c r="M157" s="48"/>
      <c r="N157" s="53"/>
      <c r="O157" s="53"/>
      <c r="P157" s="48"/>
      <c r="Q157" s="48"/>
      <c r="R157" s="48"/>
      <c r="S157" s="48"/>
      <c r="T157" s="48"/>
      <c r="U157" s="48"/>
      <c r="V157" s="48"/>
      <c r="W157" s="48"/>
      <c r="X157" s="48"/>
      <c r="Y157" s="48"/>
      <c r="Z157" s="48"/>
      <c r="AA157" s="48"/>
      <c r="AB157" s="48"/>
      <c r="AC157" s="48"/>
      <c r="AD157" s="48"/>
    </row>
    <row r="158" spans="1:30" s="41" customFormat="1" ht="12.75">
      <c r="A158" s="94"/>
      <c r="C158" s="48"/>
      <c r="D158" s="48"/>
      <c r="E158" s="48"/>
      <c r="F158" s="48"/>
      <c r="G158" s="53"/>
      <c r="H158" s="53"/>
      <c r="I158" s="48"/>
      <c r="J158" s="48"/>
      <c r="K158" s="48"/>
      <c r="L158" s="48"/>
      <c r="M158" s="48"/>
      <c r="N158" s="53"/>
      <c r="O158" s="53"/>
      <c r="P158" s="48"/>
      <c r="Q158" s="48"/>
      <c r="R158" s="48"/>
      <c r="S158" s="48"/>
      <c r="T158" s="48"/>
      <c r="U158" s="48"/>
      <c r="V158" s="48"/>
      <c r="W158" s="48"/>
      <c r="X158" s="48"/>
      <c r="Y158" s="48"/>
      <c r="Z158" s="48"/>
      <c r="AA158" s="48"/>
      <c r="AB158" s="48"/>
      <c r="AC158" s="48"/>
      <c r="AD158" s="48"/>
    </row>
    <row r="159" spans="1:30" s="41" customFormat="1" ht="12.75">
      <c r="A159" s="94"/>
      <c r="C159" s="48"/>
      <c r="D159" s="48"/>
      <c r="E159" s="48"/>
      <c r="F159" s="48"/>
      <c r="G159" s="53"/>
      <c r="H159" s="53"/>
      <c r="I159" s="48"/>
      <c r="J159" s="48"/>
      <c r="K159" s="48"/>
      <c r="L159" s="48"/>
      <c r="M159" s="48"/>
      <c r="N159" s="53"/>
      <c r="O159" s="53"/>
      <c r="P159" s="48"/>
      <c r="Q159" s="48"/>
      <c r="R159" s="48"/>
      <c r="S159" s="48"/>
      <c r="T159" s="48"/>
      <c r="U159" s="48"/>
      <c r="V159" s="48"/>
      <c r="W159" s="48"/>
      <c r="X159" s="48"/>
      <c r="Y159" s="48"/>
      <c r="Z159" s="48"/>
      <c r="AA159" s="48"/>
      <c r="AB159" s="48"/>
      <c r="AC159" s="48"/>
      <c r="AD159" s="48"/>
    </row>
    <row r="160" spans="1:30" s="96" customFormat="1" ht="12.75">
      <c r="A160" s="95"/>
      <c r="C160" s="97"/>
      <c r="D160" s="97"/>
      <c r="E160" s="97"/>
      <c r="F160" s="97"/>
      <c r="G160" s="98"/>
      <c r="H160" s="98"/>
      <c r="I160" s="97"/>
      <c r="J160" s="97"/>
      <c r="K160" s="97"/>
      <c r="L160" s="97"/>
      <c r="M160" s="97"/>
      <c r="N160" s="98"/>
      <c r="O160" s="98"/>
      <c r="P160" s="97"/>
      <c r="Q160" s="97"/>
      <c r="R160" s="97"/>
      <c r="S160" s="97"/>
      <c r="T160" s="97"/>
      <c r="U160" s="97"/>
      <c r="V160" s="97"/>
      <c r="W160" s="48"/>
      <c r="X160" s="48"/>
      <c r="Y160" s="48"/>
      <c r="Z160" s="48"/>
      <c r="AA160" s="48"/>
      <c r="AB160" s="48"/>
      <c r="AC160" s="97"/>
      <c r="AD160" s="97"/>
    </row>
    <row r="161" spans="3:30" ht="12.75">
      <c r="C161" s="4"/>
      <c r="D161" s="4"/>
      <c r="E161" s="4"/>
      <c r="F161" s="4"/>
      <c r="I161" s="4"/>
      <c r="J161" s="4"/>
      <c r="K161" s="4"/>
      <c r="L161" s="4"/>
      <c r="M161" s="4"/>
      <c r="P161" s="4"/>
      <c r="Q161" s="4"/>
      <c r="R161" s="4"/>
      <c r="T161" s="4"/>
      <c r="U161" s="4"/>
      <c r="V161" s="4"/>
      <c r="W161" s="69"/>
      <c r="X161" s="48"/>
      <c r="Y161" s="48"/>
      <c r="Z161" s="48"/>
      <c r="AA161" s="48"/>
      <c r="AB161" s="70"/>
      <c r="AC161" s="4"/>
      <c r="AD161" s="4"/>
    </row>
    <row r="162" spans="3:30" ht="12.75">
      <c r="C162" s="4"/>
      <c r="D162" s="4"/>
      <c r="E162" s="4"/>
      <c r="F162" s="4"/>
      <c r="I162" s="4"/>
      <c r="J162" s="4"/>
      <c r="K162" s="4"/>
      <c r="L162" s="4"/>
      <c r="M162" s="4"/>
      <c r="P162" s="4"/>
      <c r="Q162" s="4"/>
      <c r="R162" s="4"/>
      <c r="T162" s="4"/>
      <c r="U162" s="4"/>
      <c r="V162" s="4"/>
      <c r="W162" s="69"/>
      <c r="X162" s="48"/>
      <c r="Y162" s="48"/>
      <c r="Z162" s="48"/>
      <c r="AA162" s="48"/>
      <c r="AB162" s="70"/>
      <c r="AC162" s="4"/>
      <c r="AD162" s="4"/>
    </row>
    <row r="163" spans="3:30" ht="12.75">
      <c r="C163" s="4"/>
      <c r="D163" s="4"/>
      <c r="E163" s="4"/>
      <c r="F163" s="4"/>
      <c r="I163" s="4"/>
      <c r="J163" s="4"/>
      <c r="K163" s="4"/>
      <c r="L163" s="4"/>
      <c r="M163" s="4"/>
      <c r="P163" s="4"/>
      <c r="Q163" s="4"/>
      <c r="R163" s="4"/>
      <c r="T163" s="4"/>
      <c r="U163" s="4"/>
      <c r="V163" s="4"/>
      <c r="W163" s="69"/>
      <c r="X163" s="48"/>
      <c r="Y163" s="48"/>
      <c r="Z163" s="48"/>
      <c r="AA163" s="48"/>
      <c r="AB163" s="70"/>
      <c r="AC163" s="4"/>
      <c r="AD163" s="4"/>
    </row>
    <row r="164" spans="3:30" ht="12.75">
      <c r="C164" s="4"/>
      <c r="D164" s="4"/>
      <c r="E164" s="4"/>
      <c r="F164" s="4"/>
      <c r="I164" s="4"/>
      <c r="J164" s="4"/>
      <c r="K164" s="4"/>
      <c r="L164" s="4"/>
      <c r="M164" s="4"/>
      <c r="P164" s="4"/>
      <c r="Q164" s="4"/>
      <c r="R164" s="4"/>
      <c r="T164" s="4"/>
      <c r="U164" s="4"/>
      <c r="V164" s="4"/>
      <c r="W164" s="69"/>
      <c r="X164" s="48"/>
      <c r="Y164" s="48"/>
      <c r="Z164" s="48"/>
      <c r="AA164" s="48"/>
      <c r="AB164" s="70"/>
      <c r="AC164" s="4"/>
      <c r="AD164" s="4"/>
    </row>
  </sheetData>
  <sheetProtection password="A87D" sheet="1" objects="1" scenarios="1"/>
  <mergeCells count="21">
    <mergeCell ref="T6:V6"/>
    <mergeCell ref="D5:H5"/>
    <mergeCell ref="J5:O5"/>
    <mergeCell ref="G6:G7"/>
    <mergeCell ref="N6:N7"/>
    <mergeCell ref="Q5:V5"/>
    <mergeCell ref="D6:D7"/>
    <mergeCell ref="F6:F7"/>
    <mergeCell ref="Q6:S6"/>
    <mergeCell ref="O6:O7"/>
    <mergeCell ref="E6:E7"/>
    <mergeCell ref="A148:O148"/>
    <mergeCell ref="A149:O149"/>
    <mergeCell ref="H6:H7"/>
    <mergeCell ref="J6:J7"/>
    <mergeCell ref="K6:K7"/>
    <mergeCell ref="L6:L7"/>
    <mergeCell ref="M6:M7"/>
    <mergeCell ref="A5:C7"/>
    <mergeCell ref="A146:O146"/>
    <mergeCell ref="A147:O147"/>
  </mergeCells>
  <conditionalFormatting sqref="V141:V142 V10:V102 V104:V139">
    <cfRule type="expression" priority="48" dxfId="20" stopIfTrue="1">
      <formula>V10&lt;0.895</formula>
    </cfRule>
  </conditionalFormatting>
  <conditionalFormatting sqref="B104:B139 B9:B102 B141:B142">
    <cfRule type="expression" priority="97" dxfId="21" stopIfTrue="1">
      <formula>A9=#REF!</formula>
    </cfRule>
  </conditionalFormatting>
  <conditionalFormatting sqref="H9:H102">
    <cfRule type="expression" priority="105" dxfId="22" stopIfTrue="1">
      <formula>HT9=#REF!</formula>
    </cfRule>
  </conditionalFormatting>
  <conditionalFormatting sqref="G9:G102">
    <cfRule type="expression" priority="111" dxfId="22" stopIfTrue="1">
      <formula>HM9=#REF!</formula>
    </cfRule>
  </conditionalFormatting>
  <conditionalFormatting sqref="G141:G142 G9:G102 G104:G139">
    <cfRule type="expression" priority="112" dxfId="22" stopIfTrue="1">
      <formula>A9=#REF!</formula>
    </cfRule>
  </conditionalFormatting>
  <conditionalFormatting sqref="O9:O102">
    <cfRule type="expression" priority="29" dxfId="22" stopIfTrue="1">
      <formula>HZ9=#REF!</formula>
    </cfRule>
  </conditionalFormatting>
  <conditionalFormatting sqref="N9:N102">
    <cfRule type="expression" priority="28" dxfId="22" stopIfTrue="1">
      <formula>HS9=#REF!</formula>
    </cfRule>
  </conditionalFormatting>
  <conditionalFormatting sqref="N141:N142 N9:N102 N104:N139">
    <cfRule type="expression" priority="27" dxfId="22" stopIfTrue="1">
      <formula>G9=#REF!</formula>
    </cfRule>
  </conditionalFormatting>
  <conditionalFormatting sqref="H141:H142 H9:H102 H104:H139">
    <cfRule type="expression" priority="132" dxfId="22" stopIfTrue="1">
      <formula>#REF!=#REF!</formula>
    </cfRule>
  </conditionalFormatting>
  <conditionalFormatting sqref="J104:O139 J141:O142 J9:O102 D9:H102 D104:H139 D141:H142">
    <cfRule type="expression" priority="134" dxfId="22" stopIfTrue="1">
      <formula>#REF!=#REF!</formula>
    </cfRule>
  </conditionalFormatting>
  <conditionalFormatting sqref="E9:F102 K9:L102 E104:F139 K104:L139 E141:F142 K141:L142">
    <cfRule type="expression" priority="135" dxfId="22" stopIfTrue="1">
      <formula>#REF!=#REF!</formula>
    </cfRule>
  </conditionalFormatting>
  <conditionalFormatting sqref="M9:M102 M104:M139 M141:M142">
    <cfRule type="expression" priority="136" dxfId="22" stopIfTrue="1">
      <formula>#REF!=#REF!</formula>
    </cfRule>
  </conditionalFormatting>
  <conditionalFormatting sqref="O141:O142 O9:O102 O104:O139">
    <cfRule type="expression" priority="137" dxfId="22" stopIfTrue="1">
      <formula>#REF!=#REF!</formula>
    </cfRule>
  </conditionalFormatting>
  <conditionalFormatting sqref="H104:H139">
    <cfRule type="expression" priority="21" dxfId="22" stopIfTrue="1">
      <formula>HT104=#REF!</formula>
    </cfRule>
  </conditionalFormatting>
  <conditionalFormatting sqref="G104:G139">
    <cfRule type="expression" priority="20" dxfId="22" stopIfTrue="1">
      <formula>HM104=#REF!</formula>
    </cfRule>
  </conditionalFormatting>
  <conditionalFormatting sqref="O104:O139">
    <cfRule type="expression" priority="19" dxfId="22" stopIfTrue="1">
      <formula>HZ104=#REF!</formula>
    </cfRule>
  </conditionalFormatting>
  <conditionalFormatting sqref="N104:N139">
    <cfRule type="expression" priority="18" dxfId="22" stopIfTrue="1">
      <formula>HS104=#REF!</formula>
    </cfRule>
  </conditionalFormatting>
  <conditionalFormatting sqref="H141:H142">
    <cfRule type="expression" priority="14" dxfId="22" stopIfTrue="1">
      <formula>HT141=#REF!</formula>
    </cfRule>
  </conditionalFormatting>
  <conditionalFormatting sqref="G141:G142">
    <cfRule type="expression" priority="13" dxfId="22" stopIfTrue="1">
      <formula>HM141=#REF!</formula>
    </cfRule>
  </conditionalFormatting>
  <conditionalFormatting sqref="O141:O142">
    <cfRule type="expression" priority="12" dxfId="22" stopIfTrue="1">
      <formula>HZ141=#REF!</formula>
    </cfRule>
  </conditionalFormatting>
  <conditionalFormatting sqref="N141:N142">
    <cfRule type="expression" priority="11" dxfId="22" stopIfTrue="1">
      <formula>HS141=#REF!</formula>
    </cfRule>
  </conditionalFormatting>
  <printOptions horizontalCentered="1"/>
  <pageMargins left="0.25" right="0.25" top="0.5" bottom="0.5" header="0.25" footer="0.25"/>
  <pageSetup fitToHeight="8" fitToWidth="2" horizontalDpi="600" verticalDpi="600" orientation="landscape" scale="56" r:id="rId1"/>
  <headerFooter alignWithMargins="0">
    <oddHeader>&amp;RAttachment C to Supts Memo #085-13
April 5, 2013</oddHeader>
    <oddFooter>&amp;C&amp;P</oddFooter>
  </headerFooter>
  <colBreaks count="1" manualBreakCount="1">
    <brk id="15" max="1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Friese</dc:creator>
  <cp:keywords/>
  <dc:description/>
  <cp:lastModifiedBy>Laura Friese</cp:lastModifiedBy>
  <cp:lastPrinted>2013-04-01T17:50:13Z</cp:lastPrinted>
  <dcterms:created xsi:type="dcterms:W3CDTF">2011-03-16T19:20:07Z</dcterms:created>
  <dcterms:modified xsi:type="dcterms:W3CDTF">2013-04-01T17:50:17Z</dcterms:modified>
  <cp:category/>
  <cp:version/>
  <cp:contentType/>
  <cp:contentStatus/>
</cp:coreProperties>
</file>