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61" yWindow="-207" windowWidth="15575" windowHeight="9665"/>
  </bookViews>
  <sheets>
    <sheet name="Estimator" sheetId="1" r:id="rId1"/>
    <sheet name="Tracking page" sheetId="3" r:id="rId2"/>
    <sheet name="Reimbursement Rates" sheetId="4" r:id="rId3"/>
  </sheets>
  <definedNames>
    <definedName name="Breakfree">Estimator!$C$27:$C$51</definedName>
    <definedName name="Breakpaid">Estimator!$D$27:$D$51</definedName>
    <definedName name="extra2">Estimator!$H$48:$H$49</definedName>
    <definedName name="Identified">Estimator!$Y$1:$AF$7</definedName>
    <definedName name="LunchFree">Estimator!$A$27:$A$51</definedName>
    <definedName name="LunchPaid">Estimator!$B$27:$B$51</definedName>
    <definedName name="_xlnm.Print_Area" localSheetId="0">Estimator!$A$1:$L$22</definedName>
    <definedName name="severe">Estimator!$J$48:$J$49</definedName>
    <definedName name="sixcents">Estimator!$E$50:$E$51</definedName>
  </definedNames>
  <calcPr calcId="125725"/>
</workbook>
</file>

<file path=xl/calcChain.xml><?xml version="1.0" encoding="utf-8"?>
<calcChain xmlns="http://schemas.openxmlformats.org/spreadsheetml/2006/main">
  <c r="E12" i="4"/>
  <c r="E13"/>
  <c r="E19"/>
  <c r="E7" i="1"/>
  <c r="E8" s="1"/>
  <c r="D17" i="3"/>
  <c r="D18"/>
  <c r="D19"/>
  <c r="D20"/>
  <c r="D16"/>
  <c r="D10"/>
  <c r="E21" i="4"/>
  <c r="E14" i="1"/>
  <c r="D14"/>
  <c r="D17" l="1"/>
  <c r="D19"/>
  <c r="E9"/>
  <c r="K17" s="1"/>
  <c r="K20" s="1"/>
  <c r="D20" l="1"/>
  <c r="K13" s="1"/>
  <c r="D18"/>
  <c r="K12" s="1"/>
  <c r="K16"/>
  <c r="K19" s="1"/>
  <c r="K21" s="1"/>
  <c r="K14" l="1"/>
</calcChain>
</file>

<file path=xl/sharedStrings.xml><?xml version="1.0" encoding="utf-8"?>
<sst xmlns="http://schemas.openxmlformats.org/spreadsheetml/2006/main" count="119" uniqueCount="95">
  <si>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</si>
  <si>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</si>
  <si>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</si>
  <si>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</si>
  <si>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</si>
  <si>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</si>
  <si>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</si>
  <si>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</si>
  <si>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</si>
  <si>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</si>
  <si>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</si>
  <si>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</si>
  <si>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</si>
  <si>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</si>
  <si>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</si>
  <si>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</si>
  <si>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</si>
  <si>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</si>
  <si>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</si>
  <si>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</si>
  <si>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</si>
  <si>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</si>
  <si>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</si>
  <si>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</si>
  <si>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</si>
  <si>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</si>
  <si>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</si>
  <si>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</si>
  <si>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</si>
  <si>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</si>
  <si>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</si>
  <si>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</si>
  <si>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</si>
  <si>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</si>
  <si>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</si>
  <si>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</si>
  <si>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</si>
  <si>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</si>
  <si>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</si>
  <si>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</si>
  <si>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</si>
  <si>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</si>
  <si>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</si>
  <si>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</si>
  <si>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</si>
  <si>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</si>
  <si>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</si>
  <si>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</si>
  <si>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</si>
  <si>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</si>
  <si>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</si>
  <si>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</si>
  <si>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</si>
  <si>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</si>
  <si>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</si>
  <si>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</si>
  <si>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</si>
  <si>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</si>
  <si>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</si>
  <si>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</si>
  <si>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</si>
  <si>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</si>
  <si>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</si>
  <si>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</si>
  <si>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</si>
  <si>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</si>
  <si>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</si>
  <si>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</si>
  <si>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</si>
  <si>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</si>
  <si>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</si>
  <si>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</si>
  <si>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</si>
  <si>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</si>
  <si>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</si>
  <si>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</si>
  <si>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</si>
  <si>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</si>
  <si>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</si>
  <si>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</si>
  <si>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</si>
  <si>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</si>
  <si>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</si>
  <si>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</si>
  <si>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</si>
  <si>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</si>
  <si>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</si>
  <si>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</si>
  <si>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</si>
  <si>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</si>
  <si>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</si>
  <si>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t>Back to Estimator</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</si>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</sst>
</file>

<file path=xl/styles.xml><?xml version="1.0" encoding="utf-8"?>
<styleSheet xmlns="http://schemas.openxmlformats.org/spreadsheetml/2006/main">
  <numFmts count="4">
    <numFmt numFmtId="8" formatCode="&quot;$&quot;#,##0.00_);[Red]\(&quot;$&quot;#,##0.00\)"/>
    <numFmt numFmtId="44" formatCode="_(&quot;$&quot;* #,##0.00_);_(&quot;$&quot;* \(#,##0.00\);_(&quot;$&quot;* &quot;-&quot;??_);_(@_)"/>
    <numFmt numFmtId="43" formatCode="_(* #,##0.00_);_(* \(#,##0.00\);_(* &quot;-&quot;??_);_(@_)"/>
    <numFmt numFmtId="164" formatCode="&quot;$&quot;#,##0.00"/>
  </numFmts>
  <fonts count="46">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color theme="1" tint="0.14999847407452621"/>
      <name val="Calibri"/>
      <family val="2"/>
      <scheme val="minor"/>
    </font>
    <font>
      <b/>
      <sz val="11"/>
      <name val="Calibri"/>
      <family val="2"/>
      <scheme val="minor"/>
    </font>
    <font>
      <b/>
      <sz val="13"/>
      <color theme="1"/>
      <name val="Calibri"/>
      <family val="2"/>
      <scheme val="minor"/>
    </font>
    <font>
      <i/>
      <sz val="11"/>
      <color theme="1"/>
      <name val="Calibri"/>
      <family val="2"/>
      <scheme val="minor"/>
    </font>
    <font>
      <i/>
      <sz val="12"/>
      <color theme="1"/>
      <name val="Calibri"/>
      <family val="2"/>
      <scheme val="minor"/>
    </font>
    <font>
      <i/>
      <sz val="14"/>
      <color theme="1"/>
      <name val="Calibri"/>
      <family val="2"/>
      <scheme val="minor"/>
    </font>
    <font>
      <i/>
      <sz val="11"/>
      <name val="Calibri"/>
      <family val="2"/>
      <scheme val="minor"/>
    </font>
    <font>
      <sz val="11"/>
      <color theme="3"/>
      <name val="Calibri"/>
      <family val="2"/>
      <scheme val="minor"/>
    </font>
    <font>
      <b/>
      <u/>
      <sz val="12"/>
      <color theme="10"/>
      <name val="Calibri"/>
      <family val="2"/>
    </font>
    <font>
      <sz val="13"/>
      <color theme="1"/>
      <name val="Calibri"/>
      <family val="2"/>
      <scheme val="minor"/>
    </font>
    <font>
      <b/>
      <u/>
      <sz val="11"/>
      <color theme="10"/>
      <name val="Calibri"/>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10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medium">
        <color indexed="64"/>
      </top>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bottom style="medium">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right style="thin">
        <color indexed="64"/>
      </right>
      <top/>
      <bottom style="thick">
        <color indexed="64"/>
      </bottom>
      <diagonal/>
    </border>
    <border>
      <left style="thick">
        <color indexed="64"/>
      </left>
      <right/>
      <top style="medium">
        <color indexed="64"/>
      </top>
      <bottom/>
      <diagonal/>
    </border>
    <border>
      <left/>
      <right style="medium">
        <color indexed="64"/>
      </right>
      <top style="medium">
        <color indexed="64"/>
      </top>
      <bottom style="medium">
        <color indexed="64"/>
      </bottom>
      <diagonal/>
    </border>
    <border>
      <left/>
      <right style="thick">
        <color indexed="64"/>
      </right>
      <top style="thick">
        <color indexed="64"/>
      </top>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s>
  <cellStyleXfs count="5">
    <xf numFmtId="0" fontId="0" fillId="0" borderId="0"/>
    <xf numFmtId="43" fontId="19" fillId="0" borderId="0" applyFont="0" applyFill="0" applyBorder="0" applyAlignment="0" applyProtection="0"/>
    <xf numFmtId="44" fontId="19" fillId="0" borderId="0" applyFont="0" applyFill="0" applyBorder="0" applyAlignment="0" applyProtection="0"/>
    <xf numFmtId="0" fontId="22" fillId="0" borderId="0" applyNumberFormat="0" applyFill="0" applyBorder="0" applyAlignment="0" applyProtection="0">
      <alignment vertical="top"/>
      <protection locked="0"/>
    </xf>
    <xf numFmtId="9" fontId="19" fillId="0" borderId="0" applyFont="0" applyFill="0" applyBorder="0" applyAlignment="0" applyProtection="0"/>
  </cellStyleXfs>
  <cellXfs count="308">
    <xf numFmtId="0" fontId="0" fillId="0" borderId="0" xfId="0"/>
    <xf numFmtId="164" fontId="0" fillId="0" borderId="0" xfId="0" applyNumberFormat="1"/>
    <xf numFmtId="0" fontId="24" fillId="0" borderId="0" xfId="0" applyFont="1" applyBorder="1" applyAlignment="1">
      <alignment vertical="center" wrapText="1"/>
    </xf>
    <xf numFmtId="0" fontId="25" fillId="0" borderId="0" xfId="0" applyFont="1" applyBorder="1" applyAlignment="1">
      <alignment horizontal="left"/>
    </xf>
    <xf numFmtId="9" fontId="25" fillId="0" borderId="0" xfId="4" applyFont="1" applyBorder="1" applyAlignment="1">
      <alignment horizontal="left"/>
    </xf>
    <xf numFmtId="0" fontId="0" fillId="0" borderId="0" xfId="0" applyBorder="1"/>
    <xf numFmtId="0" fontId="24"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3"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26" fillId="0" borderId="0" xfId="0" applyFont="1"/>
    <xf numFmtId="0" fontId="24" fillId="0" borderId="0" xfId="0" applyFont="1" applyFill="1" applyBorder="1" applyAlignment="1">
      <alignment horizontal="right" vertical="center"/>
    </xf>
    <xf numFmtId="0" fontId="24" fillId="0" borderId="0" xfId="0" applyFont="1" applyBorder="1" applyAlignment="1">
      <alignment wrapText="1"/>
    </xf>
    <xf numFmtId="0" fontId="27" fillId="0" borderId="0" xfId="0" applyFont="1" applyFill="1" applyBorder="1" applyAlignment="1"/>
    <xf numFmtId="164" fontId="24" fillId="0" borderId="0" xfId="0" applyNumberFormat="1" applyFont="1" applyFill="1" applyBorder="1" applyAlignment="1">
      <alignment vertical="center"/>
    </xf>
    <xf numFmtId="0" fontId="0" fillId="0" borderId="0" xfId="0" applyFill="1" applyBorder="1" applyAlignment="1">
      <alignment horizontal="center" vertical="center"/>
    </xf>
    <xf numFmtId="0" fontId="27" fillId="0" borderId="3" xfId="0" applyFont="1" applyFill="1" applyBorder="1" applyAlignment="1">
      <alignment horizontal="center" vertical="center"/>
    </xf>
    <xf numFmtId="0" fontId="0" fillId="0" borderId="4" xfId="0" applyFill="1" applyBorder="1" applyAlignment="1">
      <alignment horizontal="center"/>
    </xf>
    <xf numFmtId="0" fontId="23" fillId="0" borderId="5" xfId="0" applyFont="1" applyFill="1" applyBorder="1" applyAlignment="1">
      <alignment horizontal="center"/>
    </xf>
    <xf numFmtId="0" fontId="27" fillId="0" borderId="0" xfId="0" applyFont="1" applyFill="1" applyBorder="1" applyAlignment="1">
      <alignment horizontal="center" vertical="center"/>
    </xf>
    <xf numFmtId="0" fontId="0" fillId="0" borderId="1" xfId="0" applyBorder="1" applyAlignment="1">
      <alignment horizont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9" xfId="0" applyFont="1" applyBorder="1" applyAlignment="1">
      <alignment horizontal="center" vertical="center" wrapText="1"/>
    </xf>
    <xf numFmtId="0" fontId="27" fillId="0" borderId="0" xfId="0" applyFont="1" applyFill="1" applyBorder="1" applyAlignment="1">
      <alignment horizontal="center" vertical="top"/>
    </xf>
    <xf numFmtId="0" fontId="28"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27" fillId="0" borderId="0" xfId="0" applyFont="1" applyFill="1" applyBorder="1" applyAlignment="1">
      <alignment horizontal="center" vertical="top" wrapText="1"/>
    </xf>
    <xf numFmtId="164" fontId="24" fillId="0" borderId="0" xfId="0" applyNumberFormat="1" applyFont="1" applyFill="1" applyBorder="1" applyAlignment="1">
      <alignment horizontal="center" vertical="center"/>
    </xf>
    <xf numFmtId="0" fontId="24" fillId="0" borderId="0" xfId="0" applyFont="1" applyFill="1" applyBorder="1" applyAlignment="1">
      <alignment wrapText="1"/>
    </xf>
    <xf numFmtId="0" fontId="21" fillId="0" borderId="0" xfId="0" applyFont="1" applyBorder="1" applyAlignment="1">
      <alignment horizontal="left" vertical="center"/>
    </xf>
    <xf numFmtId="0" fontId="27" fillId="0" borderId="4" xfId="0" applyFont="1" applyFill="1" applyBorder="1" applyAlignment="1">
      <alignment horizontal="left" vertical="center"/>
    </xf>
    <xf numFmtId="0" fontId="27" fillId="0" borderId="0" xfId="0" applyFont="1" applyFill="1" applyBorder="1" applyAlignment="1">
      <alignment horizontal="right" vertical="center"/>
    </xf>
    <xf numFmtId="0" fontId="20" fillId="0" borderId="0" xfId="0" applyFont="1"/>
    <xf numFmtId="8" fontId="20" fillId="0" borderId="0" xfId="0" applyNumberFormat="1" applyFont="1" applyProtection="1"/>
    <xf numFmtId="0" fontId="20" fillId="0" borderId="0" xfId="0" applyFont="1" applyProtection="1"/>
    <xf numFmtId="8" fontId="20"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25"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4"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29" fillId="0" borderId="94" xfId="1" applyNumberFormat="1" applyFont="1" applyBorder="1" applyAlignment="1" applyProtection="1">
      <alignment horizontal="center" vertical="center"/>
      <protection locked="0"/>
    </xf>
    <xf numFmtId="37" fontId="29" fillId="0" borderId="95"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1" fillId="0" borderId="0" xfId="0" applyFont="1" applyBorder="1" applyAlignment="1" applyProtection="1">
      <alignment horizontal="left" vertical="top"/>
      <protection locked="0"/>
    </xf>
    <xf numFmtId="0" fontId="23" fillId="0" borderId="0" xfId="0" applyFont="1" applyBorder="1" applyAlignment="1" applyProtection="1">
      <alignment horizontal="center" vertical="top"/>
      <protection locked="0"/>
    </xf>
    <xf numFmtId="0" fontId="29"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0" borderId="1" xfId="0" applyFont="1" applyBorder="1" applyAlignment="1" applyProtection="1">
      <alignment vertical="center" wrapText="1"/>
      <protection locked="0"/>
    </xf>
    <xf numFmtId="0" fontId="24" fillId="0" borderId="0" xfId="0" applyFont="1" applyBorder="1" applyAlignment="1" applyProtection="1">
      <alignment vertical="center" wrapText="1"/>
      <protection locked="0"/>
    </xf>
    <xf numFmtId="0" fontId="24" fillId="0" borderId="15" xfId="0" applyFont="1" applyBorder="1" applyAlignment="1" applyProtection="1">
      <alignment vertical="center" wrapText="1"/>
      <protection locked="0"/>
    </xf>
    <xf numFmtId="0" fontId="22" fillId="0" borderId="1" xfId="3" applyBorder="1" applyAlignment="1" applyProtection="1">
      <alignment horizontal="center"/>
      <protection locked="0"/>
    </xf>
    <xf numFmtId="0" fontId="22" fillId="0" borderId="0" xfId="3" applyBorder="1" applyAlignment="1" applyProtection="1">
      <alignment horizontal="center"/>
      <protection locked="0"/>
    </xf>
    <xf numFmtId="0" fontId="22"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28"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27" fillId="0" borderId="0" xfId="0" applyFont="1" applyFill="1" applyBorder="1" applyAlignment="1" applyProtection="1">
      <alignment horizontal="center" vertical="top" wrapText="1"/>
      <protection locked="0"/>
    </xf>
    <xf numFmtId="0" fontId="24"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2" fillId="0" borderId="0" xfId="3" applyBorder="1" applyAlignment="1" applyProtection="1">
      <alignment vertical="center" wrapText="1"/>
      <protection locked="0"/>
    </xf>
    <xf numFmtId="0" fontId="24"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9" xfId="0" applyBorder="1" applyAlignment="1" applyProtection="1">
      <alignment horizontal="center"/>
      <protection locked="0"/>
    </xf>
    <xf numFmtId="9" fontId="19" fillId="0" borderId="18" xfId="4" applyFont="1" applyFill="1" applyBorder="1" applyAlignment="1">
      <alignment horizontal="center"/>
    </xf>
    <xf numFmtId="9" fontId="19" fillId="0" borderId="20" xfId="4" applyFont="1" applyBorder="1" applyAlignment="1">
      <alignment horizontal="center"/>
    </xf>
    <xf numFmtId="10" fontId="0" fillId="0" borderId="0" xfId="0" applyNumberFormat="1" applyFill="1" applyBorder="1" applyAlignment="1">
      <alignment vertical="top"/>
    </xf>
    <xf numFmtId="0" fontId="27" fillId="0" borderId="0" xfId="0" applyFont="1" applyFill="1" applyBorder="1" applyAlignment="1">
      <alignment horizontal="right" wrapText="1"/>
    </xf>
    <xf numFmtId="9" fontId="27" fillId="0" borderId="0" xfId="4" applyFont="1" applyFill="1" applyBorder="1" applyAlignment="1">
      <alignment horizontal="center" vertical="center" wrapText="1"/>
    </xf>
    <xf numFmtId="1" fontId="27" fillId="0" borderId="0" xfId="0" applyNumberFormat="1" applyFont="1" applyFill="1" applyBorder="1" applyAlignment="1">
      <alignment horizontal="center" vertical="center" wrapText="1"/>
    </xf>
    <xf numFmtId="0" fontId="30" fillId="0" borderId="96" xfId="0" applyFont="1" applyFill="1" applyBorder="1" applyAlignment="1">
      <alignment horizontal="right" vertical="center"/>
    </xf>
    <xf numFmtId="164" fontId="29" fillId="0" borderId="97" xfId="1" applyNumberFormat="1" applyFont="1" applyBorder="1" applyAlignment="1" applyProtection="1">
      <alignment horizontal="center" vertical="center"/>
      <protection locked="0"/>
    </xf>
    <xf numFmtId="44" fontId="20" fillId="0" borderId="0" xfId="2" applyFont="1" applyAlignment="1" applyProtection="1">
      <alignment horizontal="center"/>
    </xf>
    <xf numFmtId="37" fontId="31" fillId="3" borderId="25" xfId="1" applyNumberFormat="1" applyFont="1" applyFill="1" applyBorder="1" applyAlignment="1">
      <alignment horizontal="center" vertical="center"/>
    </xf>
    <xf numFmtId="9" fontId="32" fillId="4" borderId="26" xfId="4" applyFont="1" applyFill="1" applyBorder="1" applyAlignment="1" applyProtection="1">
      <alignment horizontal="center" vertical="center"/>
      <protection locked="0"/>
    </xf>
    <xf numFmtId="0" fontId="32" fillId="4" borderId="27" xfId="0" applyFont="1" applyFill="1" applyBorder="1" applyAlignment="1" applyProtection="1">
      <alignment horizontal="center" vertical="center"/>
      <protection locked="0"/>
    </xf>
    <xf numFmtId="10" fontId="33" fillId="0" borderId="28" xfId="4" applyNumberFormat="1" applyFont="1" applyFill="1" applyBorder="1" applyAlignment="1" applyProtection="1">
      <alignment horizontal="center" vertical="center"/>
      <protection locked="0"/>
    </xf>
    <xf numFmtId="10" fontId="33" fillId="0" borderId="29" xfId="4" applyNumberFormat="1" applyFont="1" applyFill="1" applyBorder="1" applyAlignment="1" applyProtection="1">
      <alignment horizontal="center" vertical="center"/>
      <protection locked="0"/>
    </xf>
    <xf numFmtId="0" fontId="30" fillId="0" borderId="98" xfId="0" applyFont="1" applyFill="1" applyBorder="1" applyAlignment="1">
      <alignment horizontal="right" vertical="center"/>
    </xf>
    <xf numFmtId="164" fontId="29" fillId="0" borderId="99" xfId="1" applyNumberFormat="1" applyFont="1" applyBorder="1" applyAlignment="1" applyProtection="1">
      <alignment horizontal="center" vertical="center"/>
      <protection locked="0"/>
    </xf>
    <xf numFmtId="9" fontId="19" fillId="0" borderId="18" xfId="4" applyFont="1" applyBorder="1" applyAlignment="1">
      <alignment horizontal="center"/>
    </xf>
    <xf numFmtId="9" fontId="19" fillId="0" borderId="21" xfId="4" applyFont="1" applyBorder="1" applyAlignment="1">
      <alignment horizontal="center"/>
    </xf>
    <xf numFmtId="0" fontId="27" fillId="0" borderId="0" xfId="0" applyFont="1" applyFill="1" applyBorder="1" applyAlignment="1">
      <alignment horizontal="right" vertical="center"/>
    </xf>
    <xf numFmtId="164" fontId="31" fillId="3" borderId="30" xfId="0" applyNumberFormat="1" applyFont="1" applyFill="1" applyBorder="1" applyAlignment="1" applyProtection="1">
      <alignment horizontal="center" vertical="center"/>
      <protection hidden="1"/>
    </xf>
    <xf numFmtId="0" fontId="27"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4" fillId="0" borderId="32" xfId="4" applyNumberFormat="1" applyFont="1" applyBorder="1" applyAlignment="1" applyProtection="1">
      <alignment horizontal="center" vertical="center"/>
      <protection hidden="1"/>
    </xf>
    <xf numFmtId="10" fontId="31" fillId="3" borderId="32" xfId="4" applyNumberFormat="1" applyFont="1" applyFill="1" applyBorder="1" applyAlignment="1" applyProtection="1">
      <alignment horizontal="center" vertical="center"/>
      <protection hidden="1"/>
    </xf>
    <xf numFmtId="10" fontId="31"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0" fontId="0" fillId="0" borderId="30" xfId="0" applyBorder="1" applyAlignment="1" applyProtection="1">
      <alignment horizontal="center" vertical="center"/>
      <protection locked="0"/>
    </xf>
    <xf numFmtId="0" fontId="37" fillId="0" borderId="58" xfId="0" applyFont="1" applyBorder="1" applyAlignment="1" applyProtection="1">
      <alignment horizontal="center" vertical="center" wrapText="1"/>
      <protection locked="0"/>
    </xf>
    <xf numFmtId="0" fontId="37" fillId="0" borderId="59" xfId="0" applyFont="1" applyBorder="1" applyAlignment="1" applyProtection="1">
      <alignment horizontal="center" vertical="center" wrapText="1"/>
      <protection locked="0"/>
    </xf>
    <xf numFmtId="0" fontId="37" fillId="0" borderId="60"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0" fontId="22" fillId="0" borderId="46" xfId="3" applyBorder="1" applyAlignment="1" applyProtection="1">
      <alignment horizontal="center" vertical="center"/>
    </xf>
    <xf numFmtId="0" fontId="22" fillId="0" borderId="43" xfId="3" applyBorder="1" applyAlignment="1" applyProtection="1">
      <alignment horizontal="center" vertical="center"/>
    </xf>
    <xf numFmtId="0" fontId="22" fillId="0" borderId="61" xfId="3" applyBorder="1" applyAlignment="1" applyProtection="1">
      <alignment horizontal="center" vertical="center"/>
    </xf>
    <xf numFmtId="0" fontId="35" fillId="3" borderId="62" xfId="0" applyFont="1" applyFill="1" applyBorder="1" applyAlignment="1">
      <alignment horizontal="right" vertical="center"/>
    </xf>
    <xf numFmtId="0" fontId="35" fillId="3" borderId="63" xfId="0" applyFont="1" applyFill="1" applyBorder="1" applyAlignment="1">
      <alignment horizontal="right" vertical="center"/>
    </xf>
    <xf numFmtId="0" fontId="24" fillId="8" borderId="64" xfId="0" applyFont="1" applyFill="1" applyBorder="1" applyAlignment="1">
      <alignment horizontal="center" vertical="center" wrapText="1"/>
    </xf>
    <xf numFmtId="0" fontId="0" fillId="0" borderId="65" xfId="0" applyBorder="1"/>
    <xf numFmtId="0" fontId="0" fillId="0" borderId="66" xfId="0" applyBorder="1"/>
    <xf numFmtId="0" fontId="24" fillId="9" borderId="104" xfId="0" applyFont="1" applyFill="1" applyBorder="1" applyAlignment="1">
      <alignment horizontal="center" vertical="center" wrapText="1"/>
    </xf>
    <xf numFmtId="0" fontId="24" fillId="9" borderId="105" xfId="0" applyFont="1" applyFill="1" applyBorder="1" applyAlignment="1">
      <alignment horizontal="center" vertical="center" wrapText="1"/>
    </xf>
    <xf numFmtId="0" fontId="24" fillId="9" borderId="106" xfId="0" applyFont="1" applyFill="1" applyBorder="1" applyAlignment="1">
      <alignment horizontal="center" vertical="center" wrapText="1"/>
    </xf>
    <xf numFmtId="0" fontId="28" fillId="10" borderId="54" xfId="0" applyFont="1" applyFill="1" applyBorder="1" applyAlignment="1">
      <alignment horizontal="center" vertical="top" wrapText="1"/>
    </xf>
    <xf numFmtId="0" fontId="28" fillId="10" borderId="12" xfId="0" applyFont="1" applyFill="1" applyBorder="1" applyAlignment="1">
      <alignment horizontal="center" vertical="top"/>
    </xf>
    <xf numFmtId="0" fontId="28" fillId="10" borderId="55" xfId="0" applyFont="1" applyFill="1" applyBorder="1" applyAlignment="1">
      <alignment horizontal="center" vertical="top"/>
    </xf>
    <xf numFmtId="0" fontId="30" fillId="0" borderId="100" xfId="0" applyFont="1" applyBorder="1" applyAlignment="1">
      <alignment horizontal="right" vertical="center"/>
    </xf>
    <xf numFmtId="0" fontId="30" fillId="0" borderId="101" xfId="0" applyFont="1" applyBorder="1" applyAlignment="1">
      <alignment vertical="center"/>
    </xf>
    <xf numFmtId="0" fontId="38" fillId="8" borderId="53" xfId="0" applyFont="1" applyFill="1" applyBorder="1" applyAlignment="1">
      <alignment horizontal="center" vertical="center" wrapText="1"/>
    </xf>
    <xf numFmtId="0" fontId="38" fillId="8" borderId="4" xfId="0" applyFont="1" applyFill="1" applyBorder="1" applyAlignment="1">
      <alignment horizontal="center" vertical="center" wrapText="1"/>
    </xf>
    <xf numFmtId="0" fontId="2" fillId="8" borderId="72" xfId="0" applyFont="1" applyFill="1" applyBorder="1" applyAlignment="1">
      <alignment horizontal="center" vertical="center" wrapText="1"/>
    </xf>
    <xf numFmtId="0" fontId="27" fillId="8" borderId="73" xfId="0" applyFont="1" applyFill="1" applyBorder="1" applyAlignment="1">
      <alignment horizontal="center" vertical="center" wrapText="1"/>
    </xf>
    <xf numFmtId="0" fontId="27" fillId="8" borderId="93" xfId="0" applyFont="1" applyFill="1" applyBorder="1" applyAlignment="1">
      <alignment horizontal="center" vertical="center" wrapText="1"/>
    </xf>
    <xf numFmtId="0" fontId="27" fillId="8" borderId="53"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27" fillId="8" borderId="78" xfId="0" applyFont="1" applyFill="1" applyBorder="1" applyAlignment="1">
      <alignment horizontal="center" vertical="center" wrapText="1"/>
    </xf>
    <xf numFmtId="0" fontId="30" fillId="0" borderId="102" xfId="0" applyFont="1" applyBorder="1" applyAlignment="1">
      <alignment horizontal="right" vertical="center"/>
    </xf>
    <xf numFmtId="0" fontId="30" fillId="0" borderId="103" xfId="0" applyFont="1" applyBorder="1" applyAlignment="1">
      <alignment vertical="center"/>
    </xf>
    <xf numFmtId="0" fontId="35" fillId="3" borderId="42" xfId="0" applyFont="1" applyFill="1" applyBorder="1" applyAlignment="1">
      <alignment horizontal="right" vertical="center" wrapText="1"/>
    </xf>
    <xf numFmtId="0" fontId="35" fillId="3" borderId="43" xfId="0" applyFont="1" applyFill="1" applyBorder="1" applyAlignment="1">
      <alignment horizontal="right" vertical="center"/>
    </xf>
    <xf numFmtId="0" fontId="35" fillId="3" borderId="82" xfId="0" applyFont="1" applyFill="1" applyBorder="1" applyAlignment="1">
      <alignment horizontal="right" vertical="center"/>
    </xf>
    <xf numFmtId="0" fontId="23" fillId="8" borderId="83" xfId="0" applyFont="1" applyFill="1" applyBorder="1" applyAlignment="1">
      <alignment horizontal="center" vertical="top" wrapText="1"/>
    </xf>
    <xf numFmtId="0" fontId="23" fillId="8" borderId="84" xfId="0" applyFont="1" applyFill="1" applyBorder="1" applyAlignment="1">
      <alignment horizontal="center" vertical="top" wrapText="1"/>
    </xf>
    <xf numFmtId="0" fontId="23" fillId="8" borderId="27" xfId="0" applyFont="1" applyFill="1" applyBorder="1" applyAlignment="1">
      <alignment horizontal="center" vertical="top" wrapText="1"/>
    </xf>
    <xf numFmtId="0" fontId="41" fillId="0" borderId="62" xfId="0" applyFont="1" applyFill="1" applyBorder="1" applyAlignment="1" applyProtection="1">
      <alignment horizontal="center" vertical="center" wrapText="1"/>
      <protection locked="0"/>
    </xf>
    <xf numFmtId="0" fontId="41" fillId="0" borderId="63" xfId="0" applyFont="1" applyFill="1" applyBorder="1" applyAlignment="1" applyProtection="1">
      <alignment horizontal="center" vertical="center" wrapText="1"/>
      <protection locked="0"/>
    </xf>
    <xf numFmtId="0" fontId="41" fillId="0" borderId="85" xfId="0" applyFont="1" applyFill="1" applyBorder="1" applyAlignment="1" applyProtection="1">
      <alignment horizontal="center" vertical="center" wrapText="1"/>
      <protection locked="0"/>
    </xf>
    <xf numFmtId="0" fontId="43" fillId="0" borderId="0" xfId="3" applyFont="1" applyFill="1" applyBorder="1" applyAlignment="1" applyProtection="1">
      <alignment horizontal="center" vertical="top" wrapText="1"/>
      <protection locked="0"/>
    </xf>
    <xf numFmtId="0" fontId="34" fillId="0" borderId="86" xfId="0" applyFont="1" applyBorder="1" applyAlignment="1">
      <alignment horizontal="left" vertical="top"/>
    </xf>
    <xf numFmtId="0" fontId="42" fillId="0" borderId="0" xfId="0" applyFont="1" applyBorder="1" applyAlignment="1">
      <alignment horizontal="left" vertical="top"/>
    </xf>
    <xf numFmtId="0" fontId="23" fillId="0" borderId="2" xfId="0" applyFont="1" applyBorder="1" applyAlignment="1">
      <alignment horizontal="center"/>
    </xf>
    <xf numFmtId="0" fontId="39" fillId="0" borderId="2" xfId="0" applyFont="1" applyBorder="1" applyAlignment="1">
      <alignment horizontal="center" vertical="center" wrapText="1"/>
    </xf>
    <xf numFmtId="0" fontId="40" fillId="0" borderId="2" xfId="0" applyFont="1" applyBorder="1" applyAlignment="1">
      <alignment horizontal="center" vertical="center" wrapText="1"/>
    </xf>
    <xf numFmtId="37" fontId="31" fillId="3" borderId="58" xfId="1" applyNumberFormat="1" applyFont="1" applyFill="1" applyBorder="1" applyAlignment="1" applyProtection="1">
      <alignment horizontal="center" vertical="center"/>
      <protection hidden="1"/>
    </xf>
    <xf numFmtId="37" fontId="31" fillId="3" borderId="69" xfId="1" applyNumberFormat="1" applyFont="1" applyFill="1" applyBorder="1" applyAlignment="1" applyProtection="1">
      <alignment horizontal="center" vertical="center"/>
      <protection hidden="1"/>
    </xf>
    <xf numFmtId="0" fontId="35" fillId="5" borderId="70" xfId="0" applyFont="1" applyFill="1" applyBorder="1" applyAlignment="1">
      <alignment horizontal="right" vertical="center" wrapText="1"/>
    </xf>
    <xf numFmtId="0" fontId="35" fillId="5" borderId="34" xfId="0" applyFont="1" applyFill="1" applyBorder="1" applyAlignment="1">
      <alignment horizontal="right" vertical="center" wrapText="1"/>
    </xf>
    <xf numFmtId="0" fontId="35" fillId="5" borderId="71" xfId="0" applyFont="1" applyFill="1" applyBorder="1" applyAlignment="1">
      <alignment horizontal="right" vertical="center" wrapText="1"/>
    </xf>
    <xf numFmtId="0" fontId="35" fillId="5" borderId="36" xfId="0" applyFont="1" applyFill="1" applyBorder="1" applyAlignment="1">
      <alignment horizontal="right" vertical="center" wrapText="1"/>
    </xf>
    <xf numFmtId="0" fontId="27" fillId="0" borderId="1" xfId="0" applyFont="1" applyBorder="1" applyAlignment="1">
      <alignment horizontal="center"/>
    </xf>
    <xf numFmtId="0" fontId="27" fillId="0" borderId="0" xfId="0" applyFont="1" applyBorder="1" applyAlignment="1">
      <alignment horizontal="center"/>
    </xf>
    <xf numFmtId="0" fontId="35" fillId="3" borderId="56" xfId="0" applyFont="1" applyFill="1" applyBorder="1" applyAlignment="1">
      <alignment horizontal="right" vertical="center"/>
    </xf>
    <xf numFmtId="0" fontId="35" fillId="3" borderId="28" xfId="0" applyFont="1" applyFill="1" applyBorder="1" applyAlignment="1">
      <alignment horizontal="right" vertical="center"/>
    </xf>
    <xf numFmtId="0" fontId="35" fillId="3" borderId="57" xfId="0" applyFont="1" applyFill="1" applyBorder="1" applyAlignment="1">
      <alignment horizontal="right" vertical="center"/>
    </xf>
    <xf numFmtId="0" fontId="24" fillId="8" borderId="72" xfId="0" applyFont="1" applyFill="1" applyBorder="1" applyAlignment="1">
      <alignment horizontal="right" vertical="center" wrapText="1"/>
    </xf>
    <xf numFmtId="0" fontId="24" fillId="8" borderId="73" xfId="0" applyFont="1" applyFill="1" applyBorder="1" applyAlignment="1">
      <alignment horizontal="right" vertical="center" wrapText="1"/>
    </xf>
    <xf numFmtId="0" fontId="24" fillId="8" borderId="74" xfId="0" applyFont="1" applyFill="1" applyBorder="1" applyAlignment="1">
      <alignment horizontal="right" vertical="center" wrapText="1"/>
    </xf>
    <xf numFmtId="0" fontId="24" fillId="8" borderId="75" xfId="0" applyFont="1" applyFill="1" applyBorder="1" applyAlignment="1">
      <alignment horizontal="right" vertical="center" wrapText="1"/>
    </xf>
    <xf numFmtId="0" fontId="24" fillId="8" borderId="76" xfId="0" applyFont="1" applyFill="1" applyBorder="1" applyAlignment="1">
      <alignment horizontal="right" vertical="center" wrapText="1"/>
    </xf>
    <xf numFmtId="0" fontId="24" fillId="8" borderId="77" xfId="0" applyFont="1" applyFill="1" applyBorder="1" applyAlignment="1">
      <alignment horizontal="right" vertical="center" wrapText="1"/>
    </xf>
    <xf numFmtId="0" fontId="35" fillId="5" borderId="38" xfId="0" applyFont="1" applyFill="1" applyBorder="1" applyAlignment="1">
      <alignment horizontal="right" vertical="center" wrapText="1"/>
    </xf>
    <xf numFmtId="0" fontId="35" fillId="5" borderId="14" xfId="0" applyFont="1" applyFill="1" applyBorder="1" applyAlignment="1">
      <alignment horizontal="right" vertical="center" wrapText="1"/>
    </xf>
    <xf numFmtId="0" fontId="31" fillId="7" borderId="54"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31" fillId="7" borderId="55" xfId="0" applyFont="1" applyFill="1" applyBorder="1" applyAlignment="1">
      <alignment horizontal="center" vertical="center" wrapText="1"/>
    </xf>
    <xf numFmtId="37" fontId="31" fillId="3" borderId="16" xfId="1" applyNumberFormat="1" applyFont="1" applyFill="1" applyBorder="1" applyAlignment="1" applyProtection="1">
      <alignment horizontal="center" vertical="center"/>
      <protection hidden="1"/>
    </xf>
    <xf numFmtId="37" fontId="31" fillId="3" borderId="78" xfId="1" applyNumberFormat="1" applyFont="1" applyFill="1" applyBorder="1" applyAlignment="1" applyProtection="1">
      <alignment horizontal="center" vertical="center"/>
      <protection hidden="1"/>
    </xf>
    <xf numFmtId="0" fontId="35" fillId="3" borderId="79" xfId="0" applyFont="1" applyFill="1" applyBorder="1" applyAlignment="1">
      <alignment horizontal="right" vertical="center"/>
    </xf>
    <xf numFmtId="0" fontId="35" fillId="3" borderId="80" xfId="0" applyFont="1" applyFill="1" applyBorder="1" applyAlignment="1">
      <alignment horizontal="right" vertical="center"/>
    </xf>
    <xf numFmtId="0" fontId="35" fillId="3" borderId="81" xfId="0" applyFont="1" applyFill="1" applyBorder="1" applyAlignment="1">
      <alignment horizontal="right" vertical="center"/>
    </xf>
    <xf numFmtId="164" fontId="31" fillId="6" borderId="30" xfId="0" applyNumberFormat="1" applyFont="1" applyFill="1" applyBorder="1" applyAlignment="1" applyProtection="1">
      <alignment horizontal="center" vertical="center"/>
      <protection hidden="1"/>
    </xf>
    <xf numFmtId="164" fontId="31" fillId="6" borderId="32" xfId="0" applyNumberFormat="1" applyFont="1" applyFill="1" applyBorder="1" applyAlignment="1" applyProtection="1">
      <alignment horizontal="center" vertical="center"/>
      <protection hidden="1"/>
    </xf>
    <xf numFmtId="164" fontId="31" fillId="5" borderId="34" xfId="0" applyNumberFormat="1" applyFont="1" applyFill="1" applyBorder="1" applyAlignment="1" applyProtection="1">
      <alignment horizontal="center" vertical="center"/>
      <protection hidden="1"/>
    </xf>
    <xf numFmtId="164" fontId="31" fillId="5" borderId="35" xfId="0" applyNumberFormat="1" applyFont="1" applyFill="1" applyBorder="1" applyAlignment="1" applyProtection="1">
      <alignment horizontal="center" vertical="center"/>
      <protection hidden="1"/>
    </xf>
    <xf numFmtId="164" fontId="31" fillId="5" borderId="36" xfId="0" applyNumberFormat="1" applyFont="1" applyFill="1" applyBorder="1" applyAlignment="1" applyProtection="1">
      <alignment horizontal="center" vertical="center"/>
      <protection hidden="1"/>
    </xf>
    <xf numFmtId="164" fontId="31" fillId="5" borderId="37" xfId="0" applyNumberFormat="1" applyFont="1" applyFill="1" applyBorder="1" applyAlignment="1" applyProtection="1">
      <alignment horizontal="center" vertical="center"/>
      <protection hidden="1"/>
    </xf>
    <xf numFmtId="164" fontId="31" fillId="5" borderId="39" xfId="0" applyNumberFormat="1" applyFont="1" applyFill="1" applyBorder="1" applyAlignment="1" applyProtection="1">
      <alignment horizontal="center" vertical="center"/>
      <protection hidden="1"/>
    </xf>
    <xf numFmtId="164" fontId="31" fillId="5" borderId="40" xfId="0" applyNumberFormat="1" applyFont="1" applyFill="1" applyBorder="1" applyAlignment="1" applyProtection="1">
      <alignment horizontal="center" vertical="center"/>
      <protection hidden="1"/>
    </xf>
    <xf numFmtId="164" fontId="31" fillId="5" borderId="14" xfId="0" applyNumberFormat="1" applyFont="1" applyFill="1" applyBorder="1" applyAlignment="1" applyProtection="1">
      <alignment horizontal="center" vertical="center"/>
      <protection hidden="1"/>
    </xf>
    <xf numFmtId="164" fontId="31" fillId="5" borderId="41" xfId="0" applyNumberFormat="1" applyFont="1" applyFill="1" applyBorder="1" applyAlignment="1" applyProtection="1">
      <alignment horizontal="center" vertical="center"/>
      <protection hidden="1"/>
    </xf>
    <xf numFmtId="0" fontId="35" fillId="3" borderId="45" xfId="0" applyFont="1" applyFill="1" applyBorder="1" applyAlignment="1">
      <alignment horizontal="right" vertical="center"/>
    </xf>
    <xf numFmtId="0" fontId="35" fillId="3" borderId="2" xfId="0" applyFont="1" applyFill="1" applyBorder="1" applyAlignment="1">
      <alignment horizontal="right" vertical="center"/>
    </xf>
    <xf numFmtId="0" fontId="35" fillId="3" borderId="46" xfId="0" applyFont="1" applyFill="1" applyBorder="1" applyAlignment="1">
      <alignment horizontal="right" vertical="center"/>
    </xf>
    <xf numFmtId="37" fontId="31" fillId="3" borderId="47" xfId="1" applyNumberFormat="1" applyFont="1" applyFill="1" applyBorder="1" applyAlignment="1" applyProtection="1">
      <alignment horizontal="center" vertical="center"/>
      <protection hidden="1"/>
    </xf>
    <xf numFmtId="37" fontId="31" fillId="3" borderId="48" xfId="1" applyNumberFormat="1" applyFont="1" applyFill="1" applyBorder="1" applyAlignment="1" applyProtection="1">
      <alignment horizontal="center" vertical="center"/>
      <protection hidden="1"/>
    </xf>
    <xf numFmtId="0" fontId="35" fillId="5" borderId="49" xfId="0" applyFont="1" applyFill="1" applyBorder="1" applyAlignment="1">
      <alignment horizontal="right" vertical="center" wrapText="1"/>
    </xf>
    <xf numFmtId="0" fontId="35" fillId="5" borderId="39" xfId="0" applyFont="1" applyFill="1" applyBorder="1" applyAlignment="1">
      <alignment horizontal="right" vertical="center" wrapText="1"/>
    </xf>
    <xf numFmtId="164" fontId="31" fillId="6" borderId="36" xfId="0" applyNumberFormat="1" applyFont="1" applyFill="1" applyBorder="1" applyAlignment="1" applyProtection="1">
      <alignment horizontal="center" vertical="center"/>
      <protection hidden="1"/>
    </xf>
    <xf numFmtId="164" fontId="31" fillId="6" borderId="37" xfId="0" applyNumberFormat="1" applyFont="1" applyFill="1" applyBorder="1" applyAlignment="1" applyProtection="1">
      <alignment horizontal="center" vertical="center"/>
      <protection hidden="1"/>
    </xf>
    <xf numFmtId="0" fontId="35" fillId="6" borderId="71" xfId="0" applyFont="1" applyFill="1" applyBorder="1" applyAlignment="1">
      <alignment horizontal="right" vertical="center" wrapText="1"/>
    </xf>
    <xf numFmtId="0" fontId="35" fillId="6" borderId="36" xfId="0" applyFont="1" applyFill="1" applyBorder="1" applyAlignment="1">
      <alignment horizontal="right" vertical="center" wrapText="1"/>
    </xf>
    <xf numFmtId="0" fontId="31" fillId="0" borderId="91" xfId="0" applyFont="1" applyBorder="1" applyAlignment="1">
      <alignment vertical="center" wrapText="1"/>
    </xf>
    <xf numFmtId="0" fontId="0" fillId="0" borderId="59" xfId="0" applyBorder="1" applyAlignment="1">
      <alignment vertical="center"/>
    </xf>
    <xf numFmtId="0" fontId="0" fillId="0" borderId="69" xfId="0" applyBorder="1" applyAlignment="1">
      <alignment vertical="center"/>
    </xf>
    <xf numFmtId="0" fontId="1" fillId="8" borderId="83" xfId="0" applyFont="1" applyFill="1" applyBorder="1" applyAlignment="1">
      <alignment horizontal="center" vertical="center" wrapText="1"/>
    </xf>
    <xf numFmtId="0" fontId="37" fillId="8" borderId="84" xfId="0" applyFont="1" applyFill="1" applyBorder="1" applyAlignment="1">
      <alignment horizontal="center" vertical="center" wrapText="1"/>
    </xf>
    <xf numFmtId="0" fontId="37" fillId="8" borderId="27" xfId="0" applyFont="1" applyFill="1" applyBorder="1" applyAlignment="1">
      <alignment horizontal="center" vertical="center" wrapText="1"/>
    </xf>
    <xf numFmtId="0" fontId="22" fillId="8" borderId="67" xfId="3" applyFill="1" applyBorder="1" applyAlignment="1" applyProtection="1">
      <alignment horizontal="center" vertical="center" wrapText="1"/>
      <protection locked="0"/>
    </xf>
    <xf numFmtId="0" fontId="22" fillId="8" borderId="68" xfId="3" applyFill="1" applyBorder="1" applyAlignment="1" applyProtection="1">
      <alignment horizontal="center" vertical="center" wrapText="1"/>
      <protection locked="0"/>
    </xf>
    <xf numFmtId="0" fontId="35" fillId="6" borderId="44" xfId="0" applyFont="1" applyFill="1" applyBorder="1" applyAlignment="1">
      <alignment horizontal="right" vertical="center" wrapText="1"/>
    </xf>
    <xf numFmtId="0" fontId="35" fillId="6" borderId="30" xfId="0" applyFont="1" applyFill="1" applyBorder="1" applyAlignment="1">
      <alignment horizontal="right" vertical="center" wrapText="1"/>
    </xf>
    <xf numFmtId="0" fontId="36" fillId="6" borderId="38" xfId="0" applyFont="1" applyFill="1" applyBorder="1" applyAlignment="1">
      <alignment horizontal="right" vertical="center" wrapText="1"/>
    </xf>
    <xf numFmtId="0" fontId="36" fillId="6" borderId="14" xfId="0" applyFont="1" applyFill="1" applyBorder="1" applyAlignment="1">
      <alignment horizontal="right" vertical="center" wrapText="1"/>
    </xf>
    <xf numFmtId="164" fontId="31" fillId="6" borderId="87" xfId="0" applyNumberFormat="1" applyFont="1" applyFill="1" applyBorder="1" applyAlignment="1" applyProtection="1">
      <alignment horizontal="center" vertical="center"/>
      <protection hidden="1"/>
    </xf>
    <xf numFmtId="164" fontId="31" fillId="6" borderId="88" xfId="0" applyNumberFormat="1" applyFont="1" applyFill="1" applyBorder="1" applyAlignment="1" applyProtection="1">
      <alignment horizontal="center" vertical="center"/>
      <protection hidden="1"/>
    </xf>
    <xf numFmtId="164" fontId="31" fillId="6" borderId="16" xfId="0" applyNumberFormat="1" applyFont="1" applyFill="1" applyBorder="1" applyAlignment="1" applyProtection="1">
      <alignment horizontal="center" vertical="center"/>
      <protection hidden="1"/>
    </xf>
    <xf numFmtId="164" fontId="31" fillId="6" borderId="78" xfId="0" applyNumberFormat="1" applyFont="1" applyFill="1" applyBorder="1" applyAlignment="1" applyProtection="1">
      <alignment horizontal="center" vertical="center"/>
      <protection hidden="1"/>
    </xf>
    <xf numFmtId="164" fontId="31" fillId="6" borderId="14" xfId="0" applyNumberFormat="1" applyFont="1" applyFill="1" applyBorder="1" applyAlignment="1" applyProtection="1">
      <alignment horizontal="center" vertical="center"/>
      <protection hidden="1"/>
    </xf>
    <xf numFmtId="164" fontId="31" fillId="6" borderId="41" xfId="0" applyNumberFormat="1" applyFont="1" applyFill="1" applyBorder="1" applyAlignment="1" applyProtection="1">
      <alignment horizontal="center" vertical="center"/>
      <protection hidden="1"/>
    </xf>
    <xf numFmtId="0" fontId="24" fillId="8" borderId="89" xfId="0" applyFont="1" applyFill="1" applyBorder="1" applyAlignment="1">
      <alignment horizontal="right" vertical="center" wrapText="1"/>
    </xf>
    <xf numFmtId="0" fontId="24" fillId="8" borderId="90" xfId="0" applyFont="1" applyFill="1" applyBorder="1" applyAlignment="1">
      <alignment horizontal="right" vertical="center" wrapText="1"/>
    </xf>
    <xf numFmtId="0" fontId="35" fillId="3" borderId="42" xfId="0" applyFont="1" applyFill="1" applyBorder="1" applyAlignment="1">
      <alignment horizontal="right" vertical="center"/>
    </xf>
    <xf numFmtId="0" fontId="36" fillId="6" borderId="44" xfId="0" applyFont="1" applyFill="1" applyBorder="1" applyAlignment="1">
      <alignment horizontal="right" vertical="center" wrapText="1"/>
    </xf>
    <xf numFmtId="0" fontId="36" fillId="6" borderId="30" xfId="0" applyFont="1" applyFill="1" applyBorder="1" applyAlignment="1">
      <alignment horizontal="right" vertical="center" wrapText="1"/>
    </xf>
    <xf numFmtId="0" fontId="30" fillId="0" borderId="101" xfId="0" applyFont="1" applyBorder="1" applyAlignment="1">
      <alignment horizontal="right" vertical="center"/>
    </xf>
    <xf numFmtId="0" fontId="30" fillId="0" borderId="103" xfId="0" applyFont="1" applyBorder="1" applyAlignment="1">
      <alignment horizontal="right" vertical="center"/>
    </xf>
    <xf numFmtId="0" fontId="31" fillId="3" borderId="50" xfId="0" applyFont="1" applyFill="1" applyBorder="1" applyAlignment="1">
      <alignment horizontal="right" vertical="center"/>
    </xf>
    <xf numFmtId="0" fontId="31" fillId="3" borderId="51" xfId="0" applyFont="1" applyFill="1" applyBorder="1" applyAlignment="1">
      <alignment horizontal="right" vertical="center"/>
    </xf>
    <xf numFmtId="0" fontId="35" fillId="6" borderId="50" xfId="0" applyFont="1" applyFill="1" applyBorder="1" applyAlignment="1">
      <alignment horizontal="right" vertical="center" wrapText="1"/>
    </xf>
    <xf numFmtId="0" fontId="35" fillId="6" borderId="51" xfId="0" applyFont="1" applyFill="1" applyBorder="1" applyAlignment="1">
      <alignment horizontal="right" vertical="center" wrapText="1"/>
    </xf>
    <xf numFmtId="0" fontId="35" fillId="6" borderId="52" xfId="0" applyFont="1" applyFill="1" applyBorder="1" applyAlignment="1">
      <alignment horizontal="right" vertical="center" wrapText="1"/>
    </xf>
    <xf numFmtId="0" fontId="35" fillId="6" borderId="53" xfId="0" applyFont="1" applyFill="1" applyBorder="1" applyAlignment="1">
      <alignment horizontal="right" vertical="center" wrapText="1"/>
    </xf>
    <xf numFmtId="0" fontId="35" fillId="6" borderId="4" xfId="0" applyFont="1" applyFill="1" applyBorder="1" applyAlignment="1">
      <alignment horizontal="right" vertical="center" wrapText="1"/>
    </xf>
    <xf numFmtId="0" fontId="35" fillId="6" borderId="17" xfId="0" applyFont="1" applyFill="1" applyBorder="1" applyAlignment="1">
      <alignment horizontal="right" vertical="center" wrapText="1"/>
    </xf>
    <xf numFmtId="0" fontId="24" fillId="3" borderId="14"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11" borderId="58" xfId="0" applyFont="1" applyFill="1" applyBorder="1" applyAlignment="1">
      <alignment horizontal="center" vertical="center"/>
    </xf>
    <xf numFmtId="0" fontId="27" fillId="11" borderId="59" xfId="0" applyFont="1" applyFill="1" applyBorder="1" applyAlignment="1">
      <alignment horizontal="center" vertical="center"/>
    </xf>
    <xf numFmtId="0" fontId="27" fillId="11" borderId="60" xfId="0" applyFont="1" applyFill="1" applyBorder="1" applyAlignment="1">
      <alignment horizontal="center" vertical="center"/>
    </xf>
    <xf numFmtId="0" fontId="38" fillId="11" borderId="16"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17"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80" xfId="0" applyFont="1" applyFill="1" applyBorder="1" applyAlignment="1" applyProtection="1">
      <alignment horizontal="center" vertical="center"/>
      <protection locked="0"/>
    </xf>
    <xf numFmtId="0" fontId="27" fillId="0" borderId="0" xfId="0" applyFont="1" applyFill="1" applyBorder="1" applyAlignment="1">
      <alignment horizontal="right" vertical="center"/>
    </xf>
    <xf numFmtId="0" fontId="0" fillId="0" borderId="13" xfId="0" applyBorder="1"/>
    <xf numFmtId="0" fontId="0" fillId="0" borderId="60" xfId="0" applyBorder="1" applyAlignment="1">
      <alignment vertical="center"/>
    </xf>
    <xf numFmtId="0" fontId="27" fillId="0" borderId="80" xfId="0" applyFont="1" applyFill="1" applyBorder="1" applyAlignment="1" applyProtection="1">
      <alignment horizontal="center" vertical="top"/>
      <protection locked="0"/>
    </xf>
    <xf numFmtId="0" fontId="38" fillId="11" borderId="16" xfId="0" applyFont="1" applyFill="1" applyBorder="1" applyAlignment="1">
      <alignment horizontal="center" wrapText="1"/>
    </xf>
    <xf numFmtId="0" fontId="0" fillId="0" borderId="4" xfId="0" applyBorder="1"/>
    <xf numFmtId="0" fontId="0" fillId="0" borderId="17" xfId="0" applyBorder="1"/>
    <xf numFmtId="0" fontId="27" fillId="12" borderId="47" xfId="0" applyFont="1" applyFill="1" applyBorder="1" applyAlignment="1">
      <alignment horizontal="center" vertical="center" wrapText="1"/>
    </xf>
    <xf numFmtId="0" fontId="27" fillId="12" borderId="5" xfId="0" applyFont="1" applyFill="1" applyBorder="1" applyAlignment="1">
      <alignment horizontal="center" vertical="center" wrapText="1"/>
    </xf>
    <xf numFmtId="0" fontId="27" fillId="12" borderId="92" xfId="0" applyFont="1" applyFill="1" applyBorder="1" applyAlignment="1">
      <alignment horizontal="center" vertical="center" wrapText="1"/>
    </xf>
    <xf numFmtId="0" fontId="44" fillId="10" borderId="58" xfId="0" applyFont="1" applyFill="1" applyBorder="1" applyAlignment="1">
      <alignment horizontal="center" vertical="top" wrapText="1"/>
    </xf>
    <xf numFmtId="0" fontId="44" fillId="10" borderId="59" xfId="0" applyFont="1" applyFill="1" applyBorder="1" applyAlignment="1">
      <alignment horizontal="center" vertical="top" wrapText="1"/>
    </xf>
    <xf numFmtId="0" fontId="44" fillId="10" borderId="60" xfId="0" applyFont="1" applyFill="1" applyBorder="1" applyAlignment="1">
      <alignment horizontal="center" vertical="top" wrapText="1"/>
    </xf>
    <xf numFmtId="0" fontId="44" fillId="10" borderId="16" xfId="0" applyFont="1" applyFill="1" applyBorder="1" applyAlignment="1">
      <alignment horizontal="center" vertical="top" wrapText="1"/>
    </xf>
    <xf numFmtId="0" fontId="44" fillId="10" borderId="4" xfId="0" applyFont="1" applyFill="1" applyBorder="1" applyAlignment="1">
      <alignment horizontal="center" vertical="top" wrapText="1"/>
    </xf>
    <xf numFmtId="0" fontId="44" fillId="10" borderId="17" xfId="0" applyFont="1" applyFill="1" applyBorder="1" applyAlignment="1">
      <alignment horizontal="center" vertical="top" wrapText="1"/>
    </xf>
    <xf numFmtId="0" fontId="24" fillId="10" borderId="58" xfId="0" applyFont="1" applyFill="1" applyBorder="1" applyAlignment="1">
      <alignment horizontal="center" vertical="center" wrapText="1"/>
    </xf>
    <xf numFmtId="0" fontId="24" fillId="10" borderId="59"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0" borderId="1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37" fillId="6" borderId="47"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37" fillId="6" borderId="92" xfId="0" applyFont="1" applyFill="1" applyBorder="1" applyAlignment="1">
      <alignment horizontal="center" vertical="center" wrapText="1"/>
    </xf>
    <xf numFmtId="0" fontId="30" fillId="0" borderId="4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7" xfId="0" applyFont="1" applyBorder="1" applyAlignment="1">
      <alignment horizontal="right" vertical="center"/>
    </xf>
    <xf numFmtId="0" fontId="30" fillId="0" borderId="5" xfId="0" applyFont="1" applyBorder="1" applyAlignment="1">
      <alignment horizontal="right" vertical="center"/>
    </xf>
    <xf numFmtId="0" fontId="30" fillId="0" borderId="92" xfId="0" applyFont="1" applyBorder="1" applyAlignment="1">
      <alignment horizontal="right" vertical="center"/>
    </xf>
    <xf numFmtId="164" fontId="31" fillId="3" borderId="58" xfId="0" applyNumberFormat="1" applyFont="1" applyFill="1" applyBorder="1" applyAlignment="1">
      <alignment horizontal="center" vertical="center"/>
    </xf>
    <xf numFmtId="164" fontId="31" fillId="3" borderId="60" xfId="0" applyNumberFormat="1" applyFont="1" applyFill="1" applyBorder="1" applyAlignment="1">
      <alignment horizontal="center" vertical="center"/>
    </xf>
    <xf numFmtId="164" fontId="31" fillId="3" borderId="16" xfId="0" applyNumberFormat="1" applyFont="1" applyFill="1" applyBorder="1" applyAlignment="1">
      <alignment horizontal="center" vertical="center"/>
    </xf>
    <xf numFmtId="164" fontId="31" fillId="3" borderId="17" xfId="0" applyNumberFormat="1" applyFont="1" applyFill="1" applyBorder="1" applyAlignment="1">
      <alignment horizontal="center" vertical="center"/>
    </xf>
    <xf numFmtId="164" fontId="31" fillId="3" borderId="14" xfId="0" applyNumberFormat="1" applyFont="1" applyFill="1" applyBorder="1" applyAlignment="1" applyProtection="1">
      <alignment horizontal="center" vertical="center"/>
      <protection hidden="1"/>
    </xf>
    <xf numFmtId="164" fontId="31" fillId="3" borderId="13" xfId="0" applyNumberFormat="1" applyFont="1" applyFill="1" applyBorder="1" applyAlignment="1" applyProtection="1">
      <alignment horizontal="center" vertical="center"/>
      <protection hidden="1"/>
    </xf>
    <xf numFmtId="164" fontId="45" fillId="0" borderId="0" xfId="3" applyNumberFormat="1" applyFont="1" applyAlignment="1" applyProtection="1">
      <alignment horizontal="center"/>
      <protection locked="0"/>
    </xf>
    <xf numFmtId="164" fontId="31" fillId="3" borderId="47" xfId="0" applyNumberFormat="1" applyFont="1" applyFill="1" applyBorder="1" applyAlignment="1">
      <alignment horizontal="center" vertical="center"/>
    </xf>
    <xf numFmtId="164" fontId="31" fillId="3" borderId="92" xfId="0" applyNumberFormat="1" applyFont="1" applyFill="1" applyBorder="1" applyAlignment="1">
      <alignment horizontal="center" vertical="center"/>
    </xf>
    <xf numFmtId="164" fontId="31" fillId="3" borderId="16" xfId="0" applyNumberFormat="1" applyFont="1" applyFill="1" applyBorder="1" applyAlignment="1">
      <alignment horizontal="right" vertical="center"/>
    </xf>
    <xf numFmtId="164" fontId="31" fillId="3" borderId="17" xfId="0" applyNumberFormat="1" applyFont="1" applyFill="1" applyBorder="1" applyAlignment="1">
      <alignment horizontal="right" vertical="center"/>
    </xf>
    <xf numFmtId="164" fontId="31" fillId="3" borderId="47" xfId="0" applyNumberFormat="1" applyFont="1" applyFill="1" applyBorder="1" applyAlignment="1">
      <alignment horizontal="right" vertical="center"/>
    </xf>
    <xf numFmtId="164" fontId="31" fillId="3" borderId="92" xfId="0" applyNumberFormat="1" applyFont="1" applyFill="1" applyBorder="1" applyAlignment="1">
      <alignment horizontal="right" vertical="center"/>
    </xf>
  </cellXfs>
  <cellStyles count="5">
    <cellStyle name="Comma" xfId="1" builtinId="3"/>
    <cellStyle name="Currency" xfId="2" builtinId="4"/>
    <cellStyle name="Hyperlink" xfId="3" builtinId="8"/>
    <cellStyle name="Normal" xfId="0" builtinId="0"/>
    <cellStyle name="Percent" xfId="4" builtinId="5"/>
  </cellStyles>
  <dxfs count="2">
    <dxf>
      <fill>
        <patternFill>
          <bgColor rgb="FFFF0000"/>
        </patternFill>
      </fill>
    </dxf>
    <dxf>
      <fill>
        <patternFill>
          <bgColor theme="0" tint="-0.2499465926084170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Q93"/>
  <sheetViews>
    <sheetView showGridLines="0" tabSelected="1" zoomScaleNormal="100" workbookViewId="0">
      <selection activeCell="I25" sqref="I25"/>
    </sheetView>
  </sheetViews>
  <sheetFormatPr defaultRowHeight="14.4"/>
  <cols>
    <col min="1" max="1" width="14.69921875" customWidth="1"/>
    <col min="2" max="2" width="16.296875" customWidth="1"/>
    <col min="3" max="3" width="30.8984375" customWidth="1"/>
    <col min="4" max="4" width="14.8984375" customWidth="1"/>
    <col min="5" max="5" width="14.59765625" customWidth="1"/>
    <col min="6" max="6" width="0.8984375" customWidth="1"/>
    <col min="7" max="7" width="5.3984375" customWidth="1"/>
    <col min="8" max="8" width="10.59765625" customWidth="1"/>
    <col min="9" max="9" width="3.8984375" customWidth="1"/>
    <col min="10" max="10" width="15.8984375" customWidth="1"/>
    <col min="11" max="11" width="8.3984375" customWidth="1"/>
    <col min="12" max="12" width="5.09765625" customWidth="1"/>
    <col min="13" max="13" width="0.3984375" style="12" customWidth="1"/>
    <col min="14" max="14" width="14.59765625" style="12" customWidth="1"/>
    <col min="15" max="15" width="14.3984375" style="12" customWidth="1"/>
    <col min="16" max="22" width="10.3984375" style="12" customWidth="1"/>
    <col min="23" max="25" width="5.3984375" style="12" customWidth="1"/>
    <col min="26" max="28" width="4.3984375" style="12" customWidth="1"/>
    <col min="29" max="29" width="11.69921875" style="12" customWidth="1"/>
    <col min="30" max="30" width="12.3984375" style="12" customWidth="1"/>
    <col min="31" max="31" width="13.296875" style="12" customWidth="1"/>
    <col min="32" max="32" width="19.59765625" style="12" customWidth="1"/>
    <col min="33" max="34" width="9.3984375" style="12" customWidth="1"/>
    <col min="35" max="35" width="11.09765625" style="12" customWidth="1"/>
    <col min="36" max="36" width="4.3984375" style="12" customWidth="1"/>
    <col min="37" max="38" width="7.296875" style="12" customWidth="1"/>
    <col min="39" max="39" width="36.59765625" style="12" customWidth="1"/>
    <col min="40" max="63" width="4.3984375" style="12" customWidth="1"/>
    <col min="65" max="67" width="9.09765625" style="14" customWidth="1"/>
  </cols>
  <sheetData>
    <row r="1" spans="1:69" ht="38.299999999999997" customHeight="1" thickTop="1" thickBot="1">
      <c r="A1" s="139" t="s">
        <v>93</v>
      </c>
      <c r="B1" s="140"/>
      <c r="C1" s="140"/>
      <c r="D1" s="140"/>
      <c r="E1" s="140"/>
      <c r="F1" s="140"/>
      <c r="G1" s="140"/>
      <c r="H1" s="140"/>
      <c r="I1" s="140"/>
      <c r="J1" s="140"/>
      <c r="K1" s="140"/>
      <c r="L1" s="141"/>
      <c r="O1" s="163" t="s">
        <v>90</v>
      </c>
      <c r="P1" s="163"/>
      <c r="Q1" s="163"/>
      <c r="R1" s="31"/>
      <c r="S1" s="31"/>
      <c r="T1" s="31"/>
      <c r="U1" s="31"/>
      <c r="V1" s="31"/>
      <c r="W1" s="75"/>
      <c r="X1" s="75"/>
      <c r="Y1" s="122" t="s">
        <v>92</v>
      </c>
      <c r="Z1" s="123"/>
      <c r="AA1" s="123"/>
      <c r="AB1" s="123"/>
      <c r="AC1" s="123"/>
      <c r="AD1" s="123"/>
      <c r="AE1" s="123"/>
      <c r="AF1" s="124"/>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 customHeight="1" thickTop="1" thickBot="1">
      <c r="A2" s="55"/>
      <c r="B2" s="47"/>
      <c r="C2" s="47"/>
      <c r="D2" s="47"/>
      <c r="E2" s="47"/>
      <c r="F2" s="47"/>
      <c r="G2" s="47"/>
      <c r="H2" s="47"/>
      <c r="I2" s="47"/>
      <c r="J2" s="47"/>
      <c r="K2" s="47"/>
      <c r="L2" s="47"/>
      <c r="W2" s="76"/>
      <c r="X2" s="76"/>
      <c r="Y2" s="125"/>
      <c r="Z2" s="126"/>
      <c r="AA2" s="126"/>
      <c r="AB2" s="126"/>
      <c r="AC2" s="126"/>
      <c r="AD2" s="126"/>
      <c r="AE2" s="126"/>
      <c r="AF2" s="127"/>
      <c r="AG2" s="76"/>
      <c r="AH2" s="76"/>
    </row>
    <row r="3" spans="1:69" ht="36" customHeight="1" thickTop="1">
      <c r="A3" s="220" t="s">
        <v>94</v>
      </c>
      <c r="B3" s="221"/>
      <c r="C3" s="221"/>
      <c r="D3" s="221"/>
      <c r="E3" s="222"/>
      <c r="F3" s="2"/>
      <c r="G3" s="146" t="s">
        <v>83</v>
      </c>
      <c r="H3" s="147"/>
      <c r="I3" s="147"/>
      <c r="J3" s="147"/>
      <c r="K3" s="147"/>
      <c r="L3" s="148"/>
      <c r="R3" s="35"/>
      <c r="S3" s="35"/>
      <c r="T3" s="35"/>
      <c r="U3" s="35"/>
      <c r="V3" s="35"/>
      <c r="W3" s="77"/>
      <c r="X3" s="77"/>
      <c r="Y3" s="125"/>
      <c r="Z3" s="126"/>
      <c r="AA3" s="126"/>
      <c r="AB3" s="126"/>
      <c r="AC3" s="126"/>
      <c r="AD3" s="126"/>
      <c r="AE3" s="126"/>
      <c r="AF3" s="12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c r="A4" s="144" t="s">
        <v>68</v>
      </c>
      <c r="B4" s="145"/>
      <c r="C4" s="145"/>
      <c r="D4" s="223" t="s">
        <v>65</v>
      </c>
      <c r="E4" s="224"/>
      <c r="F4" s="2"/>
      <c r="G4" s="149"/>
      <c r="H4" s="150"/>
      <c r="I4" s="150"/>
      <c r="J4" s="150"/>
      <c r="K4" s="150"/>
      <c r="L4" s="151"/>
      <c r="N4" s="97"/>
      <c r="O4" s="98"/>
      <c r="P4" s="99"/>
      <c r="Q4" s="35"/>
      <c r="R4" s="35"/>
      <c r="S4" s="35"/>
      <c r="T4" s="35"/>
      <c r="U4" s="35"/>
      <c r="V4" s="35"/>
      <c r="W4" s="77"/>
      <c r="X4" s="77"/>
      <c r="Y4" s="125"/>
      <c r="Z4" s="126"/>
      <c r="AA4" s="126"/>
      <c r="AB4" s="126"/>
      <c r="AC4" s="126"/>
      <c r="AD4" s="126"/>
      <c r="AE4" s="126"/>
      <c r="AF4" s="12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8" customHeight="1">
      <c r="A5" s="142" t="s">
        <v>42</v>
      </c>
      <c r="B5" s="143"/>
      <c r="C5" s="143"/>
      <c r="D5" s="143"/>
      <c r="E5" s="57"/>
      <c r="F5" s="3"/>
      <c r="G5" s="217" t="s">
        <v>82</v>
      </c>
      <c r="H5" s="218"/>
      <c r="I5" s="218"/>
      <c r="J5" s="218"/>
      <c r="K5" s="218"/>
      <c r="L5" s="219"/>
      <c r="N5" s="97"/>
      <c r="O5" s="98"/>
      <c r="P5" s="99"/>
      <c r="Q5" s="37"/>
      <c r="R5" s="37"/>
      <c r="S5" s="37"/>
      <c r="T5" s="37"/>
      <c r="U5" s="37"/>
      <c r="V5" s="37"/>
      <c r="W5" s="78"/>
      <c r="X5" s="78"/>
      <c r="Y5" s="125"/>
      <c r="Z5" s="126"/>
      <c r="AA5" s="126"/>
      <c r="AB5" s="126"/>
      <c r="AC5" s="126"/>
      <c r="AD5" s="126"/>
      <c r="AE5" s="126"/>
      <c r="AF5" s="12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c r="A6" s="152" t="s">
        <v>43</v>
      </c>
      <c r="B6" s="153"/>
      <c r="C6" s="153"/>
      <c r="D6" s="153"/>
      <c r="E6" s="58"/>
      <c r="F6" s="3"/>
      <c r="G6" s="164" t="s">
        <v>51</v>
      </c>
      <c r="H6" s="165"/>
      <c r="I6" s="61">
        <v>1</v>
      </c>
      <c r="J6" s="38"/>
      <c r="K6" s="61">
        <v>1</v>
      </c>
      <c r="L6" s="49"/>
      <c r="O6" s="32"/>
      <c r="P6" s="32"/>
      <c r="Q6" s="32"/>
      <c r="R6" s="32"/>
      <c r="S6" s="32"/>
      <c r="T6" s="32"/>
      <c r="U6" s="32"/>
      <c r="V6" s="32"/>
      <c r="W6" s="79"/>
      <c r="X6" s="79"/>
      <c r="Y6" s="125"/>
      <c r="Z6" s="126"/>
      <c r="AA6" s="126"/>
      <c r="AB6" s="126"/>
      <c r="AC6" s="126"/>
      <c r="AD6" s="126"/>
      <c r="AE6" s="126"/>
      <c r="AF6" s="12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c r="A7" s="154" t="s">
        <v>84</v>
      </c>
      <c r="B7" s="155"/>
      <c r="C7" s="155"/>
      <c r="D7" s="156"/>
      <c r="E7" s="117">
        <f>IF(ISERROR(E5/E6),0, E5/E6)</f>
        <v>0</v>
      </c>
      <c r="F7" s="4"/>
      <c r="G7" s="164" t="s">
        <v>52</v>
      </c>
      <c r="H7" s="165"/>
      <c r="I7" s="62">
        <v>1</v>
      </c>
      <c r="J7" s="11"/>
      <c r="K7" s="62">
        <v>1</v>
      </c>
      <c r="L7" s="50"/>
      <c r="O7" s="33"/>
      <c r="P7" s="33"/>
      <c r="Q7" s="33"/>
      <c r="R7" s="33"/>
      <c r="S7" s="33"/>
      <c r="T7" s="33"/>
      <c r="U7" s="33"/>
      <c r="V7" s="33"/>
      <c r="W7" s="80"/>
      <c r="X7" s="80"/>
      <c r="Y7" s="125" t="s">
        <v>64</v>
      </c>
      <c r="Z7" s="126"/>
      <c r="AA7" s="126"/>
      <c r="AB7" s="126"/>
      <c r="AC7" s="126"/>
      <c r="AD7" s="126"/>
      <c r="AE7" s="126"/>
      <c r="AF7" s="12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c r="A8" s="237" t="s">
        <v>80</v>
      </c>
      <c r="B8" s="155"/>
      <c r="C8" s="155"/>
      <c r="D8" s="155"/>
      <c r="E8" s="118">
        <f>IF(E7*1.6&gt;=1,1,IF(E7&lt;0.3,0,E7*1.6))</f>
        <v>0</v>
      </c>
      <c r="F8" s="4"/>
      <c r="G8" s="157" t="s">
        <v>87</v>
      </c>
      <c r="H8" s="158"/>
      <c r="I8" s="158"/>
      <c r="J8" s="158"/>
      <c r="K8" s="158"/>
      <c r="L8" s="159"/>
      <c r="O8" s="120"/>
      <c r="P8" s="33"/>
      <c r="Q8" s="33"/>
      <c r="R8" s="33"/>
      <c r="S8" s="33"/>
      <c r="T8" s="33"/>
      <c r="U8" s="33"/>
      <c r="V8" s="33"/>
      <c r="W8" s="80"/>
      <c r="X8" s="80"/>
      <c r="Y8" s="128" t="s">
        <v>67</v>
      </c>
      <c r="Z8" s="129"/>
      <c r="AA8" s="129"/>
      <c r="AB8" s="129"/>
      <c r="AC8" s="129"/>
      <c r="AD8" s="129"/>
      <c r="AE8" s="129"/>
      <c r="AF8" s="130"/>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 customHeight="1" thickBot="1">
      <c r="A9" s="131" t="s">
        <v>79</v>
      </c>
      <c r="B9" s="132"/>
      <c r="C9" s="132"/>
      <c r="D9" s="132"/>
      <c r="E9" s="119">
        <f>IF(1-E8 = 1, 0, 1-E8)</f>
        <v>0</v>
      </c>
      <c r="F9" s="5"/>
      <c r="G9" s="160">
        <v>1</v>
      </c>
      <c r="H9" s="161"/>
      <c r="I9" s="161"/>
      <c r="J9" s="161">
        <v>1</v>
      </c>
      <c r="K9" s="161"/>
      <c r="L9" s="162"/>
      <c r="O9" s="96"/>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 customHeight="1" thickTop="1" thickBot="1">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700000000000003" customHeight="1" thickTop="1" thickBot="1">
      <c r="A11" s="133" t="s">
        <v>85</v>
      </c>
      <c r="B11" s="134"/>
      <c r="C11" s="134"/>
      <c r="D11" s="134"/>
      <c r="E11" s="135"/>
      <c r="F11" s="5"/>
      <c r="G11" s="136" t="s">
        <v>78</v>
      </c>
      <c r="H11" s="137"/>
      <c r="I11" s="137"/>
      <c r="J11" s="137"/>
      <c r="K11" s="137"/>
      <c r="L11" s="138"/>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c r="A12" s="142" t="s">
        <v>62</v>
      </c>
      <c r="B12" s="240"/>
      <c r="C12" s="240"/>
      <c r="D12" s="240"/>
      <c r="E12" s="57"/>
      <c r="F12" s="5"/>
      <c r="G12" s="238" t="s">
        <v>53</v>
      </c>
      <c r="H12" s="239"/>
      <c r="I12" s="239"/>
      <c r="J12" s="239"/>
      <c r="K12" s="196">
        <f>INDEX(LunchFree,I6)*D17+INDEX(LunchPaid,I7)*D18+INDEX(sixcents,G9)*E12</f>
        <v>0</v>
      </c>
      <c r="L12" s="197"/>
      <c r="P12" s="56"/>
      <c r="Q12" s="56"/>
      <c r="R12" s="56"/>
      <c r="S12" s="56"/>
      <c r="T12" s="56"/>
      <c r="U12" s="56"/>
      <c r="V12" s="56"/>
      <c r="W12" s="76"/>
      <c r="X12" s="76"/>
      <c r="Y12" s="76"/>
      <c r="Z12" s="76"/>
      <c r="AA12" s="76"/>
      <c r="AB12" s="76"/>
      <c r="AC12" s="76"/>
      <c r="AD12" s="76"/>
      <c r="AE12" s="76"/>
      <c r="AF12" s="76"/>
      <c r="AG12" s="76"/>
      <c r="AH12" s="76"/>
      <c r="BQ12" s="14"/>
    </row>
    <row r="13" spans="1:69" s="13" customFormat="1" ht="21.05" customHeight="1" thickBot="1">
      <c r="A13" s="152" t="s">
        <v>63</v>
      </c>
      <c r="B13" s="241"/>
      <c r="C13" s="241"/>
      <c r="D13" s="241">
        <v>965</v>
      </c>
      <c r="E13" s="58"/>
      <c r="F13" s="12"/>
      <c r="G13" s="227" t="s">
        <v>54</v>
      </c>
      <c r="H13" s="228"/>
      <c r="I13" s="228"/>
      <c r="J13" s="228"/>
      <c r="K13" s="233">
        <f>INDEX(Breakfree,K6)*D19+INDEX(Breakpaid,K7)*D20</f>
        <v>0</v>
      </c>
      <c r="L13" s="234"/>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05" customHeight="1" thickTop="1" thickBot="1">
      <c r="A14" s="242" t="s">
        <v>77</v>
      </c>
      <c r="B14" s="243"/>
      <c r="C14" s="243"/>
      <c r="D14" s="243">
        <f>D12+D13</f>
        <v>965</v>
      </c>
      <c r="E14" s="103">
        <f>E12+E13</f>
        <v>0</v>
      </c>
      <c r="F14" s="12"/>
      <c r="G14" s="244" t="s">
        <v>55</v>
      </c>
      <c r="H14" s="245"/>
      <c r="I14" s="245"/>
      <c r="J14" s="246"/>
      <c r="K14" s="229">
        <f>K12+K13</f>
        <v>0</v>
      </c>
      <c r="L14" s="230"/>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1.95" customHeight="1" thickTop="1" thickBot="1">
      <c r="A15" s="180" t="s">
        <v>88</v>
      </c>
      <c r="B15" s="181"/>
      <c r="C15" s="235"/>
      <c r="D15" s="104" t="s">
        <v>75</v>
      </c>
      <c r="E15" s="105" t="s">
        <v>76</v>
      </c>
      <c r="F15" s="12"/>
      <c r="G15" s="247"/>
      <c r="H15" s="248"/>
      <c r="I15" s="248"/>
      <c r="J15" s="249"/>
      <c r="K15" s="231"/>
      <c r="L15" s="232"/>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049999999999997" customHeight="1" thickBot="1">
      <c r="A16" s="183"/>
      <c r="B16" s="184"/>
      <c r="C16" s="236"/>
      <c r="D16" s="106"/>
      <c r="E16" s="107"/>
      <c r="F16" s="18"/>
      <c r="G16" s="225" t="s">
        <v>56</v>
      </c>
      <c r="H16" s="226"/>
      <c r="I16" s="226"/>
      <c r="J16" s="226"/>
      <c r="K16" s="196">
        <f>INDEX(LunchFree,I6)*E8+INDEX(LunchPaid,I7)*E9+INDEX(sixcents,G9)</f>
        <v>0</v>
      </c>
      <c r="L16" s="197"/>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c r="A17" s="193" t="s">
        <v>10</v>
      </c>
      <c r="B17" s="194"/>
      <c r="C17" s="195"/>
      <c r="D17" s="191">
        <f>ROUND(((E12*D16)+E12)*E8,0)</f>
        <v>0</v>
      </c>
      <c r="E17" s="192"/>
      <c r="F17" s="17"/>
      <c r="G17" s="215" t="s">
        <v>57</v>
      </c>
      <c r="H17" s="216"/>
      <c r="I17" s="216"/>
      <c r="J17" s="216"/>
      <c r="K17" s="213">
        <f>INDEX(Breakfree,K6)*E8+INDEX(Breakpaid,K7)*E9</f>
        <v>0</v>
      </c>
      <c r="L17" s="214"/>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c r="A18" s="206" t="s">
        <v>11</v>
      </c>
      <c r="B18" s="207"/>
      <c r="C18" s="208"/>
      <c r="D18" s="209">
        <f>ROUND(((E12*D16)+E12)-D17,0)</f>
        <v>0</v>
      </c>
      <c r="E18" s="210"/>
      <c r="F18" s="17"/>
      <c r="G18" s="188" t="s">
        <v>81</v>
      </c>
      <c r="H18" s="189"/>
      <c r="I18" s="189"/>
      <c r="J18" s="189"/>
      <c r="K18" s="189"/>
      <c r="L18" s="190"/>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5" customHeight="1" thickTop="1" thickBot="1">
      <c r="A19" s="206" t="s">
        <v>12</v>
      </c>
      <c r="B19" s="207"/>
      <c r="C19" s="208"/>
      <c r="D19" s="209">
        <f>ROUND(((E13*E16)+E13)*E8,0)</f>
        <v>0</v>
      </c>
      <c r="E19" s="210"/>
      <c r="F19" s="5"/>
      <c r="G19" s="211" t="s">
        <v>60</v>
      </c>
      <c r="H19" s="212"/>
      <c r="I19" s="212"/>
      <c r="J19" s="212"/>
      <c r="K19" s="202">
        <f>(E21-K16)*((E12*D16)+E12)</f>
        <v>0</v>
      </c>
      <c r="L19" s="203"/>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8" customHeight="1" thickBot="1">
      <c r="A20" s="177" t="s">
        <v>13</v>
      </c>
      <c r="B20" s="178"/>
      <c r="C20" s="179"/>
      <c r="D20" s="169">
        <f>ROUND(((E13*E16)+E13)-D19,0)</f>
        <v>0</v>
      </c>
      <c r="E20" s="170"/>
      <c r="F20" s="6"/>
      <c r="G20" s="186" t="s">
        <v>61</v>
      </c>
      <c r="H20" s="187"/>
      <c r="I20" s="187"/>
      <c r="J20" s="187"/>
      <c r="K20" s="204">
        <f>(E22-K17)*((E13*E16)+E13)</f>
        <v>0</v>
      </c>
      <c r="L20" s="205"/>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c r="A21" s="180" t="s">
        <v>86</v>
      </c>
      <c r="B21" s="181"/>
      <c r="C21" s="182"/>
      <c r="D21" s="100" t="s">
        <v>58</v>
      </c>
      <c r="E21" s="101"/>
      <c r="F21" s="5"/>
      <c r="G21" s="171" t="s">
        <v>66</v>
      </c>
      <c r="H21" s="172"/>
      <c r="I21" s="172"/>
      <c r="J21" s="172"/>
      <c r="K21" s="198">
        <f>K19+K20</f>
        <v>0</v>
      </c>
      <c r="L21" s="199"/>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c r="A22" s="183"/>
      <c r="B22" s="184"/>
      <c r="C22" s="185"/>
      <c r="D22" s="108" t="s">
        <v>59</v>
      </c>
      <c r="E22" s="109"/>
      <c r="F22" s="52"/>
      <c r="G22" s="173"/>
      <c r="H22" s="174"/>
      <c r="I22" s="174"/>
      <c r="J22" s="174"/>
      <c r="K22" s="200"/>
      <c r="L22" s="201"/>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25" customHeight="1" thickTop="1">
      <c r="A23" s="175" t="s">
        <v>0</v>
      </c>
      <c r="B23" s="176"/>
      <c r="C23" s="176"/>
      <c r="D23" s="176"/>
    </row>
    <row r="24" spans="1:69" ht="57.05" customHeight="1">
      <c r="A24" s="167" t="s">
        <v>14</v>
      </c>
      <c r="B24" s="168"/>
      <c r="C24" s="168"/>
      <c r="D24" s="168"/>
    </row>
    <row r="25" spans="1:69" ht="24.05" customHeight="1">
      <c r="A25" s="166" t="s">
        <v>1</v>
      </c>
      <c r="B25" s="166"/>
      <c r="C25" s="166" t="s">
        <v>2</v>
      </c>
      <c r="D25" s="166"/>
      <c r="G25" s="14"/>
    </row>
    <row r="26" spans="1:69" ht="21.75" customHeight="1">
      <c r="A26" s="10" t="s">
        <v>3</v>
      </c>
      <c r="B26" s="10" t="s">
        <v>4</v>
      </c>
      <c r="C26" s="10" t="s">
        <v>3</v>
      </c>
      <c r="D26" s="10" t="s">
        <v>4</v>
      </c>
    </row>
    <row r="27" spans="1:69" ht="15" customHeight="1">
      <c r="A27" s="60">
        <v>0</v>
      </c>
      <c r="B27" s="60">
        <v>0</v>
      </c>
      <c r="C27" s="60">
        <v>0</v>
      </c>
      <c r="D27" s="60">
        <v>0</v>
      </c>
    </row>
    <row r="28" spans="1:69" ht="15" customHeight="1">
      <c r="A28" s="115" t="s">
        <v>8</v>
      </c>
      <c r="B28" s="115" t="s">
        <v>8</v>
      </c>
      <c r="C28" s="115" t="s">
        <v>8</v>
      </c>
      <c r="D28" s="115" t="s">
        <v>8</v>
      </c>
    </row>
    <row r="29" spans="1:69" ht="15" customHeight="1">
      <c r="A29" s="59">
        <v>2.93</v>
      </c>
      <c r="B29" s="59">
        <v>0.28000000000000003</v>
      </c>
      <c r="C29" s="59">
        <v>1.58</v>
      </c>
      <c r="D29" s="59">
        <v>0.28000000000000003</v>
      </c>
    </row>
    <row r="30" spans="1:69" ht="15" customHeight="1">
      <c r="A30" s="59">
        <v>2.95</v>
      </c>
      <c r="B30" s="59">
        <v>0.3</v>
      </c>
      <c r="C30" s="59">
        <v>1.89</v>
      </c>
      <c r="D30" s="59">
        <v>0.28000000000000003</v>
      </c>
    </row>
    <row r="31" spans="1:69">
      <c r="A31" s="59">
        <v>3.1</v>
      </c>
      <c r="B31" s="59">
        <v>0.36</v>
      </c>
      <c r="C31" s="59" t="s">
        <v>5</v>
      </c>
      <c r="D31" s="59" t="s">
        <v>5</v>
      </c>
    </row>
    <row r="32" spans="1:69">
      <c r="A32" s="116" t="s">
        <v>5</v>
      </c>
      <c r="B32" s="59" t="s">
        <v>5</v>
      </c>
      <c r="C32" s="59">
        <v>2.5299999999999998</v>
      </c>
      <c r="D32" s="59">
        <v>0.41</v>
      </c>
    </row>
    <row r="33" spans="1:10">
      <c r="A33" s="59">
        <v>4.74</v>
      </c>
      <c r="B33" s="59">
        <v>0.45</v>
      </c>
      <c r="C33" s="59">
        <v>3.03</v>
      </c>
      <c r="D33" s="59">
        <v>0.41</v>
      </c>
    </row>
    <row r="34" spans="1:10">
      <c r="A34" s="59">
        <v>4.76</v>
      </c>
      <c r="B34" s="59">
        <v>0.47</v>
      </c>
      <c r="C34" s="59" t="s">
        <v>6</v>
      </c>
      <c r="D34" s="59" t="s">
        <v>6</v>
      </c>
    </row>
    <row r="35" spans="1:10">
      <c r="A35" s="59">
        <v>5</v>
      </c>
      <c r="B35" s="59">
        <v>0.56999999999999995</v>
      </c>
      <c r="C35" s="59">
        <v>1.85</v>
      </c>
      <c r="D35" s="59">
        <v>0.31</v>
      </c>
    </row>
    <row r="36" spans="1:10">
      <c r="A36" s="116" t="s">
        <v>6</v>
      </c>
      <c r="B36" s="59" t="s">
        <v>6</v>
      </c>
      <c r="C36" s="59">
        <v>2.21</v>
      </c>
      <c r="D36" s="59">
        <v>0.31</v>
      </c>
    </row>
    <row r="37" spans="1:10">
      <c r="A37" s="59">
        <v>3.42</v>
      </c>
      <c r="B37" s="59">
        <v>0.32</v>
      </c>
      <c r="C37" s="59" t="s">
        <v>7</v>
      </c>
      <c r="D37" s="60" t="s">
        <v>7</v>
      </c>
    </row>
    <row r="38" spans="1:10">
      <c r="A38" s="59">
        <v>3.44</v>
      </c>
      <c r="B38" s="59">
        <v>0.34</v>
      </c>
      <c r="C38" s="60"/>
      <c r="D38" s="60"/>
    </row>
    <row r="39" spans="1:10">
      <c r="A39" s="59">
        <v>3.62</v>
      </c>
      <c r="B39" s="59">
        <v>0.41</v>
      </c>
      <c r="C39" s="60"/>
      <c r="D39" s="60"/>
    </row>
    <row r="40" spans="1:10">
      <c r="A40" s="116" t="s">
        <v>7</v>
      </c>
      <c r="B40" s="115" t="s">
        <v>7</v>
      </c>
      <c r="C40" s="60"/>
      <c r="D40" s="60"/>
    </row>
    <row r="41" spans="1:10">
      <c r="A41" s="59"/>
      <c r="B41" s="60"/>
      <c r="C41" s="60"/>
      <c r="D41" s="60"/>
    </row>
    <row r="42" spans="1:10">
      <c r="A42" s="60"/>
      <c r="B42" s="60"/>
      <c r="C42" s="60"/>
      <c r="D42" s="60"/>
    </row>
    <row r="43" spans="1:10">
      <c r="A43" s="60"/>
      <c r="B43" s="60"/>
      <c r="C43" s="60"/>
      <c r="D43" s="60"/>
    </row>
    <row r="44" spans="1:10">
      <c r="A44" s="60"/>
      <c r="B44" s="60"/>
      <c r="C44" s="60"/>
      <c r="D44" s="60"/>
    </row>
    <row r="45" spans="1:10">
      <c r="A45" s="60"/>
      <c r="B45" s="60"/>
      <c r="C45" s="60"/>
      <c r="D45" s="60"/>
      <c r="G45" s="41"/>
      <c r="H45" s="41"/>
      <c r="I45" s="41"/>
      <c r="J45" s="41"/>
    </row>
    <row r="46" spans="1:10">
      <c r="A46" s="60"/>
      <c r="B46" s="60"/>
      <c r="C46" s="60"/>
      <c r="D46" s="60"/>
      <c r="F46" s="41"/>
      <c r="G46" s="43"/>
      <c r="H46" s="43" t="s">
        <v>19</v>
      </c>
      <c r="I46" s="43"/>
      <c r="J46" s="43" t="s">
        <v>20</v>
      </c>
    </row>
    <row r="47" spans="1:10">
      <c r="A47" s="60"/>
      <c r="B47" s="60"/>
      <c r="C47" s="60"/>
      <c r="D47" s="60"/>
      <c r="E47" s="41"/>
      <c r="F47" s="43"/>
      <c r="G47" s="43"/>
      <c r="H47" s="43"/>
      <c r="I47" s="43"/>
      <c r="J47" s="43"/>
    </row>
    <row r="48" spans="1:10">
      <c r="A48" s="60"/>
      <c r="B48" s="60"/>
      <c r="C48" s="60"/>
      <c r="D48" s="60"/>
      <c r="E48" s="42"/>
      <c r="F48" s="43"/>
      <c r="G48" s="43"/>
      <c r="H48" s="43" t="s">
        <v>15</v>
      </c>
      <c r="I48" s="43"/>
      <c r="J48" s="43" t="s">
        <v>15</v>
      </c>
    </row>
    <row r="49" spans="1:63">
      <c r="A49" s="60"/>
      <c r="B49" s="60"/>
      <c r="C49" s="60"/>
      <c r="D49" s="60"/>
      <c r="E49" s="44"/>
      <c r="F49" s="43"/>
      <c r="G49" s="43"/>
      <c r="H49" s="43" t="s">
        <v>16</v>
      </c>
      <c r="I49" s="43"/>
      <c r="J49" s="43" t="s">
        <v>16</v>
      </c>
    </row>
    <row r="50" spans="1:63">
      <c r="A50" s="60" t="s">
        <v>9</v>
      </c>
      <c r="B50" s="60"/>
      <c r="C50" s="60"/>
      <c r="D50" s="60"/>
      <c r="E50" s="102">
        <v>0</v>
      </c>
      <c r="F50" s="43"/>
    </row>
    <row r="51" spans="1:63">
      <c r="A51" s="60"/>
      <c r="B51" s="60"/>
      <c r="C51" s="60"/>
      <c r="D51" s="60"/>
      <c r="E51" s="102">
        <v>0.06</v>
      </c>
    </row>
    <row r="52" spans="1:63" s="14" customFormat="1">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8" customHeight="1">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sheetData>
  <sheetProtection password="CC62" sheet="1"/>
  <dataConsolidate/>
  <mergeCells count="55">
    <mergeCell ref="G5:L5"/>
    <mergeCell ref="A3:E3"/>
    <mergeCell ref="D4:E4"/>
    <mergeCell ref="G7:H7"/>
    <mergeCell ref="G16:J16"/>
    <mergeCell ref="K12:L12"/>
    <mergeCell ref="G13:J13"/>
    <mergeCell ref="K14:L15"/>
    <mergeCell ref="K13:L13"/>
    <mergeCell ref="A15:C16"/>
    <mergeCell ref="A8:D8"/>
    <mergeCell ref="G12:J12"/>
    <mergeCell ref="A12:D12"/>
    <mergeCell ref="A13:D13"/>
    <mergeCell ref="A14:D14"/>
    <mergeCell ref="G14:J15"/>
    <mergeCell ref="G18:L18"/>
    <mergeCell ref="D17:E17"/>
    <mergeCell ref="A17:C17"/>
    <mergeCell ref="K16:L16"/>
    <mergeCell ref="K21:L22"/>
    <mergeCell ref="K19:L19"/>
    <mergeCell ref="K20:L20"/>
    <mergeCell ref="A19:C19"/>
    <mergeCell ref="A18:C18"/>
    <mergeCell ref="D18:E18"/>
    <mergeCell ref="D19:E19"/>
    <mergeCell ref="G19:J19"/>
    <mergeCell ref="K17:L17"/>
    <mergeCell ref="G17:J17"/>
    <mergeCell ref="A25:B25"/>
    <mergeCell ref="C25:D25"/>
    <mergeCell ref="A24:D24"/>
    <mergeCell ref="D20:E20"/>
    <mergeCell ref="G21:J22"/>
    <mergeCell ref="A23:D23"/>
    <mergeCell ref="A20:C20"/>
    <mergeCell ref="A21:C22"/>
    <mergeCell ref="G20:J20"/>
    <mergeCell ref="Y1:AF6"/>
    <mergeCell ref="Y7:AF7"/>
    <mergeCell ref="Y8:AF8"/>
    <mergeCell ref="A9:D9"/>
    <mergeCell ref="A11:E11"/>
    <mergeCell ref="G11:L11"/>
    <mergeCell ref="A1:L1"/>
    <mergeCell ref="A5:D5"/>
    <mergeCell ref="A4:C4"/>
    <mergeCell ref="G3:L4"/>
    <mergeCell ref="A6:D6"/>
    <mergeCell ref="A7:D7"/>
    <mergeCell ref="G8:L8"/>
    <mergeCell ref="G9:L9"/>
    <mergeCell ref="O1:Q1"/>
    <mergeCell ref="G6:H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rintOptions horizontalCentered="1"/>
  <pageMargins left="0.15" right="0.15" top="0.8" bottom="0" header="0.17" footer="0.25"/>
  <pageSetup scale="91" orientation="landscape" r:id="rId1"/>
  <headerFooter>
    <oddHeader>&amp;RAttachment B, Memo No. 066-14
March 21, 2014
Revised March26, 2014</oddHeader>
  </headerFooter>
  <legacyDrawing r:id="rId2"/>
</worksheet>
</file>

<file path=xl/worksheets/sheet2.xml><?xml version="1.0" encoding="utf-8"?>
<worksheet xmlns="http://schemas.openxmlformats.org/spreadsheetml/2006/main" xmlns:r="http://schemas.openxmlformats.org/officeDocument/2006/relationships">
  <dimension ref="A1:H20"/>
  <sheetViews>
    <sheetView showGridLines="0" topLeftCell="A4" zoomScale="91" zoomScaleNormal="91" workbookViewId="0">
      <selection activeCell="O1" sqref="O1:Q1"/>
    </sheetView>
  </sheetViews>
  <sheetFormatPr defaultColWidth="9.09765625" defaultRowHeight="14.4"/>
  <cols>
    <col min="1" max="1" width="21.69921875" style="14" customWidth="1"/>
    <col min="2" max="2" width="15.296875" style="14" customWidth="1"/>
    <col min="3" max="3" width="14.296875" style="14" customWidth="1"/>
    <col min="4" max="4" width="25.09765625" style="14" customWidth="1"/>
    <col min="5" max="5" width="23" style="14" customWidth="1"/>
    <col min="6" max="6" width="20.09765625" style="14" customWidth="1"/>
    <col min="7" max="7" width="17.59765625" style="14" customWidth="1"/>
    <col min="8" max="8" width="15.09765625" style="14" customWidth="1"/>
    <col min="9" max="16384" width="9.09765625" style="14"/>
  </cols>
  <sheetData>
    <row r="1" spans="1:8" s="13" customFormat="1" ht="24.05" customHeight="1" thickBot="1">
      <c r="A1" s="258" t="s">
        <v>74</v>
      </c>
      <c r="B1" s="259"/>
      <c r="C1" s="259"/>
      <c r="D1" s="259"/>
      <c r="E1" s="259"/>
      <c r="F1" s="259"/>
      <c r="G1" s="259"/>
      <c r="H1" s="260"/>
    </row>
    <row r="2" spans="1:8" s="13" customFormat="1" ht="24.05" customHeight="1">
      <c r="A2" s="24"/>
      <c r="B2" s="24"/>
      <c r="C2" s="24"/>
      <c r="D2" s="112" t="s">
        <v>89</v>
      </c>
      <c r="E2" s="114"/>
      <c r="F2" s="24"/>
      <c r="G2" s="24"/>
      <c r="H2" s="24"/>
    </row>
    <row r="3" spans="1:8" s="13" customFormat="1" ht="27.8" customHeight="1">
      <c r="A3" s="262" t="s">
        <v>40</v>
      </c>
      <c r="B3" s="262"/>
      <c r="C3" s="265"/>
      <c r="D3" s="265"/>
      <c r="E3" s="262" t="s">
        <v>41</v>
      </c>
      <c r="F3" s="262"/>
      <c r="G3" s="261"/>
      <c r="H3" s="261"/>
    </row>
    <row r="4" spans="1:8" s="13" customFormat="1" ht="20.3" customHeight="1">
      <c r="A4" s="40"/>
      <c r="B4" s="40"/>
      <c r="C4" s="30"/>
      <c r="D4" s="30"/>
      <c r="E4" s="40"/>
      <c r="F4" s="40"/>
      <c r="G4" s="24"/>
      <c r="H4" s="21"/>
    </row>
    <row r="5" spans="1:8" s="13" customFormat="1" ht="13.55" customHeight="1" thickBot="1">
      <c r="A5" s="39"/>
      <c r="B5" s="30"/>
      <c r="C5" s="30"/>
      <c r="D5" s="30"/>
      <c r="F5" s="24"/>
      <c r="G5" s="24"/>
      <c r="H5" s="24"/>
    </row>
    <row r="6" spans="1:8" ht="21.75" customHeight="1">
      <c r="A6" s="252" t="s">
        <v>69</v>
      </c>
      <c r="B6" s="218"/>
      <c r="C6" s="218"/>
      <c r="D6" s="218"/>
      <c r="E6" s="218"/>
      <c r="F6" s="218"/>
      <c r="G6" s="264"/>
      <c r="H6" s="5"/>
    </row>
    <row r="7" spans="1:8" ht="21.05" customHeight="1" thickBot="1">
      <c r="A7" s="266" t="s">
        <v>73</v>
      </c>
      <c r="B7" s="267"/>
      <c r="C7" s="267"/>
      <c r="D7" s="267"/>
      <c r="E7" s="267"/>
      <c r="F7" s="267"/>
      <c r="G7" s="268"/>
      <c r="H7" s="5"/>
    </row>
    <row r="8" spans="1:8" ht="19.45" customHeight="1">
      <c r="A8" s="250" t="s">
        <v>37</v>
      </c>
      <c r="B8" s="250" t="s">
        <v>33</v>
      </c>
      <c r="C8" s="250" t="s">
        <v>34</v>
      </c>
      <c r="D8" s="250" t="s">
        <v>32</v>
      </c>
      <c r="E8" s="250" t="s">
        <v>31</v>
      </c>
      <c r="F8" s="250" t="s">
        <v>30</v>
      </c>
      <c r="G8" s="250" t="s">
        <v>29</v>
      </c>
      <c r="H8" s="25"/>
    </row>
    <row r="9" spans="1:8" ht="72" customHeight="1" thickBot="1">
      <c r="A9" s="263"/>
      <c r="B9" s="251"/>
      <c r="C9" s="251"/>
      <c r="D9" s="251"/>
      <c r="E9" s="251"/>
      <c r="F9" s="251"/>
      <c r="G9" s="251"/>
      <c r="H9" s="9"/>
    </row>
    <row r="10" spans="1:8" ht="36.75" customHeight="1" thickBot="1">
      <c r="A10" s="84" t="s">
        <v>70</v>
      </c>
      <c r="B10" s="85"/>
      <c r="C10" s="85"/>
      <c r="D10" s="94">
        <f>IF(ISERROR(B10/C10),0,B10/C10)</f>
        <v>0</v>
      </c>
      <c r="E10" s="85">
        <v>1.6</v>
      </c>
      <c r="F10" s="85"/>
      <c r="G10" s="86"/>
      <c r="H10" s="9"/>
    </row>
    <row r="11" spans="1:8" s="13" customFormat="1" ht="20.3" customHeight="1" thickBot="1">
      <c r="A11" s="12"/>
      <c r="B11" s="23"/>
      <c r="C11" s="22"/>
      <c r="D11" s="22"/>
      <c r="E11" s="22"/>
      <c r="F11" s="22"/>
      <c r="G11" s="22"/>
      <c r="H11" s="22"/>
    </row>
    <row r="12" spans="1:8" ht="18" customHeight="1">
      <c r="A12" s="252" t="s">
        <v>35</v>
      </c>
      <c r="B12" s="253"/>
      <c r="C12" s="253"/>
      <c r="D12" s="253"/>
      <c r="E12" s="253"/>
      <c r="F12" s="253"/>
      <c r="G12" s="253"/>
      <c r="H12" s="254"/>
    </row>
    <row r="13" spans="1:8" ht="35.299999999999997" customHeight="1" thickBot="1">
      <c r="A13" s="255" t="s">
        <v>36</v>
      </c>
      <c r="B13" s="256"/>
      <c r="C13" s="256"/>
      <c r="D13" s="256"/>
      <c r="E13" s="256"/>
      <c r="F13" s="256"/>
      <c r="G13" s="256"/>
      <c r="H13" s="257"/>
    </row>
    <row r="14" spans="1:8" ht="21.75" customHeight="1">
      <c r="A14" s="250" t="s">
        <v>37</v>
      </c>
      <c r="B14" s="250" t="s">
        <v>33</v>
      </c>
      <c r="C14" s="250" t="s">
        <v>34</v>
      </c>
      <c r="D14" s="250" t="s">
        <v>32</v>
      </c>
      <c r="E14" s="250" t="s">
        <v>31</v>
      </c>
      <c r="F14" s="250" t="s">
        <v>30</v>
      </c>
      <c r="G14" s="250" t="s">
        <v>29</v>
      </c>
      <c r="H14" s="250" t="s">
        <v>72</v>
      </c>
    </row>
    <row r="15" spans="1:8" ht="74.3" customHeight="1" thickBot="1">
      <c r="A15" s="251"/>
      <c r="B15" s="251"/>
      <c r="C15" s="251"/>
      <c r="D15" s="251"/>
      <c r="E15" s="251"/>
      <c r="F15" s="251"/>
      <c r="G15" s="251"/>
      <c r="H15" s="251"/>
    </row>
    <row r="16" spans="1:8" ht="28.55" customHeight="1">
      <c r="A16" s="26" t="s">
        <v>28</v>
      </c>
      <c r="B16" s="87"/>
      <c r="C16" s="87"/>
      <c r="D16" s="95">
        <f>IF(ISERROR(B16/C16),0,B16/C16)</f>
        <v>0</v>
      </c>
      <c r="E16" s="87">
        <v>1.6</v>
      </c>
      <c r="F16" s="87"/>
      <c r="G16" s="87"/>
      <c r="H16" s="90" t="s">
        <v>71</v>
      </c>
    </row>
    <row r="17" spans="1:8" ht="27.25" customHeight="1">
      <c r="A17" s="27" t="s">
        <v>27</v>
      </c>
      <c r="B17" s="60"/>
      <c r="C17" s="60"/>
      <c r="D17" s="95">
        <f>IF(ISERROR(B17/C17),0,B17/C17)</f>
        <v>0</v>
      </c>
      <c r="E17" s="60">
        <v>1.6</v>
      </c>
      <c r="F17" s="60"/>
      <c r="G17" s="60"/>
      <c r="H17" s="91"/>
    </row>
    <row r="18" spans="1:8" ht="27.25" customHeight="1">
      <c r="A18" s="27" t="s">
        <v>26</v>
      </c>
      <c r="B18" s="60"/>
      <c r="C18" s="60"/>
      <c r="D18" s="95">
        <f>IF(ISERROR(B18/C18),0,B18/C18)</f>
        <v>0</v>
      </c>
      <c r="E18" s="60">
        <v>1.6</v>
      </c>
      <c r="F18" s="60"/>
      <c r="G18" s="60"/>
      <c r="H18" s="91"/>
    </row>
    <row r="19" spans="1:8" ht="27.25" customHeight="1" thickBot="1">
      <c r="A19" s="28" t="s">
        <v>25</v>
      </c>
      <c r="B19" s="88"/>
      <c r="C19" s="88"/>
      <c r="D19" s="111">
        <f>IF(ISERROR(B19/C19),0,B19/C19)</f>
        <v>0</v>
      </c>
      <c r="E19" s="88">
        <v>1.6</v>
      </c>
      <c r="F19" s="88"/>
      <c r="G19" s="88"/>
      <c r="H19" s="92"/>
    </row>
    <row r="20" spans="1:8" ht="37.450000000000003" customHeight="1" thickTop="1" thickBot="1">
      <c r="A20" s="29" t="s">
        <v>38</v>
      </c>
      <c r="B20" s="89"/>
      <c r="C20" s="89"/>
      <c r="D20" s="110">
        <f>IF(ISERROR(B20/C20),0,B20/C20)</f>
        <v>0</v>
      </c>
      <c r="E20" s="89">
        <v>1.6</v>
      </c>
      <c r="F20" s="89"/>
      <c r="G20" s="89"/>
      <c r="H20" s="93" t="s">
        <v>24</v>
      </c>
    </row>
  </sheetData>
  <mergeCells count="24">
    <mergeCell ref="A1:H1"/>
    <mergeCell ref="G3:H3"/>
    <mergeCell ref="E3:F3"/>
    <mergeCell ref="E8:E9"/>
    <mergeCell ref="A8:A9"/>
    <mergeCell ref="A6:G6"/>
    <mergeCell ref="A3:B3"/>
    <mergeCell ref="C3:D3"/>
    <mergeCell ref="C8:C9"/>
    <mergeCell ref="A7:G7"/>
    <mergeCell ref="G14:G15"/>
    <mergeCell ref="H14:H15"/>
    <mergeCell ref="F8:F9"/>
    <mergeCell ref="G8:G9"/>
    <mergeCell ref="A14:A15"/>
    <mergeCell ref="A12:H12"/>
    <mergeCell ref="B14:B15"/>
    <mergeCell ref="D14:D15"/>
    <mergeCell ref="E14:E15"/>
    <mergeCell ref="F14:F15"/>
    <mergeCell ref="A13:H13"/>
    <mergeCell ref="B8:B9"/>
    <mergeCell ref="D8:D9"/>
    <mergeCell ref="C14:C15"/>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dimension ref="A1:H26"/>
  <sheetViews>
    <sheetView showGridLines="0" workbookViewId="0">
      <selection activeCell="O1" sqref="O1:Q1"/>
    </sheetView>
  </sheetViews>
  <sheetFormatPr defaultRowHeight="14.4"/>
  <cols>
    <col min="1" max="1" width="13.296875" customWidth="1"/>
    <col min="2" max="2" width="12" customWidth="1"/>
    <col min="3" max="3" width="11.09765625" customWidth="1"/>
    <col min="5" max="5" width="16.3984375" customWidth="1"/>
  </cols>
  <sheetData>
    <row r="1" spans="1:8" ht="64.55" customHeight="1" thickBot="1">
      <c r="A1" s="269" t="s">
        <v>48</v>
      </c>
      <c r="B1" s="270"/>
      <c r="C1" s="270"/>
      <c r="D1" s="270"/>
      <c r="E1" s="271"/>
    </row>
    <row r="2" spans="1:8" ht="15" thickBot="1">
      <c r="B2" s="7"/>
    </row>
    <row r="3" spans="1:8">
      <c r="A3" s="272" t="s">
        <v>23</v>
      </c>
      <c r="B3" s="273"/>
      <c r="C3" s="273"/>
      <c r="D3" s="273"/>
      <c r="E3" s="274"/>
    </row>
    <row r="4" spans="1:8" ht="52.7" customHeight="1" thickBot="1">
      <c r="A4" s="275"/>
      <c r="B4" s="276"/>
      <c r="C4" s="276"/>
      <c r="D4" s="276"/>
      <c r="E4" s="277"/>
    </row>
    <row r="5" spans="1:8" ht="16.7" thickBot="1">
      <c r="A5" s="292" t="s">
        <v>39</v>
      </c>
      <c r="B5" s="293"/>
      <c r="C5" s="293"/>
      <c r="D5" s="294"/>
      <c r="E5" s="63"/>
    </row>
    <row r="6" spans="1:8" ht="17.850000000000001" thickBot="1">
      <c r="A6" s="287" t="s">
        <v>21</v>
      </c>
      <c r="B6" s="288"/>
      <c r="C6" s="288"/>
      <c r="D6" s="288"/>
      <c r="E6" s="289"/>
    </row>
    <row r="7" spans="1:8" ht="28.55" customHeight="1" thickBot="1">
      <c r="A7" s="292" t="s">
        <v>17</v>
      </c>
      <c r="B7" s="293"/>
      <c r="C7" s="293"/>
      <c r="D7" s="294"/>
      <c r="E7" s="64">
        <v>1</v>
      </c>
    </row>
    <row r="8" spans="1:8" s="14" customFormat="1" ht="36" customHeight="1" thickBot="1">
      <c r="A8" s="290" t="s">
        <v>87</v>
      </c>
      <c r="B8" s="291"/>
      <c r="C8" s="291"/>
      <c r="D8" s="291"/>
      <c r="E8" s="121">
        <v>2</v>
      </c>
    </row>
    <row r="9" spans="1:8">
      <c r="A9" s="278" t="s">
        <v>49</v>
      </c>
      <c r="B9" s="279"/>
      <c r="C9" s="279"/>
      <c r="D9" s="279"/>
      <c r="E9" s="280"/>
    </row>
    <row r="10" spans="1:8">
      <c r="A10" s="281"/>
      <c r="B10" s="282"/>
      <c r="C10" s="282"/>
      <c r="D10" s="282"/>
      <c r="E10" s="283"/>
    </row>
    <row r="11" spans="1:8" ht="40.5" customHeight="1" thickBot="1">
      <c r="A11" s="284"/>
      <c r="B11" s="285"/>
      <c r="C11" s="285"/>
      <c r="D11" s="285"/>
      <c r="E11" s="286"/>
    </row>
    <row r="12" spans="1:8" ht="23.2" customHeight="1" thickBot="1">
      <c r="A12" s="8"/>
      <c r="C12" s="304" t="s">
        <v>44</v>
      </c>
      <c r="D12" s="305"/>
      <c r="E12" s="113">
        <f>IF(AND(E5="AK",E7=1),Estimator!A34+INDEX(sixcents,E8),IF(AND(E5="AK",E7=2),Estimator!A33+INDEX(sixcents,E8),IF(AND(E5="HI",E7=1),Estimator!A38+INDEX(sixcents,E8),IF(AND(E5="HI",E7=2),Estimator!A37+INDEX(sixcents,E8),IF(AND(E5&lt;&gt;"AK",E5&lt;&gt;"HI",E7=1),Estimator!A30+INDEX(sixcents,E8),Estimator!A29+INDEX(sixcents,E8))))))</f>
        <v>3.0100000000000002</v>
      </c>
      <c r="H12" s="14"/>
    </row>
    <row r="13" spans="1:8" ht="26.25" customHeight="1" thickBot="1">
      <c r="A13" s="8"/>
      <c r="B13" s="8"/>
      <c r="C13" s="306" t="s">
        <v>45</v>
      </c>
      <c r="D13" s="307"/>
      <c r="E13" s="113">
        <f>IF(AND(E5="AK",E7=1),Estimator!B34,IF(AND(E5="AK",E7=2),Estimator!B33,IF(AND(E5="HI",E7=1),Estimator!B38,IF(AND(E5="HI",E7=2),Estimator!B37,IF(AND(E5&lt;&gt;"AK",E5&lt;&gt;"HI",E7=1),Estimator!B30,Estimator!B29)))))</f>
        <v>0.3</v>
      </c>
    </row>
    <row r="14" spans="1:8" ht="17.850000000000001" thickBot="1">
      <c r="A14" s="287" t="s">
        <v>22</v>
      </c>
      <c r="B14" s="288"/>
      <c r="C14" s="288"/>
      <c r="D14" s="288"/>
      <c r="E14" s="289"/>
    </row>
    <row r="15" spans="1:8" ht="28.55" customHeight="1" thickBot="1">
      <c r="A15" s="292" t="s">
        <v>18</v>
      </c>
      <c r="B15" s="293"/>
      <c r="C15" s="293"/>
      <c r="D15" s="294"/>
      <c r="E15" s="65">
        <v>2</v>
      </c>
    </row>
    <row r="16" spans="1:8">
      <c r="A16" s="278" t="s">
        <v>50</v>
      </c>
      <c r="B16" s="279"/>
      <c r="C16" s="279"/>
      <c r="D16" s="279"/>
      <c r="E16" s="280"/>
    </row>
    <row r="17" spans="1:5">
      <c r="A17" s="281"/>
      <c r="B17" s="282"/>
      <c r="C17" s="282"/>
      <c r="D17" s="282"/>
      <c r="E17" s="283"/>
    </row>
    <row r="18" spans="1:5" ht="29.95" customHeight="1" thickBot="1">
      <c r="A18" s="284"/>
      <c r="B18" s="285"/>
      <c r="C18" s="285"/>
      <c r="D18" s="285"/>
      <c r="E18" s="286"/>
    </row>
    <row r="19" spans="1:5">
      <c r="A19" s="8"/>
      <c r="B19" s="8"/>
      <c r="C19" s="295" t="s">
        <v>46</v>
      </c>
      <c r="D19" s="296"/>
      <c r="E19" s="299">
        <f>IF(AND(E5="AK",E15=1),Estimator!C33,IF(AND(E5="AK",E15=2),Estimator!C32,IF(AND(E5="HI",E15=1),Estimator!C36,IF(AND(E5="HI",E15=2),Estimator!C35,IF(AND(E5&lt;&gt;"AK",E5&lt;&gt;"HI""",E15=1),Estimator!C30,Estimator!C29)))))</f>
        <v>1.58</v>
      </c>
    </row>
    <row r="20" spans="1:5" ht="15" thickBot="1">
      <c r="A20" s="1"/>
      <c r="C20" s="297"/>
      <c r="D20" s="298"/>
      <c r="E20" s="300"/>
    </row>
    <row r="21" spans="1:5" ht="16.7" thickBot="1">
      <c r="A21" s="1"/>
      <c r="B21" s="15"/>
      <c r="C21" s="302" t="s">
        <v>47</v>
      </c>
      <c r="D21" s="303"/>
      <c r="E21" s="113">
        <f>IF(AND(E5="AK",E15=1),Estimator!D33,IF(AND(E5="AK",E15=2),Estimator!D32,IF(AND(E5="HI",E15=1),Estimator!D36,IF(AND(E5="HI",E15=2),Estimator!D35,IF(AND(E5&lt;&gt;"AK",E5&lt;&gt;"HI",E15=1),Estimator!D30,Estimator!D29)))))</f>
        <v>0.28000000000000003</v>
      </c>
    </row>
    <row r="22" spans="1:5" ht="16.149999999999999">
      <c r="A22" s="1"/>
      <c r="B22" s="1"/>
      <c r="C22" s="19"/>
      <c r="D22" s="19"/>
      <c r="E22" s="20"/>
    </row>
    <row r="23" spans="1:5">
      <c r="B23" s="1"/>
    </row>
    <row r="24" spans="1:5">
      <c r="A24" s="1"/>
      <c r="B24" s="301" t="s">
        <v>91</v>
      </c>
      <c r="C24" s="301"/>
      <c r="D24" s="301"/>
      <c r="E24" s="301"/>
    </row>
    <row r="25" spans="1:5">
      <c r="B25" s="301"/>
      <c r="C25" s="301"/>
      <c r="D25" s="301"/>
      <c r="E25" s="301"/>
    </row>
    <row r="26" spans="1:5">
      <c r="B26" s="82"/>
      <c r="C26" s="82"/>
      <c r="D26" s="82"/>
      <c r="E26" s="82"/>
    </row>
  </sheetData>
  <sheetProtection password="CC62" sheet="1" objects="1" scenarios="1" selectLockedCells="1"/>
  <mergeCells count="16">
    <mergeCell ref="C19:D20"/>
    <mergeCell ref="E19:E20"/>
    <mergeCell ref="B24:E25"/>
    <mergeCell ref="C21:D21"/>
    <mergeCell ref="C12:D12"/>
    <mergeCell ref="C13:D13"/>
    <mergeCell ref="A1:E1"/>
    <mergeCell ref="A3:E4"/>
    <mergeCell ref="A9:E11"/>
    <mergeCell ref="A16:E18"/>
    <mergeCell ref="A14:E14"/>
    <mergeCell ref="A8:D8"/>
    <mergeCell ref="A5:D5"/>
    <mergeCell ref="A7:D7"/>
    <mergeCell ref="A15:D15"/>
    <mergeCell ref="A6:E6"/>
  </mergeCells>
  <dataValidations count="1">
    <dataValidation type="decimal" operator="lessThan" allowBlank="1" showInputMessage="1" showErrorMessage="1" errorTitle="test" sqref="B7">
      <formula1>0.3</formula1>
    </dataValidation>
  </dataValidations>
  <hyperlinks>
    <hyperlink ref="B24:E25" location="Estimator!A1" display="Back to Estimator"/>
  </hyperlink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4CA27C-503A-4D66-BCD5-438DEEEB3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F779199-6C7B-4B77-B03F-79C4A552D7AB}">
  <ds:schemaRefs>
    <ds:schemaRef ds:uri="http://schemas.microsoft.com/office/2006/metadata/properties"/>
  </ds:schemaRefs>
</ds:datastoreItem>
</file>

<file path=customXml/itemProps3.xml><?xml version="1.0" encoding="utf-8"?>
<ds:datastoreItem xmlns:ds="http://schemas.openxmlformats.org/officeDocument/2006/customXml" ds:itemID="{69B9EB97-098F-47C0-9AF0-9F5CE6D4C5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Estimator</vt:lpstr>
      <vt:lpstr>Tracking page</vt:lpstr>
      <vt:lpstr>Reimbursement Rates</vt:lpstr>
      <vt:lpstr>Breakfree</vt:lpstr>
      <vt:lpstr>Breakpaid</vt:lpstr>
      <vt:lpstr>extra2</vt:lpstr>
      <vt:lpstr>Identified</vt:lpstr>
      <vt:lpstr>LunchFree</vt:lpstr>
      <vt:lpstr>LunchPaid</vt:lpstr>
      <vt:lpstr>Estimator!Print_Area</vt:lpstr>
      <vt:lpstr>severe</vt:lpstr>
      <vt:lpstr>sixcents</vt:lpstr>
    </vt:vector>
  </TitlesOfParts>
  <Company>USDA/FNS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ral50503</cp:lastModifiedBy>
  <cp:lastPrinted>2014-03-26T11:59:19Z</cp:lastPrinted>
  <dcterms:created xsi:type="dcterms:W3CDTF">2011-03-30T18:04:46Z</dcterms:created>
  <dcterms:modified xsi:type="dcterms:W3CDTF">2014-03-31T15:10:47Z</dcterms:modified>
</cp:coreProperties>
</file>