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20" windowWidth="15576" windowHeight="9936" tabRatio="756"/>
  </bookViews>
  <sheets>
    <sheet name="Instructions" sheetId="16" r:id="rId1"/>
    <sheet name="Unrounded Requirement Finder" sheetId="8" r:id="rId2"/>
    <sheet name="SY 14-15 Price Calculator" sheetId="1" r:id="rId3"/>
    <sheet name="SY 14-15 NonFederal Calculator" sheetId="9" r:id="rId4"/>
    <sheet name="SY 14-15 Split Calculator" sheetId="17" r:id="rId5"/>
    <sheet name="SY2014-2015 REPORT" sheetId="11" r:id="rId6"/>
    <sheet name="SY 13-14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Instructions!$A$1:$H$175</definedName>
    <definedName name="_xlnm.Print_Area" localSheetId="3">'SY 14-15 NonFederal Calculator'!$A$1:$F$37</definedName>
    <definedName name="_xlnm.Print_Area" localSheetId="2">'SY 14-15 Price Calculator'!$A$4:$H$65</definedName>
    <definedName name="_xlnm.Print_Area" localSheetId="4">'SY 14-15 Split Calculator'!$A$4:$H$49</definedName>
    <definedName name="_xlnm.Print_Area" localSheetId="1">'Unrounded Requirement Finder'!$A$1:$F$26</definedName>
  </definedNames>
  <calcPr calcId="125725"/>
</workbook>
</file>

<file path=xl/calcChain.xml><?xml version="1.0" encoding="utf-8"?>
<calcChain xmlns="http://schemas.openxmlformats.org/spreadsheetml/2006/main">
  <c r="D7" i="8"/>
  <c r="D7" i="1" s="1"/>
  <c r="D16" i="8"/>
  <c r="D15" s="1"/>
  <c r="E15" l="1"/>
  <c r="B18" i="20"/>
  <c r="D17"/>
  <c r="D16"/>
  <c r="D15"/>
  <c r="D14"/>
  <c r="D13"/>
  <c r="D12"/>
  <c r="D11"/>
  <c r="D10"/>
  <c r="D9"/>
  <c r="D8"/>
  <c r="D18" l="1"/>
  <c r="E18" s="1"/>
  <c r="E19" s="1"/>
  <c r="D7" i="17"/>
  <c r="B24"/>
  <c r="D23"/>
  <c r="D22"/>
  <c r="D21"/>
  <c r="D20"/>
  <c r="D19"/>
  <c r="D18"/>
  <c r="D17"/>
  <c r="D16"/>
  <c r="D15"/>
  <c r="D14"/>
  <c r="G35" i="11"/>
  <c r="G37"/>
  <c r="G31"/>
  <c r="B18" i="10"/>
  <c r="D17"/>
  <c r="D16"/>
  <c r="D15"/>
  <c r="D14"/>
  <c r="D13"/>
  <c r="D12"/>
  <c r="D11"/>
  <c r="D10"/>
  <c r="D9"/>
  <c r="D8"/>
  <c r="D50" i="1"/>
  <c r="D51"/>
  <c r="I246" i="6"/>
  <c r="G254" i="4"/>
  <c r="I254"/>
  <c r="G253"/>
  <c r="I253"/>
  <c r="B60" i="1"/>
  <c r="D59"/>
  <c r="D58"/>
  <c r="D57"/>
  <c r="D56"/>
  <c r="D55"/>
  <c r="D54"/>
  <c r="D53"/>
  <c r="D52"/>
  <c r="D503" i="6"/>
  <c r="E503" s="1"/>
  <c r="F503"/>
  <c r="G503" s="1"/>
  <c r="H503" s="1"/>
  <c r="I503" s="1"/>
  <c r="D502"/>
  <c r="E502"/>
  <c r="F502" s="1"/>
  <c r="G502" s="1"/>
  <c r="H502" s="1"/>
  <c r="I502" s="1"/>
  <c r="D501"/>
  <c r="E501" s="1"/>
  <c r="F501" s="1"/>
  <c r="G501" s="1"/>
  <c r="H501"/>
  <c r="I501" s="1"/>
  <c r="D500"/>
  <c r="E500" s="1"/>
  <c r="F500" s="1"/>
  <c r="G500" s="1"/>
  <c r="H500" s="1"/>
  <c r="I500" s="1"/>
  <c r="D499"/>
  <c r="E499" s="1"/>
  <c r="F499"/>
  <c r="G499" s="1"/>
  <c r="H499" s="1"/>
  <c r="I499" s="1"/>
  <c r="D498"/>
  <c r="E498" s="1"/>
  <c r="F498" s="1"/>
  <c r="G498" s="1"/>
  <c r="H498" s="1"/>
  <c r="I498" s="1"/>
  <c r="D497"/>
  <c r="E497" s="1"/>
  <c r="F497"/>
  <c r="G497" s="1"/>
  <c r="H497" s="1"/>
  <c r="I497" s="1"/>
  <c r="D496"/>
  <c r="E496" s="1"/>
  <c r="F496" s="1"/>
  <c r="G496" s="1"/>
  <c r="H496" s="1"/>
  <c r="I496" s="1"/>
  <c r="D495"/>
  <c r="E495" s="1"/>
  <c r="F495" s="1"/>
  <c r="G495" s="1"/>
  <c r="H495" s="1"/>
  <c r="I495" s="1"/>
  <c r="D494"/>
  <c r="E494" s="1"/>
  <c r="F494" s="1"/>
  <c r="G494" s="1"/>
  <c r="H494" s="1"/>
  <c r="I494" s="1"/>
  <c r="D493"/>
  <c r="E493" s="1"/>
  <c r="F493" s="1"/>
  <c r="G493" s="1"/>
  <c r="H493" s="1"/>
  <c r="I493" s="1"/>
  <c r="D492"/>
  <c r="E492" s="1"/>
  <c r="F492" s="1"/>
  <c r="G492"/>
  <c r="H492" s="1"/>
  <c r="I492" s="1"/>
  <c r="D491"/>
  <c r="E491" s="1"/>
  <c r="F491" s="1"/>
  <c r="G491"/>
  <c r="H491" s="1"/>
  <c r="I491" s="1"/>
  <c r="D490"/>
  <c r="E490" s="1"/>
  <c r="F490" s="1"/>
  <c r="G490" s="1"/>
  <c r="H490" s="1"/>
  <c r="I490" s="1"/>
  <c r="D489"/>
  <c r="E489" s="1"/>
  <c r="F489" s="1"/>
  <c r="G489" s="1"/>
  <c r="H489" s="1"/>
  <c r="I489" s="1"/>
  <c r="D488"/>
  <c r="E488" s="1"/>
  <c r="F488" s="1"/>
  <c r="G488"/>
  <c r="H488" s="1"/>
  <c r="I488" s="1"/>
  <c r="D487"/>
  <c r="E487" s="1"/>
  <c r="F487" s="1"/>
  <c r="G487" s="1"/>
  <c r="H487" s="1"/>
  <c r="I487" s="1"/>
  <c r="D486"/>
  <c r="E486"/>
  <c r="F486" s="1"/>
  <c r="G486" s="1"/>
  <c r="H486"/>
  <c r="I486" s="1"/>
  <c r="D485"/>
  <c r="E485" s="1"/>
  <c r="F485" s="1"/>
  <c r="G485" s="1"/>
  <c r="H485" s="1"/>
  <c r="I485" s="1"/>
  <c r="D484"/>
  <c r="E484"/>
  <c r="F484" s="1"/>
  <c r="G484" s="1"/>
  <c r="H484" s="1"/>
  <c r="I484" s="1"/>
  <c r="D483"/>
  <c r="E483" s="1"/>
  <c r="F483" s="1"/>
  <c r="G483" s="1"/>
  <c r="H483" s="1"/>
  <c r="I483" s="1"/>
  <c r="D482"/>
  <c r="E482" s="1"/>
  <c r="F482" s="1"/>
  <c r="G482" s="1"/>
  <c r="H482" s="1"/>
  <c r="I482"/>
  <c r="D481"/>
  <c r="E481" s="1"/>
  <c r="F481" s="1"/>
  <c r="G481" s="1"/>
  <c r="H481" s="1"/>
  <c r="I481" s="1"/>
  <c r="D480"/>
  <c r="E480"/>
  <c r="F480" s="1"/>
  <c r="G480" s="1"/>
  <c r="H480" s="1"/>
  <c r="I480" s="1"/>
  <c r="D479"/>
  <c r="E479" s="1"/>
  <c r="F479" s="1"/>
  <c r="G479" s="1"/>
  <c r="H479" s="1"/>
  <c r="I479" s="1"/>
  <c r="D478"/>
  <c r="E478"/>
  <c r="F478" s="1"/>
  <c r="G478" s="1"/>
  <c r="H478" s="1"/>
  <c r="I478" s="1"/>
  <c r="D477"/>
  <c r="E477" s="1"/>
  <c r="F477" s="1"/>
  <c r="G477" s="1"/>
  <c r="H477" s="1"/>
  <c r="I477" s="1"/>
  <c r="D476"/>
  <c r="E476"/>
  <c r="F476" s="1"/>
  <c r="G476" s="1"/>
  <c r="H476" s="1"/>
  <c r="I476" s="1"/>
  <c r="D475"/>
  <c r="E475" s="1"/>
  <c r="F475"/>
  <c r="G475" s="1"/>
  <c r="H475" s="1"/>
  <c r="I475" s="1"/>
  <c r="D474"/>
  <c r="E474" s="1"/>
  <c r="F474"/>
  <c r="G474" s="1"/>
  <c r="H474" s="1"/>
  <c r="I474" s="1"/>
  <c r="D473"/>
  <c r="E473" s="1"/>
  <c r="F473" s="1"/>
  <c r="G473" s="1"/>
  <c r="H473" s="1"/>
  <c r="I473" s="1"/>
  <c r="D472"/>
  <c r="E472" s="1"/>
  <c r="F472" s="1"/>
  <c r="G472" s="1"/>
  <c r="H472" s="1"/>
  <c r="I472" s="1"/>
  <c r="D471"/>
  <c r="E471" s="1"/>
  <c r="F471"/>
  <c r="G471" s="1"/>
  <c r="H471" s="1"/>
  <c r="I471" s="1"/>
  <c r="D470"/>
  <c r="E470" s="1"/>
  <c r="F470" s="1"/>
  <c r="G470" s="1"/>
  <c r="H470" s="1"/>
  <c r="I470" s="1"/>
  <c r="D469"/>
  <c r="E469" s="1"/>
  <c r="F469" s="1"/>
  <c r="G469" s="1"/>
  <c r="H469" s="1"/>
  <c r="I469" s="1"/>
  <c r="D468"/>
  <c r="E468" s="1"/>
  <c r="F468"/>
  <c r="G468" s="1"/>
  <c r="H468" s="1"/>
  <c r="I468" s="1"/>
  <c r="D467"/>
  <c r="E467" s="1"/>
  <c r="F467"/>
  <c r="G467" s="1"/>
  <c r="H467" s="1"/>
  <c r="I467" s="1"/>
  <c r="D466"/>
  <c r="E466" s="1"/>
  <c r="F466" s="1"/>
  <c r="G466" s="1"/>
  <c r="H466" s="1"/>
  <c r="I466"/>
  <c r="D465"/>
  <c r="E465" s="1"/>
  <c r="F465" s="1"/>
  <c r="G465" s="1"/>
  <c r="H465" s="1"/>
  <c r="I465" s="1"/>
  <c r="D464"/>
  <c r="E464" s="1"/>
  <c r="F464"/>
  <c r="G464" s="1"/>
  <c r="H464" s="1"/>
  <c r="I464" s="1"/>
  <c r="D463"/>
  <c r="E463" s="1"/>
  <c r="F463" s="1"/>
  <c r="G463" s="1"/>
  <c r="H463" s="1"/>
  <c r="I463" s="1"/>
  <c r="D462"/>
  <c r="E462" s="1"/>
  <c r="F462" s="1"/>
  <c r="G462" s="1"/>
  <c r="H462" s="1"/>
  <c r="I462" s="1"/>
  <c r="D461"/>
  <c r="E461" s="1"/>
  <c r="F461"/>
  <c r="G461" s="1"/>
  <c r="H461" s="1"/>
  <c r="I461" s="1"/>
  <c r="D460"/>
  <c r="E460"/>
  <c r="F460" s="1"/>
  <c r="G460" s="1"/>
  <c r="H460" s="1"/>
  <c r="I460" s="1"/>
  <c r="D459"/>
  <c r="E459" s="1"/>
  <c r="F459" s="1"/>
  <c r="G459"/>
  <c r="H459" s="1"/>
  <c r="I459" s="1"/>
  <c r="D458"/>
  <c r="E458" s="1"/>
  <c r="F458" s="1"/>
  <c r="G458" s="1"/>
  <c r="H458" s="1"/>
  <c r="I458" s="1"/>
  <c r="D457"/>
  <c r="E457" s="1"/>
  <c r="F457" s="1"/>
  <c r="G457" s="1"/>
  <c r="H457" s="1"/>
  <c r="I457" s="1"/>
  <c r="D456"/>
  <c r="E456" s="1"/>
  <c r="F456" s="1"/>
  <c r="G456" s="1"/>
  <c r="H456" s="1"/>
  <c r="I456" s="1"/>
  <c r="D455"/>
  <c r="E455" s="1"/>
  <c r="F455" s="1"/>
  <c r="G455" s="1"/>
  <c r="H455" s="1"/>
  <c r="I455" s="1"/>
  <c r="D454"/>
  <c r="E454" s="1"/>
  <c r="F454" s="1"/>
  <c r="G454" s="1"/>
  <c r="H454" s="1"/>
  <c r="I454" s="1"/>
  <c r="D453"/>
  <c r="E453" s="1"/>
  <c r="F453" s="1"/>
  <c r="G453" s="1"/>
  <c r="H453" s="1"/>
  <c r="I453" s="1"/>
  <c r="D452"/>
  <c r="E452" s="1"/>
  <c r="F452" s="1"/>
  <c r="G452" s="1"/>
  <c r="H452" s="1"/>
  <c r="I452" s="1"/>
  <c r="D451"/>
  <c r="E451" s="1"/>
  <c r="F451" s="1"/>
  <c r="G451" s="1"/>
  <c r="H451" s="1"/>
  <c r="I451" s="1"/>
  <c r="D450"/>
  <c r="E450" s="1"/>
  <c r="F450" s="1"/>
  <c r="G450" s="1"/>
  <c r="H450" s="1"/>
  <c r="I450" s="1"/>
  <c r="D449"/>
  <c r="E449" s="1"/>
  <c r="F449" s="1"/>
  <c r="G449" s="1"/>
  <c r="H449" s="1"/>
  <c r="I449" s="1"/>
  <c r="D448"/>
  <c r="E448"/>
  <c r="F448"/>
  <c r="G448" s="1"/>
  <c r="H448" s="1"/>
  <c r="I448" s="1"/>
  <c r="D447"/>
  <c r="E447" s="1"/>
  <c r="F447" s="1"/>
  <c r="G447" s="1"/>
  <c r="H447" s="1"/>
  <c r="I447" s="1"/>
  <c r="D446"/>
  <c r="E446" s="1"/>
  <c r="F446" s="1"/>
  <c r="G446" s="1"/>
  <c r="H446" s="1"/>
  <c r="I446" s="1"/>
  <c r="D445"/>
  <c r="E445"/>
  <c r="F445" s="1"/>
  <c r="G445" s="1"/>
  <c r="H445" s="1"/>
  <c r="I445" s="1"/>
  <c r="D444"/>
  <c r="E444"/>
  <c r="F444" s="1"/>
  <c r="G444" s="1"/>
  <c r="H444" s="1"/>
  <c r="I444" s="1"/>
  <c r="D443"/>
  <c r="E443" s="1"/>
  <c r="F443"/>
  <c r="G443" s="1"/>
  <c r="H443"/>
  <c r="I443" s="1"/>
  <c r="D442"/>
  <c r="E442"/>
  <c r="F442" s="1"/>
  <c r="G442" s="1"/>
  <c r="H442" s="1"/>
  <c r="I442"/>
  <c r="D441"/>
  <c r="E441" s="1"/>
  <c r="F441" s="1"/>
  <c r="G441" s="1"/>
  <c r="H441" s="1"/>
  <c r="I441" s="1"/>
  <c r="D440"/>
  <c r="E440" s="1"/>
  <c r="F440" s="1"/>
  <c r="G440" s="1"/>
  <c r="H440"/>
  <c r="I440" s="1"/>
  <c r="D439"/>
  <c r="E439" s="1"/>
  <c r="F439" s="1"/>
  <c r="G439" s="1"/>
  <c r="H439" s="1"/>
  <c r="I439" s="1"/>
  <c r="D438"/>
  <c r="E438" s="1"/>
  <c r="F438" s="1"/>
  <c r="G438" s="1"/>
  <c r="H438" s="1"/>
  <c r="I438" s="1"/>
  <c r="D437"/>
  <c r="E437" s="1"/>
  <c r="F437" s="1"/>
  <c r="G437" s="1"/>
  <c r="H437" s="1"/>
  <c r="I437" s="1"/>
  <c r="D436"/>
  <c r="E436" s="1"/>
  <c r="F436"/>
  <c r="G436" s="1"/>
  <c r="H436" s="1"/>
  <c r="I436" s="1"/>
  <c r="D435"/>
  <c r="E435" s="1"/>
  <c r="F435"/>
  <c r="G435" s="1"/>
  <c r="H435" s="1"/>
  <c r="I435" s="1"/>
  <c r="D434"/>
  <c r="E434" s="1"/>
  <c r="F434" s="1"/>
  <c r="G434" s="1"/>
  <c r="H434" s="1"/>
  <c r="I434" s="1"/>
  <c r="D433"/>
  <c r="E433" s="1"/>
  <c r="F433"/>
  <c r="G433" s="1"/>
  <c r="H433" s="1"/>
  <c r="I433" s="1"/>
  <c r="D432"/>
  <c r="E432" s="1"/>
  <c r="F432" s="1"/>
  <c r="G432" s="1"/>
  <c r="H432" s="1"/>
  <c r="I432" s="1"/>
  <c r="D431"/>
  <c r="E431" s="1"/>
  <c r="F431" s="1"/>
  <c r="G431"/>
  <c r="H431" s="1"/>
  <c r="I431" s="1"/>
  <c r="D430"/>
  <c r="E430" s="1"/>
  <c r="F430" s="1"/>
  <c r="G430" s="1"/>
  <c r="H430" s="1"/>
  <c r="I430" s="1"/>
  <c r="D429"/>
  <c r="E429" s="1"/>
  <c r="F429"/>
  <c r="G429" s="1"/>
  <c r="H429" s="1"/>
  <c r="I429" s="1"/>
  <c r="D428"/>
  <c r="E428" s="1"/>
  <c r="F428" s="1"/>
  <c r="G428" s="1"/>
  <c r="H428" s="1"/>
  <c r="I428" s="1"/>
  <c r="D427"/>
  <c r="E427" s="1"/>
  <c r="F427" s="1"/>
  <c r="G427" s="1"/>
  <c r="H427" s="1"/>
  <c r="I427" s="1"/>
  <c r="D426"/>
  <c r="E426" s="1"/>
  <c r="F426" s="1"/>
  <c r="G426" s="1"/>
  <c r="H426" s="1"/>
  <c r="I426" s="1"/>
  <c r="D425"/>
  <c r="E425"/>
  <c r="F425" s="1"/>
  <c r="G425" s="1"/>
  <c r="H425" s="1"/>
  <c r="I425" s="1"/>
  <c r="D424"/>
  <c r="E424" s="1"/>
  <c r="F424" s="1"/>
  <c r="G424" s="1"/>
  <c r="H424" s="1"/>
  <c r="I424" s="1"/>
  <c r="D423"/>
  <c r="E423" s="1"/>
  <c r="F423" s="1"/>
  <c r="G423" s="1"/>
  <c r="H423" s="1"/>
  <c r="I423" s="1"/>
  <c r="D422"/>
  <c r="E422" s="1"/>
  <c r="F422" s="1"/>
  <c r="G422" s="1"/>
  <c r="H422" s="1"/>
  <c r="I422" s="1"/>
  <c r="D421"/>
  <c r="E421" s="1"/>
  <c r="F421" s="1"/>
  <c r="G421" s="1"/>
  <c r="H421" s="1"/>
  <c r="I421" s="1"/>
  <c r="D420"/>
  <c r="E420"/>
  <c r="F420" s="1"/>
  <c r="G420"/>
  <c r="H420" s="1"/>
  <c r="I420" s="1"/>
  <c r="D419"/>
  <c r="E419" s="1"/>
  <c r="F419"/>
  <c r="G419" s="1"/>
  <c r="H419" s="1"/>
  <c r="I419" s="1"/>
  <c r="D418"/>
  <c r="E418" s="1"/>
  <c r="F418" s="1"/>
  <c r="G418" s="1"/>
  <c r="H418" s="1"/>
  <c r="I418"/>
  <c r="D417"/>
  <c r="E417" s="1"/>
  <c r="F417" s="1"/>
  <c r="G417" s="1"/>
  <c r="H417" s="1"/>
  <c r="I417" s="1"/>
  <c r="D416"/>
  <c r="E416" s="1"/>
  <c r="F416" s="1"/>
  <c r="G416" s="1"/>
  <c r="H416" s="1"/>
  <c r="I416" s="1"/>
  <c r="D415"/>
  <c r="E415" s="1"/>
  <c r="F415" s="1"/>
  <c r="G415" s="1"/>
  <c r="H415" s="1"/>
  <c r="I415"/>
  <c r="D414"/>
  <c r="E414" s="1"/>
  <c r="F414" s="1"/>
  <c r="G414" s="1"/>
  <c r="H414" s="1"/>
  <c r="I414" s="1"/>
  <c r="D413"/>
  <c r="E413"/>
  <c r="F413"/>
  <c r="G413" s="1"/>
  <c r="H413" s="1"/>
  <c r="I413" s="1"/>
  <c r="D412"/>
  <c r="E412"/>
  <c r="F412" s="1"/>
  <c r="G412" s="1"/>
  <c r="H412" s="1"/>
  <c r="I412" s="1"/>
  <c r="D411"/>
  <c r="E411" s="1"/>
  <c r="F411"/>
  <c r="G411" s="1"/>
  <c r="H411" s="1"/>
  <c r="I411" s="1"/>
  <c r="D410"/>
  <c r="E410"/>
  <c r="F410" s="1"/>
  <c r="G410" s="1"/>
  <c r="H410" s="1"/>
  <c r="I410" s="1"/>
  <c r="D409"/>
  <c r="E409" s="1"/>
  <c r="F409" s="1"/>
  <c r="G409" s="1"/>
  <c r="H409" s="1"/>
  <c r="I409" s="1"/>
  <c r="D408"/>
  <c r="E408" s="1"/>
  <c r="F408"/>
  <c r="G408" s="1"/>
  <c r="H408" s="1"/>
  <c r="I408" s="1"/>
  <c r="D407"/>
  <c r="E407" s="1"/>
  <c r="F407" s="1"/>
  <c r="G407" s="1"/>
  <c r="H407" s="1"/>
  <c r="I407" s="1"/>
  <c r="D406"/>
  <c r="E406" s="1"/>
  <c r="F406" s="1"/>
  <c r="G406" s="1"/>
  <c r="H406" s="1"/>
  <c r="I406" s="1"/>
  <c r="D405"/>
  <c r="E405" s="1"/>
  <c r="F405"/>
  <c r="G405" s="1"/>
  <c r="H405" s="1"/>
  <c r="I405" s="1"/>
  <c r="D404"/>
  <c r="E404" s="1"/>
  <c r="F404" s="1"/>
  <c r="G404" s="1"/>
  <c r="H404" s="1"/>
  <c r="I404" s="1"/>
  <c r="D403"/>
  <c r="E403" s="1"/>
  <c r="F403"/>
  <c r="G403"/>
  <c r="H403" s="1"/>
  <c r="I403" s="1"/>
  <c r="D402"/>
  <c r="E402" s="1"/>
  <c r="F402"/>
  <c r="G402" s="1"/>
  <c r="H402" s="1"/>
  <c r="I402" s="1"/>
  <c r="D401"/>
  <c r="E401" s="1"/>
  <c r="F401" s="1"/>
  <c r="G401" s="1"/>
  <c r="H401" s="1"/>
  <c r="I401" s="1"/>
  <c r="D400"/>
  <c r="E400" s="1"/>
  <c r="F400" s="1"/>
  <c r="G400" s="1"/>
  <c r="H400" s="1"/>
  <c r="I400" s="1"/>
  <c r="D399"/>
  <c r="E399" s="1"/>
  <c r="F399" s="1"/>
  <c r="G399" s="1"/>
  <c r="H399" s="1"/>
  <c r="I399" s="1"/>
  <c r="D398"/>
  <c r="E398" s="1"/>
  <c r="F398" s="1"/>
  <c r="G398" s="1"/>
  <c r="H398" s="1"/>
  <c r="I398" s="1"/>
  <c r="D397"/>
  <c r="E397" s="1"/>
  <c r="F397" s="1"/>
  <c r="G397" s="1"/>
  <c r="H397" s="1"/>
  <c r="I397" s="1"/>
  <c r="D396"/>
  <c r="E396" s="1"/>
  <c r="F396" s="1"/>
  <c r="G396" s="1"/>
  <c r="H396" s="1"/>
  <c r="I396" s="1"/>
  <c r="D395"/>
  <c r="E395" s="1"/>
  <c r="F395" s="1"/>
  <c r="G395"/>
  <c r="H395" s="1"/>
  <c r="I395" s="1"/>
  <c r="D394"/>
  <c r="E394" s="1"/>
  <c r="F394"/>
  <c r="G394" s="1"/>
  <c r="H394" s="1"/>
  <c r="I394" s="1"/>
  <c r="D393"/>
  <c r="E393"/>
  <c r="F393" s="1"/>
  <c r="G393" s="1"/>
  <c r="H393" s="1"/>
  <c r="I393" s="1"/>
  <c r="D392"/>
  <c r="E392" s="1"/>
  <c r="F392" s="1"/>
  <c r="G392" s="1"/>
  <c r="H392" s="1"/>
  <c r="I392" s="1"/>
  <c r="D391"/>
  <c r="E391" s="1"/>
  <c r="F391" s="1"/>
  <c r="G391" s="1"/>
  <c r="H391" s="1"/>
  <c r="I391" s="1"/>
  <c r="D390"/>
  <c r="E390" s="1"/>
  <c r="F390" s="1"/>
  <c r="G390" s="1"/>
  <c r="H390" s="1"/>
  <c r="I390" s="1"/>
  <c r="D389"/>
  <c r="E389" s="1"/>
  <c r="F389"/>
  <c r="G389" s="1"/>
  <c r="H389" s="1"/>
  <c r="I389" s="1"/>
  <c r="D388"/>
  <c r="E388" s="1"/>
  <c r="F388" s="1"/>
  <c r="G388" s="1"/>
  <c r="H388" s="1"/>
  <c r="I388" s="1"/>
  <c r="D387"/>
  <c r="E387"/>
  <c r="F387" s="1"/>
  <c r="G387" s="1"/>
  <c r="H387" s="1"/>
  <c r="I387" s="1"/>
  <c r="D386"/>
  <c r="E386" s="1"/>
  <c r="F386" s="1"/>
  <c r="G386" s="1"/>
  <c r="H386" s="1"/>
  <c r="I386" s="1"/>
  <c r="D385"/>
  <c r="E385" s="1"/>
  <c r="F385" s="1"/>
  <c r="G385"/>
  <c r="H385" s="1"/>
  <c r="I385" s="1"/>
  <c r="D384"/>
  <c r="E384"/>
  <c r="F384" s="1"/>
  <c r="G384" s="1"/>
  <c r="H384" s="1"/>
  <c r="I384" s="1"/>
  <c r="D383"/>
  <c r="E383" s="1"/>
  <c r="F383" s="1"/>
  <c r="G383" s="1"/>
  <c r="H383" s="1"/>
  <c r="I383" s="1"/>
  <c r="D382"/>
  <c r="E382" s="1"/>
  <c r="F382" s="1"/>
  <c r="G382"/>
  <c r="H382" s="1"/>
  <c r="I382" s="1"/>
  <c r="D381"/>
  <c r="E381" s="1"/>
  <c r="F381" s="1"/>
  <c r="G381" s="1"/>
  <c r="H381" s="1"/>
  <c r="I381" s="1"/>
  <c r="D380"/>
  <c r="E380"/>
  <c r="F380"/>
  <c r="G380" s="1"/>
  <c r="H380" s="1"/>
  <c r="I380" s="1"/>
  <c r="D379"/>
  <c r="E379"/>
  <c r="F379" s="1"/>
  <c r="G379" s="1"/>
  <c r="H379" s="1"/>
  <c r="I379" s="1"/>
  <c r="D378"/>
  <c r="E378" s="1"/>
  <c r="F378" s="1"/>
  <c r="G378" s="1"/>
  <c r="H378" s="1"/>
  <c r="I378" s="1"/>
  <c r="D377"/>
  <c r="E377" s="1"/>
  <c r="F377" s="1"/>
  <c r="G377" s="1"/>
  <c r="H377" s="1"/>
  <c r="I377" s="1"/>
  <c r="D376"/>
  <c r="E376" s="1"/>
  <c r="F376" s="1"/>
  <c r="G376" s="1"/>
  <c r="H376" s="1"/>
  <c r="I376" s="1"/>
  <c r="D375"/>
  <c r="E375"/>
  <c r="F375" s="1"/>
  <c r="G375" s="1"/>
  <c r="H375" s="1"/>
  <c r="I375" s="1"/>
  <c r="D374"/>
  <c r="E374"/>
  <c r="F374" s="1"/>
  <c r="G374" s="1"/>
  <c r="H374" s="1"/>
  <c r="I374" s="1"/>
  <c r="D373"/>
  <c r="E373" s="1"/>
  <c r="F373" s="1"/>
  <c r="G373" s="1"/>
  <c r="H373" s="1"/>
  <c r="I373" s="1"/>
  <c r="D372"/>
  <c r="E372"/>
  <c r="F372" s="1"/>
  <c r="G372" s="1"/>
  <c r="H372" s="1"/>
  <c r="I372" s="1"/>
  <c r="D371"/>
  <c r="E371" s="1"/>
  <c r="F371" s="1"/>
  <c r="G371"/>
  <c r="H371" s="1"/>
  <c r="I371" s="1"/>
  <c r="D370"/>
  <c r="E370" s="1"/>
  <c r="F370" s="1"/>
  <c r="G370" s="1"/>
  <c r="H370" s="1"/>
  <c r="I370" s="1"/>
  <c r="D369"/>
  <c r="E369" s="1"/>
  <c r="F369"/>
  <c r="G369" s="1"/>
  <c r="H369" s="1"/>
  <c r="I369" s="1"/>
  <c r="D368"/>
  <c r="E368" s="1"/>
  <c r="F368" s="1"/>
  <c r="G368" s="1"/>
  <c r="H368" s="1"/>
  <c r="I368" s="1"/>
  <c r="D367"/>
  <c r="E367" s="1"/>
  <c r="F367" s="1"/>
  <c r="G367" s="1"/>
  <c r="H367" s="1"/>
  <c r="I367" s="1"/>
  <c r="D366"/>
  <c r="E366" s="1"/>
  <c r="F366" s="1"/>
  <c r="G366" s="1"/>
  <c r="H366" s="1"/>
  <c r="I366" s="1"/>
  <c r="D365"/>
  <c r="E365" s="1"/>
  <c r="F365" s="1"/>
  <c r="G365" s="1"/>
  <c r="H365" s="1"/>
  <c r="I365"/>
  <c r="D364"/>
  <c r="E364"/>
  <c r="F364"/>
  <c r="G364" s="1"/>
  <c r="H364" s="1"/>
  <c r="I364" s="1"/>
  <c r="D363"/>
  <c r="E363" s="1"/>
  <c r="F363" s="1"/>
  <c r="G363" s="1"/>
  <c r="H363" s="1"/>
  <c r="I363" s="1"/>
  <c r="D362"/>
  <c r="E362" s="1"/>
  <c r="F362" s="1"/>
  <c r="G362" s="1"/>
  <c r="H362" s="1"/>
  <c r="I362" s="1"/>
  <c r="D361"/>
  <c r="E361" s="1"/>
  <c r="F361" s="1"/>
  <c r="G361" s="1"/>
  <c r="H361" s="1"/>
  <c r="I361" s="1"/>
  <c r="D360"/>
  <c r="E360"/>
  <c r="F360" s="1"/>
  <c r="G360"/>
  <c r="H360" s="1"/>
  <c r="I360" s="1"/>
  <c r="D359"/>
  <c r="E359" s="1"/>
  <c r="F359" s="1"/>
  <c r="G359" s="1"/>
  <c r="H359" s="1"/>
  <c r="I359" s="1"/>
  <c r="D358"/>
  <c r="E358" s="1"/>
  <c r="F358" s="1"/>
  <c r="G358" s="1"/>
  <c r="H358" s="1"/>
  <c r="I358" s="1"/>
  <c r="D357"/>
  <c r="E357" s="1"/>
  <c r="F357" s="1"/>
  <c r="G357" s="1"/>
  <c r="H357" s="1"/>
  <c r="I357" s="1"/>
  <c r="D356"/>
  <c r="E356" s="1"/>
  <c r="F356" s="1"/>
  <c r="G356" s="1"/>
  <c r="H356" s="1"/>
  <c r="I356" s="1"/>
  <c r="D355"/>
  <c r="E355" s="1"/>
  <c r="F355" s="1"/>
  <c r="G355" s="1"/>
  <c r="H355"/>
  <c r="I355" s="1"/>
  <c r="D354"/>
  <c r="E354" s="1"/>
  <c r="F354" s="1"/>
  <c r="G354" s="1"/>
  <c r="H354" s="1"/>
  <c r="I354" s="1"/>
  <c r="D353"/>
  <c r="E353"/>
  <c r="F353" s="1"/>
  <c r="G353" s="1"/>
  <c r="H353" s="1"/>
  <c r="I353" s="1"/>
  <c r="D352"/>
  <c r="E352" s="1"/>
  <c r="F352" s="1"/>
  <c r="G352" s="1"/>
  <c r="H352" s="1"/>
  <c r="I352" s="1"/>
  <c r="D351"/>
  <c r="E351"/>
  <c r="F351" s="1"/>
  <c r="G351" s="1"/>
  <c r="H351" s="1"/>
  <c r="I351" s="1"/>
  <c r="D350"/>
  <c r="E350" s="1"/>
  <c r="F350" s="1"/>
  <c r="G350"/>
  <c r="H350" s="1"/>
  <c r="I350" s="1"/>
  <c r="D349"/>
  <c r="E349" s="1"/>
  <c r="F349" s="1"/>
  <c r="G349" s="1"/>
  <c r="H349" s="1"/>
  <c r="I349" s="1"/>
  <c r="D348"/>
  <c r="E348"/>
  <c r="F348" s="1"/>
  <c r="G348" s="1"/>
  <c r="H348" s="1"/>
  <c r="I348" s="1"/>
  <c r="D347"/>
  <c r="E347" s="1"/>
  <c r="F347" s="1"/>
  <c r="G347" s="1"/>
  <c r="H347" s="1"/>
  <c r="I347" s="1"/>
  <c r="D346"/>
  <c r="E346" s="1"/>
  <c r="F346" s="1"/>
  <c r="G346" s="1"/>
  <c r="H346" s="1"/>
  <c r="I346" s="1"/>
  <c r="D345"/>
  <c r="E345" s="1"/>
  <c r="F345"/>
  <c r="G345" s="1"/>
  <c r="H345" s="1"/>
  <c r="I345" s="1"/>
  <c r="D344"/>
  <c r="E344" s="1"/>
  <c r="F344" s="1"/>
  <c r="G344" s="1"/>
  <c r="H344" s="1"/>
  <c r="I344" s="1"/>
  <c r="D343"/>
  <c r="E343"/>
  <c r="F343" s="1"/>
  <c r="G343" s="1"/>
  <c r="H343" s="1"/>
  <c r="I343" s="1"/>
  <c r="D342"/>
  <c r="E342" s="1"/>
  <c r="F342" s="1"/>
  <c r="G342" s="1"/>
  <c r="H342" s="1"/>
  <c r="I342" s="1"/>
  <c r="D341"/>
  <c r="E341"/>
  <c r="F341" s="1"/>
  <c r="G341" s="1"/>
  <c r="H341" s="1"/>
  <c r="I341" s="1"/>
  <c r="D340"/>
  <c r="E340" s="1"/>
  <c r="F340" s="1"/>
  <c r="G340" s="1"/>
  <c r="H340" s="1"/>
  <c r="I340" s="1"/>
  <c r="D339"/>
  <c r="E339" s="1"/>
  <c r="F339" s="1"/>
  <c r="G339" s="1"/>
  <c r="H339" s="1"/>
  <c r="I339" s="1"/>
  <c r="D338"/>
  <c r="E338" s="1"/>
  <c r="F338" s="1"/>
  <c r="G338" s="1"/>
  <c r="H338" s="1"/>
  <c r="I338" s="1"/>
  <c r="D337"/>
  <c r="E337"/>
  <c r="F337" s="1"/>
  <c r="G337" s="1"/>
  <c r="H337" s="1"/>
  <c r="I337" s="1"/>
  <c r="D336"/>
  <c r="E336" s="1"/>
  <c r="F336" s="1"/>
  <c r="G336" s="1"/>
  <c r="H336"/>
  <c r="I336" s="1"/>
  <c r="D335"/>
  <c r="E335" s="1"/>
  <c r="F335" s="1"/>
  <c r="G335"/>
  <c r="H335" s="1"/>
  <c r="I335" s="1"/>
  <c r="D334"/>
  <c r="E334" s="1"/>
  <c r="F334" s="1"/>
  <c r="G334" s="1"/>
  <c r="H334" s="1"/>
  <c r="I334" s="1"/>
  <c r="D333"/>
  <c r="E333" s="1"/>
  <c r="F333" s="1"/>
  <c r="G333" s="1"/>
  <c r="H333" s="1"/>
  <c r="I333" s="1"/>
  <c r="D332"/>
  <c r="E332" s="1"/>
  <c r="F332" s="1"/>
  <c r="G332" s="1"/>
  <c r="H332" s="1"/>
  <c r="I332" s="1"/>
  <c r="D331"/>
  <c r="E331" s="1"/>
  <c r="F331" s="1"/>
  <c r="G331"/>
  <c r="H331" s="1"/>
  <c r="I331" s="1"/>
  <c r="D330"/>
  <c r="E330" s="1"/>
  <c r="F330" s="1"/>
  <c r="G330" s="1"/>
  <c r="H330" s="1"/>
  <c r="I330" s="1"/>
  <c r="D329"/>
  <c r="E329" s="1"/>
  <c r="F329" s="1"/>
  <c r="G329" s="1"/>
  <c r="H329" s="1"/>
  <c r="I329" s="1"/>
  <c r="D328"/>
  <c r="E328"/>
  <c r="F328" s="1"/>
  <c r="G328" s="1"/>
  <c r="H328" s="1"/>
  <c r="I328" s="1"/>
  <c r="D327"/>
  <c r="E327" s="1"/>
  <c r="F327" s="1"/>
  <c r="G327" s="1"/>
  <c r="H327" s="1"/>
  <c r="I327" s="1"/>
  <c r="D326"/>
  <c r="E326"/>
  <c r="F326" s="1"/>
  <c r="G326" s="1"/>
  <c r="H326" s="1"/>
  <c r="I326" s="1"/>
  <c r="D325"/>
  <c r="E325"/>
  <c r="F325" s="1"/>
  <c r="G325" s="1"/>
  <c r="H325" s="1"/>
  <c r="I325" s="1"/>
  <c r="D324"/>
  <c r="E324" s="1"/>
  <c r="F324" s="1"/>
  <c r="G324" s="1"/>
  <c r="H324" s="1"/>
  <c r="I324" s="1"/>
  <c r="D323"/>
  <c r="E323"/>
  <c r="F323" s="1"/>
  <c r="G323" s="1"/>
  <c r="H323" s="1"/>
  <c r="I323" s="1"/>
  <c r="D322"/>
  <c r="E322" s="1"/>
  <c r="F322" s="1"/>
  <c r="G322" s="1"/>
  <c r="H322"/>
  <c r="I322" s="1"/>
  <c r="D321"/>
  <c r="E321"/>
  <c r="F321" s="1"/>
  <c r="G321" s="1"/>
  <c r="H321" s="1"/>
  <c r="I321" s="1"/>
  <c r="D320"/>
  <c r="E320"/>
  <c r="F320" s="1"/>
  <c r="G320" s="1"/>
  <c r="H320" s="1"/>
  <c r="I320" s="1"/>
  <c r="D319"/>
  <c r="E319"/>
  <c r="F319" s="1"/>
  <c r="G319" s="1"/>
  <c r="H319" s="1"/>
  <c r="I319" s="1"/>
  <c r="D318"/>
  <c r="E318" s="1"/>
  <c r="F318" s="1"/>
  <c r="G318" s="1"/>
  <c r="H318" s="1"/>
  <c r="I318" s="1"/>
  <c r="D317"/>
  <c r="E317"/>
  <c r="F317" s="1"/>
  <c r="G317" s="1"/>
  <c r="H317" s="1"/>
  <c r="I317" s="1"/>
  <c r="D316"/>
  <c r="E316"/>
  <c r="F316" s="1"/>
  <c r="G316" s="1"/>
  <c r="H316" s="1"/>
  <c r="I316" s="1"/>
  <c r="D315"/>
  <c r="E315" s="1"/>
  <c r="F315" s="1"/>
  <c r="G315" s="1"/>
  <c r="H315" s="1"/>
  <c r="I315" s="1"/>
  <c r="D314"/>
  <c r="E314" s="1"/>
  <c r="F314" s="1"/>
  <c r="G314" s="1"/>
  <c r="H314" s="1"/>
  <c r="I314" s="1"/>
  <c r="D313"/>
  <c r="E313" s="1"/>
  <c r="F313"/>
  <c r="G313" s="1"/>
  <c r="H313" s="1"/>
  <c r="I313" s="1"/>
  <c r="D312"/>
  <c r="E312" s="1"/>
  <c r="F312" s="1"/>
  <c r="G312"/>
  <c r="H312" s="1"/>
  <c r="I312" s="1"/>
  <c r="D311"/>
  <c r="E311" s="1"/>
  <c r="F311"/>
  <c r="G311" s="1"/>
  <c r="H311"/>
  <c r="I311" s="1"/>
  <c r="D310"/>
  <c r="E310" s="1"/>
  <c r="F310" s="1"/>
  <c r="G310"/>
  <c r="H310" s="1"/>
  <c r="I310" s="1"/>
  <c r="D309"/>
  <c r="E309" s="1"/>
  <c r="F309" s="1"/>
  <c r="G309" s="1"/>
  <c r="H309" s="1"/>
  <c r="I309" s="1"/>
  <c r="D308"/>
  <c r="E308" s="1"/>
  <c r="F308"/>
  <c r="G308" s="1"/>
  <c r="H308" s="1"/>
  <c r="I308" s="1"/>
  <c r="D307"/>
  <c r="E307" s="1"/>
  <c r="F307" s="1"/>
  <c r="G307" s="1"/>
  <c r="H307" s="1"/>
  <c r="I307" s="1"/>
  <c r="D306"/>
  <c r="E306"/>
  <c r="F306" s="1"/>
  <c r="G306" s="1"/>
  <c r="H306" s="1"/>
  <c r="I306" s="1"/>
  <c r="D305"/>
  <c r="E305" s="1"/>
  <c r="F305" s="1"/>
  <c r="G305" s="1"/>
  <c r="H305" s="1"/>
  <c r="I305" s="1"/>
  <c r="D304"/>
  <c r="E304" s="1"/>
  <c r="F304" s="1"/>
  <c r="G304" s="1"/>
  <c r="H304" s="1"/>
  <c r="I304" s="1"/>
  <c r="D303"/>
  <c r="E303"/>
  <c r="F303" s="1"/>
  <c r="G303" s="1"/>
  <c r="H303" s="1"/>
  <c r="I303" s="1"/>
  <c r="D302"/>
  <c r="E302" s="1"/>
  <c r="F302" s="1"/>
  <c r="G302" s="1"/>
  <c r="H302" s="1"/>
  <c r="I302" s="1"/>
  <c r="D301"/>
  <c r="E301" s="1"/>
  <c r="F301" s="1"/>
  <c r="G301" s="1"/>
  <c r="H301" s="1"/>
  <c r="I301" s="1"/>
  <c r="D300"/>
  <c r="E300" s="1"/>
  <c r="F300" s="1"/>
  <c r="G300" s="1"/>
  <c r="H300" s="1"/>
  <c r="I300" s="1"/>
  <c r="D299"/>
  <c r="E299" s="1"/>
  <c r="F299" s="1"/>
  <c r="G299" s="1"/>
  <c r="H299" s="1"/>
  <c r="I299" s="1"/>
  <c r="D298"/>
  <c r="E298" s="1"/>
  <c r="F298" s="1"/>
  <c r="G298" s="1"/>
  <c r="H298" s="1"/>
  <c r="I298" s="1"/>
  <c r="D297"/>
  <c r="E297"/>
  <c r="F297" s="1"/>
  <c r="G297" s="1"/>
  <c r="H297" s="1"/>
  <c r="I297" s="1"/>
  <c r="D296"/>
  <c r="E296" s="1"/>
  <c r="F296" s="1"/>
  <c r="G296" s="1"/>
  <c r="H296" s="1"/>
  <c r="I296" s="1"/>
  <c r="D295"/>
  <c r="E295" s="1"/>
  <c r="F295" s="1"/>
  <c r="G295" s="1"/>
  <c r="H295" s="1"/>
  <c r="I295" s="1"/>
  <c r="D294"/>
  <c r="E294"/>
  <c r="F294" s="1"/>
  <c r="G294" s="1"/>
  <c r="H294" s="1"/>
  <c r="I294" s="1"/>
  <c r="D293"/>
  <c r="E293"/>
  <c r="F293" s="1"/>
  <c r="G293" s="1"/>
  <c r="H293" s="1"/>
  <c r="I293" s="1"/>
  <c r="D292"/>
  <c r="E292" s="1"/>
  <c r="F292" s="1"/>
  <c r="G292" s="1"/>
  <c r="H292" s="1"/>
  <c r="I292" s="1"/>
  <c r="D291"/>
  <c r="E291"/>
  <c r="F291"/>
  <c r="G291" s="1"/>
  <c r="H291" s="1"/>
  <c r="I291" s="1"/>
  <c r="D290"/>
  <c r="E290" s="1"/>
  <c r="F290" s="1"/>
  <c r="G290" s="1"/>
  <c r="H290" s="1"/>
  <c r="I290" s="1"/>
  <c r="D289"/>
  <c r="E289"/>
  <c r="F289" s="1"/>
  <c r="G289" s="1"/>
  <c r="H289" s="1"/>
  <c r="I289" s="1"/>
  <c r="D288"/>
  <c r="E288" s="1"/>
  <c r="F288" s="1"/>
  <c r="G288" s="1"/>
  <c r="H288" s="1"/>
  <c r="I288" s="1"/>
  <c r="D287"/>
  <c r="E287"/>
  <c r="F287" s="1"/>
  <c r="G287" s="1"/>
  <c r="H287" s="1"/>
  <c r="I287" s="1"/>
  <c r="D286"/>
  <c r="E286" s="1"/>
  <c r="F286" s="1"/>
  <c r="G286" s="1"/>
  <c r="H286" s="1"/>
  <c r="I286"/>
  <c r="D285"/>
  <c r="E285" s="1"/>
  <c r="F285" s="1"/>
  <c r="G285" s="1"/>
  <c r="H285" s="1"/>
  <c r="I285" s="1"/>
  <c r="F284"/>
  <c r="G284" s="1"/>
  <c r="H284" s="1"/>
  <c r="I284" s="1"/>
  <c r="D284"/>
  <c r="E284" s="1"/>
  <c r="D283"/>
  <c r="E283" s="1"/>
  <c r="F283"/>
  <c r="G283" s="1"/>
  <c r="H283" s="1"/>
  <c r="I283" s="1"/>
  <c r="D282"/>
  <c r="E282" s="1"/>
  <c r="F282" s="1"/>
  <c r="G282" s="1"/>
  <c r="H282" s="1"/>
  <c r="I282" s="1"/>
  <c r="D281"/>
  <c r="E281"/>
  <c r="F281" s="1"/>
  <c r="G281" s="1"/>
  <c r="H281" s="1"/>
  <c r="I281" s="1"/>
  <c r="D280"/>
  <c r="E280" s="1"/>
  <c r="F280" s="1"/>
  <c r="G280" s="1"/>
  <c r="H280" s="1"/>
  <c r="I280" s="1"/>
  <c r="D279"/>
  <c r="E279" s="1"/>
  <c r="F279" s="1"/>
  <c r="G279" s="1"/>
  <c r="H279" s="1"/>
  <c r="I279" s="1"/>
  <c r="D278"/>
  <c r="E278" s="1"/>
  <c r="F278" s="1"/>
  <c r="G278" s="1"/>
  <c r="H278" s="1"/>
  <c r="I278" s="1"/>
  <c r="D277"/>
  <c r="E277" s="1"/>
  <c r="F277"/>
  <c r="G277" s="1"/>
  <c r="H277" s="1"/>
  <c r="I277" s="1"/>
  <c r="D276"/>
  <c r="E276" s="1"/>
  <c r="F276" s="1"/>
  <c r="G276" s="1"/>
  <c r="H276" s="1"/>
  <c r="I276" s="1"/>
  <c r="D275"/>
  <c r="E275" s="1"/>
  <c r="F275" s="1"/>
  <c r="G275" s="1"/>
  <c r="H275" s="1"/>
  <c r="I275" s="1"/>
  <c r="D274"/>
  <c r="E274" s="1"/>
  <c r="F274"/>
  <c r="G274" s="1"/>
  <c r="H274" s="1"/>
  <c r="I274" s="1"/>
  <c r="D273"/>
  <c r="E273" s="1"/>
  <c r="F273" s="1"/>
  <c r="G273" s="1"/>
  <c r="H273" s="1"/>
  <c r="I273" s="1"/>
  <c r="D272"/>
  <c r="E272"/>
  <c r="F272" s="1"/>
  <c r="G272" s="1"/>
  <c r="H272" s="1"/>
  <c r="I272" s="1"/>
  <c r="D271"/>
  <c r="E271"/>
  <c r="F271" s="1"/>
  <c r="G271" s="1"/>
  <c r="H271" s="1"/>
  <c r="I271" s="1"/>
  <c r="D270"/>
  <c r="E270" s="1"/>
  <c r="F270" s="1"/>
  <c r="G270" s="1"/>
  <c r="H270" s="1"/>
  <c r="I270" s="1"/>
  <c r="D269"/>
  <c r="E269" s="1"/>
  <c r="F269" s="1"/>
  <c r="G269" s="1"/>
  <c r="H269" s="1"/>
  <c r="I269" s="1"/>
  <c r="D268"/>
  <c r="E268" s="1"/>
  <c r="F268" s="1"/>
  <c r="G268" s="1"/>
  <c r="H268" s="1"/>
  <c r="I268" s="1"/>
  <c r="D267"/>
  <c r="E267"/>
  <c r="F267" s="1"/>
  <c r="G267" s="1"/>
  <c r="H267"/>
  <c r="I267" s="1"/>
  <c r="D266"/>
  <c r="E266" s="1"/>
  <c r="F266" s="1"/>
  <c r="G266" s="1"/>
  <c r="H266" s="1"/>
  <c r="I266" s="1"/>
  <c r="D265"/>
  <c r="E265"/>
  <c r="F265" s="1"/>
  <c r="G265" s="1"/>
  <c r="H265" s="1"/>
  <c r="I265" s="1"/>
  <c r="D264"/>
  <c r="E264" s="1"/>
  <c r="F264" s="1"/>
  <c r="G264" s="1"/>
  <c r="H264" s="1"/>
  <c r="I264" s="1"/>
  <c r="D263"/>
  <c r="E263" s="1"/>
  <c r="F263" s="1"/>
  <c r="G263" s="1"/>
  <c r="H263" s="1"/>
  <c r="I263" s="1"/>
  <c r="D262"/>
  <c r="E262" s="1"/>
  <c r="F262" s="1"/>
  <c r="G262" s="1"/>
  <c r="H262" s="1"/>
  <c r="I262" s="1"/>
  <c r="D261"/>
  <c r="E261" s="1"/>
  <c r="F261" s="1"/>
  <c r="G261" s="1"/>
  <c r="H261" s="1"/>
  <c r="I261" s="1"/>
  <c r="D260"/>
  <c r="E260"/>
  <c r="F260" s="1"/>
  <c r="G260" s="1"/>
  <c r="H260" s="1"/>
  <c r="I260" s="1"/>
  <c r="D259"/>
  <c r="E259" s="1"/>
  <c r="F259" s="1"/>
  <c r="G259" s="1"/>
  <c r="H259" s="1"/>
  <c r="I259" s="1"/>
  <c r="D258"/>
  <c r="E258" s="1"/>
  <c r="F258"/>
  <c r="G258" s="1"/>
  <c r="H258" s="1"/>
  <c r="I258" s="1"/>
  <c r="D257"/>
  <c r="E257" s="1"/>
  <c r="F257" s="1"/>
  <c r="G257" s="1"/>
  <c r="H257" s="1"/>
  <c r="I257" s="1"/>
  <c r="D256"/>
  <c r="E256" s="1"/>
  <c r="F256" s="1"/>
  <c r="G256" s="1"/>
  <c r="H256" s="1"/>
  <c r="I256" s="1"/>
  <c r="D255"/>
  <c r="E255" s="1"/>
  <c r="F255" s="1"/>
  <c r="G255" s="1"/>
  <c r="H255" s="1"/>
  <c r="I255" s="1"/>
  <c r="D254"/>
  <c r="E254" s="1"/>
  <c r="F254" s="1"/>
  <c r="G254" s="1"/>
  <c r="H254" s="1"/>
  <c r="I254" s="1"/>
  <c r="D253"/>
  <c r="E253"/>
  <c r="F253" s="1"/>
  <c r="G253" s="1"/>
  <c r="H253" s="1"/>
  <c r="I253" s="1"/>
  <c r="D252"/>
  <c r="E252" s="1"/>
  <c r="F252" s="1"/>
  <c r="G252" s="1"/>
  <c r="H252" s="1"/>
  <c r="I252" s="1"/>
  <c r="D251"/>
  <c r="E251" s="1"/>
  <c r="F251" s="1"/>
  <c r="G251" s="1"/>
  <c r="H251" s="1"/>
  <c r="I251" s="1"/>
  <c r="D250"/>
  <c r="E250" s="1"/>
  <c r="F250" s="1"/>
  <c r="G250" s="1"/>
  <c r="H250" s="1"/>
  <c r="I250" s="1"/>
  <c r="G249"/>
  <c r="I249"/>
  <c r="D249"/>
  <c r="E249"/>
  <c r="G248"/>
  <c r="I248"/>
  <c r="D248"/>
  <c r="E248" s="1"/>
  <c r="G247"/>
  <c r="I247"/>
  <c r="D247"/>
  <c r="E247"/>
  <c r="G246"/>
  <c r="D246"/>
  <c r="E246" s="1"/>
  <c r="G245"/>
  <c r="H245" s="1"/>
  <c r="I245" s="1"/>
  <c r="D245"/>
  <c r="E245" s="1"/>
  <c r="G244"/>
  <c r="H244" s="1"/>
  <c r="I244" s="1"/>
  <c r="D244"/>
  <c r="E244" s="1"/>
  <c r="G243"/>
  <c r="H243" s="1"/>
  <c r="I243"/>
  <c r="D243"/>
  <c r="E243" s="1"/>
  <c r="G242"/>
  <c r="H242" s="1"/>
  <c r="I242" s="1"/>
  <c r="D242"/>
  <c r="E242" s="1"/>
  <c r="D241"/>
  <c r="E241" s="1"/>
  <c r="F241" s="1"/>
  <c r="G241" s="1"/>
  <c r="H241" s="1"/>
  <c r="I241" s="1"/>
  <c r="D240"/>
  <c r="E240" s="1"/>
  <c r="F240" s="1"/>
  <c r="G240" s="1"/>
  <c r="H240" s="1"/>
  <c r="I240" s="1"/>
  <c r="D239"/>
  <c r="E239"/>
  <c r="F239" s="1"/>
  <c r="G239" s="1"/>
  <c r="H239" s="1"/>
  <c r="I239" s="1"/>
  <c r="D238"/>
  <c r="E238" s="1"/>
  <c r="F238" s="1"/>
  <c r="G238" s="1"/>
  <c r="H238" s="1"/>
  <c r="I238" s="1"/>
  <c r="D237"/>
  <c r="E237" s="1"/>
  <c r="F237" s="1"/>
  <c r="G237" s="1"/>
  <c r="H237" s="1"/>
  <c r="I237" s="1"/>
  <c r="D236"/>
  <c r="E236" s="1"/>
  <c r="F236" s="1"/>
  <c r="G236" s="1"/>
  <c r="H236" s="1"/>
  <c r="I236" s="1"/>
  <c r="D235"/>
  <c r="E235" s="1"/>
  <c r="F235" s="1"/>
  <c r="G235" s="1"/>
  <c r="H235" s="1"/>
  <c r="I235" s="1"/>
  <c r="D234"/>
  <c r="E234" s="1"/>
  <c r="F234" s="1"/>
  <c r="G234" s="1"/>
  <c r="H234" s="1"/>
  <c r="I234" s="1"/>
  <c r="D233"/>
  <c r="E233" s="1"/>
  <c r="F233" s="1"/>
  <c r="G233" s="1"/>
  <c r="H233" s="1"/>
  <c r="I233" s="1"/>
  <c r="D232"/>
  <c r="E232" s="1"/>
  <c r="F232"/>
  <c r="G232" s="1"/>
  <c r="H232" s="1"/>
  <c r="I232" s="1"/>
  <c r="D231"/>
  <c r="E231" s="1"/>
  <c r="F231" s="1"/>
  <c r="G231" s="1"/>
  <c r="H231" s="1"/>
  <c r="I231" s="1"/>
  <c r="D230"/>
  <c r="E230" s="1"/>
  <c r="F230"/>
  <c r="G230" s="1"/>
  <c r="H230" s="1"/>
  <c r="I230" s="1"/>
  <c r="D229"/>
  <c r="E229" s="1"/>
  <c r="F229" s="1"/>
  <c r="G229" s="1"/>
  <c r="H229" s="1"/>
  <c r="I229" s="1"/>
  <c r="D228"/>
  <c r="E228" s="1"/>
  <c r="F228" s="1"/>
  <c r="G228" s="1"/>
  <c r="H228" s="1"/>
  <c r="I228" s="1"/>
  <c r="D227"/>
  <c r="E227" s="1"/>
  <c r="F227" s="1"/>
  <c r="G227" s="1"/>
  <c r="H227" s="1"/>
  <c r="I227" s="1"/>
  <c r="D226"/>
  <c r="E226" s="1"/>
  <c r="F226" s="1"/>
  <c r="G226"/>
  <c r="H226" s="1"/>
  <c r="I226" s="1"/>
  <c r="D225"/>
  <c r="E225"/>
  <c r="F225" s="1"/>
  <c r="G225" s="1"/>
  <c r="H225" s="1"/>
  <c r="I225" s="1"/>
  <c r="D224"/>
  <c r="E224" s="1"/>
  <c r="F224" s="1"/>
  <c r="G224" s="1"/>
  <c r="H224" s="1"/>
  <c r="I224" s="1"/>
  <c r="D223"/>
  <c r="E223" s="1"/>
  <c r="F223" s="1"/>
  <c r="G223" s="1"/>
  <c r="H223" s="1"/>
  <c r="I223" s="1"/>
  <c r="D222"/>
  <c r="E222" s="1"/>
  <c r="F222" s="1"/>
  <c r="G222" s="1"/>
  <c r="H222" s="1"/>
  <c r="I222" s="1"/>
  <c r="D221"/>
  <c r="E221"/>
  <c r="F221" s="1"/>
  <c r="G221" s="1"/>
  <c r="H221" s="1"/>
  <c r="I221" s="1"/>
  <c r="D220"/>
  <c r="E220" s="1"/>
  <c r="F220" s="1"/>
  <c r="G220" s="1"/>
  <c r="H220" s="1"/>
  <c r="I220" s="1"/>
  <c r="D219"/>
  <c r="E219" s="1"/>
  <c r="F219" s="1"/>
  <c r="G219" s="1"/>
  <c r="H219" s="1"/>
  <c r="I219" s="1"/>
  <c r="D218"/>
  <c r="E218" s="1"/>
  <c r="F218" s="1"/>
  <c r="G218" s="1"/>
  <c r="H218" s="1"/>
  <c r="I218"/>
  <c r="D217"/>
  <c r="E217"/>
  <c r="F217" s="1"/>
  <c r="G217" s="1"/>
  <c r="H217" s="1"/>
  <c r="I217" s="1"/>
  <c r="D216"/>
  <c r="E216" s="1"/>
  <c r="F216" s="1"/>
  <c r="G216" s="1"/>
  <c r="H216" s="1"/>
  <c r="I216" s="1"/>
  <c r="D215"/>
  <c r="E215" s="1"/>
  <c r="F215" s="1"/>
  <c r="G215" s="1"/>
  <c r="H215" s="1"/>
  <c r="I215" s="1"/>
  <c r="D214"/>
  <c r="E214" s="1"/>
  <c r="F214"/>
  <c r="G214"/>
  <c r="H214" s="1"/>
  <c r="I214" s="1"/>
  <c r="D213"/>
  <c r="E213" s="1"/>
  <c r="F213" s="1"/>
  <c r="G213" s="1"/>
  <c r="H213" s="1"/>
  <c r="I213" s="1"/>
  <c r="D212"/>
  <c r="E212"/>
  <c r="F212" s="1"/>
  <c r="G212" s="1"/>
  <c r="H212" s="1"/>
  <c r="I212" s="1"/>
  <c r="D211"/>
  <c r="E211" s="1"/>
  <c r="F211" s="1"/>
  <c r="G211" s="1"/>
  <c r="H211" s="1"/>
  <c r="I211" s="1"/>
  <c r="D210"/>
  <c r="E210" s="1"/>
  <c r="F210" s="1"/>
  <c r="G210" s="1"/>
  <c r="H210" s="1"/>
  <c r="I210" s="1"/>
  <c r="D209"/>
  <c r="E209" s="1"/>
  <c r="F209" s="1"/>
  <c r="G209" s="1"/>
  <c r="H209" s="1"/>
  <c r="I209" s="1"/>
  <c r="D208"/>
  <c r="E208" s="1"/>
  <c r="F208" s="1"/>
  <c r="G208" s="1"/>
  <c r="H208" s="1"/>
  <c r="I208" s="1"/>
  <c r="D207"/>
  <c r="E207" s="1"/>
  <c r="F207" s="1"/>
  <c r="G207" s="1"/>
  <c r="H207" s="1"/>
  <c r="I207" s="1"/>
  <c r="D206"/>
  <c r="E206" s="1"/>
  <c r="F206" s="1"/>
  <c r="G206" s="1"/>
  <c r="H206"/>
  <c r="I206" s="1"/>
  <c r="D205"/>
  <c r="E205" s="1"/>
  <c r="F205" s="1"/>
  <c r="G205" s="1"/>
  <c r="H205" s="1"/>
  <c r="I205" s="1"/>
  <c r="D204"/>
  <c r="E204" s="1"/>
  <c r="F204" s="1"/>
  <c r="G204" s="1"/>
  <c r="H204" s="1"/>
  <c r="I204" s="1"/>
  <c r="D203"/>
  <c r="E203" s="1"/>
  <c r="F203" s="1"/>
  <c r="G203" s="1"/>
  <c r="H203" s="1"/>
  <c r="I203" s="1"/>
  <c r="D202"/>
  <c r="E202" s="1"/>
  <c r="F202" s="1"/>
  <c r="G202" s="1"/>
  <c r="H202" s="1"/>
  <c r="I202" s="1"/>
  <c r="D201"/>
  <c r="E201"/>
  <c r="F201" s="1"/>
  <c r="G201" s="1"/>
  <c r="H201" s="1"/>
  <c r="I201" s="1"/>
  <c r="D200"/>
  <c r="E200" s="1"/>
  <c r="F200" s="1"/>
  <c r="G200" s="1"/>
  <c r="H200" s="1"/>
  <c r="I200" s="1"/>
  <c r="D199"/>
  <c r="E199"/>
  <c r="F199" s="1"/>
  <c r="G199" s="1"/>
  <c r="H199" s="1"/>
  <c r="I199" s="1"/>
  <c r="D198"/>
  <c r="E198" s="1"/>
  <c r="F198" s="1"/>
  <c r="G198" s="1"/>
  <c r="H198"/>
  <c r="I198" s="1"/>
  <c r="D197"/>
  <c r="E197" s="1"/>
  <c r="F197" s="1"/>
  <c r="G197" s="1"/>
  <c r="H197" s="1"/>
  <c r="I197"/>
  <c r="D196"/>
  <c r="E196" s="1"/>
  <c r="F196" s="1"/>
  <c r="G196" s="1"/>
  <c r="H196" s="1"/>
  <c r="I196" s="1"/>
  <c r="D195"/>
  <c r="E195"/>
  <c r="F195" s="1"/>
  <c r="G195" s="1"/>
  <c r="H195" s="1"/>
  <c r="I195" s="1"/>
  <c r="D194"/>
  <c r="E194" s="1"/>
  <c r="F194"/>
  <c r="G194" s="1"/>
  <c r="H194" s="1"/>
  <c r="I194" s="1"/>
  <c r="D193"/>
  <c r="E193"/>
  <c r="F193" s="1"/>
  <c r="G193" s="1"/>
  <c r="H193" s="1"/>
  <c r="I193" s="1"/>
  <c r="D192"/>
  <c r="E192" s="1"/>
  <c r="F192" s="1"/>
  <c r="G192" s="1"/>
  <c r="H192" s="1"/>
  <c r="I192" s="1"/>
  <c r="D191"/>
  <c r="E191" s="1"/>
  <c r="F191" s="1"/>
  <c r="G191" s="1"/>
  <c r="H191" s="1"/>
  <c r="I191" s="1"/>
  <c r="D190"/>
  <c r="E190" s="1"/>
  <c r="F190" s="1"/>
  <c r="G190" s="1"/>
  <c r="H190"/>
  <c r="I190" s="1"/>
  <c r="D189"/>
  <c r="E189" s="1"/>
  <c r="F189" s="1"/>
  <c r="G189" s="1"/>
  <c r="H189" s="1"/>
  <c r="I189" s="1"/>
  <c r="D188"/>
  <c r="E188"/>
  <c r="F188" s="1"/>
  <c r="G188" s="1"/>
  <c r="H188" s="1"/>
  <c r="I188" s="1"/>
  <c r="D187"/>
  <c r="E187" s="1"/>
  <c r="F187" s="1"/>
  <c r="G187" s="1"/>
  <c r="H187" s="1"/>
  <c r="I187" s="1"/>
  <c r="D186"/>
  <c r="E186" s="1"/>
  <c r="F186" s="1"/>
  <c r="G186" s="1"/>
  <c r="H186" s="1"/>
  <c r="I186" s="1"/>
  <c r="D185"/>
  <c r="E185" s="1"/>
  <c r="F185" s="1"/>
  <c r="G185" s="1"/>
  <c r="H185" s="1"/>
  <c r="I185" s="1"/>
  <c r="D184"/>
  <c r="E184" s="1"/>
  <c r="F184" s="1"/>
  <c r="G184" s="1"/>
  <c r="H184" s="1"/>
  <c r="I184" s="1"/>
  <c r="D183"/>
  <c r="E183" s="1"/>
  <c r="F183" s="1"/>
  <c r="G183" s="1"/>
  <c r="H183" s="1"/>
  <c r="I183" s="1"/>
  <c r="D182"/>
  <c r="E182" s="1"/>
  <c r="F182" s="1"/>
  <c r="G182" s="1"/>
  <c r="H182" s="1"/>
  <c r="I182" s="1"/>
  <c r="D181"/>
  <c r="E181" s="1"/>
  <c r="F181" s="1"/>
  <c r="G181" s="1"/>
  <c r="H181" s="1"/>
  <c r="I181" s="1"/>
  <c r="D180"/>
  <c r="E180" s="1"/>
  <c r="F180" s="1"/>
  <c r="G180" s="1"/>
  <c r="H180" s="1"/>
  <c r="I180" s="1"/>
  <c r="D179"/>
  <c r="E179" s="1"/>
  <c r="F179" s="1"/>
  <c r="G179" s="1"/>
  <c r="H179" s="1"/>
  <c r="I179" s="1"/>
  <c r="D178"/>
  <c r="E178" s="1"/>
  <c r="F178" s="1"/>
  <c r="G178" s="1"/>
  <c r="H178" s="1"/>
  <c r="I178" s="1"/>
  <c r="D177"/>
  <c r="E177" s="1"/>
  <c r="F177" s="1"/>
  <c r="G177" s="1"/>
  <c r="H177" s="1"/>
  <c r="I177" s="1"/>
  <c r="D176"/>
  <c r="E176" s="1"/>
  <c r="F176" s="1"/>
  <c r="G176" s="1"/>
  <c r="H176" s="1"/>
  <c r="I176" s="1"/>
  <c r="D175"/>
  <c r="E175"/>
  <c r="F175" s="1"/>
  <c r="G175" s="1"/>
  <c r="H175" s="1"/>
  <c r="I175" s="1"/>
  <c r="D174"/>
  <c r="E174" s="1"/>
  <c r="F174"/>
  <c r="G174"/>
  <c r="H174" s="1"/>
  <c r="I174"/>
  <c r="D173"/>
  <c r="E173" s="1"/>
  <c r="F173" s="1"/>
  <c r="G173" s="1"/>
  <c r="H173" s="1"/>
  <c r="I173" s="1"/>
  <c r="D172"/>
  <c r="E172"/>
  <c r="F172" s="1"/>
  <c r="G172" s="1"/>
  <c r="H172" s="1"/>
  <c r="I172" s="1"/>
  <c r="D171"/>
  <c r="E171"/>
  <c r="F171" s="1"/>
  <c r="G171" s="1"/>
  <c r="H171" s="1"/>
  <c r="I171" s="1"/>
  <c r="D170"/>
  <c r="E170" s="1"/>
  <c r="F170" s="1"/>
  <c r="G170"/>
  <c r="H170" s="1"/>
  <c r="I170" s="1"/>
  <c r="D169"/>
  <c r="E169" s="1"/>
  <c r="F169"/>
  <c r="G169" s="1"/>
  <c r="H169" s="1"/>
  <c r="I169" s="1"/>
  <c r="D168"/>
  <c r="E168"/>
  <c r="F168" s="1"/>
  <c r="G168" s="1"/>
  <c r="H168" s="1"/>
  <c r="I168" s="1"/>
  <c r="D167"/>
  <c r="E167" s="1"/>
  <c r="F167" s="1"/>
  <c r="G167" s="1"/>
  <c r="H167" s="1"/>
  <c r="I167" s="1"/>
  <c r="D166"/>
  <c r="E166" s="1"/>
  <c r="F166"/>
  <c r="G166" s="1"/>
  <c r="H166" s="1"/>
  <c r="I166" s="1"/>
  <c r="D165"/>
  <c r="E165" s="1"/>
  <c r="F165" s="1"/>
  <c r="G165" s="1"/>
  <c r="H165" s="1"/>
  <c r="I165" s="1"/>
  <c r="D164"/>
  <c r="E164" s="1"/>
  <c r="F164" s="1"/>
  <c r="G164" s="1"/>
  <c r="H164" s="1"/>
  <c r="I164" s="1"/>
  <c r="D163"/>
  <c r="E163" s="1"/>
  <c r="F163"/>
  <c r="G163" s="1"/>
  <c r="H163" s="1"/>
  <c r="I163" s="1"/>
  <c r="D162"/>
  <c r="E162" s="1"/>
  <c r="F162" s="1"/>
  <c r="G162"/>
  <c r="H162" s="1"/>
  <c r="I162" s="1"/>
  <c r="D161"/>
  <c r="E161" s="1"/>
  <c r="F161" s="1"/>
  <c r="G161" s="1"/>
  <c r="H161" s="1"/>
  <c r="I161" s="1"/>
  <c r="D160"/>
  <c r="E160"/>
  <c r="F160" s="1"/>
  <c r="G160" s="1"/>
  <c r="H160" s="1"/>
  <c r="I160" s="1"/>
  <c r="D159"/>
  <c r="E159" s="1"/>
  <c r="F159" s="1"/>
  <c r="G159" s="1"/>
  <c r="H159" s="1"/>
  <c r="I159" s="1"/>
  <c r="D158"/>
  <c r="E158" s="1"/>
  <c r="F158" s="1"/>
  <c r="G158" s="1"/>
  <c r="H158" s="1"/>
  <c r="I158" s="1"/>
  <c r="D157"/>
  <c r="E157" s="1"/>
  <c r="F157"/>
  <c r="G157" s="1"/>
  <c r="H157" s="1"/>
  <c r="I157" s="1"/>
  <c r="D156"/>
  <c r="E156" s="1"/>
  <c r="F156" s="1"/>
  <c r="G156" s="1"/>
  <c r="H156" s="1"/>
  <c r="I156" s="1"/>
  <c r="D155"/>
  <c r="E155" s="1"/>
  <c r="F155" s="1"/>
  <c r="G155" s="1"/>
  <c r="H155" s="1"/>
  <c r="I155" s="1"/>
  <c r="D154"/>
  <c r="E154" s="1"/>
  <c r="F154" s="1"/>
  <c r="G154" s="1"/>
  <c r="H154" s="1"/>
  <c r="I154" s="1"/>
  <c r="D153"/>
  <c r="E153"/>
  <c r="F153" s="1"/>
  <c r="G153" s="1"/>
  <c r="H153" s="1"/>
  <c r="I153" s="1"/>
  <c r="D152"/>
  <c r="E152" s="1"/>
  <c r="F152" s="1"/>
  <c r="G152" s="1"/>
  <c r="H152" s="1"/>
  <c r="I152" s="1"/>
  <c r="D151"/>
  <c r="E151" s="1"/>
  <c r="F151"/>
  <c r="G151" s="1"/>
  <c r="H151" s="1"/>
  <c r="I151" s="1"/>
  <c r="D150"/>
  <c r="E150" s="1"/>
  <c r="F150"/>
  <c r="G150"/>
  <c r="H150" s="1"/>
  <c r="I150" s="1"/>
  <c r="D149"/>
  <c r="E149" s="1"/>
  <c r="F149" s="1"/>
  <c r="G149" s="1"/>
  <c r="H149" s="1"/>
  <c r="I149" s="1"/>
  <c r="D148"/>
  <c r="E148"/>
  <c r="F148" s="1"/>
  <c r="G148"/>
  <c r="H148" s="1"/>
  <c r="I148" s="1"/>
  <c r="D147"/>
  <c r="E147" s="1"/>
  <c r="F147"/>
  <c r="G147" s="1"/>
  <c r="H147" s="1"/>
  <c r="I147" s="1"/>
  <c r="D146"/>
  <c r="E146" s="1"/>
  <c r="F146" s="1"/>
  <c r="G146" s="1"/>
  <c r="H146" s="1"/>
  <c r="I146" s="1"/>
  <c r="D145"/>
  <c r="E145"/>
  <c r="F145" s="1"/>
  <c r="G145" s="1"/>
  <c r="H145" s="1"/>
  <c r="I145" s="1"/>
  <c r="D144"/>
  <c r="E144" s="1"/>
  <c r="F144" s="1"/>
  <c r="G144" s="1"/>
  <c r="H144" s="1"/>
  <c r="I144" s="1"/>
  <c r="D143"/>
  <c r="E143" s="1"/>
  <c r="F143"/>
  <c r="G143" s="1"/>
  <c r="H143" s="1"/>
  <c r="I143" s="1"/>
  <c r="D142"/>
  <c r="E142" s="1"/>
  <c r="F142" s="1"/>
  <c r="G142" s="1"/>
  <c r="H142" s="1"/>
  <c r="I142" s="1"/>
  <c r="D141"/>
  <c r="E141"/>
  <c r="F141" s="1"/>
  <c r="G141" s="1"/>
  <c r="H141" s="1"/>
  <c r="I141" s="1"/>
  <c r="D140"/>
  <c r="E140" s="1"/>
  <c r="F140" s="1"/>
  <c r="G140" s="1"/>
  <c r="H140" s="1"/>
  <c r="I140" s="1"/>
  <c r="D139"/>
  <c r="E139" s="1"/>
  <c r="F139" s="1"/>
  <c r="G139" s="1"/>
  <c r="H139" s="1"/>
  <c r="I139" s="1"/>
  <c r="D138"/>
  <c r="E138" s="1"/>
  <c r="F138" s="1"/>
  <c r="G138" s="1"/>
  <c r="H138" s="1"/>
  <c r="I138" s="1"/>
  <c r="D137"/>
  <c r="E137"/>
  <c r="F137" s="1"/>
  <c r="G137" s="1"/>
  <c r="H137" s="1"/>
  <c r="I137" s="1"/>
  <c r="D136"/>
  <c r="E136" s="1"/>
  <c r="F136" s="1"/>
  <c r="G136" s="1"/>
  <c r="H136" s="1"/>
  <c r="I136" s="1"/>
  <c r="D135"/>
  <c r="E135" s="1"/>
  <c r="F135" s="1"/>
  <c r="G135" s="1"/>
  <c r="H135" s="1"/>
  <c r="I135" s="1"/>
  <c r="D134"/>
  <c r="E134"/>
  <c r="F134" s="1"/>
  <c r="G134" s="1"/>
  <c r="H134" s="1"/>
  <c r="I134" s="1"/>
  <c r="D133"/>
  <c r="E133" s="1"/>
  <c r="F133" s="1"/>
  <c r="G133" s="1"/>
  <c r="H133" s="1"/>
  <c r="I133" s="1"/>
  <c r="D132"/>
  <c r="E132" s="1"/>
  <c r="F132" s="1"/>
  <c r="G132" s="1"/>
  <c r="H132" s="1"/>
  <c r="I132" s="1"/>
  <c r="D131"/>
  <c r="E131" s="1"/>
  <c r="F131" s="1"/>
  <c r="G131" s="1"/>
  <c r="H131" s="1"/>
  <c r="I131" s="1"/>
  <c r="D130"/>
  <c r="E130" s="1"/>
  <c r="F130" s="1"/>
  <c r="G130" s="1"/>
  <c r="H130" s="1"/>
  <c r="I130" s="1"/>
  <c r="D129"/>
  <c r="E129"/>
  <c r="F129"/>
  <c r="G129" s="1"/>
  <c r="H129" s="1"/>
  <c r="I129" s="1"/>
  <c r="D128"/>
  <c r="E128" s="1"/>
  <c r="F128" s="1"/>
  <c r="G128" s="1"/>
  <c r="H128" s="1"/>
  <c r="I128" s="1"/>
  <c r="D127"/>
  <c r="E127" s="1"/>
  <c r="F127" s="1"/>
  <c r="G127" s="1"/>
  <c r="H127" s="1"/>
  <c r="I127"/>
  <c r="D126"/>
  <c r="E126" s="1"/>
  <c r="F126"/>
  <c r="G126" s="1"/>
  <c r="H126" s="1"/>
  <c r="I126" s="1"/>
  <c r="D125"/>
  <c r="E125" s="1"/>
  <c r="F125" s="1"/>
  <c r="G125" s="1"/>
  <c r="H125" s="1"/>
  <c r="I125" s="1"/>
  <c r="D124"/>
  <c r="E124" s="1"/>
  <c r="F124" s="1"/>
  <c r="G124" s="1"/>
  <c r="H124" s="1"/>
  <c r="I124" s="1"/>
  <c r="D123"/>
  <c r="E123" s="1"/>
  <c r="F123" s="1"/>
  <c r="G123" s="1"/>
  <c r="H123" s="1"/>
  <c r="I123" s="1"/>
  <c r="D122"/>
  <c r="E122" s="1"/>
  <c r="F122"/>
  <c r="G122" s="1"/>
  <c r="H122" s="1"/>
  <c r="I122" s="1"/>
  <c r="D121"/>
  <c r="E121" s="1"/>
  <c r="F121" s="1"/>
  <c r="G121" s="1"/>
  <c r="H121" s="1"/>
  <c r="I121" s="1"/>
  <c r="D120"/>
  <c r="E120" s="1"/>
  <c r="F120" s="1"/>
  <c r="G120" s="1"/>
  <c r="H120" s="1"/>
  <c r="I120" s="1"/>
  <c r="D119"/>
  <c r="E119" s="1"/>
  <c r="F119" s="1"/>
  <c r="G119" s="1"/>
  <c r="H119" s="1"/>
  <c r="I119" s="1"/>
  <c r="D118"/>
  <c r="E118" s="1"/>
  <c r="F118" s="1"/>
  <c r="G118" s="1"/>
  <c r="H118" s="1"/>
  <c r="I118" s="1"/>
  <c r="D117"/>
  <c r="E117" s="1"/>
  <c r="F117" s="1"/>
  <c r="G117"/>
  <c r="H117" s="1"/>
  <c r="I117" s="1"/>
  <c r="D116"/>
  <c r="E116" s="1"/>
  <c r="F116" s="1"/>
  <c r="G116"/>
  <c r="H116" s="1"/>
  <c r="I116" s="1"/>
  <c r="D115"/>
  <c r="E115" s="1"/>
  <c r="F115"/>
  <c r="G115" s="1"/>
  <c r="H115" s="1"/>
  <c r="I115" s="1"/>
  <c r="D114"/>
  <c r="E114" s="1"/>
  <c r="F114" s="1"/>
  <c r="G114" s="1"/>
  <c r="H114" s="1"/>
  <c r="I114" s="1"/>
  <c r="D113"/>
  <c r="E113" s="1"/>
  <c r="F113" s="1"/>
  <c r="G113" s="1"/>
  <c r="H113" s="1"/>
  <c r="I113" s="1"/>
  <c r="D112"/>
  <c r="E112"/>
  <c r="F112" s="1"/>
  <c r="G112" s="1"/>
  <c r="H112" s="1"/>
  <c r="I112" s="1"/>
  <c r="D111"/>
  <c r="E111" s="1"/>
  <c r="F111"/>
  <c r="G111" s="1"/>
  <c r="H111" s="1"/>
  <c r="I111" s="1"/>
  <c r="D110"/>
  <c r="E110" s="1"/>
  <c r="F110" s="1"/>
  <c r="G110" s="1"/>
  <c r="H110" s="1"/>
  <c r="I110" s="1"/>
  <c r="D109"/>
  <c r="E109"/>
  <c r="F109"/>
  <c r="G109" s="1"/>
  <c r="H109" s="1"/>
  <c r="I109" s="1"/>
  <c r="D108"/>
  <c r="E108" s="1"/>
  <c r="F108" s="1"/>
  <c r="G108" s="1"/>
  <c r="H108" s="1"/>
  <c r="I108" s="1"/>
  <c r="D107"/>
  <c r="E107"/>
  <c r="F107" s="1"/>
  <c r="G107" s="1"/>
  <c r="H107" s="1"/>
  <c r="I107" s="1"/>
  <c r="D106"/>
  <c r="E106" s="1"/>
  <c r="F106"/>
  <c r="G106" s="1"/>
  <c r="H106" s="1"/>
  <c r="I106" s="1"/>
  <c r="D105"/>
  <c r="E105" s="1"/>
  <c r="F105" s="1"/>
  <c r="G105" s="1"/>
  <c r="H105" s="1"/>
  <c r="I105" s="1"/>
  <c r="D104"/>
  <c r="E104"/>
  <c r="F104" s="1"/>
  <c r="G104" s="1"/>
  <c r="H104" s="1"/>
  <c r="I104" s="1"/>
  <c r="D103"/>
  <c r="E103"/>
  <c r="F103" s="1"/>
  <c r="G103" s="1"/>
  <c r="H103" s="1"/>
  <c r="I103"/>
  <c r="D102"/>
  <c r="E102" s="1"/>
  <c r="F102" s="1"/>
  <c r="G102" s="1"/>
  <c r="H102" s="1"/>
  <c r="I102" s="1"/>
  <c r="D101"/>
  <c r="E101" s="1"/>
  <c r="F101" s="1"/>
  <c r="G101" s="1"/>
  <c r="H101" s="1"/>
  <c r="I101" s="1"/>
  <c r="D100"/>
  <c r="E100" s="1"/>
  <c r="F100" s="1"/>
  <c r="G100" s="1"/>
  <c r="H100" s="1"/>
  <c r="I100" s="1"/>
  <c r="D99"/>
  <c r="E99" s="1"/>
  <c r="F99" s="1"/>
  <c r="G99" s="1"/>
  <c r="H99" s="1"/>
  <c r="I99" s="1"/>
  <c r="D98"/>
  <c r="E98"/>
  <c r="F98" s="1"/>
  <c r="G98" s="1"/>
  <c r="H98" s="1"/>
  <c r="I98" s="1"/>
  <c r="D97"/>
  <c r="E97" s="1"/>
  <c r="F97" s="1"/>
  <c r="G97"/>
  <c r="H97" s="1"/>
  <c r="I97" s="1"/>
  <c r="D96"/>
  <c r="E96" s="1"/>
  <c r="F96" s="1"/>
  <c r="G96" s="1"/>
  <c r="H96" s="1"/>
  <c r="I96" s="1"/>
  <c r="D95"/>
  <c r="E95" s="1"/>
  <c r="F95" s="1"/>
  <c r="G95" s="1"/>
  <c r="H95" s="1"/>
  <c r="I95"/>
  <c r="D94"/>
  <c r="E94" s="1"/>
  <c r="F94"/>
  <c r="G94" s="1"/>
  <c r="H94" s="1"/>
  <c r="I94" s="1"/>
  <c r="D93"/>
  <c r="E93" s="1"/>
  <c r="F93" s="1"/>
  <c r="G93" s="1"/>
  <c r="H93" s="1"/>
  <c r="I93" s="1"/>
  <c r="D92"/>
  <c r="E92"/>
  <c r="F92" s="1"/>
  <c r="G92" s="1"/>
  <c r="H92"/>
  <c r="I92" s="1"/>
  <c r="D91"/>
  <c r="E91" s="1"/>
  <c r="F91" s="1"/>
  <c r="G91" s="1"/>
  <c r="H91" s="1"/>
  <c r="I91" s="1"/>
  <c r="D90"/>
  <c r="E90" s="1"/>
  <c r="F90" s="1"/>
  <c r="G90" s="1"/>
  <c r="H90" s="1"/>
  <c r="I90" s="1"/>
  <c r="D89"/>
  <c r="E89"/>
  <c r="F89" s="1"/>
  <c r="G89" s="1"/>
  <c r="H89" s="1"/>
  <c r="I89" s="1"/>
  <c r="D88"/>
  <c r="E88" s="1"/>
  <c r="F88" s="1"/>
  <c r="G88" s="1"/>
  <c r="H88" s="1"/>
  <c r="I88" s="1"/>
  <c r="D87"/>
  <c r="E87"/>
  <c r="F87" s="1"/>
  <c r="G87" s="1"/>
  <c r="H87" s="1"/>
  <c r="I87"/>
  <c r="D86"/>
  <c r="E86" s="1"/>
  <c r="F86" s="1"/>
  <c r="G86" s="1"/>
  <c r="H86" s="1"/>
  <c r="I86" s="1"/>
  <c r="D85"/>
  <c r="E85"/>
  <c r="F85" s="1"/>
  <c r="G85" s="1"/>
  <c r="H85" s="1"/>
  <c r="I85" s="1"/>
  <c r="D84"/>
  <c r="E84"/>
  <c r="F84" s="1"/>
  <c r="G84" s="1"/>
  <c r="H84" s="1"/>
  <c r="I84" s="1"/>
  <c r="D83"/>
  <c r="E83" s="1"/>
  <c r="F83" s="1"/>
  <c r="G83" s="1"/>
  <c r="H83" s="1"/>
  <c r="I83" s="1"/>
  <c r="D82"/>
  <c r="E82" s="1"/>
  <c r="F82" s="1"/>
  <c r="G82"/>
  <c r="H82"/>
  <c r="I82" s="1"/>
  <c r="D81"/>
  <c r="E81" s="1"/>
  <c r="F81" s="1"/>
  <c r="G81" s="1"/>
  <c r="H81" s="1"/>
  <c r="I81" s="1"/>
  <c r="D80"/>
  <c r="E80" s="1"/>
  <c r="F80" s="1"/>
  <c r="G80" s="1"/>
  <c r="H80" s="1"/>
  <c r="I80" s="1"/>
  <c r="D79"/>
  <c r="E79"/>
  <c r="F79"/>
  <c r="G79" s="1"/>
  <c r="H79" s="1"/>
  <c r="I79" s="1"/>
  <c r="D78"/>
  <c r="E78" s="1"/>
  <c r="F78" s="1"/>
  <c r="G78" s="1"/>
  <c r="H78" s="1"/>
  <c r="I78" s="1"/>
  <c r="D77"/>
  <c r="E77" s="1"/>
  <c r="F77" s="1"/>
  <c r="G77" s="1"/>
  <c r="H77" s="1"/>
  <c r="I77" s="1"/>
  <c r="D76"/>
  <c r="E76" s="1"/>
  <c r="F76" s="1"/>
  <c r="G76" s="1"/>
  <c r="H76" s="1"/>
  <c r="I76" s="1"/>
  <c r="D75"/>
  <c r="E75"/>
  <c r="F75" s="1"/>
  <c r="G75" s="1"/>
  <c r="H75" s="1"/>
  <c r="I75" s="1"/>
  <c r="D74"/>
  <c r="E74" s="1"/>
  <c r="F74" s="1"/>
  <c r="G74" s="1"/>
  <c r="H74" s="1"/>
  <c r="I74" s="1"/>
  <c r="D73"/>
  <c r="E73"/>
  <c r="F73" s="1"/>
  <c r="G73" s="1"/>
  <c r="H73" s="1"/>
  <c r="I73" s="1"/>
  <c r="D72"/>
  <c r="E72" s="1"/>
  <c r="F72" s="1"/>
  <c r="G72" s="1"/>
  <c r="H72" s="1"/>
  <c r="I72" s="1"/>
  <c r="D71"/>
  <c r="E71"/>
  <c r="F71" s="1"/>
  <c r="G71"/>
  <c r="H71" s="1"/>
  <c r="I71" s="1"/>
  <c r="D70"/>
  <c r="E70" s="1"/>
  <c r="F70"/>
  <c r="G70" s="1"/>
  <c r="H70"/>
  <c r="I70" s="1"/>
  <c r="D69"/>
  <c r="E69" s="1"/>
  <c r="F69" s="1"/>
  <c r="G69" s="1"/>
  <c r="H69" s="1"/>
  <c r="I69" s="1"/>
  <c r="D68"/>
  <c r="E68" s="1"/>
  <c r="F68" s="1"/>
  <c r="G68" s="1"/>
  <c r="H68" s="1"/>
  <c r="I68" s="1"/>
  <c r="D67"/>
  <c r="E67" s="1"/>
  <c r="F67" s="1"/>
  <c r="G67"/>
  <c r="H67" s="1"/>
  <c r="I67" s="1"/>
  <c r="D66"/>
  <c r="E66" s="1"/>
  <c r="F66" s="1"/>
  <c r="G66" s="1"/>
  <c r="H66" s="1"/>
  <c r="I66" s="1"/>
  <c r="D65"/>
  <c r="E65"/>
  <c r="F65"/>
  <c r="G65" s="1"/>
  <c r="H65" s="1"/>
  <c r="I65" s="1"/>
  <c r="D64"/>
  <c r="E64" s="1"/>
  <c r="F64" s="1"/>
  <c r="G64" s="1"/>
  <c r="H64" s="1"/>
  <c r="I64" s="1"/>
  <c r="D63"/>
  <c r="E63"/>
  <c r="F63"/>
  <c r="G63" s="1"/>
  <c r="H63" s="1"/>
  <c r="I63" s="1"/>
  <c r="D62"/>
  <c r="E62" s="1"/>
  <c r="F62" s="1"/>
  <c r="G62" s="1"/>
  <c r="H62" s="1"/>
  <c r="I62" s="1"/>
  <c r="D61"/>
  <c r="E61"/>
  <c r="F61" s="1"/>
  <c r="G61" s="1"/>
  <c r="H61" s="1"/>
  <c r="I61" s="1"/>
  <c r="D60"/>
  <c r="E60"/>
  <c r="F60" s="1"/>
  <c r="G60" s="1"/>
  <c r="H60" s="1"/>
  <c r="I60" s="1"/>
  <c r="D59"/>
  <c r="E59" s="1"/>
  <c r="F59" s="1"/>
  <c r="G59" s="1"/>
  <c r="H59" s="1"/>
  <c r="I59" s="1"/>
  <c r="D58"/>
  <c r="E58" s="1"/>
  <c r="F58"/>
  <c r="G58" s="1"/>
  <c r="H58" s="1"/>
  <c r="I58" s="1"/>
  <c r="D57"/>
  <c r="E57"/>
  <c r="F57" s="1"/>
  <c r="G57" s="1"/>
  <c r="H57" s="1"/>
  <c r="I57" s="1"/>
  <c r="D56"/>
  <c r="E56" s="1"/>
  <c r="F56" s="1"/>
  <c r="G56" s="1"/>
  <c r="H56" s="1"/>
  <c r="I56" s="1"/>
  <c r="D55"/>
  <c r="E55" s="1"/>
  <c r="F55" s="1"/>
  <c r="G55" s="1"/>
  <c r="H55" s="1"/>
  <c r="I55" s="1"/>
  <c r="D54"/>
  <c r="E54" s="1"/>
  <c r="F54" s="1"/>
  <c r="G54" s="1"/>
  <c r="H54" s="1"/>
  <c r="I54" s="1"/>
  <c r="D53"/>
  <c r="E53" s="1"/>
  <c r="F53" s="1"/>
  <c r="G53" s="1"/>
  <c r="H53" s="1"/>
  <c r="I53" s="1"/>
  <c r="D52"/>
  <c r="E52" s="1"/>
  <c r="F52" s="1"/>
  <c r="G52" s="1"/>
  <c r="H52" s="1"/>
  <c r="I52" s="1"/>
  <c r="D51"/>
  <c r="E51"/>
  <c r="F51" s="1"/>
  <c r="G51" s="1"/>
  <c r="H51" s="1"/>
  <c r="I51" s="1"/>
  <c r="D50"/>
  <c r="E50" s="1"/>
  <c r="F50" s="1"/>
  <c r="G50" s="1"/>
  <c r="H50" s="1"/>
  <c r="I50" s="1"/>
  <c r="D49"/>
  <c r="E49"/>
  <c r="F49"/>
  <c r="G49" s="1"/>
  <c r="H49" s="1"/>
  <c r="I49"/>
  <c r="D48"/>
  <c r="E48" s="1"/>
  <c r="F48" s="1"/>
  <c r="G48"/>
  <c r="H48" s="1"/>
  <c r="I48" s="1"/>
  <c r="D47"/>
  <c r="E47" s="1"/>
  <c r="F47" s="1"/>
  <c r="G47" s="1"/>
  <c r="H47" s="1"/>
  <c r="I47" s="1"/>
  <c r="D46"/>
  <c r="E46" s="1"/>
  <c r="F46" s="1"/>
  <c r="G46" s="1"/>
  <c r="H46" s="1"/>
  <c r="I46"/>
  <c r="D45"/>
  <c r="E45" s="1"/>
  <c r="F45"/>
  <c r="G45" s="1"/>
  <c r="H45"/>
  <c r="I45" s="1"/>
  <c r="D44"/>
  <c r="E44"/>
  <c r="F44" s="1"/>
  <c r="G44" s="1"/>
  <c r="H44" s="1"/>
  <c r="I44" s="1"/>
  <c r="D43"/>
  <c r="E43"/>
  <c r="F43" s="1"/>
  <c r="G43" s="1"/>
  <c r="H43" s="1"/>
  <c r="I43" s="1"/>
  <c r="D42"/>
  <c r="E42" s="1"/>
  <c r="F42" s="1"/>
  <c r="G42" s="1"/>
  <c r="H42" s="1"/>
  <c r="I42" s="1"/>
  <c r="D41"/>
  <c r="E41" s="1"/>
  <c r="F41" s="1"/>
  <c r="G41" s="1"/>
  <c r="H41" s="1"/>
  <c r="I41" s="1"/>
  <c r="D40"/>
  <c r="E40" s="1"/>
  <c r="F40" s="1"/>
  <c r="G40" s="1"/>
  <c r="H40" s="1"/>
  <c r="I40" s="1"/>
  <c r="D39"/>
  <c r="E39" s="1"/>
  <c r="F39" s="1"/>
  <c r="G39" s="1"/>
  <c r="H39" s="1"/>
  <c r="I39" s="1"/>
  <c r="D38"/>
  <c r="E38" s="1"/>
  <c r="F38" s="1"/>
  <c r="G38" s="1"/>
  <c r="H38" s="1"/>
  <c r="I38" s="1"/>
  <c r="D37"/>
  <c r="E37" s="1"/>
  <c r="F37" s="1"/>
  <c r="G37" s="1"/>
  <c r="H37" s="1"/>
  <c r="I37" s="1"/>
  <c r="D36"/>
  <c r="E36" s="1"/>
  <c r="F36" s="1"/>
  <c r="G36" s="1"/>
  <c r="H36" s="1"/>
  <c r="I36" s="1"/>
  <c r="D35"/>
  <c r="E35" s="1"/>
  <c r="F35" s="1"/>
  <c r="G35" s="1"/>
  <c r="H35" s="1"/>
  <c r="I35" s="1"/>
  <c r="D34"/>
  <c r="E34" s="1"/>
  <c r="F34" s="1"/>
  <c r="G34"/>
  <c r="H34" s="1"/>
  <c r="I34" s="1"/>
  <c r="D33"/>
  <c r="E33" s="1"/>
  <c r="F33"/>
  <c r="G33" s="1"/>
  <c r="H33" s="1"/>
  <c r="I33"/>
  <c r="D32"/>
  <c r="E32" s="1"/>
  <c r="F32" s="1"/>
  <c r="G32" s="1"/>
  <c r="H32" s="1"/>
  <c r="I32" s="1"/>
  <c r="D31"/>
  <c r="E31" s="1"/>
  <c r="F31"/>
  <c r="G31" s="1"/>
  <c r="H31" s="1"/>
  <c r="I31" s="1"/>
  <c r="D30"/>
  <c r="E30" s="1"/>
  <c r="F30" s="1"/>
  <c r="G30" s="1"/>
  <c r="H30" s="1"/>
  <c r="I30" s="1"/>
  <c r="D29"/>
  <c r="E29"/>
  <c r="F29"/>
  <c r="G29" s="1"/>
  <c r="H29" s="1"/>
  <c r="I29" s="1"/>
  <c r="D28"/>
  <c r="E28"/>
  <c r="F28" s="1"/>
  <c r="G28" s="1"/>
  <c r="H28" s="1"/>
  <c r="I28" s="1"/>
  <c r="D27"/>
  <c r="E27" s="1"/>
  <c r="F27" s="1"/>
  <c r="G27" s="1"/>
  <c r="H27" s="1"/>
  <c r="I27" s="1"/>
  <c r="D26"/>
  <c r="E26" s="1"/>
  <c r="F26"/>
  <c r="G26" s="1"/>
  <c r="H26" s="1"/>
  <c r="I26" s="1"/>
  <c r="D25"/>
  <c r="E25"/>
  <c r="F25" s="1"/>
  <c r="G25" s="1"/>
  <c r="H25" s="1"/>
  <c r="I25" s="1"/>
  <c r="D24"/>
  <c r="E24" s="1"/>
  <c r="F24" s="1"/>
  <c r="G24" s="1"/>
  <c r="H24" s="1"/>
  <c r="I24" s="1"/>
  <c r="D23"/>
  <c r="E23"/>
  <c r="F23" s="1"/>
  <c r="G23" s="1"/>
  <c r="H23" s="1"/>
  <c r="I23" s="1"/>
  <c r="D22"/>
  <c r="E22" s="1"/>
  <c r="F22" s="1"/>
  <c r="G22" s="1"/>
  <c r="H22" s="1"/>
  <c r="I22" s="1"/>
  <c r="D21"/>
  <c r="E21"/>
  <c r="F21" s="1"/>
  <c r="G21" s="1"/>
  <c r="H21" s="1"/>
  <c r="I21" s="1"/>
  <c r="D20"/>
  <c r="E20" s="1"/>
  <c r="F20" s="1"/>
  <c r="G20" s="1"/>
  <c r="H20" s="1"/>
  <c r="I20" s="1"/>
  <c r="D19"/>
  <c r="E19"/>
  <c r="F19" s="1"/>
  <c r="G19" s="1"/>
  <c r="H19" s="1"/>
  <c r="I19" s="1"/>
  <c r="D18"/>
  <c r="E18" s="1"/>
  <c r="F18" s="1"/>
  <c r="G18" s="1"/>
  <c r="H18" s="1"/>
  <c r="I18" s="1"/>
  <c r="D17"/>
  <c r="E17" s="1"/>
  <c r="F17" s="1"/>
  <c r="G17" s="1"/>
  <c r="H17" s="1"/>
  <c r="I17" s="1"/>
  <c r="D16"/>
  <c r="E16" s="1"/>
  <c r="F16" s="1"/>
  <c r="G16" s="1"/>
  <c r="H16" s="1"/>
  <c r="I16" s="1"/>
  <c r="D15"/>
  <c r="E15" s="1"/>
  <c r="F15" s="1"/>
  <c r="G15" s="1"/>
  <c r="H15" s="1"/>
  <c r="I15" s="1"/>
  <c r="D14"/>
  <c r="E14" s="1"/>
  <c r="F14"/>
  <c r="G14" s="1"/>
  <c r="H14" s="1"/>
  <c r="I14" s="1"/>
  <c r="D13"/>
  <c r="E13"/>
  <c r="F13" s="1"/>
  <c r="G13" s="1"/>
  <c r="H13" s="1"/>
  <c r="I13" s="1"/>
  <c r="D12"/>
  <c r="E12" s="1"/>
  <c r="F12" s="1"/>
  <c r="G12" s="1"/>
  <c r="H12" s="1"/>
  <c r="I12" s="1"/>
  <c r="D11"/>
  <c r="E11"/>
  <c r="F11" s="1"/>
  <c r="G11" s="1"/>
  <c r="H11" s="1"/>
  <c r="I11" s="1"/>
  <c r="D10"/>
  <c r="E10" s="1"/>
  <c r="F10" s="1"/>
  <c r="G10" s="1"/>
  <c r="H10" s="1"/>
  <c r="I10" s="1"/>
  <c r="D9"/>
  <c r="E9"/>
  <c r="F9" s="1"/>
  <c r="G9" s="1"/>
  <c r="H9"/>
  <c r="I9" s="1"/>
  <c r="D8"/>
  <c r="E8" s="1"/>
  <c r="F8" s="1"/>
  <c r="G8" s="1"/>
  <c r="H8" s="1"/>
  <c r="I8" s="1"/>
  <c r="D7"/>
  <c r="E7" s="1"/>
  <c r="F7" s="1"/>
  <c r="G7" s="1"/>
  <c r="H7" s="1"/>
  <c r="I7" s="1"/>
  <c r="D6"/>
  <c r="E6"/>
  <c r="F6" s="1"/>
  <c r="G6" s="1"/>
  <c r="H6" s="1"/>
  <c r="I6" s="1"/>
  <c r="D5"/>
  <c r="E5" s="1"/>
  <c r="F5" s="1"/>
  <c r="G5" s="1"/>
  <c r="H5" s="1"/>
  <c r="I5" s="1"/>
  <c r="D4"/>
  <c r="E4" s="1"/>
  <c r="F4" s="1"/>
  <c r="G4" s="1"/>
  <c r="H4" s="1"/>
  <c r="I4" s="1"/>
  <c r="D3"/>
  <c r="E3" s="1"/>
  <c r="F3" s="1"/>
  <c r="G3" s="1"/>
  <c r="H3" s="1"/>
  <c r="I3" s="1"/>
  <c r="D2"/>
  <c r="E2" s="1"/>
  <c r="F2" s="1"/>
  <c r="G2"/>
  <c r="H2" s="1"/>
  <c r="I2" s="1"/>
  <c r="B24" i="1"/>
  <c r="D23"/>
  <c r="D22"/>
  <c r="D21"/>
  <c r="D20"/>
  <c r="D19"/>
  <c r="D18"/>
  <c r="D17"/>
  <c r="D16"/>
  <c r="D15"/>
  <c r="D14"/>
  <c r="D503" i="4"/>
  <c r="E503" s="1"/>
  <c r="F503" s="1"/>
  <c r="G503" s="1"/>
  <c r="H503" s="1"/>
  <c r="I503" s="1"/>
  <c r="D502"/>
  <c r="E502" s="1"/>
  <c r="F502" s="1"/>
  <c r="G502" s="1"/>
  <c r="H502" s="1"/>
  <c r="I502" s="1"/>
  <c r="D501"/>
  <c r="E501" s="1"/>
  <c r="F501" s="1"/>
  <c r="G501" s="1"/>
  <c r="H501" s="1"/>
  <c r="I501" s="1"/>
  <c r="D500"/>
  <c r="E500"/>
  <c r="F500"/>
  <c r="G500" s="1"/>
  <c r="H500" s="1"/>
  <c r="I500" s="1"/>
  <c r="D499"/>
  <c r="E499" s="1"/>
  <c r="F499"/>
  <c r="G499" s="1"/>
  <c r="H499" s="1"/>
  <c r="I499" s="1"/>
  <c r="D498"/>
  <c r="E498" s="1"/>
  <c r="F498" s="1"/>
  <c r="G498" s="1"/>
  <c r="H498" s="1"/>
  <c r="I498"/>
  <c r="D497"/>
  <c r="E497" s="1"/>
  <c r="F497" s="1"/>
  <c r="G497" s="1"/>
  <c r="H497" s="1"/>
  <c r="I497" s="1"/>
  <c r="D496"/>
  <c r="E496" s="1"/>
  <c r="F496"/>
  <c r="G496" s="1"/>
  <c r="H496" s="1"/>
  <c r="I496" s="1"/>
  <c r="D495"/>
  <c r="E495"/>
  <c r="F495" s="1"/>
  <c r="G495" s="1"/>
  <c r="H495" s="1"/>
  <c r="I495" s="1"/>
  <c r="D494"/>
  <c r="E494" s="1"/>
  <c r="F494" s="1"/>
  <c r="G494" s="1"/>
  <c r="H494" s="1"/>
  <c r="I494" s="1"/>
  <c r="D493"/>
  <c r="E493" s="1"/>
  <c r="F493" s="1"/>
  <c r="G493"/>
  <c r="H493" s="1"/>
  <c r="I493" s="1"/>
  <c r="D492"/>
  <c r="E492"/>
  <c r="F492" s="1"/>
  <c r="G492" s="1"/>
  <c r="H492" s="1"/>
  <c r="I492" s="1"/>
  <c r="D491"/>
  <c r="E491" s="1"/>
  <c r="F491" s="1"/>
  <c r="G491" s="1"/>
  <c r="H491"/>
  <c r="I491" s="1"/>
  <c r="D490"/>
  <c r="E490" s="1"/>
  <c r="F490" s="1"/>
  <c r="G490" s="1"/>
  <c r="H490" s="1"/>
  <c r="I490" s="1"/>
  <c r="D489"/>
  <c r="E489" s="1"/>
  <c r="F489" s="1"/>
  <c r="G489" s="1"/>
  <c r="H489" s="1"/>
  <c r="I489" s="1"/>
  <c r="D488"/>
  <c r="E488" s="1"/>
  <c r="F488" s="1"/>
  <c r="G488" s="1"/>
  <c r="H488"/>
  <c r="I488" s="1"/>
  <c r="D487"/>
  <c r="E487"/>
  <c r="F487" s="1"/>
  <c r="G487"/>
  <c r="H487" s="1"/>
  <c r="I487" s="1"/>
  <c r="D486"/>
  <c r="E486" s="1"/>
  <c r="F486" s="1"/>
  <c r="G486" s="1"/>
  <c r="H486" s="1"/>
  <c r="I486" s="1"/>
  <c r="D485"/>
  <c r="E485" s="1"/>
  <c r="F485" s="1"/>
  <c r="G485" s="1"/>
  <c r="H485" s="1"/>
  <c r="I485"/>
  <c r="D484"/>
  <c r="E484"/>
  <c r="F484" s="1"/>
  <c r="G484" s="1"/>
  <c r="H484"/>
  <c r="I484" s="1"/>
  <c r="D483"/>
  <c r="E483" s="1"/>
  <c r="F483" s="1"/>
  <c r="G483" s="1"/>
  <c r="H483" s="1"/>
  <c r="I483" s="1"/>
  <c r="D482"/>
  <c r="E482" s="1"/>
  <c r="F482" s="1"/>
  <c r="G482" s="1"/>
  <c r="H482" s="1"/>
  <c r="I482" s="1"/>
  <c r="D481"/>
  <c r="E481" s="1"/>
  <c r="F481"/>
  <c r="G481" s="1"/>
  <c r="H481" s="1"/>
  <c r="I481" s="1"/>
  <c r="D480"/>
  <c r="E480" s="1"/>
  <c r="F480" s="1"/>
  <c r="G480" s="1"/>
  <c r="H480" s="1"/>
  <c r="I480" s="1"/>
  <c r="D479"/>
  <c r="E479"/>
  <c r="F479" s="1"/>
  <c r="G479" s="1"/>
  <c r="H479" s="1"/>
  <c r="I479" s="1"/>
  <c r="D478"/>
  <c r="E478" s="1"/>
  <c r="F478" s="1"/>
  <c r="G478" s="1"/>
  <c r="H478" s="1"/>
  <c r="I478" s="1"/>
  <c r="D477"/>
  <c r="E477" s="1"/>
  <c r="F477" s="1"/>
  <c r="G477" s="1"/>
  <c r="H477" s="1"/>
  <c r="I477" s="1"/>
  <c r="D476"/>
  <c r="E476" s="1"/>
  <c r="F476" s="1"/>
  <c r="G476" s="1"/>
  <c r="H476" s="1"/>
  <c r="I476" s="1"/>
  <c r="D475"/>
  <c r="E475" s="1"/>
  <c r="F475" s="1"/>
  <c r="G475" s="1"/>
  <c r="H475" s="1"/>
  <c r="I475" s="1"/>
  <c r="D474"/>
  <c r="E474" s="1"/>
  <c r="F474" s="1"/>
  <c r="G474" s="1"/>
  <c r="H474" s="1"/>
  <c r="I474" s="1"/>
  <c r="D473"/>
  <c r="E473" s="1"/>
  <c r="F473"/>
  <c r="G473" s="1"/>
  <c r="H473" s="1"/>
  <c r="I473" s="1"/>
  <c r="D472"/>
  <c r="E472" s="1"/>
  <c r="F472" s="1"/>
  <c r="G472" s="1"/>
  <c r="H472" s="1"/>
  <c r="I472" s="1"/>
  <c r="D471"/>
  <c r="E471"/>
  <c r="F471" s="1"/>
  <c r="G471" s="1"/>
  <c r="H471" s="1"/>
  <c r="I471" s="1"/>
  <c r="D470"/>
  <c r="E470" s="1"/>
  <c r="F470"/>
  <c r="G470" s="1"/>
  <c r="H470" s="1"/>
  <c r="I470" s="1"/>
  <c r="D469"/>
  <c r="E469" s="1"/>
  <c r="F469" s="1"/>
  <c r="G469" s="1"/>
  <c r="H469" s="1"/>
  <c r="I469" s="1"/>
  <c r="D468"/>
  <c r="E468" s="1"/>
  <c r="F468" s="1"/>
  <c r="G468" s="1"/>
  <c r="H468"/>
  <c r="I468" s="1"/>
  <c r="D467"/>
  <c r="E467" s="1"/>
  <c r="F467" s="1"/>
  <c r="G467" s="1"/>
  <c r="H467" s="1"/>
  <c r="I467" s="1"/>
  <c r="D466"/>
  <c r="E466" s="1"/>
  <c r="F466" s="1"/>
  <c r="G466" s="1"/>
  <c r="H466" s="1"/>
  <c r="I466" s="1"/>
  <c r="D465"/>
  <c r="E465" s="1"/>
  <c r="F465"/>
  <c r="G465" s="1"/>
  <c r="H465" s="1"/>
  <c r="I465" s="1"/>
  <c r="D464"/>
  <c r="E464" s="1"/>
  <c r="F464"/>
  <c r="G464" s="1"/>
  <c r="H464" s="1"/>
  <c r="I464" s="1"/>
  <c r="D463"/>
  <c r="E463" s="1"/>
  <c r="F463" s="1"/>
  <c r="G463" s="1"/>
  <c r="H463" s="1"/>
  <c r="I463" s="1"/>
  <c r="D462"/>
  <c r="E462" s="1"/>
  <c r="F462" s="1"/>
  <c r="G462" s="1"/>
  <c r="H462" s="1"/>
  <c r="I462" s="1"/>
  <c r="D461"/>
  <c r="E461" s="1"/>
  <c r="F461" s="1"/>
  <c r="G461"/>
  <c r="H461" s="1"/>
  <c r="I461" s="1"/>
  <c r="D460"/>
  <c r="E460" s="1"/>
  <c r="F460" s="1"/>
  <c r="G460" s="1"/>
  <c r="H460" s="1"/>
  <c r="I460" s="1"/>
  <c r="D459"/>
  <c r="E459" s="1"/>
  <c r="F459" s="1"/>
  <c r="G459" s="1"/>
  <c r="H459" s="1"/>
  <c r="I459" s="1"/>
  <c r="D458"/>
  <c r="E458"/>
  <c r="F458" s="1"/>
  <c r="G458" s="1"/>
  <c r="H458" s="1"/>
  <c r="I458" s="1"/>
  <c r="D457"/>
  <c r="E457" s="1"/>
  <c r="F457" s="1"/>
  <c r="G457" s="1"/>
  <c r="H457"/>
  <c r="I457" s="1"/>
  <c r="D456"/>
  <c r="E456" s="1"/>
  <c r="F456" s="1"/>
  <c r="G456" s="1"/>
  <c r="H456" s="1"/>
  <c r="I456" s="1"/>
  <c r="D455"/>
  <c r="E455"/>
  <c r="F455" s="1"/>
  <c r="G455" s="1"/>
  <c r="H455" s="1"/>
  <c r="I455" s="1"/>
  <c r="D454"/>
  <c r="E454"/>
  <c r="F454" s="1"/>
  <c r="G454" s="1"/>
  <c r="H454" s="1"/>
  <c r="I454" s="1"/>
  <c r="D453"/>
  <c r="E453" s="1"/>
  <c r="F453" s="1"/>
  <c r="G453" s="1"/>
  <c r="H453" s="1"/>
  <c r="I453" s="1"/>
  <c r="D452"/>
  <c r="E452"/>
  <c r="F452" s="1"/>
  <c r="G452" s="1"/>
  <c r="H452"/>
  <c r="I452" s="1"/>
  <c r="D451"/>
  <c r="E451" s="1"/>
  <c r="F451" s="1"/>
  <c r="G451" s="1"/>
  <c r="H451" s="1"/>
  <c r="I451" s="1"/>
  <c r="D450"/>
  <c r="E450" s="1"/>
  <c r="F450" s="1"/>
  <c r="G450" s="1"/>
  <c r="H450" s="1"/>
  <c r="I450" s="1"/>
  <c r="D449"/>
  <c r="E449" s="1"/>
  <c r="F449" s="1"/>
  <c r="G449" s="1"/>
  <c r="H449" s="1"/>
  <c r="I449" s="1"/>
  <c r="D448"/>
  <c r="E448" s="1"/>
  <c r="F448" s="1"/>
  <c r="G448" s="1"/>
  <c r="H448" s="1"/>
  <c r="I448" s="1"/>
  <c r="D447"/>
  <c r="E447"/>
  <c r="F447" s="1"/>
  <c r="G447" s="1"/>
  <c r="H447"/>
  <c r="I447" s="1"/>
  <c r="D446"/>
  <c r="E446" s="1"/>
  <c r="F446" s="1"/>
  <c r="G446" s="1"/>
  <c r="H446" s="1"/>
  <c r="I446" s="1"/>
  <c r="D445"/>
  <c r="E445" s="1"/>
  <c r="F445" s="1"/>
  <c r="G445" s="1"/>
  <c r="H445" s="1"/>
  <c r="I445" s="1"/>
  <c r="D444"/>
  <c r="E444"/>
  <c r="F444" s="1"/>
  <c r="G444" s="1"/>
  <c r="H444" s="1"/>
  <c r="I444" s="1"/>
  <c r="D443"/>
  <c r="E443" s="1"/>
  <c r="F443"/>
  <c r="G443" s="1"/>
  <c r="H443" s="1"/>
  <c r="I443" s="1"/>
  <c r="D442"/>
  <c r="E442" s="1"/>
  <c r="F442" s="1"/>
  <c r="G442" s="1"/>
  <c r="H442" s="1"/>
  <c r="I442" s="1"/>
  <c r="D441"/>
  <c r="E441" s="1"/>
  <c r="F441" s="1"/>
  <c r="G441" s="1"/>
  <c r="H441" s="1"/>
  <c r="I441" s="1"/>
  <c r="D440"/>
  <c r="E440" s="1"/>
  <c r="F440" s="1"/>
  <c r="G440" s="1"/>
  <c r="H440" s="1"/>
  <c r="I440" s="1"/>
  <c r="D439"/>
  <c r="E439"/>
  <c r="F439"/>
  <c r="G439" s="1"/>
  <c r="H439" s="1"/>
  <c r="I439" s="1"/>
  <c r="D438"/>
  <c r="E438" s="1"/>
  <c r="F438"/>
  <c r="G438" s="1"/>
  <c r="H438" s="1"/>
  <c r="I438" s="1"/>
  <c r="D437"/>
  <c r="E437" s="1"/>
  <c r="F437" s="1"/>
  <c r="G437" s="1"/>
  <c r="H437" s="1"/>
  <c r="I437" s="1"/>
  <c r="D436"/>
  <c r="E436" s="1"/>
  <c r="F436" s="1"/>
  <c r="G436" s="1"/>
  <c r="H436" s="1"/>
  <c r="I436" s="1"/>
  <c r="D435"/>
  <c r="E435" s="1"/>
  <c r="F435" s="1"/>
  <c r="G435" s="1"/>
  <c r="H435" s="1"/>
  <c r="I435" s="1"/>
  <c r="D434"/>
  <c r="E434" s="1"/>
  <c r="F434" s="1"/>
  <c r="G434" s="1"/>
  <c r="H434" s="1"/>
  <c r="I434" s="1"/>
  <c r="D433"/>
  <c r="E433" s="1"/>
  <c r="F433"/>
  <c r="G433"/>
  <c r="H433" s="1"/>
  <c r="I433" s="1"/>
  <c r="D432"/>
  <c r="E432" s="1"/>
  <c r="F432"/>
  <c r="G432" s="1"/>
  <c r="H432" s="1"/>
  <c r="I432" s="1"/>
  <c r="D431"/>
  <c r="E431" s="1"/>
  <c r="F431" s="1"/>
  <c r="G431" s="1"/>
  <c r="H431" s="1"/>
  <c r="I431" s="1"/>
  <c r="D430"/>
  <c r="E430" s="1"/>
  <c r="F430" s="1"/>
  <c r="G430" s="1"/>
  <c r="H430" s="1"/>
  <c r="I430" s="1"/>
  <c r="D429"/>
  <c r="E429" s="1"/>
  <c r="F429" s="1"/>
  <c r="G429" s="1"/>
  <c r="H429" s="1"/>
  <c r="I429" s="1"/>
  <c r="D428"/>
  <c r="E428"/>
  <c r="F428" s="1"/>
  <c r="G428" s="1"/>
  <c r="H428" s="1"/>
  <c r="I428" s="1"/>
  <c r="D427"/>
  <c r="E427" s="1"/>
  <c r="F427" s="1"/>
  <c r="G427" s="1"/>
  <c r="H427" s="1"/>
  <c r="I427" s="1"/>
  <c r="D426"/>
  <c r="E426"/>
  <c r="F426" s="1"/>
  <c r="G426" s="1"/>
  <c r="H426" s="1"/>
  <c r="I426" s="1"/>
  <c r="D425"/>
  <c r="E425" s="1"/>
  <c r="F425" s="1"/>
  <c r="G425" s="1"/>
  <c r="H425" s="1"/>
  <c r="I425" s="1"/>
  <c r="D424"/>
  <c r="E424" s="1"/>
  <c r="F424" s="1"/>
  <c r="G424" s="1"/>
  <c r="H424"/>
  <c r="I424" s="1"/>
  <c r="D423"/>
  <c r="E423" s="1"/>
  <c r="F423" s="1"/>
  <c r="G423" s="1"/>
  <c r="H423" s="1"/>
  <c r="I423" s="1"/>
  <c r="D422"/>
  <c r="E422"/>
  <c r="F422" s="1"/>
  <c r="G422" s="1"/>
  <c r="H422" s="1"/>
  <c r="I422" s="1"/>
  <c r="D421"/>
  <c r="E421" s="1"/>
  <c r="F421" s="1"/>
  <c r="G421" s="1"/>
  <c r="H421"/>
  <c r="I421" s="1"/>
  <c r="D420"/>
  <c r="E420" s="1"/>
  <c r="F420" s="1"/>
  <c r="G420" s="1"/>
  <c r="H420"/>
  <c r="I420" s="1"/>
  <c r="D419"/>
  <c r="E419"/>
  <c r="F419" s="1"/>
  <c r="G419" s="1"/>
  <c r="H419" s="1"/>
  <c r="I419" s="1"/>
  <c r="D418"/>
  <c r="E418"/>
  <c r="F418" s="1"/>
  <c r="G418" s="1"/>
  <c r="H418" s="1"/>
  <c r="I418" s="1"/>
  <c r="D417"/>
  <c r="E417" s="1"/>
  <c r="F417" s="1"/>
  <c r="G417" s="1"/>
  <c r="H417" s="1"/>
  <c r="I417" s="1"/>
  <c r="D416"/>
  <c r="E416" s="1"/>
  <c r="F416" s="1"/>
  <c r="G416" s="1"/>
  <c r="H416" s="1"/>
  <c r="I416" s="1"/>
  <c r="D415"/>
  <c r="E415" s="1"/>
  <c r="F415" s="1"/>
  <c r="G415" s="1"/>
  <c r="H415"/>
  <c r="I415" s="1"/>
  <c r="D414"/>
  <c r="E414" s="1"/>
  <c r="F414" s="1"/>
  <c r="G414" s="1"/>
  <c r="H414" s="1"/>
  <c r="I414" s="1"/>
  <c r="D413"/>
  <c r="E413" s="1"/>
  <c r="F413" s="1"/>
  <c r="G413"/>
  <c r="H413" s="1"/>
  <c r="I413" s="1"/>
  <c r="D412"/>
  <c r="E412"/>
  <c r="F412" s="1"/>
  <c r="G412" s="1"/>
  <c r="H412" s="1"/>
  <c r="I412"/>
  <c r="D411"/>
  <c r="E411" s="1"/>
  <c r="F411" s="1"/>
  <c r="G411" s="1"/>
  <c r="H411" s="1"/>
  <c r="I411" s="1"/>
  <c r="D410"/>
  <c r="E410" s="1"/>
  <c r="F410" s="1"/>
  <c r="G410" s="1"/>
  <c r="H410" s="1"/>
  <c r="I410" s="1"/>
  <c r="D409"/>
  <c r="E409" s="1"/>
  <c r="F409"/>
  <c r="G409" s="1"/>
  <c r="H409" s="1"/>
  <c r="I409" s="1"/>
  <c r="D408"/>
  <c r="E408" s="1"/>
  <c r="F408" s="1"/>
  <c r="G408" s="1"/>
  <c r="H408" s="1"/>
  <c r="I408"/>
  <c r="D407"/>
  <c r="E407"/>
  <c r="F407" s="1"/>
  <c r="G407" s="1"/>
  <c r="H407" s="1"/>
  <c r="I407" s="1"/>
  <c r="D406"/>
  <c r="E406" s="1"/>
  <c r="F406"/>
  <c r="G406" s="1"/>
  <c r="H406" s="1"/>
  <c r="I406" s="1"/>
  <c r="D405"/>
  <c r="E405" s="1"/>
  <c r="F405" s="1"/>
  <c r="G405" s="1"/>
  <c r="H405" s="1"/>
  <c r="I405" s="1"/>
  <c r="D404"/>
  <c r="E404" s="1"/>
  <c r="F404"/>
  <c r="G404" s="1"/>
  <c r="H404" s="1"/>
  <c r="I404" s="1"/>
  <c r="D403"/>
  <c r="E403" s="1"/>
  <c r="F403" s="1"/>
  <c r="G403" s="1"/>
  <c r="H403" s="1"/>
  <c r="I403" s="1"/>
  <c r="D402"/>
  <c r="E402"/>
  <c r="F402" s="1"/>
  <c r="G402"/>
  <c r="H402" s="1"/>
  <c r="I402" s="1"/>
  <c r="D401"/>
  <c r="E401" s="1"/>
  <c r="F401"/>
  <c r="G401"/>
  <c r="H401" s="1"/>
  <c r="I401" s="1"/>
  <c r="D400"/>
  <c r="E400" s="1"/>
  <c r="F400" s="1"/>
  <c r="G400" s="1"/>
  <c r="H400" s="1"/>
  <c r="I400" s="1"/>
  <c r="D399"/>
  <c r="E399" s="1"/>
  <c r="F399" s="1"/>
  <c r="G399" s="1"/>
  <c r="H399" s="1"/>
  <c r="I399" s="1"/>
  <c r="D398"/>
  <c r="E398" s="1"/>
  <c r="F398" s="1"/>
  <c r="G398" s="1"/>
  <c r="H398" s="1"/>
  <c r="I398" s="1"/>
  <c r="D397"/>
  <c r="E397" s="1"/>
  <c r="F397" s="1"/>
  <c r="G397" s="1"/>
  <c r="H397" s="1"/>
  <c r="I397" s="1"/>
  <c r="D396"/>
  <c r="E396" s="1"/>
  <c r="F396" s="1"/>
  <c r="G396" s="1"/>
  <c r="H396" s="1"/>
  <c r="I396" s="1"/>
  <c r="D395"/>
  <c r="E395" s="1"/>
  <c r="F395" s="1"/>
  <c r="G395" s="1"/>
  <c r="H395" s="1"/>
  <c r="I395" s="1"/>
  <c r="D394"/>
  <c r="E394" s="1"/>
  <c r="F394" s="1"/>
  <c r="G394" s="1"/>
  <c r="H394" s="1"/>
  <c r="I394" s="1"/>
  <c r="D393"/>
  <c r="E393" s="1"/>
  <c r="F393" s="1"/>
  <c r="G393" s="1"/>
  <c r="H393" s="1"/>
  <c r="I393" s="1"/>
  <c r="D392"/>
  <c r="E392" s="1"/>
  <c r="F392" s="1"/>
  <c r="G392" s="1"/>
  <c r="H392" s="1"/>
  <c r="I392" s="1"/>
  <c r="D391"/>
  <c r="E391"/>
  <c r="F391" s="1"/>
  <c r="G391" s="1"/>
  <c r="H391" s="1"/>
  <c r="I391" s="1"/>
  <c r="D390"/>
  <c r="E390" s="1"/>
  <c r="F390"/>
  <c r="G390" s="1"/>
  <c r="H390"/>
  <c r="I390" s="1"/>
  <c r="D389"/>
  <c r="E389" s="1"/>
  <c r="F389" s="1"/>
  <c r="G389" s="1"/>
  <c r="H389" s="1"/>
  <c r="I389"/>
  <c r="D388"/>
  <c r="E388"/>
  <c r="F388" s="1"/>
  <c r="G388" s="1"/>
  <c r="H388" s="1"/>
  <c r="I388" s="1"/>
  <c r="D387"/>
  <c r="E387" s="1"/>
  <c r="F387" s="1"/>
  <c r="G387" s="1"/>
  <c r="H387" s="1"/>
  <c r="I387" s="1"/>
  <c r="D386"/>
  <c r="E386" s="1"/>
  <c r="F386" s="1"/>
  <c r="G386"/>
  <c r="H386" s="1"/>
  <c r="I386"/>
  <c r="D385"/>
  <c r="E385" s="1"/>
  <c r="F385"/>
  <c r="G385" s="1"/>
  <c r="H385" s="1"/>
  <c r="I385" s="1"/>
  <c r="D384"/>
  <c r="E384" s="1"/>
  <c r="F384" s="1"/>
  <c r="G384" s="1"/>
  <c r="H384" s="1"/>
  <c r="I384" s="1"/>
  <c r="D383"/>
  <c r="E383"/>
  <c r="F383" s="1"/>
  <c r="G383" s="1"/>
  <c r="H383" s="1"/>
  <c r="I383" s="1"/>
  <c r="D382"/>
  <c r="E382" s="1"/>
  <c r="F382" s="1"/>
  <c r="G382" s="1"/>
  <c r="H382" s="1"/>
  <c r="I382" s="1"/>
  <c r="D381"/>
  <c r="E381" s="1"/>
  <c r="F381"/>
  <c r="G381" s="1"/>
  <c r="H381" s="1"/>
  <c r="I381" s="1"/>
  <c r="D380"/>
  <c r="E380" s="1"/>
  <c r="F380" s="1"/>
  <c r="G380" s="1"/>
  <c r="H380" s="1"/>
  <c r="I380" s="1"/>
  <c r="D379"/>
  <c r="E379" s="1"/>
  <c r="F379" s="1"/>
  <c r="G379" s="1"/>
  <c r="H379" s="1"/>
  <c r="I379" s="1"/>
  <c r="D378"/>
  <c r="E378" s="1"/>
  <c r="F378" s="1"/>
  <c r="G378" s="1"/>
  <c r="H378" s="1"/>
  <c r="I378" s="1"/>
  <c r="D377"/>
  <c r="E377" s="1"/>
  <c r="F377"/>
  <c r="G377" s="1"/>
  <c r="H377" s="1"/>
  <c r="I377" s="1"/>
  <c r="D376"/>
  <c r="E376" s="1"/>
  <c r="F376" s="1"/>
  <c r="G376" s="1"/>
  <c r="H376" s="1"/>
  <c r="I376" s="1"/>
  <c r="D375"/>
  <c r="E375" s="1"/>
  <c r="F375"/>
  <c r="G375" s="1"/>
  <c r="H375" s="1"/>
  <c r="I375" s="1"/>
  <c r="D374"/>
  <c r="E374" s="1"/>
  <c r="F374" s="1"/>
  <c r="G374" s="1"/>
  <c r="H374"/>
  <c r="I374" s="1"/>
  <c r="D373"/>
  <c r="E373" s="1"/>
  <c r="F373" s="1"/>
  <c r="G373"/>
  <c r="H373" s="1"/>
  <c r="I373" s="1"/>
  <c r="D372"/>
  <c r="E372"/>
  <c r="F372" s="1"/>
  <c r="G372" s="1"/>
  <c r="H372" s="1"/>
  <c r="I372" s="1"/>
  <c r="D371"/>
  <c r="E371" s="1"/>
  <c r="F371" s="1"/>
  <c r="G371" s="1"/>
  <c r="H371"/>
  <c r="I371" s="1"/>
  <c r="D370"/>
  <c r="E370" s="1"/>
  <c r="F370" s="1"/>
  <c r="G370" s="1"/>
  <c r="H370" s="1"/>
  <c r="I370" s="1"/>
  <c r="D369"/>
  <c r="E369" s="1"/>
  <c r="F369" s="1"/>
  <c r="G369" s="1"/>
  <c r="H369" s="1"/>
  <c r="I369" s="1"/>
  <c r="D368"/>
  <c r="E368" s="1"/>
  <c r="F368" s="1"/>
  <c r="G368" s="1"/>
  <c r="H368" s="1"/>
  <c r="I368" s="1"/>
  <c r="D367"/>
  <c r="E367"/>
  <c r="F367" s="1"/>
  <c r="G367" s="1"/>
  <c r="H367" s="1"/>
  <c r="I367" s="1"/>
  <c r="D366"/>
  <c r="E366" s="1"/>
  <c r="F366" s="1"/>
  <c r="G366" s="1"/>
  <c r="H366" s="1"/>
  <c r="I366" s="1"/>
  <c r="D365"/>
  <c r="E365" s="1"/>
  <c r="F365" s="1"/>
  <c r="G365" s="1"/>
  <c r="H365" s="1"/>
  <c r="I365"/>
  <c r="D364"/>
  <c r="E364" s="1"/>
  <c r="F364" s="1"/>
  <c r="G364" s="1"/>
  <c r="H364" s="1"/>
  <c r="I364" s="1"/>
  <c r="D363"/>
  <c r="E363" s="1"/>
  <c r="F363" s="1"/>
  <c r="G363"/>
  <c r="H363" s="1"/>
  <c r="I363" s="1"/>
  <c r="D362"/>
  <c r="E362"/>
  <c r="F362" s="1"/>
  <c r="G362" s="1"/>
  <c r="H362" s="1"/>
  <c r="I362" s="1"/>
  <c r="D361"/>
  <c r="E361" s="1"/>
  <c r="F361" s="1"/>
  <c r="G361" s="1"/>
  <c r="H361" s="1"/>
  <c r="I361" s="1"/>
  <c r="D360"/>
  <c r="E360" s="1"/>
  <c r="F360" s="1"/>
  <c r="G360" s="1"/>
  <c r="H360" s="1"/>
  <c r="I360" s="1"/>
  <c r="D359"/>
  <c r="E359"/>
  <c r="F359" s="1"/>
  <c r="G359" s="1"/>
  <c r="H359" s="1"/>
  <c r="I359" s="1"/>
  <c r="D358"/>
  <c r="E358"/>
  <c r="F358" s="1"/>
  <c r="G358"/>
  <c r="H358" s="1"/>
  <c r="I358"/>
  <c r="D357"/>
  <c r="E357"/>
  <c r="F357" s="1"/>
  <c r="G357"/>
  <c r="H357" s="1"/>
  <c r="I357" s="1"/>
  <c r="D356"/>
  <c r="E356" s="1"/>
  <c r="F356" s="1"/>
  <c r="G356" s="1"/>
  <c r="H356" s="1"/>
  <c r="I356" s="1"/>
  <c r="D355"/>
  <c r="E355" s="1"/>
  <c r="F355" s="1"/>
  <c r="G355" s="1"/>
  <c r="H355" s="1"/>
  <c r="I355" s="1"/>
  <c r="D354"/>
  <c r="E354" s="1"/>
  <c r="F354" s="1"/>
  <c r="G354" s="1"/>
  <c r="H354" s="1"/>
  <c r="I354" s="1"/>
  <c r="D353"/>
  <c r="E353"/>
  <c r="F353" s="1"/>
  <c r="G353" s="1"/>
  <c r="H353" s="1"/>
  <c r="I353" s="1"/>
  <c r="D352"/>
  <c r="E352"/>
  <c r="F352" s="1"/>
  <c r="G352" s="1"/>
  <c r="H352" s="1"/>
  <c r="I352" s="1"/>
  <c r="D351"/>
  <c r="E351" s="1"/>
  <c r="F351" s="1"/>
  <c r="G351" s="1"/>
  <c r="H351" s="1"/>
  <c r="I351" s="1"/>
  <c r="D350"/>
  <c r="E350"/>
  <c r="F350"/>
  <c r="G350" s="1"/>
  <c r="H350" s="1"/>
  <c r="I350" s="1"/>
  <c r="D349"/>
  <c r="E349"/>
  <c r="F349" s="1"/>
  <c r="G349" s="1"/>
  <c r="H349" s="1"/>
  <c r="I349" s="1"/>
  <c r="D348"/>
  <c r="E348"/>
  <c r="F348" s="1"/>
  <c r="G348" s="1"/>
  <c r="H348"/>
  <c r="I348" s="1"/>
  <c r="D347"/>
  <c r="E347" s="1"/>
  <c r="F347" s="1"/>
  <c r="G347" s="1"/>
  <c r="H347" s="1"/>
  <c r="I347" s="1"/>
  <c r="D346"/>
  <c r="E346"/>
  <c r="F346" s="1"/>
  <c r="G346"/>
  <c r="H346" s="1"/>
  <c r="I346" s="1"/>
  <c r="D345"/>
  <c r="E345"/>
  <c r="F345" s="1"/>
  <c r="G345" s="1"/>
  <c r="H345" s="1"/>
  <c r="I345" s="1"/>
  <c r="D344"/>
  <c r="E344"/>
  <c r="F344" s="1"/>
  <c r="G344" s="1"/>
  <c r="H344"/>
  <c r="I344" s="1"/>
  <c r="D343"/>
  <c r="E343" s="1"/>
  <c r="F343"/>
  <c r="G343" s="1"/>
  <c r="H343" s="1"/>
  <c r="I343" s="1"/>
  <c r="D342"/>
  <c r="E342"/>
  <c r="F342" s="1"/>
  <c r="G342" s="1"/>
  <c r="H342" s="1"/>
  <c r="I342" s="1"/>
  <c r="D341"/>
  <c r="E341" s="1"/>
  <c r="F341" s="1"/>
  <c r="G341"/>
  <c r="H341" s="1"/>
  <c r="I341" s="1"/>
  <c r="D340"/>
  <c r="E340" s="1"/>
  <c r="F340" s="1"/>
  <c r="G340" s="1"/>
  <c r="H340" s="1"/>
  <c r="I340" s="1"/>
  <c r="D339"/>
  <c r="E339" s="1"/>
  <c r="F339"/>
  <c r="G339" s="1"/>
  <c r="H339" s="1"/>
  <c r="I339" s="1"/>
  <c r="D338"/>
  <c r="E338"/>
  <c r="F338"/>
  <c r="G338" s="1"/>
  <c r="H338" s="1"/>
  <c r="I338" s="1"/>
  <c r="D337"/>
  <c r="E337" s="1"/>
  <c r="F337" s="1"/>
  <c r="G337" s="1"/>
  <c r="H337" s="1"/>
  <c r="I337" s="1"/>
  <c r="D336"/>
  <c r="E336" s="1"/>
  <c r="F336" s="1"/>
  <c r="G336" s="1"/>
  <c r="H336" s="1"/>
  <c r="I336" s="1"/>
  <c r="D335"/>
  <c r="E335" s="1"/>
  <c r="F335" s="1"/>
  <c r="G335" s="1"/>
  <c r="H335" s="1"/>
  <c r="I335" s="1"/>
  <c r="D334"/>
  <c r="E334" s="1"/>
  <c r="F334" s="1"/>
  <c r="G334" s="1"/>
  <c r="H334" s="1"/>
  <c r="I334" s="1"/>
  <c r="D333"/>
  <c r="E333"/>
  <c r="F333" s="1"/>
  <c r="G333" s="1"/>
  <c r="H333" s="1"/>
  <c r="I333" s="1"/>
  <c r="D332"/>
  <c r="E332" s="1"/>
  <c r="F332" s="1"/>
  <c r="G332" s="1"/>
  <c r="H332" s="1"/>
  <c r="I332" s="1"/>
  <c r="D331"/>
  <c r="E331" s="1"/>
  <c r="F331" s="1"/>
  <c r="G331" s="1"/>
  <c r="H331" s="1"/>
  <c r="I331" s="1"/>
  <c r="D330"/>
  <c r="E330"/>
  <c r="F330" s="1"/>
  <c r="G330" s="1"/>
  <c r="H330" s="1"/>
  <c r="I330" s="1"/>
  <c r="D329"/>
  <c r="E329"/>
  <c r="F329" s="1"/>
  <c r="G329"/>
  <c r="H329" s="1"/>
  <c r="I329" s="1"/>
  <c r="D328"/>
  <c r="E328"/>
  <c r="F328" s="1"/>
  <c r="G328" s="1"/>
  <c r="H328"/>
  <c r="I328" s="1"/>
  <c r="D327"/>
  <c r="E327" s="1"/>
  <c r="F327" s="1"/>
  <c r="G327" s="1"/>
  <c r="H327" s="1"/>
  <c r="I327" s="1"/>
  <c r="D326"/>
  <c r="E326" s="1"/>
  <c r="F326" s="1"/>
  <c r="G326" s="1"/>
  <c r="H326" s="1"/>
  <c r="I326" s="1"/>
  <c r="D325"/>
  <c r="E325"/>
  <c r="F325" s="1"/>
  <c r="G325" s="1"/>
  <c r="H325" s="1"/>
  <c r="I325" s="1"/>
  <c r="D324"/>
  <c r="E324" s="1"/>
  <c r="F324" s="1"/>
  <c r="G324" s="1"/>
  <c r="H324" s="1"/>
  <c r="I324" s="1"/>
  <c r="D323"/>
  <c r="E323" s="1"/>
  <c r="F323" s="1"/>
  <c r="G323" s="1"/>
  <c r="H323" s="1"/>
  <c r="I323"/>
  <c r="D322"/>
  <c r="E322" s="1"/>
  <c r="F322" s="1"/>
  <c r="G322"/>
  <c r="H322" s="1"/>
  <c r="I322" s="1"/>
  <c r="D321"/>
  <c r="E321"/>
  <c r="F321" s="1"/>
  <c r="G321" s="1"/>
  <c r="H321" s="1"/>
  <c r="I321" s="1"/>
  <c r="D320"/>
  <c r="E320" s="1"/>
  <c r="F320" s="1"/>
  <c r="G320" s="1"/>
  <c r="H320" s="1"/>
  <c r="I320" s="1"/>
  <c r="D319"/>
  <c r="E319"/>
  <c r="F319"/>
  <c r="G319" s="1"/>
  <c r="H319" s="1"/>
  <c r="I319"/>
  <c r="D318"/>
  <c r="E318"/>
  <c r="F318" s="1"/>
  <c r="G318" s="1"/>
  <c r="H318" s="1"/>
  <c r="I318" s="1"/>
  <c r="D317"/>
  <c r="E317"/>
  <c r="F317" s="1"/>
  <c r="G317" s="1"/>
  <c r="H317" s="1"/>
  <c r="I317" s="1"/>
  <c r="D316"/>
  <c r="E316" s="1"/>
  <c r="F316" s="1"/>
  <c r="G316" s="1"/>
  <c r="H316" s="1"/>
  <c r="I316" s="1"/>
  <c r="D315"/>
  <c r="E315" s="1"/>
  <c r="F315" s="1"/>
  <c r="G315"/>
  <c r="H315" s="1"/>
  <c r="I315" s="1"/>
  <c r="D314"/>
  <c r="E314"/>
  <c r="F314" s="1"/>
  <c r="G314"/>
  <c r="H314" s="1"/>
  <c r="I314" s="1"/>
  <c r="D313"/>
  <c r="E313" s="1"/>
  <c r="F313" s="1"/>
  <c r="G313" s="1"/>
  <c r="H313" s="1"/>
  <c r="I313" s="1"/>
  <c r="D312"/>
  <c r="E312"/>
  <c r="F312" s="1"/>
  <c r="G312" s="1"/>
  <c r="H312" s="1"/>
  <c r="I312" s="1"/>
  <c r="D311"/>
  <c r="E311" s="1"/>
  <c r="F311" s="1"/>
  <c r="G311" s="1"/>
  <c r="H311" s="1"/>
  <c r="I311" s="1"/>
  <c r="D310"/>
  <c r="E310" s="1"/>
  <c r="F310" s="1"/>
  <c r="G310" s="1"/>
  <c r="H310" s="1"/>
  <c r="I310" s="1"/>
  <c r="D309"/>
  <c r="E309" s="1"/>
  <c r="F309"/>
  <c r="G309"/>
  <c r="H309" s="1"/>
  <c r="I309" s="1"/>
  <c r="D308"/>
  <c r="E308"/>
  <c r="F308" s="1"/>
  <c r="G308" s="1"/>
  <c r="H308" s="1"/>
  <c r="I308"/>
  <c r="D307"/>
  <c r="E307" s="1"/>
  <c r="F307"/>
  <c r="G307" s="1"/>
  <c r="H307" s="1"/>
  <c r="I307" s="1"/>
  <c r="D306"/>
  <c r="E306"/>
  <c r="F306"/>
  <c r="G306" s="1"/>
  <c r="H306" s="1"/>
  <c r="I306" s="1"/>
  <c r="D305"/>
  <c r="E305"/>
  <c r="F305" s="1"/>
  <c r="G305" s="1"/>
  <c r="H305" s="1"/>
  <c r="I305" s="1"/>
  <c r="D304"/>
  <c r="E304" s="1"/>
  <c r="F304" s="1"/>
  <c r="G304" s="1"/>
  <c r="H304" s="1"/>
  <c r="I304" s="1"/>
  <c r="D303"/>
  <c r="E303"/>
  <c r="F303" s="1"/>
  <c r="G303" s="1"/>
  <c r="H303" s="1"/>
  <c r="I303" s="1"/>
  <c r="D302"/>
  <c r="E302"/>
  <c r="F302" s="1"/>
  <c r="G302" s="1"/>
  <c r="H302" s="1"/>
  <c r="I302" s="1"/>
  <c r="D301"/>
  <c r="E301" s="1"/>
  <c r="F301" s="1"/>
  <c r="G301" s="1"/>
  <c r="H301" s="1"/>
  <c r="I301" s="1"/>
  <c r="D300"/>
  <c r="E300"/>
  <c r="F300" s="1"/>
  <c r="G300" s="1"/>
  <c r="H300" s="1"/>
  <c r="I300" s="1"/>
  <c r="D299"/>
  <c r="E299" s="1"/>
  <c r="F299" s="1"/>
  <c r="G299" s="1"/>
  <c r="H299" s="1"/>
  <c r="I299" s="1"/>
  <c r="D298"/>
  <c r="E298" s="1"/>
  <c r="F298" s="1"/>
  <c r="G298" s="1"/>
  <c r="H298" s="1"/>
  <c r="I298" s="1"/>
  <c r="D297"/>
  <c r="E297" s="1"/>
  <c r="F297" s="1"/>
  <c r="G297"/>
  <c r="H297" s="1"/>
  <c r="I297" s="1"/>
  <c r="D296"/>
  <c r="E296"/>
  <c r="F296" s="1"/>
  <c r="G296"/>
  <c r="H296" s="1"/>
  <c r="I296" s="1"/>
  <c r="D295"/>
  <c r="E295" s="1"/>
  <c r="F295" s="1"/>
  <c r="G295" s="1"/>
  <c r="H295" s="1"/>
  <c r="I295" s="1"/>
  <c r="D294"/>
  <c r="E294" s="1"/>
  <c r="F294" s="1"/>
  <c r="G294" s="1"/>
  <c r="H294" s="1"/>
  <c r="I294" s="1"/>
  <c r="D293"/>
  <c r="E293" s="1"/>
  <c r="F293" s="1"/>
  <c r="G293" s="1"/>
  <c r="H293" s="1"/>
  <c r="I293" s="1"/>
  <c r="D292"/>
  <c r="E292"/>
  <c r="F292" s="1"/>
  <c r="G292" s="1"/>
  <c r="H292" s="1"/>
  <c r="I292" s="1"/>
  <c r="D291"/>
  <c r="E291" s="1"/>
  <c r="F291" s="1"/>
  <c r="G291" s="1"/>
  <c r="H291" s="1"/>
  <c r="I291" s="1"/>
  <c r="D290"/>
  <c r="E290"/>
  <c r="F290" s="1"/>
  <c r="G290"/>
  <c r="H290" s="1"/>
  <c r="I290" s="1"/>
  <c r="D289"/>
  <c r="E289"/>
  <c r="F289" s="1"/>
  <c r="G289" s="1"/>
  <c r="H289"/>
  <c r="I289" s="1"/>
  <c r="D288"/>
  <c r="E288" s="1"/>
  <c r="F288" s="1"/>
  <c r="G288" s="1"/>
  <c r="H288" s="1"/>
  <c r="I288" s="1"/>
  <c r="D287"/>
  <c r="E287"/>
  <c r="F287" s="1"/>
  <c r="G287" s="1"/>
  <c r="H287" s="1"/>
  <c r="I287" s="1"/>
  <c r="D286"/>
  <c r="E286"/>
  <c r="F286" s="1"/>
  <c r="G286" s="1"/>
  <c r="H286" s="1"/>
  <c r="I286" s="1"/>
  <c r="D285"/>
  <c r="E285"/>
  <c r="F285" s="1"/>
  <c r="G285" s="1"/>
  <c r="H285" s="1"/>
  <c r="I285" s="1"/>
  <c r="D284"/>
  <c r="E284" s="1"/>
  <c r="F284" s="1"/>
  <c r="G284" s="1"/>
  <c r="H284" s="1"/>
  <c r="I284" s="1"/>
  <c r="D283"/>
  <c r="E283" s="1"/>
  <c r="F283" s="1"/>
  <c r="G283"/>
  <c r="H283" s="1"/>
  <c r="I283"/>
  <c r="D282"/>
  <c r="E282"/>
  <c r="F282" s="1"/>
  <c r="G282" s="1"/>
  <c r="H282" s="1"/>
  <c r="I282" s="1"/>
  <c r="D281"/>
  <c r="E281"/>
  <c r="F281" s="1"/>
  <c r="G281" s="1"/>
  <c r="H281" s="1"/>
  <c r="I281" s="1"/>
  <c r="D280"/>
  <c r="E280"/>
  <c r="F280" s="1"/>
  <c r="G280" s="1"/>
  <c r="H280" s="1"/>
  <c r="I280" s="1"/>
  <c r="D279"/>
  <c r="E279" s="1"/>
  <c r="F279" s="1"/>
  <c r="G279" s="1"/>
  <c r="H279" s="1"/>
  <c r="I279" s="1"/>
  <c r="D278"/>
  <c r="E278"/>
  <c r="F278" s="1"/>
  <c r="G278" s="1"/>
  <c r="H278" s="1"/>
  <c r="I278" s="1"/>
  <c r="D277"/>
  <c r="E277" s="1"/>
  <c r="F277" s="1"/>
  <c r="G277" s="1"/>
  <c r="H277" s="1"/>
  <c r="I277" s="1"/>
  <c r="D276"/>
  <c r="E276" s="1"/>
  <c r="F276" s="1"/>
  <c r="G276" s="1"/>
  <c r="H276" s="1"/>
  <c r="I276" s="1"/>
  <c r="D275"/>
  <c r="E275" s="1"/>
  <c r="F275"/>
  <c r="G275" s="1"/>
  <c r="H275" s="1"/>
  <c r="I275" s="1"/>
  <c r="D274"/>
  <c r="E274"/>
  <c r="F274" s="1"/>
  <c r="G274" s="1"/>
  <c r="H274" s="1"/>
  <c r="I274" s="1"/>
  <c r="D273"/>
  <c r="E273" s="1"/>
  <c r="F273" s="1"/>
  <c r="G273" s="1"/>
  <c r="H273" s="1"/>
  <c r="I273" s="1"/>
  <c r="D272"/>
  <c r="E272"/>
  <c r="F272" s="1"/>
  <c r="G272" s="1"/>
  <c r="H272" s="1"/>
  <c r="I272" s="1"/>
  <c r="D271"/>
  <c r="E271"/>
  <c r="F271" s="1"/>
  <c r="G271" s="1"/>
  <c r="H271" s="1"/>
  <c r="I271" s="1"/>
  <c r="D270"/>
  <c r="E270"/>
  <c r="F270" s="1"/>
  <c r="G270" s="1"/>
  <c r="H270" s="1"/>
  <c r="I270" s="1"/>
  <c r="D269"/>
  <c r="E269"/>
  <c r="F269" s="1"/>
  <c r="G269"/>
  <c r="H269" s="1"/>
  <c r="I269" s="1"/>
  <c r="D268"/>
  <c r="E268" s="1"/>
  <c r="F268" s="1"/>
  <c r="G268" s="1"/>
  <c r="H268" s="1"/>
  <c r="I268" s="1"/>
  <c r="D267"/>
  <c r="E267" s="1"/>
  <c r="F267" s="1"/>
  <c r="G267" s="1"/>
  <c r="H267" s="1"/>
  <c r="I267" s="1"/>
  <c r="D266"/>
  <c r="E266"/>
  <c r="F266" s="1"/>
  <c r="G266" s="1"/>
  <c r="H266" s="1"/>
  <c r="I266" s="1"/>
  <c r="D265"/>
  <c r="E265"/>
  <c r="F265" s="1"/>
  <c r="G265" s="1"/>
  <c r="H265" s="1"/>
  <c r="I265" s="1"/>
  <c r="D264"/>
  <c r="E264" s="1"/>
  <c r="F264" s="1"/>
  <c r="G264" s="1"/>
  <c r="H264" s="1"/>
  <c r="I264" s="1"/>
  <c r="D263"/>
  <c r="E263" s="1"/>
  <c r="F263" s="1"/>
  <c r="G263" s="1"/>
  <c r="H263" s="1"/>
  <c r="I263" s="1"/>
  <c r="D262"/>
  <c r="E262" s="1"/>
  <c r="F262" s="1"/>
  <c r="G262" s="1"/>
  <c r="H262" s="1"/>
  <c r="I262" s="1"/>
  <c r="D261"/>
  <c r="E261"/>
  <c r="F261"/>
  <c r="G261" s="1"/>
  <c r="H261" s="1"/>
  <c r="I261" s="1"/>
  <c r="D260"/>
  <c r="E260" s="1"/>
  <c r="F260" s="1"/>
  <c r="G260" s="1"/>
  <c r="H260" s="1"/>
  <c r="I260" s="1"/>
  <c r="D259"/>
  <c r="E259" s="1"/>
  <c r="F259"/>
  <c r="G259" s="1"/>
  <c r="H259" s="1"/>
  <c r="I259" s="1"/>
  <c r="D258"/>
  <c r="E258"/>
  <c r="F258" s="1"/>
  <c r="G258" s="1"/>
  <c r="H258" s="1"/>
  <c r="I258" s="1"/>
  <c r="D257"/>
  <c r="E257" s="1"/>
  <c r="F257" s="1"/>
  <c r="G257" s="1"/>
  <c r="H257" s="1"/>
  <c r="I257" s="1"/>
  <c r="D256"/>
  <c r="E256"/>
  <c r="F256" s="1"/>
  <c r="G256" s="1"/>
  <c r="H256"/>
  <c r="I256" s="1"/>
  <c r="D255"/>
  <c r="E255" s="1"/>
  <c r="F255" s="1"/>
  <c r="G255" s="1"/>
  <c r="H255" s="1"/>
  <c r="I255" s="1"/>
  <c r="D254"/>
  <c r="E254"/>
  <c r="D253"/>
  <c r="E253" s="1"/>
  <c r="D252"/>
  <c r="E252"/>
  <c r="G252"/>
  <c r="I252"/>
  <c r="D251"/>
  <c r="E251" s="1"/>
  <c r="G251"/>
  <c r="I251"/>
  <c r="D250"/>
  <c r="E250"/>
  <c r="G250"/>
  <c r="I250"/>
  <c r="D249"/>
  <c r="E249" s="1"/>
  <c r="G249"/>
  <c r="I249"/>
  <c r="D248"/>
  <c r="E248"/>
  <c r="G248"/>
  <c r="I248"/>
  <c r="D247"/>
  <c r="E247" s="1"/>
  <c r="G247"/>
  <c r="H247" s="1"/>
  <c r="I247" s="1"/>
  <c r="D246"/>
  <c r="E246" s="1"/>
  <c r="G246"/>
  <c r="H246"/>
  <c r="I246" s="1"/>
  <c r="D245"/>
  <c r="E245" s="1"/>
  <c r="G245"/>
  <c r="H245" s="1"/>
  <c r="I245" s="1"/>
  <c r="D244"/>
  <c r="E244" s="1"/>
  <c r="F244" s="1"/>
  <c r="G244" s="1"/>
  <c r="H244" s="1"/>
  <c r="I244" s="1"/>
  <c r="D243"/>
  <c r="E243" s="1"/>
  <c r="F243" s="1"/>
  <c r="G243"/>
  <c r="H243" s="1"/>
  <c r="I243" s="1"/>
  <c r="D242"/>
  <c r="E242"/>
  <c r="F242" s="1"/>
  <c r="G242" s="1"/>
  <c r="H242" s="1"/>
  <c r="I242" s="1"/>
  <c r="D241"/>
  <c r="E241" s="1"/>
  <c r="F241"/>
  <c r="G241" s="1"/>
  <c r="H241" s="1"/>
  <c r="I241" s="1"/>
  <c r="D240"/>
  <c r="E240"/>
  <c r="F240" s="1"/>
  <c r="G240" s="1"/>
  <c r="H240" s="1"/>
  <c r="I240" s="1"/>
  <c r="D239"/>
  <c r="E239" s="1"/>
  <c r="F239"/>
  <c r="G239" s="1"/>
  <c r="H239" s="1"/>
  <c r="I239" s="1"/>
  <c r="D238"/>
  <c r="E238" s="1"/>
  <c r="F238" s="1"/>
  <c r="G238" s="1"/>
  <c r="H238" s="1"/>
  <c r="I238" s="1"/>
  <c r="D237"/>
  <c r="E237"/>
  <c r="F237" s="1"/>
  <c r="G237" s="1"/>
  <c r="H237" s="1"/>
  <c r="I237" s="1"/>
  <c r="D236"/>
  <c r="E236" s="1"/>
  <c r="F236" s="1"/>
  <c r="G236" s="1"/>
  <c r="H236" s="1"/>
  <c r="I236" s="1"/>
  <c r="D235"/>
  <c r="E235" s="1"/>
  <c r="F235" s="1"/>
  <c r="G235" s="1"/>
  <c r="H235" s="1"/>
  <c r="I235" s="1"/>
  <c r="D234"/>
  <c r="E234" s="1"/>
  <c r="F234" s="1"/>
  <c r="G234" s="1"/>
  <c r="H234" s="1"/>
  <c r="I234" s="1"/>
  <c r="D233"/>
  <c r="E233" s="1"/>
  <c r="F233" s="1"/>
  <c r="G233" s="1"/>
  <c r="H233" s="1"/>
  <c r="I233" s="1"/>
  <c r="D232"/>
  <c r="E232"/>
  <c r="F232" s="1"/>
  <c r="G232" s="1"/>
  <c r="H232" s="1"/>
  <c r="I232" s="1"/>
  <c r="D231"/>
  <c r="E231" s="1"/>
  <c r="F231" s="1"/>
  <c r="G231" s="1"/>
  <c r="H231" s="1"/>
  <c r="I231" s="1"/>
  <c r="D230"/>
  <c r="E230" s="1"/>
  <c r="F230"/>
  <c r="G230" s="1"/>
  <c r="H230" s="1"/>
  <c r="I230" s="1"/>
  <c r="D229"/>
  <c r="E229"/>
  <c r="F229" s="1"/>
  <c r="G229" s="1"/>
  <c r="H229" s="1"/>
  <c r="I229" s="1"/>
  <c r="D228"/>
  <c r="E228" s="1"/>
  <c r="F228" s="1"/>
  <c r="G228" s="1"/>
  <c r="H228" s="1"/>
  <c r="I228" s="1"/>
  <c r="D227"/>
  <c r="E227" s="1"/>
  <c r="F227" s="1"/>
  <c r="G227" s="1"/>
  <c r="H227" s="1"/>
  <c r="I227" s="1"/>
  <c r="D226"/>
  <c r="E226"/>
  <c r="F226" s="1"/>
  <c r="G226" s="1"/>
  <c r="H226" s="1"/>
  <c r="I226" s="1"/>
  <c r="D225"/>
  <c r="E225" s="1"/>
  <c r="F225" s="1"/>
  <c r="G225"/>
  <c r="H225" s="1"/>
  <c r="I225" s="1"/>
  <c r="D224"/>
  <c r="E224" s="1"/>
  <c r="F224" s="1"/>
  <c r="G224"/>
  <c r="H224" s="1"/>
  <c r="I224" s="1"/>
  <c r="D223"/>
  <c r="E223" s="1"/>
  <c r="F223"/>
  <c r="G223" s="1"/>
  <c r="H223"/>
  <c r="I223" s="1"/>
  <c r="D222"/>
  <c r="E222" s="1"/>
  <c r="F222"/>
  <c r="G222" s="1"/>
  <c r="H222" s="1"/>
  <c r="I222" s="1"/>
  <c r="D221"/>
  <c r="E221" s="1"/>
  <c r="F221" s="1"/>
  <c r="G221" s="1"/>
  <c r="H221" s="1"/>
  <c r="I221" s="1"/>
  <c r="D220"/>
  <c r="E220" s="1"/>
  <c r="F220" s="1"/>
  <c r="G220" s="1"/>
  <c r="H220" s="1"/>
  <c r="I220" s="1"/>
  <c r="D219"/>
  <c r="E219" s="1"/>
  <c r="F219" s="1"/>
  <c r="G219" s="1"/>
  <c r="H219" s="1"/>
  <c r="I219" s="1"/>
  <c r="D218"/>
  <c r="E218" s="1"/>
  <c r="F218" s="1"/>
  <c r="G218" s="1"/>
  <c r="H218"/>
  <c r="I218" s="1"/>
  <c r="D217"/>
  <c r="E217" s="1"/>
  <c r="F217" s="1"/>
  <c r="G217" s="1"/>
  <c r="H217" s="1"/>
  <c r="I217" s="1"/>
  <c r="D216"/>
  <c r="E216" s="1"/>
  <c r="F216" s="1"/>
  <c r="G216" s="1"/>
  <c r="H216" s="1"/>
  <c r="I216" s="1"/>
  <c r="D215"/>
  <c r="E215" s="1"/>
  <c r="F215" s="1"/>
  <c r="G215" s="1"/>
  <c r="H215" s="1"/>
  <c r="I215" s="1"/>
  <c r="D214"/>
  <c r="E214"/>
  <c r="F214" s="1"/>
  <c r="G214" s="1"/>
  <c r="H214" s="1"/>
  <c r="I214" s="1"/>
  <c r="D213"/>
  <c r="E213" s="1"/>
  <c r="F213" s="1"/>
  <c r="G213" s="1"/>
  <c r="H213" s="1"/>
  <c r="I213" s="1"/>
  <c r="D212"/>
  <c r="E212" s="1"/>
  <c r="F212"/>
  <c r="G212" s="1"/>
  <c r="H212" s="1"/>
  <c r="I212" s="1"/>
  <c r="D211"/>
  <c r="E211" s="1"/>
  <c r="F211" s="1"/>
  <c r="G211" s="1"/>
  <c r="H211" s="1"/>
  <c r="I211" s="1"/>
  <c r="D210"/>
  <c r="E210" s="1"/>
  <c r="F210" s="1"/>
  <c r="G210" s="1"/>
  <c r="H210"/>
  <c r="I210" s="1"/>
  <c r="D209"/>
  <c r="E209" s="1"/>
  <c r="F209" s="1"/>
  <c r="G209" s="1"/>
  <c r="H209" s="1"/>
  <c r="I209" s="1"/>
  <c r="D208"/>
  <c r="E208" s="1"/>
  <c r="F208"/>
  <c r="G208" s="1"/>
  <c r="H208" s="1"/>
  <c r="I208" s="1"/>
  <c r="D207"/>
  <c r="E207" s="1"/>
  <c r="F207"/>
  <c r="G207" s="1"/>
  <c r="H207" s="1"/>
  <c r="I207" s="1"/>
  <c r="D206"/>
  <c r="E206" s="1"/>
  <c r="F206"/>
  <c r="G206" s="1"/>
  <c r="H206" s="1"/>
  <c r="I206" s="1"/>
  <c r="D205"/>
  <c r="E205"/>
  <c r="F205" s="1"/>
  <c r="G205" s="1"/>
  <c r="H205" s="1"/>
  <c r="I205" s="1"/>
  <c r="D204"/>
  <c r="E204" s="1"/>
  <c r="F204" s="1"/>
  <c r="G204" s="1"/>
  <c r="H204" s="1"/>
  <c r="I204" s="1"/>
  <c r="D203"/>
  <c r="E203" s="1"/>
  <c r="F203" s="1"/>
  <c r="G203" s="1"/>
  <c r="H203" s="1"/>
  <c r="I203" s="1"/>
  <c r="D202"/>
  <c r="E202" s="1"/>
  <c r="F202"/>
  <c r="G202" s="1"/>
  <c r="H202" s="1"/>
  <c r="I202" s="1"/>
  <c r="D201"/>
  <c r="E201" s="1"/>
  <c r="F201" s="1"/>
  <c r="G201" s="1"/>
  <c r="H201" s="1"/>
  <c r="I201" s="1"/>
  <c r="D200"/>
  <c r="E200" s="1"/>
  <c r="F200" s="1"/>
  <c r="G200" s="1"/>
  <c r="H200" s="1"/>
  <c r="I200" s="1"/>
  <c r="D199"/>
  <c r="E199" s="1"/>
  <c r="F199"/>
  <c r="G199" s="1"/>
  <c r="H199" s="1"/>
  <c r="I199" s="1"/>
  <c r="D198"/>
  <c r="E198" s="1"/>
  <c r="F198"/>
  <c r="G198" s="1"/>
  <c r="H198" s="1"/>
  <c r="I198" s="1"/>
  <c r="D197"/>
  <c r="E197" s="1"/>
  <c r="F197" s="1"/>
  <c r="G197" s="1"/>
  <c r="H197" s="1"/>
  <c r="I197" s="1"/>
  <c r="D196"/>
  <c r="E196" s="1"/>
  <c r="F196" s="1"/>
  <c r="G196" s="1"/>
  <c r="H196" s="1"/>
  <c r="I196" s="1"/>
  <c r="D195"/>
  <c r="E195" s="1"/>
  <c r="F195" s="1"/>
  <c r="G195"/>
  <c r="H195" s="1"/>
  <c r="I195" s="1"/>
  <c r="D194"/>
  <c r="E194" s="1"/>
  <c r="F194" s="1"/>
  <c r="G194" s="1"/>
  <c r="H194" s="1"/>
  <c r="I194" s="1"/>
  <c r="D193"/>
  <c r="E193" s="1"/>
  <c r="F193"/>
  <c r="G193" s="1"/>
  <c r="H193" s="1"/>
  <c r="I193" s="1"/>
  <c r="D192"/>
  <c r="E192" s="1"/>
  <c r="F192" s="1"/>
  <c r="G192" s="1"/>
  <c r="H192" s="1"/>
  <c r="I192" s="1"/>
  <c r="D191"/>
  <c r="E191" s="1"/>
  <c r="F191"/>
  <c r="G191" s="1"/>
  <c r="H191" s="1"/>
  <c r="I191" s="1"/>
  <c r="D190"/>
  <c r="E190" s="1"/>
  <c r="F190" s="1"/>
  <c r="G190" s="1"/>
  <c r="H190"/>
  <c r="I190" s="1"/>
  <c r="D189"/>
  <c r="E189" s="1"/>
  <c r="F189" s="1"/>
  <c r="G189" s="1"/>
  <c r="H189" s="1"/>
  <c r="I189" s="1"/>
  <c r="D188"/>
  <c r="E188" s="1"/>
  <c r="F188" s="1"/>
  <c r="G188" s="1"/>
  <c r="H188" s="1"/>
  <c r="I188" s="1"/>
  <c r="D187"/>
  <c r="E187" s="1"/>
  <c r="F187" s="1"/>
  <c r="G187"/>
  <c r="H187" s="1"/>
  <c r="I187" s="1"/>
  <c r="D186"/>
  <c r="E186" s="1"/>
  <c r="F186" s="1"/>
  <c r="G186" s="1"/>
  <c r="H186"/>
  <c r="I186" s="1"/>
  <c r="D185"/>
  <c r="E185" s="1"/>
  <c r="F185" s="1"/>
  <c r="G185" s="1"/>
  <c r="H185" s="1"/>
  <c r="I185" s="1"/>
  <c r="D184"/>
  <c r="E184"/>
  <c r="F184" s="1"/>
  <c r="G184"/>
  <c r="H184" s="1"/>
  <c r="I184"/>
  <c r="D183"/>
  <c r="E183" s="1"/>
  <c r="F183"/>
  <c r="G183" s="1"/>
  <c r="H183" s="1"/>
  <c r="I183" s="1"/>
  <c r="D182"/>
  <c r="E182" s="1"/>
  <c r="F182" s="1"/>
  <c r="G182" s="1"/>
  <c r="H182" s="1"/>
  <c r="I182" s="1"/>
  <c r="D181"/>
  <c r="E181"/>
  <c r="F181" s="1"/>
  <c r="G181" s="1"/>
  <c r="H181" s="1"/>
  <c r="I181" s="1"/>
  <c r="D180"/>
  <c r="E180" s="1"/>
  <c r="F180" s="1"/>
  <c r="G180" s="1"/>
  <c r="H180" s="1"/>
  <c r="I180" s="1"/>
  <c r="D179"/>
  <c r="E179" s="1"/>
  <c r="F179" s="1"/>
  <c r="G179" s="1"/>
  <c r="H179" s="1"/>
  <c r="I179" s="1"/>
  <c r="D178"/>
  <c r="E178"/>
  <c r="F178" s="1"/>
  <c r="G178" s="1"/>
  <c r="H178" s="1"/>
  <c r="I178" s="1"/>
  <c r="D177"/>
  <c r="E177" s="1"/>
  <c r="F177" s="1"/>
  <c r="G177" s="1"/>
  <c r="H177" s="1"/>
  <c r="I177" s="1"/>
  <c r="D176"/>
  <c r="E176"/>
  <c r="F176" s="1"/>
  <c r="G176" s="1"/>
  <c r="H176" s="1"/>
  <c r="I176" s="1"/>
  <c r="D175"/>
  <c r="E175" s="1"/>
  <c r="F175"/>
  <c r="G175" s="1"/>
  <c r="H175" s="1"/>
  <c r="I175" s="1"/>
  <c r="D174"/>
  <c r="E174" s="1"/>
  <c r="F174" s="1"/>
  <c r="G174" s="1"/>
  <c r="H174" s="1"/>
  <c r="I174" s="1"/>
  <c r="D173"/>
  <c r="E173"/>
  <c r="F173" s="1"/>
  <c r="G173" s="1"/>
  <c r="H173" s="1"/>
  <c r="I173" s="1"/>
  <c r="D172"/>
  <c r="E172" s="1"/>
  <c r="F172" s="1"/>
  <c r="G172" s="1"/>
  <c r="H172" s="1"/>
  <c r="I172" s="1"/>
  <c r="D171"/>
  <c r="E171" s="1"/>
  <c r="F171" s="1"/>
  <c r="G171"/>
  <c r="H171" s="1"/>
  <c r="I171"/>
  <c r="D170"/>
  <c r="E170" s="1"/>
  <c r="F170" s="1"/>
  <c r="G170" s="1"/>
  <c r="H170" s="1"/>
  <c r="I170" s="1"/>
  <c r="D169"/>
  <c r="E169" s="1"/>
  <c r="F169"/>
  <c r="G169" s="1"/>
  <c r="H169" s="1"/>
  <c r="I169" s="1"/>
  <c r="D168"/>
  <c r="E168" s="1"/>
  <c r="F168" s="1"/>
  <c r="G168" s="1"/>
  <c r="H168" s="1"/>
  <c r="I168" s="1"/>
  <c r="D167"/>
  <c r="E167" s="1"/>
  <c r="F167" s="1"/>
  <c r="G167" s="1"/>
  <c r="H167" s="1"/>
  <c r="I167" s="1"/>
  <c r="D166"/>
  <c r="E166" s="1"/>
  <c r="F166" s="1"/>
  <c r="G166" s="1"/>
  <c r="H166" s="1"/>
  <c r="I166" s="1"/>
  <c r="D165"/>
  <c r="E165" s="1"/>
  <c r="F165" s="1"/>
  <c r="G165" s="1"/>
  <c r="H165" s="1"/>
  <c r="I165" s="1"/>
  <c r="D164"/>
  <c r="E164" s="1"/>
  <c r="F164"/>
  <c r="G164" s="1"/>
  <c r="H164" s="1"/>
  <c r="I164" s="1"/>
  <c r="D163"/>
  <c r="E163" s="1"/>
  <c r="F163" s="1"/>
  <c r="G163" s="1"/>
  <c r="H163" s="1"/>
  <c r="I163" s="1"/>
  <c r="D162"/>
  <c r="E162"/>
  <c r="F162" s="1"/>
  <c r="G162" s="1"/>
  <c r="H162"/>
  <c r="I162" s="1"/>
  <c r="D161"/>
  <c r="E161" s="1"/>
  <c r="F161" s="1"/>
  <c r="G161" s="1"/>
  <c r="H161" s="1"/>
  <c r="I161" s="1"/>
  <c r="D160"/>
  <c r="E160"/>
  <c r="F160" s="1"/>
  <c r="G160" s="1"/>
  <c r="H160" s="1"/>
  <c r="I160" s="1"/>
  <c r="D159"/>
  <c r="E159" s="1"/>
  <c r="F159" s="1"/>
  <c r="G159" s="1"/>
  <c r="H159" s="1"/>
  <c r="I159" s="1"/>
  <c r="D158"/>
  <c r="E158" s="1"/>
  <c r="F158"/>
  <c r="G158" s="1"/>
  <c r="H158" s="1"/>
  <c r="I158" s="1"/>
  <c r="D157"/>
  <c r="E157" s="1"/>
  <c r="F157" s="1"/>
  <c r="G157" s="1"/>
  <c r="H157" s="1"/>
  <c r="I157" s="1"/>
  <c r="D156"/>
  <c r="E156" s="1"/>
  <c r="F156" s="1"/>
  <c r="G156" s="1"/>
  <c r="H156" s="1"/>
  <c r="I156" s="1"/>
  <c r="D155"/>
  <c r="E155" s="1"/>
  <c r="F155" s="1"/>
  <c r="G155" s="1"/>
  <c r="H155" s="1"/>
  <c r="I155" s="1"/>
  <c r="D154"/>
  <c r="E154"/>
  <c r="F154" s="1"/>
  <c r="G154" s="1"/>
  <c r="H154"/>
  <c r="I154" s="1"/>
  <c r="D153"/>
  <c r="E153"/>
  <c r="F153"/>
  <c r="G153" s="1"/>
  <c r="H153" s="1"/>
  <c r="I153" s="1"/>
  <c r="D152"/>
  <c r="E152" s="1"/>
  <c r="F152" s="1"/>
  <c r="G152" s="1"/>
  <c r="H152" s="1"/>
  <c r="I152" s="1"/>
  <c r="D151"/>
  <c r="E151" s="1"/>
  <c r="F151"/>
  <c r="G151" s="1"/>
  <c r="H151" s="1"/>
  <c r="I151" s="1"/>
  <c r="D150"/>
  <c r="E150" s="1"/>
  <c r="F150" s="1"/>
  <c r="G150" s="1"/>
  <c r="H150" s="1"/>
  <c r="I150" s="1"/>
  <c r="D149"/>
  <c r="E149"/>
  <c r="F149" s="1"/>
  <c r="G149" s="1"/>
  <c r="H149" s="1"/>
  <c r="I149" s="1"/>
  <c r="D148"/>
  <c r="E148" s="1"/>
  <c r="F148" s="1"/>
  <c r="G148" s="1"/>
  <c r="H148" s="1"/>
  <c r="I148" s="1"/>
  <c r="D147"/>
  <c r="E147" s="1"/>
  <c r="F147" s="1"/>
  <c r="G147" s="1"/>
  <c r="H147" s="1"/>
  <c r="I147" s="1"/>
  <c r="D146"/>
  <c r="E146"/>
  <c r="F146" s="1"/>
  <c r="G146" s="1"/>
  <c r="H146" s="1"/>
  <c r="I146" s="1"/>
  <c r="D145"/>
  <c r="E145" s="1"/>
  <c r="F145" s="1"/>
  <c r="G145" s="1"/>
  <c r="H145" s="1"/>
  <c r="I145" s="1"/>
  <c r="D144"/>
  <c r="E144" s="1"/>
  <c r="F144" s="1"/>
  <c r="G144" s="1"/>
  <c r="H144" s="1"/>
  <c r="I144" s="1"/>
  <c r="D143"/>
  <c r="E143" s="1"/>
  <c r="F143"/>
  <c r="G143" s="1"/>
  <c r="H143"/>
  <c r="I143"/>
  <c r="D142"/>
  <c r="E142" s="1"/>
  <c r="F142" s="1"/>
  <c r="G142" s="1"/>
  <c r="H142" s="1"/>
  <c r="I142" s="1"/>
  <c r="D141"/>
  <c r="E141"/>
  <c r="F141" s="1"/>
  <c r="G141" s="1"/>
  <c r="H141" s="1"/>
  <c r="I141" s="1"/>
  <c r="D140"/>
  <c r="E140" s="1"/>
  <c r="F140" s="1"/>
  <c r="G140" s="1"/>
  <c r="H140" s="1"/>
  <c r="I140" s="1"/>
  <c r="D139"/>
  <c r="E139" s="1"/>
  <c r="F139" s="1"/>
  <c r="G139" s="1"/>
  <c r="H139" s="1"/>
  <c r="I139" s="1"/>
  <c r="D138"/>
  <c r="E138"/>
  <c r="F138" s="1"/>
  <c r="G138" s="1"/>
  <c r="H138" s="1"/>
  <c r="I138" s="1"/>
  <c r="D137"/>
  <c r="E137" s="1"/>
  <c r="F137" s="1"/>
  <c r="G137" s="1"/>
  <c r="H137" s="1"/>
  <c r="I137" s="1"/>
  <c r="D136"/>
  <c r="E136" s="1"/>
  <c r="F136" s="1"/>
  <c r="G136"/>
  <c r="H136" s="1"/>
  <c r="I136" s="1"/>
  <c r="D135"/>
  <c r="E135" s="1"/>
  <c r="F135" s="1"/>
  <c r="G135" s="1"/>
  <c r="H135" s="1"/>
  <c r="I135" s="1"/>
  <c r="D134"/>
  <c r="E134" s="1"/>
  <c r="F134"/>
  <c r="G134" s="1"/>
  <c r="H134" s="1"/>
  <c r="I134" s="1"/>
  <c r="D133"/>
  <c r="E133" s="1"/>
  <c r="F133" s="1"/>
  <c r="G133" s="1"/>
  <c r="H133" s="1"/>
  <c r="I133" s="1"/>
  <c r="D132"/>
  <c r="E132" s="1"/>
  <c r="F132" s="1"/>
  <c r="G132" s="1"/>
  <c r="H132" s="1"/>
  <c r="I132" s="1"/>
  <c r="D131"/>
  <c r="E131" s="1"/>
  <c r="F131" s="1"/>
  <c r="G131" s="1"/>
  <c r="H131" s="1"/>
  <c r="I131" s="1"/>
  <c r="D130"/>
  <c r="E130" s="1"/>
  <c r="F130" s="1"/>
  <c r="G130" s="1"/>
  <c r="H130" s="1"/>
  <c r="I130" s="1"/>
  <c r="D129"/>
  <c r="E129" s="1"/>
  <c r="F129" s="1"/>
  <c r="G129" s="1"/>
  <c r="H129" s="1"/>
  <c r="I129" s="1"/>
  <c r="D128"/>
  <c r="E128" s="1"/>
  <c r="F128" s="1"/>
  <c r="G128" s="1"/>
  <c r="H128" s="1"/>
  <c r="I128" s="1"/>
  <c r="D127"/>
  <c r="E127" s="1"/>
  <c r="F127" s="1"/>
  <c r="G127" s="1"/>
  <c r="H127" s="1"/>
  <c r="I127" s="1"/>
  <c r="D126"/>
  <c r="E126" s="1"/>
  <c r="F126" s="1"/>
  <c r="G126" s="1"/>
  <c r="H126" s="1"/>
  <c r="I126" s="1"/>
  <c r="D125"/>
  <c r="E125"/>
  <c r="F125" s="1"/>
  <c r="G125"/>
  <c r="H125" s="1"/>
  <c r="I125" s="1"/>
  <c r="D124"/>
  <c r="E124" s="1"/>
  <c r="F124" s="1"/>
  <c r="G124" s="1"/>
  <c r="H124" s="1"/>
  <c r="I124" s="1"/>
  <c r="D123"/>
  <c r="E123" s="1"/>
  <c r="F123" s="1"/>
  <c r="G123"/>
  <c r="H123" s="1"/>
  <c r="I123" s="1"/>
  <c r="D122"/>
  <c r="E122" s="1"/>
  <c r="F122" s="1"/>
  <c r="G122" s="1"/>
  <c r="H122" s="1"/>
  <c r="I122" s="1"/>
  <c r="D121"/>
  <c r="E121" s="1"/>
  <c r="F121" s="1"/>
  <c r="G121" s="1"/>
  <c r="H121" s="1"/>
  <c r="I121" s="1"/>
  <c r="D120"/>
  <c r="E120"/>
  <c r="F120" s="1"/>
  <c r="G120"/>
  <c r="H120" s="1"/>
  <c r="I120" s="1"/>
  <c r="D119"/>
  <c r="E119" s="1"/>
  <c r="F119"/>
  <c r="G119" s="1"/>
  <c r="H119" s="1"/>
  <c r="I119" s="1"/>
  <c r="D118"/>
  <c r="E118" s="1"/>
  <c r="F118"/>
  <c r="G118" s="1"/>
  <c r="H118" s="1"/>
  <c r="I118" s="1"/>
  <c r="D117"/>
  <c r="E117" s="1"/>
  <c r="F117" s="1"/>
  <c r="G117" s="1"/>
  <c r="H117" s="1"/>
  <c r="I117" s="1"/>
  <c r="D116"/>
  <c r="E116" s="1"/>
  <c r="F116"/>
  <c r="G116" s="1"/>
  <c r="H116"/>
  <c r="I116" s="1"/>
  <c r="D115"/>
  <c r="E115" s="1"/>
  <c r="F115" s="1"/>
  <c r="G115" s="1"/>
  <c r="H115" s="1"/>
  <c r="I115" s="1"/>
  <c r="D114"/>
  <c r="E114"/>
  <c r="F114" s="1"/>
  <c r="G114" s="1"/>
  <c r="H114" s="1"/>
  <c r="I114" s="1"/>
  <c r="D113"/>
  <c r="E113" s="1"/>
  <c r="F113" s="1"/>
  <c r="G113" s="1"/>
  <c r="H113" s="1"/>
  <c r="I113" s="1"/>
  <c r="D112"/>
  <c r="E112" s="1"/>
  <c r="F112" s="1"/>
  <c r="G112" s="1"/>
  <c r="H112" s="1"/>
  <c r="I112" s="1"/>
  <c r="D111"/>
  <c r="E111" s="1"/>
  <c r="F111" s="1"/>
  <c r="G111" s="1"/>
  <c r="H111" s="1"/>
  <c r="I111" s="1"/>
  <c r="D110"/>
  <c r="E110" s="1"/>
  <c r="F110" s="1"/>
  <c r="G110" s="1"/>
  <c r="H110" s="1"/>
  <c r="I110" s="1"/>
  <c r="D109"/>
  <c r="E109" s="1"/>
  <c r="F109" s="1"/>
  <c r="G109" s="1"/>
  <c r="H109" s="1"/>
  <c r="I109" s="1"/>
  <c r="D108"/>
  <c r="E108" s="1"/>
  <c r="F108"/>
  <c r="G108" s="1"/>
  <c r="H108" s="1"/>
  <c r="I108" s="1"/>
  <c r="D107"/>
  <c r="E107" s="1"/>
  <c r="F107" s="1"/>
  <c r="G107" s="1"/>
  <c r="H107" s="1"/>
  <c r="I107" s="1"/>
  <c r="D106"/>
  <c r="E106"/>
  <c r="F106" s="1"/>
  <c r="G106" s="1"/>
  <c r="H106" s="1"/>
  <c r="I106" s="1"/>
  <c r="D105"/>
  <c r="E105" s="1"/>
  <c r="F105"/>
  <c r="G105" s="1"/>
  <c r="H105" s="1"/>
  <c r="I105" s="1"/>
  <c r="D104"/>
  <c r="E104"/>
  <c r="F104" s="1"/>
  <c r="G104" s="1"/>
  <c r="H104" s="1"/>
  <c r="I104" s="1"/>
  <c r="D103"/>
  <c r="E103" s="1"/>
  <c r="F103" s="1"/>
  <c r="G103" s="1"/>
  <c r="H103" s="1"/>
  <c r="I103" s="1"/>
  <c r="D102"/>
  <c r="E102" s="1"/>
  <c r="F102" s="1"/>
  <c r="G102" s="1"/>
  <c r="H102" s="1"/>
  <c r="I102" s="1"/>
  <c r="D101"/>
  <c r="E101" s="1"/>
  <c r="F101" s="1"/>
  <c r="G101" s="1"/>
  <c r="H101" s="1"/>
  <c r="I101" s="1"/>
  <c r="D100"/>
  <c r="E100"/>
  <c r="F100" s="1"/>
  <c r="G100" s="1"/>
  <c r="H100" s="1"/>
  <c r="I100" s="1"/>
  <c r="D99"/>
  <c r="E99" s="1"/>
  <c r="F99" s="1"/>
  <c r="G99"/>
  <c r="H99" s="1"/>
  <c r="I99" s="1"/>
  <c r="D98"/>
  <c r="E98"/>
  <c r="F98" s="1"/>
  <c r="G98" s="1"/>
  <c r="H98" s="1"/>
  <c r="I98" s="1"/>
  <c r="D97"/>
  <c r="E97" s="1"/>
  <c r="F97" s="1"/>
  <c r="G97" s="1"/>
  <c r="H97" s="1"/>
  <c r="I97" s="1"/>
  <c r="D96"/>
  <c r="E96"/>
  <c r="F96" s="1"/>
  <c r="G96" s="1"/>
  <c r="H96" s="1"/>
  <c r="I96" s="1"/>
  <c r="D95"/>
  <c r="E95" s="1"/>
  <c r="F95" s="1"/>
  <c r="G95" s="1"/>
  <c r="H95" s="1"/>
  <c r="I95" s="1"/>
  <c r="D94"/>
  <c r="E94"/>
  <c r="F94" s="1"/>
  <c r="G94" s="1"/>
  <c r="H94" s="1"/>
  <c r="I94" s="1"/>
  <c r="D93"/>
  <c r="E93"/>
  <c r="F93" s="1"/>
  <c r="G93" s="1"/>
  <c r="H93" s="1"/>
  <c r="I93" s="1"/>
  <c r="D92"/>
  <c r="E92" s="1"/>
  <c r="F92" s="1"/>
  <c r="G92" s="1"/>
  <c r="H92" s="1"/>
  <c r="I92" s="1"/>
  <c r="D91"/>
  <c r="E91" s="1"/>
  <c r="F91" s="1"/>
  <c r="G91" s="1"/>
  <c r="H91" s="1"/>
  <c r="I91" s="1"/>
  <c r="D90"/>
  <c r="E90"/>
  <c r="F90" s="1"/>
  <c r="G90" s="1"/>
  <c r="H90" s="1"/>
  <c r="I90" s="1"/>
  <c r="D89"/>
  <c r="E89" s="1"/>
  <c r="F89" s="1"/>
  <c r="G89" s="1"/>
  <c r="H89" s="1"/>
  <c r="I89" s="1"/>
  <c r="D88"/>
  <c r="E88"/>
  <c r="F88" s="1"/>
  <c r="G88" s="1"/>
  <c r="H88" s="1"/>
  <c r="I88" s="1"/>
  <c r="D87"/>
  <c r="E87" s="1"/>
  <c r="F87"/>
  <c r="G87" s="1"/>
  <c r="H87" s="1"/>
  <c r="I87" s="1"/>
  <c r="D86"/>
  <c r="E86" s="1"/>
  <c r="F86" s="1"/>
  <c r="G86" s="1"/>
  <c r="H86" s="1"/>
  <c r="I86" s="1"/>
  <c r="D85"/>
  <c r="E85" s="1"/>
  <c r="F85" s="1"/>
  <c r="G85" s="1"/>
  <c r="H85" s="1"/>
  <c r="I85" s="1"/>
  <c r="D84"/>
  <c r="E84" s="1"/>
  <c r="F84" s="1"/>
  <c r="G84"/>
  <c r="H84" s="1"/>
  <c r="I84" s="1"/>
  <c r="D83"/>
  <c r="E83" s="1"/>
  <c r="F83" s="1"/>
  <c r="G83" s="1"/>
  <c r="H83" s="1"/>
  <c r="I83" s="1"/>
  <c r="D82"/>
  <c r="E82" s="1"/>
  <c r="F82" s="1"/>
  <c r="G82" s="1"/>
  <c r="H82" s="1"/>
  <c r="I82" s="1"/>
  <c r="D81"/>
  <c r="E81" s="1"/>
  <c r="F81" s="1"/>
  <c r="G81" s="1"/>
  <c r="H81" s="1"/>
  <c r="I81" s="1"/>
  <c r="D80"/>
  <c r="E80"/>
  <c r="F80" s="1"/>
  <c r="G80" s="1"/>
  <c r="H80" s="1"/>
  <c r="I80" s="1"/>
  <c r="D79"/>
  <c r="E79" s="1"/>
  <c r="F79" s="1"/>
  <c r="G79" s="1"/>
  <c r="H79" s="1"/>
  <c r="I79" s="1"/>
  <c r="D78"/>
  <c r="E78" s="1"/>
  <c r="F78"/>
  <c r="G78" s="1"/>
  <c r="H78" s="1"/>
  <c r="I78" s="1"/>
  <c r="D77"/>
  <c r="E77"/>
  <c r="F77" s="1"/>
  <c r="G77"/>
  <c r="H77" s="1"/>
  <c r="I77" s="1"/>
  <c r="D76"/>
  <c r="E76" s="1"/>
  <c r="F76" s="1"/>
  <c r="G76" s="1"/>
  <c r="H76" s="1"/>
  <c r="I76" s="1"/>
  <c r="D75"/>
  <c r="E75"/>
  <c r="F75"/>
  <c r="G75" s="1"/>
  <c r="H75" s="1"/>
  <c r="I75" s="1"/>
  <c r="D74"/>
  <c r="E74" s="1"/>
  <c r="F74" s="1"/>
  <c r="G74" s="1"/>
  <c r="H74" s="1"/>
  <c r="I74" s="1"/>
  <c r="D73"/>
  <c r="E73"/>
  <c r="F73" s="1"/>
  <c r="G73" s="1"/>
  <c r="H73" s="1"/>
  <c r="I73" s="1"/>
  <c r="D72"/>
  <c r="E72" s="1"/>
  <c r="F72" s="1"/>
  <c r="G72" s="1"/>
  <c r="H72" s="1"/>
  <c r="I72" s="1"/>
  <c r="D71"/>
  <c r="E71" s="1"/>
  <c r="F71" s="1"/>
  <c r="G71" s="1"/>
  <c r="H71" s="1"/>
  <c r="I71" s="1"/>
  <c r="D70"/>
  <c r="E70" s="1"/>
  <c r="F70" s="1"/>
  <c r="G70" s="1"/>
  <c r="H70" s="1"/>
  <c r="I70" s="1"/>
  <c r="D69"/>
  <c r="E69"/>
  <c r="F69" s="1"/>
  <c r="G69" s="1"/>
  <c r="H69" s="1"/>
  <c r="I69" s="1"/>
  <c r="D68"/>
  <c r="E68" s="1"/>
  <c r="F68" s="1"/>
  <c r="G68" s="1"/>
  <c r="H68" s="1"/>
  <c r="I68" s="1"/>
  <c r="D67"/>
  <c r="E67" s="1"/>
  <c r="F67" s="1"/>
  <c r="G67" s="1"/>
  <c r="H67" s="1"/>
  <c r="I67" s="1"/>
  <c r="D66"/>
  <c r="E66" s="1"/>
  <c r="F66" s="1"/>
  <c r="G66" s="1"/>
  <c r="H66" s="1"/>
  <c r="I66" s="1"/>
  <c r="D65"/>
  <c r="E65"/>
  <c r="F65" s="1"/>
  <c r="G65" s="1"/>
  <c r="H65" s="1"/>
  <c r="I65" s="1"/>
  <c r="D64"/>
  <c r="E64" s="1"/>
  <c r="F64" s="1"/>
  <c r="G64" s="1"/>
  <c r="H64" s="1"/>
  <c r="I64" s="1"/>
  <c r="D63"/>
  <c r="E63" s="1"/>
  <c r="F63" s="1"/>
  <c r="G63" s="1"/>
  <c r="H63" s="1"/>
  <c r="I63" s="1"/>
  <c r="D62"/>
  <c r="E62" s="1"/>
  <c r="F62" s="1"/>
  <c r="G62" s="1"/>
  <c r="H62" s="1"/>
  <c r="I62" s="1"/>
  <c r="D61"/>
  <c r="E61" s="1"/>
  <c r="F61" s="1"/>
  <c r="G61" s="1"/>
  <c r="H61" s="1"/>
  <c r="I61" s="1"/>
  <c r="D60"/>
  <c r="E60" s="1"/>
  <c r="F60" s="1"/>
  <c r="G60" s="1"/>
  <c r="H60" s="1"/>
  <c r="I60" s="1"/>
  <c r="D59"/>
  <c r="E59" s="1"/>
  <c r="F59"/>
  <c r="G59" s="1"/>
  <c r="H59" s="1"/>
  <c r="I59" s="1"/>
  <c r="D58"/>
  <c r="E58" s="1"/>
  <c r="F58" s="1"/>
  <c r="G58"/>
  <c r="H58" s="1"/>
  <c r="I58" s="1"/>
  <c r="D57"/>
  <c r="E57" s="1"/>
  <c r="F57" s="1"/>
  <c r="G57" s="1"/>
  <c r="H57" s="1"/>
  <c r="I57" s="1"/>
  <c r="D56"/>
  <c r="E56" s="1"/>
  <c r="F56" s="1"/>
  <c r="G56" s="1"/>
  <c r="H56" s="1"/>
  <c r="I56" s="1"/>
  <c r="D55"/>
  <c r="E55"/>
  <c r="F55"/>
  <c r="G55" s="1"/>
  <c r="H55" s="1"/>
  <c r="I55" s="1"/>
  <c r="D54"/>
  <c r="E54" s="1"/>
  <c r="F54" s="1"/>
  <c r="G54" s="1"/>
  <c r="H54" s="1"/>
  <c r="I54" s="1"/>
  <c r="D53"/>
  <c r="E53"/>
  <c r="F53" s="1"/>
  <c r="G53" s="1"/>
  <c r="H53" s="1"/>
  <c r="I53" s="1"/>
  <c r="D52"/>
  <c r="E52"/>
  <c r="F52" s="1"/>
  <c r="G52" s="1"/>
  <c r="H52" s="1"/>
  <c r="I52" s="1"/>
  <c r="D51"/>
  <c r="E51" s="1"/>
  <c r="F51" s="1"/>
  <c r="G51" s="1"/>
  <c r="H51" s="1"/>
  <c r="I51" s="1"/>
  <c r="D50"/>
  <c r="E50" s="1"/>
  <c r="F50" s="1"/>
  <c r="G50" s="1"/>
  <c r="H50" s="1"/>
  <c r="I50" s="1"/>
  <c r="D49"/>
  <c r="E49" s="1"/>
  <c r="F49" s="1"/>
  <c r="G49" s="1"/>
  <c r="H49" s="1"/>
  <c r="I49" s="1"/>
  <c r="D48"/>
  <c r="E48" s="1"/>
  <c r="F48" s="1"/>
  <c r="G48" s="1"/>
  <c r="H48" s="1"/>
  <c r="I48" s="1"/>
  <c r="D47"/>
  <c r="E47" s="1"/>
  <c r="F47"/>
  <c r="G47" s="1"/>
  <c r="H47" s="1"/>
  <c r="I47" s="1"/>
  <c r="D46"/>
  <c r="E46" s="1"/>
  <c r="F46" s="1"/>
  <c r="G46" s="1"/>
  <c r="H46" s="1"/>
  <c r="I46" s="1"/>
  <c r="D45"/>
  <c r="E45" s="1"/>
  <c r="F45" s="1"/>
  <c r="G45" s="1"/>
  <c r="H45" s="1"/>
  <c r="I45" s="1"/>
  <c r="D44"/>
  <c r="E44" s="1"/>
  <c r="F44" s="1"/>
  <c r="G44" s="1"/>
  <c r="H44" s="1"/>
  <c r="I44" s="1"/>
  <c r="D43"/>
  <c r="E43"/>
  <c r="F43"/>
  <c r="G43" s="1"/>
  <c r="H43" s="1"/>
  <c r="I43" s="1"/>
  <c r="D42"/>
  <c r="E42"/>
  <c r="F42" s="1"/>
  <c r="G42" s="1"/>
  <c r="H42" s="1"/>
  <c r="I42" s="1"/>
  <c r="D41"/>
  <c r="E41"/>
  <c r="F41" s="1"/>
  <c r="G41" s="1"/>
  <c r="H41" s="1"/>
  <c r="I41" s="1"/>
  <c r="D40"/>
  <c r="E40" s="1"/>
  <c r="F40" s="1"/>
  <c r="G40" s="1"/>
  <c r="H40" s="1"/>
  <c r="I40" s="1"/>
  <c r="D39"/>
  <c r="E39"/>
  <c r="F39"/>
  <c r="G39" s="1"/>
  <c r="H39" s="1"/>
  <c r="I39" s="1"/>
  <c r="D38"/>
  <c r="E38" s="1"/>
  <c r="F38" s="1"/>
  <c r="G38" s="1"/>
  <c r="H38" s="1"/>
  <c r="I38" s="1"/>
  <c r="D37"/>
  <c r="E37"/>
  <c r="F37" s="1"/>
  <c r="G37" s="1"/>
  <c r="H37" s="1"/>
  <c r="I37" s="1"/>
  <c r="D36"/>
  <c r="E36"/>
  <c r="F36" s="1"/>
  <c r="G36" s="1"/>
  <c r="H36" s="1"/>
  <c r="I36" s="1"/>
  <c r="D35"/>
  <c r="E35"/>
  <c r="F35" s="1"/>
  <c r="G35" s="1"/>
  <c r="H35" s="1"/>
  <c r="I35" s="1"/>
  <c r="D34"/>
  <c r="E34" s="1"/>
  <c r="F34" s="1"/>
  <c r="G34" s="1"/>
  <c r="H34" s="1"/>
  <c r="I34" s="1"/>
  <c r="D33"/>
  <c r="E33"/>
  <c r="F33" s="1"/>
  <c r="G33" s="1"/>
  <c r="H33" s="1"/>
  <c r="I33" s="1"/>
  <c r="D32"/>
  <c r="E32" s="1"/>
  <c r="F32" s="1"/>
  <c r="G32" s="1"/>
  <c r="H32" s="1"/>
  <c r="I32" s="1"/>
  <c r="D31"/>
  <c r="E31"/>
  <c r="F31" s="1"/>
  <c r="G31" s="1"/>
  <c r="H31" s="1"/>
  <c r="I31" s="1"/>
  <c r="D30"/>
  <c r="E30" s="1"/>
  <c r="F30" s="1"/>
  <c r="G30" s="1"/>
  <c r="H30" s="1"/>
  <c r="I30" s="1"/>
  <c r="D29"/>
  <c r="E29" s="1"/>
  <c r="F29" s="1"/>
  <c r="G29" s="1"/>
  <c r="H29" s="1"/>
  <c r="I29" s="1"/>
  <c r="D28"/>
  <c r="E28" s="1"/>
  <c r="F28" s="1"/>
  <c r="G28" s="1"/>
  <c r="H28" s="1"/>
  <c r="I28" s="1"/>
  <c r="D27"/>
  <c r="E27" s="1"/>
  <c r="F27"/>
  <c r="G27" s="1"/>
  <c r="H27" s="1"/>
  <c r="I27" s="1"/>
  <c r="D26"/>
  <c r="E26"/>
  <c r="F26" s="1"/>
  <c r="G26" s="1"/>
  <c r="H26" s="1"/>
  <c r="I26" s="1"/>
  <c r="D25"/>
  <c r="E25"/>
  <c r="F25" s="1"/>
  <c r="G25" s="1"/>
  <c r="H25" s="1"/>
  <c r="I25" s="1"/>
  <c r="D24"/>
  <c r="E24" s="1"/>
  <c r="F24" s="1"/>
  <c r="G24" s="1"/>
  <c r="H24" s="1"/>
  <c r="I24" s="1"/>
  <c r="D23"/>
  <c r="E23"/>
  <c r="F23" s="1"/>
  <c r="G23" s="1"/>
  <c r="H23" s="1"/>
  <c r="I23" s="1"/>
  <c r="D22"/>
  <c r="E22" s="1"/>
  <c r="F22" s="1"/>
  <c r="G22" s="1"/>
  <c r="H22" s="1"/>
  <c r="I22" s="1"/>
  <c r="D21"/>
  <c r="E21"/>
  <c r="F21" s="1"/>
  <c r="G21" s="1"/>
  <c r="H21" s="1"/>
  <c r="I21" s="1"/>
  <c r="D20"/>
  <c r="E20" s="1"/>
  <c r="F20" s="1"/>
  <c r="G20" s="1"/>
  <c r="H20" s="1"/>
  <c r="I20" s="1"/>
  <c r="D19"/>
  <c r="E19"/>
  <c r="F19" s="1"/>
  <c r="G19" s="1"/>
  <c r="H19" s="1"/>
  <c r="I19" s="1"/>
  <c r="D18"/>
  <c r="E18" s="1"/>
  <c r="F18" s="1"/>
  <c r="G18" s="1"/>
  <c r="H18" s="1"/>
  <c r="I18" s="1"/>
  <c r="D17"/>
  <c r="E17" s="1"/>
  <c r="F17" s="1"/>
  <c r="G17" s="1"/>
  <c r="H17" s="1"/>
  <c r="I17" s="1"/>
  <c r="D16"/>
  <c r="E16" s="1"/>
  <c r="F16" s="1"/>
  <c r="G16" s="1"/>
  <c r="H16" s="1"/>
  <c r="I16" s="1"/>
  <c r="D15"/>
  <c r="E15"/>
  <c r="F15" s="1"/>
  <c r="G15" s="1"/>
  <c r="H15" s="1"/>
  <c r="I15" s="1"/>
  <c r="D14"/>
  <c r="E14" s="1"/>
  <c r="F14" s="1"/>
  <c r="G14" s="1"/>
  <c r="H14" s="1"/>
  <c r="I14" s="1"/>
  <c r="D13"/>
  <c r="E13"/>
  <c r="F13" s="1"/>
  <c r="G13"/>
  <c r="H13" s="1"/>
  <c r="I13" s="1"/>
  <c r="D12"/>
  <c r="E12" s="1"/>
  <c r="F12" s="1"/>
  <c r="G12" s="1"/>
  <c r="H12" s="1"/>
  <c r="I12" s="1"/>
  <c r="D11"/>
  <c r="E11"/>
  <c r="F11" s="1"/>
  <c r="G11" s="1"/>
  <c r="H11" s="1"/>
  <c r="I11" s="1"/>
  <c r="D10"/>
  <c r="E10" s="1"/>
  <c r="F10" s="1"/>
  <c r="G10" s="1"/>
  <c r="H10" s="1"/>
  <c r="I10" s="1"/>
  <c r="D9"/>
  <c r="E9" s="1"/>
  <c r="F9" s="1"/>
  <c r="G9" s="1"/>
  <c r="H9" s="1"/>
  <c r="I9" s="1"/>
  <c r="D8"/>
  <c r="E8" s="1"/>
  <c r="F8" s="1"/>
  <c r="G8" s="1"/>
  <c r="H8" s="1"/>
  <c r="I8" s="1"/>
  <c r="D7"/>
  <c r="E7" s="1"/>
  <c r="F7" s="1"/>
  <c r="G7" s="1"/>
  <c r="H7" s="1"/>
  <c r="I7" s="1"/>
  <c r="D6"/>
  <c r="E6" s="1"/>
  <c r="F6" s="1"/>
  <c r="G6" s="1"/>
  <c r="H6" s="1"/>
  <c r="I6" s="1"/>
  <c r="D5"/>
  <c r="E5"/>
  <c r="F5" s="1"/>
  <c r="G5" s="1"/>
  <c r="H5" s="1"/>
  <c r="I5" s="1"/>
  <c r="D4"/>
  <c r="E4"/>
  <c r="F4"/>
  <c r="G4" s="1"/>
  <c r="H4" s="1"/>
  <c r="I4" s="1"/>
  <c r="D3"/>
  <c r="E3"/>
  <c r="F3" s="1"/>
  <c r="G3" s="1"/>
  <c r="H3" s="1"/>
  <c r="I3" s="1"/>
  <c r="D2"/>
  <c r="E2" s="1"/>
  <c r="F2" s="1"/>
  <c r="G2" s="1"/>
  <c r="H2" s="1"/>
  <c r="I2" s="1"/>
  <c r="G29" i="11"/>
  <c r="G21"/>
  <c r="G24"/>
  <c r="D24" i="17" l="1"/>
  <c r="E24" s="1"/>
  <c r="D30" s="1"/>
  <c r="D34" s="1"/>
  <c r="D18" i="10"/>
  <c r="E18" s="1"/>
  <c r="E19" s="1"/>
  <c r="D24" i="1"/>
  <c r="E24" s="1"/>
  <c r="D60"/>
  <c r="E60" s="1"/>
  <c r="E61" s="1"/>
  <c r="G12" i="11"/>
  <c r="G13" s="1"/>
  <c r="E7" i="17"/>
  <c r="C43"/>
  <c r="D7" i="9"/>
  <c r="E7" i="1"/>
  <c r="D30" l="1"/>
  <c r="D38" s="1"/>
  <c r="D42" s="1"/>
  <c r="D34"/>
  <c r="E43" i="17"/>
  <c r="F43" s="1"/>
  <c r="D43"/>
  <c r="E7" i="9"/>
  <c r="D17" s="1"/>
  <c r="C48" i="17" l="1"/>
  <c r="D48"/>
  <c r="E48"/>
  <c r="D26" i="9"/>
  <c r="E17"/>
  <c r="E32" l="1"/>
  <c r="E23"/>
  <c r="E26" s="1"/>
  <c r="E29" s="1"/>
</calcChain>
</file>

<file path=xl/sharedStrings.xml><?xml version="1.0" encoding="utf-8"?>
<sst xmlns="http://schemas.openxmlformats.org/spreadsheetml/2006/main" count="354" uniqueCount="211">
  <si>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</si>
  <si>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</si>
  <si>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</si>
  <si>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</si>
  <si>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</si>
  <si>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</si>
  <si>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</si>
  <si>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</si>
  <si>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</si>
  <si>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</si>
  <si>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</si>
  <si>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</si>
  <si>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</si>
  <si>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</si>
  <si>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</si>
  <si>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</si>
  <si>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</si>
  <si>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</si>
  <si>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</si>
  <si>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</si>
  <si>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</si>
  <si>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</si>
  <si>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</si>
  <si>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</si>
  <si>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</si>
  <si>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</si>
  <si>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</si>
  <si>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</si>
  <si>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</si>
  <si>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</si>
  <si>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</si>
  <si>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</si>
  <si>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</si>
  <si>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</si>
  <si>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</si>
  <si>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</si>
  <si>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</si>
  <si>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</si>
  <si>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</si>
  <si>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</si>
  <si>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</si>
  <si>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Tab 1:</t>
  </si>
  <si>
    <t>Tab 2:</t>
  </si>
  <si>
    <t>Tab 3:</t>
  </si>
  <si>
    <t>Tab 4:</t>
  </si>
  <si>
    <t xml:space="preserve">Note: Users may want to print the instructions and use them to guide users through the PLE Tool. </t>
  </si>
  <si>
    <t>205 of the Healthy, Hunger-Free Kids Act of 2010.   If the pricing requirements calculated by the</t>
  </si>
  <si>
    <t xml:space="preserve">1.) SY 2010-11 Weighted Average Price </t>
  </si>
  <si>
    <r>
      <t>1.</t>
    </r>
    <r>
      <rPr>
        <sz val="7"/>
        <color indexed="8"/>
        <rFont val="Times New Roman"/>
        <family val="1"/>
      </rPr>
      <t>   </t>
    </r>
    <r>
      <rPr>
        <sz val="12"/>
        <color indexed="8"/>
        <rFont val="Calibri"/>
        <family val="2"/>
      </rPr>
      <t xml:space="preserve">Enter the paid lunch count for October associated with each paid meal price in the </t>
    </r>
    <r>
      <rPr>
        <b/>
        <sz val="12"/>
        <color indexed="8"/>
        <rFont val="Calibri"/>
        <family val="2"/>
      </rPr>
      <t>Monthly # of Paid Lunches</t>
    </r>
    <r>
      <rPr>
        <sz val="12"/>
        <color indexed="8"/>
        <rFont val="Calibri"/>
        <family val="2"/>
      </rPr>
      <t xml:space="preserve"> column.</t>
    </r>
  </si>
  <si>
    <t xml:space="preserve">Tool are not met or are exceeded, the Tool will also calculate any amounts carried over into </t>
  </si>
  <si>
    <t xml:space="preserve"> of all paid lunch prices charged in the SFA.</t>
  </si>
  <si>
    <t>the next year. Note, the weighted average prices calculated in the Tool are the weighted average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</si>
  <si>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</si>
  <si>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</si>
  <si>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</si>
  <si>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</si>
  <si>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</si>
  <si>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</si>
  <si>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</si>
  <si>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</si>
  <si>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 xml:space="preserve"> Tab 5: </t>
  </si>
  <si>
    <t>Cells shaded this color designate data entry cells. The SFA must enter the applicable data in these cells for the tool to calculate the requirements</t>
  </si>
  <si>
    <t>Hyperlinks are also placed throughout the tool to navigate to the different tabs</t>
  </si>
  <si>
    <r>
      <t>2.</t>
    </r>
    <r>
      <rPr>
        <sz val="7"/>
        <color indexed="8"/>
        <rFont val="Times New Roman"/>
        <family val="1"/>
      </rPr>
      <t>    </t>
    </r>
    <r>
      <rPr>
        <sz val="12"/>
        <color indexed="8"/>
        <rFont val="Calibri"/>
        <family val="2"/>
      </rPr>
      <t xml:space="preserve">Change individual paid lunch prices until the average paid lunch price reaches the new average paid lunch price requirement.  This amount will appear in the </t>
    </r>
    <r>
      <rPr>
        <b/>
        <sz val="12"/>
        <color indexed="8"/>
        <rFont val="Calibri"/>
        <family val="2"/>
      </rPr>
      <t>Weighted Average Price</t>
    </r>
    <r>
      <rPr>
        <sz val="12"/>
        <color indexed="8"/>
        <rFont val="Calibri"/>
        <family val="2"/>
      </rPr>
      <t xml:space="preserve"> box.</t>
    </r>
  </si>
  <si>
    <r>
      <t xml:space="preserve"> B</t>
    </r>
    <r>
      <rPr>
        <b/>
        <i/>
        <sz val="10"/>
        <rFont val="Calibri"/>
        <family val="2"/>
      </rPr>
      <t>.  Optional</t>
    </r>
    <r>
      <rPr>
        <b/>
        <sz val="10"/>
        <rFont val="Calibri"/>
        <family val="2"/>
      </rPr>
      <t xml:space="preserve"> Price ROUNDED DOWN to nearest 5 cents:</t>
    </r>
  </si>
  <si>
    <t xml:space="preserve">price increase requirement and non-Federal source contributions to meet the requirements in Section </t>
  </si>
  <si>
    <t>The PLE Tool (Tool) was created to help School Food Authorities (SFAs) calculate their paid lunch</t>
  </si>
  <si>
    <t>Enter this price in the first data entry box on the SY2011-12 Price Requirement tab</t>
  </si>
  <si>
    <t>Many price combinations can be used to reach the new weighted average paid lunch price.</t>
  </si>
  <si>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</si>
  <si>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</si>
  <si>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</si>
  <si>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</si>
  <si>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</si>
  <si>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</si>
  <si>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</si>
  <si>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SY 2012-13 Weighted Average Price</t>
  </si>
  <si>
    <t>Total required Price Increase</t>
  </si>
  <si>
    <t xml:space="preserve">This report assists in tracking the pricing requirements and amounts carried forward for SY 2014-2015. Information on this report is used to determine the 
SY 2014-2015 weighted average price requirements.
 Please print and keep in records. 
</t>
  </si>
  <si>
    <t>Split Calculations</t>
  </si>
  <si>
    <t>Click to go back to Unrounded Requirement Finder</t>
  </si>
  <si>
    <t>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</si>
  <si>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</si>
  <si>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</si>
  <si>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The box at the top of this tab displays the SY2013-14 Weighted Average Price Requirement</t>
  </si>
  <si>
    <t>Go to SY 2013-14 Price Calculator</t>
  </si>
  <si>
    <t>1). Enter the current weighted average paid lunch price.
This price may be the same as the SY 2011-2012 weighted average price determined on the Unrounded Requirement Finder tab if the SFA did not raise the weighted average price in SY 2012-2013. To determine the most current average weighted price go to the Unrounded Requirement Finder tab.</t>
  </si>
  <si>
    <t xml:space="preserve">This tab is for those SFAs wishing to split their requirement by both raising prices and contributing a </t>
  </si>
  <si>
    <t>non-Federal source</t>
  </si>
  <si>
    <t>Step 3</t>
  </si>
  <si>
    <t>Step 4</t>
  </si>
  <si>
    <t>To calculate the remaining amount of non-Federal sources contributions needed, the SFA must:</t>
  </si>
  <si>
    <r>
      <rPr>
        <b/>
        <i/>
        <sz val="12"/>
        <color indexed="8"/>
        <rFont val="Calibri"/>
        <family val="2"/>
      </rPr>
      <t>SFAs may use tabs 6 and 7 if they need to make calculations from previous years</t>
    </r>
    <r>
      <rPr>
        <sz val="12"/>
        <color indexed="8"/>
        <rFont val="Calibri"/>
        <family val="2"/>
      </rPr>
      <t xml:space="preserve">.  </t>
    </r>
  </si>
  <si>
    <t xml:space="preserve">Tab 5: </t>
  </si>
  <si>
    <t>1.   Enter the paid lunch count for October 2012 associated with each paid meal price in the Monthly # of Paid Lunches column.</t>
  </si>
  <si>
    <t>If you do not know your SY2010-2011 Weighted Average Price 
CLICK HERE</t>
  </si>
  <si>
    <t>SY 2014-15 Weighted Average Price Requirement</t>
  </si>
  <si>
    <t>Enter the SY 2013-14 Unrounded Price Requirement in the box below</t>
  </si>
  <si>
    <r>
      <t>This is can be found in Section 1: Box A of the SY2013-2014 REPORT from the SY 2013-14 tool or you may find it below (</t>
    </r>
    <r>
      <rPr>
        <b/>
        <sz val="11"/>
        <rFont val="Calibri"/>
        <family val="2"/>
      </rPr>
      <t>Price 2</t>
    </r>
    <r>
      <rPr>
        <i/>
        <sz val="11"/>
        <rFont val="Calibri"/>
        <family val="2"/>
      </rPr>
      <t>)</t>
    </r>
  </si>
  <si>
    <t>Note:  Above prices are based on adjusting 
SY 2013-2014 price requirement by the 2% rate increase plus the Consumer Price Index (2.27%)</t>
  </si>
  <si>
    <t>Click here to go to SY 2014-15 Price Calculator</t>
  </si>
  <si>
    <t>Click here to go to SY 2014-15 Split Calculator</t>
  </si>
  <si>
    <t>SY 2014-15 Price Adjustment Calculator</t>
  </si>
  <si>
    <r>
      <t xml:space="preserve">Enter the paid prices and number of paid lunches sold at each price for
 </t>
    </r>
    <r>
      <rPr>
        <b/>
        <sz val="10"/>
        <color indexed="62"/>
        <rFont val="Calibri"/>
        <family val="2"/>
      </rPr>
      <t>October 2013</t>
    </r>
    <r>
      <rPr>
        <sz val="10"/>
        <color indexed="8"/>
        <rFont val="Calibri"/>
        <family val="2"/>
      </rPr>
      <t>.</t>
    </r>
  </si>
  <si>
    <r>
      <t>Note:  SY 2013-14 Weighted Average Price equal to or above</t>
    </r>
    <r>
      <rPr>
        <b/>
        <i/>
        <sz val="10"/>
        <rFont val="Calibri"/>
        <family val="2"/>
      </rPr>
      <t xml:space="preserve"> $2.65</t>
    </r>
    <r>
      <rPr>
        <i/>
        <sz val="10"/>
        <rFont val="Calibri"/>
        <family val="2"/>
      </rPr>
      <t xml:space="preserve"> are compliant for SY 2014-15.</t>
    </r>
    <r>
      <rPr>
        <b/>
        <i/>
        <sz val="10"/>
        <rFont val="Calibri"/>
        <family val="2"/>
      </rPr>
      <t xml:space="preserve"> $2.65 </t>
    </r>
    <r>
      <rPr>
        <i/>
        <sz val="10"/>
        <rFont val="Calibri"/>
        <family val="2"/>
      </rPr>
      <t>is the difference between the Free and Paid reimbursement rates for SY 2013-14.</t>
    </r>
  </si>
  <si>
    <t>SY 2013-14 Weighted Average Price Calculator</t>
  </si>
  <si>
    <t>SY 2013-14 Weighted Average Price</t>
  </si>
  <si>
    <t>Total Price Increase
for SY 2014-15</t>
  </si>
  <si>
    <t>Remaining increase carried forward
to SY 2015-16</t>
  </si>
  <si>
    <t>Remaining credit carried forward
to SY 2015-16</t>
  </si>
  <si>
    <t>Go to SY2014-2015 Report</t>
  </si>
  <si>
    <t>SY 2014-15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</si>
  <si>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SY2012-2013 or SY2013-14, enter the SY2010-11 weighted average price. Otherwise, click the link below.</t>
    </r>
  </si>
  <si>
    <t>Click here to determine SY2013-2014 weighted average price</t>
  </si>
  <si>
    <r>
      <t>Non-Federal Source Contribution Calculator for</t>
    </r>
    <r>
      <rPr>
        <b/>
        <sz val="12"/>
        <rFont val="Calibri"/>
        <family val="2"/>
      </rPr>
      <t xml:space="preserve"> SY 2014-15</t>
    </r>
  </si>
  <si>
    <r>
      <t xml:space="preserve">TOTAL Price Increase
for </t>
    </r>
    <r>
      <rPr>
        <b/>
        <sz val="11"/>
        <color indexed="10"/>
        <rFont val="Calibri"/>
        <family val="2"/>
      </rPr>
      <t>SY 2014-15</t>
    </r>
  </si>
  <si>
    <r>
      <t xml:space="preserve">TOTAL </t>
    </r>
    <r>
      <rPr>
        <b/>
        <sz val="11"/>
        <color indexed="10"/>
        <rFont val="Calibri"/>
        <family val="2"/>
      </rPr>
      <t xml:space="preserve">SY 2014-15 </t>
    </r>
    <r>
      <rPr>
        <b/>
        <sz val="11"/>
        <color indexed="8"/>
        <rFont val="Calibri"/>
        <family val="2"/>
      </rPr>
      <t>Annual Non-Federal Source Contribution</t>
    </r>
  </si>
  <si>
    <t>Note: Total price increase for SY 2014-2015 is based on the difference between the weighted average price entered above and SY 2014-2015 rounded DOWN requirement.</t>
  </si>
  <si>
    <t xml:space="preserve">Annual Non-Federal Source Contribution Requirement
for SY 2014-15 </t>
  </si>
  <si>
    <t>Price Increase Requirement for SY 2014-15
(with 10 cent cap)</t>
  </si>
  <si>
    <t>SY 2014-15 Annual Non-Federal Source Contribution
(with 10 cent cap)</t>
  </si>
  <si>
    <t>Remaining Annual Non-Federal Source Contribution carried forward to SY 2015-16</t>
  </si>
  <si>
    <t>Remaining Credit carried forward to SY 2015-16</t>
  </si>
  <si>
    <t>Go to SY2014-2015 REPORT</t>
  </si>
  <si>
    <t>SY 2014-15 Split Price and Non-Federal Calculator</t>
  </si>
  <si>
    <t>Annual Non-Federal Source Contribution Requirement
for SY 2014-15</t>
  </si>
  <si>
    <t>SY2014-2015 Weighted Average Pricing Report</t>
  </si>
  <si>
    <t>Section 1: SY2014-2015 Weighted Average Paid Price Requirements</t>
  </si>
  <si>
    <r>
      <t xml:space="preserve">A.  </t>
    </r>
    <r>
      <rPr>
        <b/>
        <sz val="11"/>
        <rFont val="Calibri"/>
        <family val="2"/>
      </rPr>
      <t>SY 2014-15 Weighted Average Price Requirement*:</t>
    </r>
    <r>
      <rPr>
        <b/>
        <sz val="12"/>
        <rFont val="Calibri"/>
        <family val="2"/>
      </rPr>
      <t xml:space="preserve">
*</t>
    </r>
    <r>
      <rPr>
        <i/>
        <sz val="10"/>
        <rFont val="Calibri"/>
        <family val="2"/>
      </rPr>
      <t>This price will be entered into the SY 2014-2015 tool to determine the SY2014-2015 weighted average price requirements</t>
    </r>
  </si>
  <si>
    <t>Section 2: Amounts Carried Forward to SY 2015-2016</t>
  </si>
  <si>
    <t>Select the SY 2014-2015 method used to ensure sufficient funds are provided for PAID Lunches</t>
  </si>
  <si>
    <t>A.  Remaining increase carried forward to SY 2015-16:</t>
  </si>
  <si>
    <t>B.  Remaining credit carried forward to SY 2015-16:</t>
  </si>
  <si>
    <t>C.  Remaining Annual Non-Federal Source Contribution carried forward to SY 2015-16:</t>
  </si>
  <si>
    <t>D.  Remaining Credit carried forward to SY 2015-16:</t>
  </si>
  <si>
    <t>E.  Remaining Annual Non-Federal Source Contribution carried forward to SY 2015-16:</t>
  </si>
  <si>
    <t>F.  Remaining Credit carried forward to SY 2015-16:</t>
  </si>
  <si>
    <t>School Year (SY) 2014-15 Paid Lunch Equity (PLE) Tool Instructions</t>
  </si>
  <si>
    <t>This version of the PLE tool is only applicable to SY 2014-2015.  A new version of the tool will be issued for SY 2015-2016</t>
  </si>
  <si>
    <t>The SY 2014-15 PLE Tool consists of 5 tabs:</t>
  </si>
  <si>
    <t>SY 2014-15 Price Calculator</t>
  </si>
  <si>
    <t xml:space="preserve">SY 2014-15 Non-Federal Calculator </t>
  </si>
  <si>
    <t>SY 2014-15 Split Calculator</t>
  </si>
  <si>
    <t>SY 2014-15 REPORT</t>
  </si>
  <si>
    <t>SFAs need the following data to calculate the Weighted Average Price for SY 2014-15:</t>
  </si>
  <si>
    <t>2.) All paid lunch prices for October 2013</t>
  </si>
  <si>
    <t>3.) Number of paid lunches served associated with each paid lunch price in October 2013</t>
  </si>
  <si>
    <t>SFAs who have opted to contribute non-Federal sources for SY 2014-15 need:</t>
  </si>
  <si>
    <t>2.) Total number of paid lunches served in SY 2012-13</t>
  </si>
  <si>
    <t>3.) The total dollar amount of SY 2013-14 non-Federal contribution</t>
  </si>
  <si>
    <t xml:space="preserve">SY 2014-15 WEIGHTED AVERAGE PAID LUNCH PRICE CALCULATION </t>
  </si>
  <si>
    <t>These instructions are for SFAs increasing their weighted average prices to meet the SY 2014-15 paid lunch price requirement</t>
  </si>
  <si>
    <r>
      <t xml:space="preserve">1. Enter SY 2013-14 Weighted Average Price in the orange box.
 </t>
    </r>
    <r>
      <rPr>
        <i/>
        <sz val="12"/>
        <color indexed="8"/>
        <rFont val="Calibri"/>
        <family val="2"/>
      </rPr>
      <t>If the SY 2013-14 weighted average price is not known then use the unrounded requirement finder.</t>
    </r>
  </si>
  <si>
    <t xml:space="preserve">This figure sets the pricing requirements throughout the Tool and helps determine any amounts carried forward. This figure was calculated through the SY 2013-14 PLE Tool.  </t>
  </si>
  <si>
    <t>After calculating the SY 2013-14 weighted average price requirement for paid lunches, click on the link labeled "Click here to go to SY 2014-15 Price Calculator"</t>
  </si>
  <si>
    <r>
      <t>After calculating the SY 2013-14 weighted average price requirement for paid lunches, click on the link labeled "</t>
    </r>
    <r>
      <rPr>
        <b/>
        <i/>
        <sz val="12"/>
        <color indexed="8"/>
        <rFont val="Calibri"/>
        <family val="2"/>
      </rPr>
      <t>Click here to go to SY 2014-15 Price Calculator</t>
    </r>
    <r>
      <rPr>
        <i/>
        <sz val="12"/>
        <color indexed="8"/>
        <rFont val="Calibri"/>
        <family val="2"/>
      </rPr>
      <t>"</t>
    </r>
  </si>
  <si>
    <t>To calculate the SY 2013-14 Weighted Average Price the SFA must:</t>
  </si>
  <si>
    <r>
      <t>1.</t>
    </r>
    <r>
      <rPr>
        <sz val="7"/>
        <color indexed="8"/>
        <rFont val="Times New Roman"/>
        <family val="1"/>
      </rPr>
      <t>   </t>
    </r>
    <r>
      <rPr>
        <sz val="12"/>
        <color indexed="8"/>
        <rFont val="Calibri"/>
        <family val="2"/>
      </rPr>
      <t xml:space="preserve">Enter the paid lunch count for October 2013 associated with each paid meal price in the </t>
    </r>
    <r>
      <rPr>
        <b/>
        <sz val="12"/>
        <color indexed="8"/>
        <rFont val="Calibri"/>
        <family val="2"/>
      </rPr>
      <t>Monthly # of Paid Lunches</t>
    </r>
    <r>
      <rPr>
        <sz val="12"/>
        <color indexed="8"/>
        <rFont val="Calibri"/>
        <family val="2"/>
      </rPr>
      <t xml:space="preserve"> column.</t>
    </r>
  </si>
  <si>
    <r>
      <t>2.</t>
    </r>
    <r>
      <rPr>
        <sz val="7"/>
        <color indexed="8"/>
        <rFont val="Times New Roman"/>
        <family val="1"/>
      </rPr>
      <t>    </t>
    </r>
    <r>
      <rPr>
        <sz val="12"/>
        <color indexed="8"/>
        <rFont val="Calibri"/>
        <family val="2"/>
      </rPr>
      <t xml:space="preserve">Enter each paid lunch price in the SFA (including all schools – elementary, middle, high, etc) for October 2013 in the </t>
    </r>
    <r>
      <rPr>
        <b/>
        <sz val="12"/>
        <color indexed="8"/>
        <rFont val="Calibri"/>
        <family val="2"/>
      </rPr>
      <t>Paid Lunch Price</t>
    </r>
    <r>
      <rPr>
        <sz val="12"/>
        <color indexed="8"/>
        <rFont val="Calibri"/>
        <family val="2"/>
      </rPr>
      <t xml:space="preserve"> column. </t>
    </r>
  </si>
  <si>
    <t>Using the SY2013-14 weighted average price, the tool calculates any amounts necessary to meet the SY2014-15 weighted average price requirements and any amounts carried forward to SY2015-16.</t>
  </si>
  <si>
    <t>SY2014-2015 REPORT</t>
  </si>
  <si>
    <t>This report is generated for use in the SY2015-16 PLE tool and displays the SY2014-2015 requirements and any amount carried forward determined on the SY2014-2015 Price Calculator</t>
  </si>
  <si>
    <t>Select the SY 2014-2015 method used to ensure sufficient funds are provided for PAID lunches</t>
  </si>
  <si>
    <t xml:space="preserve">Once an SFA has calculated the SY 2014-15 average paid lunch price requirement, they can   </t>
  </si>
  <si>
    <t>SFAs have the flexibility to raise individual prices as long as the weighted average price equals the new SY2014-2015 required level.</t>
  </si>
  <si>
    <t>SY 2014-15 NON-FEDERAL SOURCE CONTRIBUTION CALCULATION</t>
  </si>
  <si>
    <r>
      <t xml:space="preserve">1. Enter SY 2013-14 Weighted Average Price in the orange box.
 </t>
    </r>
    <r>
      <rPr>
        <i/>
        <sz val="12"/>
        <color indexed="8"/>
        <rFont val="Calibri"/>
        <family val="2"/>
      </rPr>
      <t>If the SY 2013-14 weighted average price is not known then use the unrounded requirement finder</t>
    </r>
  </si>
  <si>
    <t xml:space="preserve">This figure sets the pricing requirements throughout the Tool and helps determine any amounts carried forward. This figure was calculated through the SY 2014-15 PLE Tool.  </t>
  </si>
  <si>
    <t>SY 2014-15 Non-Federal Source Contribution Requirement</t>
  </si>
  <si>
    <t>After calculating the SY 2013-14 weighted average price requirement for paid lunches, go to SY 2014-15 Non-Federal Source Calculator tab</t>
  </si>
  <si>
    <r>
      <t xml:space="preserve">1). Enter the current weighted average paid lunch price.
</t>
    </r>
    <r>
      <rPr>
        <i/>
        <sz val="12"/>
        <rFont val="Calibri"/>
        <family val="2"/>
      </rPr>
      <t>This price may be the same as the SY 2013-2014 weighted average price determined on the Unrounded Requirement Finder tab if the SFA did not raise the weighted average price in SY 2014-2015. To determine the most current average weighted price go to the SY2013-2014 Price Calculator tab.</t>
    </r>
  </si>
  <si>
    <t>The Tool will calculate the annual non-Federal source contribution for SY 2014-15 with and will apply the 10 cent cap if applicable</t>
  </si>
  <si>
    <t>Based on the actual amount contributed for SY 2013-14, the tool calculates the following:</t>
  </si>
  <si>
    <t>∙ Remaining Annual Non-Federal Source Contribution for SY 2014-15</t>
  </si>
  <si>
    <t>∙ Remaining Annual Non-Federal Source Contribution carried forward to SY 2015-16</t>
  </si>
  <si>
    <t>∙ Remaining Credit carried forward to SY 2015-16</t>
  </si>
  <si>
    <t xml:space="preserve">SY 2014-15 Split Calculator </t>
  </si>
  <si>
    <r>
      <t>After calculating the SY 2013-14 weighted average price requirement for paid lunches, click on the link labeled "</t>
    </r>
    <r>
      <rPr>
        <b/>
        <i/>
        <sz val="12"/>
        <color indexed="8"/>
        <rFont val="Calibri"/>
        <family val="2"/>
      </rPr>
      <t>Click here to go to SY 2014-15 Split Calculator</t>
    </r>
    <r>
      <rPr>
        <i/>
        <sz val="12"/>
        <color indexed="8"/>
        <rFont val="Calibri"/>
        <family val="2"/>
      </rPr>
      <t>"</t>
    </r>
  </si>
  <si>
    <t>The box at the top of this tab displays the SY2014-15 Weighted Average Price Requirement</t>
  </si>
  <si>
    <t>1.) SY 2010-11 Weighted Average Price</t>
  </si>
  <si>
    <t>2.) SY 2013-14 Weighted Average Price (if different from SY 2010-11 Weighted Average Price)</t>
  </si>
  <si>
    <t>Complete if you do NOT know your SY2013-2014 Unrounded Price Requirement</t>
  </si>
  <si>
    <t>Increase SY2014-2015 average weighted price</t>
  </si>
  <si>
    <t>Contribute Non-Federal sources for SY2014-2015</t>
  </si>
  <si>
    <t>SY 2013-2014 Weighted Average Price Calculator</t>
  </si>
  <si>
    <r>
      <t xml:space="preserve">Enter current prices and number of lunches sold at each price using </t>
    </r>
    <r>
      <rPr>
        <b/>
        <sz val="10"/>
        <color indexed="56"/>
        <rFont val="Calibri"/>
        <family val="2"/>
      </rPr>
      <t>October 2013</t>
    </r>
    <r>
      <rPr>
        <sz val="10"/>
        <color indexed="8"/>
        <rFont val="Calibri"/>
        <family val="2"/>
      </rPr>
      <t xml:space="preserve"> data.</t>
    </r>
  </si>
  <si>
    <t>is the SY2013-14 Weighted Average Price</t>
  </si>
  <si>
    <t>Enter this price in the first data entry box on the SY14-15 NonFederal Calculator</t>
  </si>
  <si>
    <t>Click to go back to SY 14-15 Non-Federal Calculator</t>
  </si>
  <si>
    <t>* The last two tabs (SY 13-14 and SY 10-11 Price Calculators) are for reference only</t>
  </si>
  <si>
    <t>Click here to go to SY 2014-15 Non-Federal Source Calculator</t>
  </si>
  <si>
    <t>Note:  This tool is created to allow the user to only enter the annual number of paid lunches and the amount of non-Federal Source funds contributed for SY 2014-15.  If any other parts of the tool are modified, the user runs the risk of calculating an incorrect annual non-Federal source contribution.  Users should not modify the tool's current functionality.</t>
  </si>
  <si>
    <t>Price 2: 
SY 2013-2014
Requirement price to the nearest cent</t>
  </si>
  <si>
    <t>Price 1: 
SY 2012-2013
Requirement price to the nearest cent</t>
  </si>
  <si>
    <t>Note: The SY 2013-14 requirement is based on price increase requirements from SY 2011-12 through SY 2012-12.</t>
  </si>
  <si>
    <t>Enter the new price for SY2014-2015 to assist in meeting the requirement</t>
  </si>
  <si>
    <t>Note: Total price increase for SY 2014-2015 is based on the difference between the new price entered above and SY 2014-2015 rounded DOWN requirement.</t>
  </si>
  <si>
    <t>Enter amount of Non-Federal Source Funds Contributed</t>
  </si>
  <si>
    <r>
      <t xml:space="preserve">Required price for SY 2014-15
 </t>
    </r>
    <r>
      <rPr>
        <b/>
        <sz val="10"/>
        <rFont val="Calibri"/>
        <family val="2"/>
      </rPr>
      <t>(with 10 cent cap)</t>
    </r>
  </si>
  <si>
    <t xml:space="preserve">1.) Enter the estimated paid lunch count for the entire 2013-2014 School Year in the </t>
  </si>
  <si>
    <t>1. Enter the amount they plan to charge for paid lunches in SY 2014-15 in the "New Price" box</t>
  </si>
  <si>
    <t>Enter the total paid lunch count (for all prices).
** Annual Non-Federal Source funds for SY2014-2015 are estimated based on the annual lunch count entered below</t>
  </si>
  <si>
    <t>Amount of Non-Federal Source Funds Contributed.</t>
  </si>
  <si>
    <t>2.) Enter the total amount of non-Federal source funds contributed in the orange box:</t>
  </si>
  <si>
    <t>Enter total amount of Non-Federal Source Funds Contributed</t>
  </si>
  <si>
    <r>
      <t>Enter the total paid lunch count (for all prices).</t>
    </r>
    <r>
      <rPr>
        <b/>
        <sz val="10"/>
        <color indexed="10"/>
        <rFont val="Calibri"/>
        <family val="2"/>
      </rPr>
      <t xml:space="preserve">
</t>
    </r>
    <r>
      <rPr>
        <i/>
        <sz val="9"/>
        <rFont val="Calibri"/>
        <family val="2"/>
      </rPr>
      <t>** Annual Non-Federal Source funds for SY2014-2015 are estimated based on the annual lunch count entered below</t>
    </r>
  </si>
  <si>
    <t>2.) Enter the estimated annual paid lunch count for SY 2013-2014 in the orange box:</t>
  </si>
  <si>
    <r>
      <t xml:space="preserve">2.) Enter the total </t>
    </r>
    <r>
      <rPr>
        <b/>
        <sz val="12"/>
        <color theme="1"/>
        <rFont val="Calibri"/>
        <family val="2"/>
        <scheme val="minor"/>
      </rPr>
      <t xml:space="preserve">Amount of Non-Federal Source Funds Contributed in the orange box. </t>
    </r>
  </si>
  <si>
    <t>Enter annual number of paid lunches for 
SY 2012-2013</t>
  </si>
  <si>
    <t>Number of annual lunches for SY 2012-2013</t>
  </si>
  <si>
    <r>
      <t xml:space="preserve">orange box: </t>
    </r>
    <r>
      <rPr>
        <b/>
        <sz val="12"/>
        <color theme="1"/>
        <rFont val="Calibri"/>
        <family val="2"/>
        <scheme val="minor"/>
      </rPr>
      <t>Number of annual lunches for SY 2012-2013</t>
    </r>
  </si>
</sst>
</file>

<file path=xl/styles.xml><?xml version="1.0" encoding="utf-8"?>
<styleSheet xmlns="http://schemas.openxmlformats.org/spreadsheetml/2006/main">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70">
    <font>
      <sz val="11"/>
      <color theme="1"/>
      <name val="Calibri"/>
      <family val="2"/>
      <scheme val="minor"/>
    </font>
    <font>
      <b/>
      <sz val="11"/>
      <color indexed="8"/>
      <name val="Calibri"/>
      <family val="2"/>
    </font>
    <font>
      <sz val="12"/>
      <color indexed="8"/>
      <name val="Calibri"/>
      <family val="2"/>
    </font>
    <font>
      <sz val="7"/>
      <color indexed="8"/>
      <name val="Times New Roman"/>
      <family val="1"/>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u/>
      <sz val="12"/>
      <color theme="10"/>
      <name val="Calibri"/>
      <family val="2"/>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i/>
      <sz val="12"/>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b/>
      <u/>
      <sz val="14"/>
      <color theme="10"/>
      <name val="Calibri"/>
      <family val="2"/>
    </font>
    <font>
      <sz val="18"/>
      <color theme="0"/>
      <name val="Calibri"/>
      <family val="2"/>
      <scheme val="minor"/>
    </font>
    <font>
      <b/>
      <u/>
      <sz val="12"/>
      <color theme="1"/>
      <name val="Times New Roman"/>
      <family val="1"/>
    </font>
    <font>
      <i/>
      <sz val="10"/>
      <name val="Calibri"/>
      <family val="2"/>
      <scheme val="minor"/>
    </font>
    <font>
      <i/>
      <sz val="11"/>
      <name val="Calibri"/>
      <family val="2"/>
      <scheme val="minor"/>
    </font>
    <font>
      <b/>
      <sz val="10"/>
      <name val="Calibri"/>
      <family val="2"/>
      <scheme val="minor"/>
    </font>
    <font>
      <i/>
      <sz val="11"/>
      <color rgb="FF00206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510">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42" fillId="2" borderId="8" xfId="0" applyFont="1"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2" borderId="8" xfId="0" applyFont="1" applyFill="1" applyBorder="1" applyAlignment="1">
      <alignment horizontal="center"/>
    </xf>
    <xf numFmtId="0" fontId="54" fillId="2" borderId="0" xfId="3" applyFont="1" applyFill="1" applyBorder="1" applyAlignment="1" applyProtection="1">
      <alignment horizontal="left"/>
    </xf>
    <xf numFmtId="0" fontId="30" fillId="2" borderId="0" xfId="3" applyFill="1" applyBorder="1" applyAlignment="1" applyProtection="1">
      <alignment horizontal="left"/>
    </xf>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5"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2" borderId="8" xfId="0" applyFont="1" applyFill="1" applyBorder="1" applyAlignment="1">
      <alignment horizontal="center"/>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6"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9"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9" fillId="8" borderId="13" xfId="0" applyFont="1" applyFill="1" applyBorder="1" applyAlignment="1" applyProtection="1">
      <alignment horizontal="center" vertical="center" wrapText="1"/>
    </xf>
    <xf numFmtId="0" fontId="9" fillId="8" borderId="14" xfId="0" applyFont="1" applyFill="1" applyBorder="1" applyAlignment="1" applyProtection="1">
      <alignment horizontal="center" vertical="center" wrapText="1"/>
    </xf>
    <xf numFmtId="0" fontId="56"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0" fillId="2" borderId="35" xfId="0" applyFill="1" applyBorder="1" applyProtection="1"/>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31" fillId="5" borderId="18" xfId="0" applyNumberFormat="1" applyFont="1" applyFill="1" applyBorder="1" applyAlignment="1" applyProtection="1">
      <alignment horizontal="center" vertical="center" wrapText="1"/>
    </xf>
    <xf numFmtId="49" fontId="49" fillId="8" borderId="18" xfId="2" applyNumberFormat="1" applyFont="1" applyFill="1" applyBorder="1" applyAlignment="1" applyProtection="1">
      <alignment horizontal="center" vertical="center" wrapText="1"/>
    </xf>
    <xf numFmtId="0" fontId="49" fillId="8" borderId="14" xfId="0"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44" fontId="27" fillId="2" borderId="18" xfId="2" applyFont="1" applyFill="1" applyBorder="1" applyAlignment="1" applyProtection="1">
      <alignment horizontal="center" wrapText="1"/>
    </xf>
    <xf numFmtId="44" fontId="49" fillId="7" borderId="26" xfId="0" applyNumberFormat="1" applyFont="1" applyFill="1" applyBorder="1" applyAlignment="1" applyProtection="1">
      <alignment horizontal="center" vertical="center" wrapText="1"/>
    </xf>
    <xf numFmtId="0" fontId="49" fillId="8" borderId="27" xfId="0" applyFont="1" applyFill="1" applyBorder="1" applyAlignment="1" applyProtection="1">
      <alignment horizontal="center" vertical="center" wrapText="1"/>
    </xf>
    <xf numFmtId="0" fontId="31" fillId="9" borderId="27" xfId="0" applyFont="1" applyFill="1" applyBorder="1" applyAlignment="1" applyProtection="1">
      <alignment horizontal="center" vertical="center" wrapText="1"/>
    </xf>
    <xf numFmtId="0" fontId="31" fillId="9" borderId="28" xfId="0" applyFont="1" applyFill="1" applyBorder="1" applyAlignment="1" applyProtection="1">
      <alignment horizontal="center" vertical="center" wrapText="1"/>
    </xf>
    <xf numFmtId="44" fontId="27" fillId="6" borderId="22" xfId="2" applyFont="1" applyFill="1" applyBorder="1" applyAlignment="1" applyProtection="1">
      <alignment horizontal="center"/>
      <protection locked="0"/>
    </xf>
    <xf numFmtId="44" fontId="27" fillId="2" borderId="23" xfId="2" applyFont="1" applyFill="1" applyBorder="1" applyAlignment="1" applyProtection="1">
      <alignment horizontal="center" wrapText="1"/>
    </xf>
    <xf numFmtId="0" fontId="50" fillId="2" borderId="0" xfId="2" applyNumberFormat="1" applyFont="1" applyFill="1" applyBorder="1" applyAlignment="1" applyProtection="1">
      <alignment vertical="top" wrapText="1"/>
    </xf>
    <xf numFmtId="44" fontId="31" fillId="0" borderId="14" xfId="2" applyFont="1" applyFill="1" applyBorder="1" applyAlignment="1" applyProtection="1"/>
    <xf numFmtId="0" fontId="9" fillId="10" borderId="36" xfId="0" applyFont="1" applyFill="1" applyBorder="1" applyAlignment="1" applyProtection="1">
      <alignment horizontal="center" wrapText="1"/>
    </xf>
    <xf numFmtId="0" fontId="57" fillId="0" borderId="0" xfId="0" applyFont="1" applyAlignment="1"/>
    <xf numFmtId="166" fontId="0" fillId="6" borderId="13" xfId="0" applyNumberFormat="1" applyFill="1" applyBorder="1" applyAlignment="1" applyProtection="1">
      <alignment horizontal="center"/>
      <protection locked="0"/>
    </xf>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8" fillId="2" borderId="0" xfId="0" applyFont="1" applyFill="1" applyBorder="1"/>
    <xf numFmtId="0" fontId="58" fillId="2" borderId="9" xfId="0" applyFont="1" applyFill="1" applyBorder="1"/>
    <xf numFmtId="0" fontId="58"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45" fillId="6" borderId="0" xfId="0" applyFont="1" applyFill="1" applyBorder="1"/>
    <xf numFmtId="0" fontId="45" fillId="6" borderId="9" xfId="0" applyFont="1" applyFill="1" applyBorder="1"/>
    <xf numFmtId="0" fontId="45" fillId="6" borderId="0" xfId="0" applyFont="1" applyFill="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166" fontId="0" fillId="6" borderId="35" xfId="0" applyNumberForma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6" fillId="0" borderId="15" xfId="3" applyFont="1" applyBorder="1" applyAlignment="1" applyProtection="1">
      <alignment horizontal="center" vertical="center" wrapText="1"/>
      <protection locked="0"/>
    </xf>
    <xf numFmtId="0" fontId="8" fillId="6" borderId="8" xfId="0" applyFont="1" applyFill="1" applyBorder="1"/>
    <xf numFmtId="44" fontId="34" fillId="8" borderId="32" xfId="2" applyFont="1" applyFill="1" applyBorder="1" applyAlignment="1" applyProtection="1">
      <alignment horizontal="center"/>
    </xf>
    <xf numFmtId="0" fontId="60" fillId="2" borderId="12" xfId="0" applyFont="1" applyFill="1" applyBorder="1" applyAlignment="1">
      <alignment horizontal="center"/>
    </xf>
    <xf numFmtId="0" fontId="60" fillId="2" borderId="6" xfId="0" applyFont="1" applyFill="1" applyBorder="1" applyAlignment="1">
      <alignment horizontal="center"/>
    </xf>
    <xf numFmtId="0" fontId="60" fillId="2" borderId="7" xfId="0" applyFont="1" applyFill="1" applyBorder="1" applyAlignment="1">
      <alignment horizontal="center"/>
    </xf>
    <xf numFmtId="0" fontId="30" fillId="2" borderId="0" xfId="3" applyFill="1" applyBorder="1" applyAlignment="1" applyProtection="1">
      <alignment horizontal="left"/>
    </xf>
    <xf numFmtId="0" fontId="61" fillId="2" borderId="8" xfId="0" applyFont="1" applyFill="1" applyBorder="1" applyAlignment="1">
      <alignment horizontal="center" vertical="top" wrapText="1"/>
    </xf>
    <xf numFmtId="0" fontId="61" fillId="2" borderId="0" xfId="0" applyFont="1" applyFill="1" applyBorder="1" applyAlignment="1">
      <alignment horizontal="center" vertical="top" wrapText="1"/>
    </xf>
    <xf numFmtId="0" fontId="61"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left" wrapText="1"/>
    </xf>
    <xf numFmtId="0" fontId="33" fillId="6" borderId="0" xfId="0" applyFont="1" applyFill="1" applyBorder="1" applyAlignment="1">
      <alignment horizontal="left" wrapText="1"/>
    </xf>
    <xf numFmtId="0" fontId="33" fillId="6" borderId="9" xfId="0" applyFont="1" applyFill="1" applyBorder="1" applyAlignment="1">
      <alignment horizontal="left"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3" fillId="2" borderId="8" xfId="0" applyFont="1" applyFill="1" applyBorder="1" applyAlignment="1">
      <alignment horizontal="left" wrapText="1"/>
    </xf>
    <xf numFmtId="0" fontId="33" fillId="2" borderId="0" xfId="0" applyFont="1" applyFill="1" applyBorder="1" applyAlignment="1">
      <alignment horizontal="left" wrapText="1"/>
    </xf>
    <xf numFmtId="0" fontId="33" fillId="2" borderId="9" xfId="0" applyFont="1"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41" fillId="6" borderId="8" xfId="0" applyFont="1" applyFill="1" applyBorder="1" applyAlignment="1">
      <alignment horizontal="left" wrapText="1"/>
    </xf>
    <xf numFmtId="0" fontId="0" fillId="0" borderId="0" xfId="0" applyBorder="1" applyAlignment="1">
      <alignment wrapText="1"/>
    </xf>
    <xf numFmtId="0" fontId="0" fillId="0" borderId="9" xfId="0" applyBorder="1" applyAlignment="1">
      <alignment wrapText="1"/>
    </xf>
    <xf numFmtId="0" fontId="0" fillId="0" borderId="8" xfId="0" applyBorder="1" applyAlignment="1">
      <alignment wrapText="1"/>
    </xf>
    <xf numFmtId="0" fontId="33" fillId="6" borderId="8" xfId="0" applyFont="1" applyFill="1" applyBorder="1" applyAlignment="1">
      <alignment horizontal="center"/>
    </xf>
    <xf numFmtId="0" fontId="21" fillId="2" borderId="0" xfId="3" applyFont="1" applyFill="1" applyBorder="1" applyAlignment="1" applyProtection="1">
      <alignment horizontal="left" wrapText="1"/>
    </xf>
    <xf numFmtId="0" fontId="21"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33" fillId="2" borderId="8"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59" fillId="2" borderId="8" xfId="0" applyFont="1" applyFill="1" applyBorder="1" applyAlignment="1">
      <alignment horizontal="center" wrapText="1"/>
    </xf>
    <xf numFmtId="0" fontId="59" fillId="2" borderId="0" xfId="0" applyFont="1" applyFill="1" applyBorder="1" applyAlignment="1">
      <alignment horizontal="center" wrapText="1"/>
    </xf>
    <xf numFmtId="0" fontId="59" fillId="2" borderId="9" xfId="0" applyFont="1" applyFill="1" applyBorder="1" applyAlignment="1">
      <alignment horizontal="center" wrapText="1"/>
    </xf>
    <xf numFmtId="0" fontId="56" fillId="0" borderId="0" xfId="0" applyFont="1" applyAlignment="1" applyProtection="1">
      <alignment horizontal="left" vertical="top"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0" fontId="46" fillId="5" borderId="15" xfId="0" applyFont="1" applyFill="1" applyBorder="1" applyAlignment="1" applyProtection="1">
      <alignment horizontal="center" wrapText="1"/>
    </xf>
    <xf numFmtId="0" fontId="46" fillId="5" borderId="16" xfId="0" applyFont="1" applyFill="1" applyBorder="1" applyAlignment="1" applyProtection="1">
      <alignment horizontal="center" wrapText="1"/>
    </xf>
    <xf numFmtId="0" fontId="46" fillId="5" borderId="17" xfId="0" applyFont="1" applyFill="1" applyBorder="1" applyAlignment="1" applyProtection="1">
      <alignment horizontal="center" wrapText="1"/>
    </xf>
    <xf numFmtId="0" fontId="63" fillId="0" borderId="12" xfId="3" applyFont="1" applyBorder="1" applyAlignment="1" applyProtection="1">
      <alignment horizontal="center" vertical="center" wrapText="1"/>
      <protection locked="0"/>
    </xf>
    <xf numFmtId="0" fontId="63" fillId="0" borderId="6" xfId="3" applyFont="1" applyBorder="1" applyAlignment="1" applyProtection="1">
      <alignment horizontal="center" vertical="center" wrapText="1"/>
      <protection locked="0"/>
    </xf>
    <xf numFmtId="0" fontId="63" fillId="0" borderId="7" xfId="3" applyFont="1" applyBorder="1" applyAlignment="1" applyProtection="1">
      <alignment horizontal="center" vertical="center" wrapText="1"/>
      <protection locked="0"/>
    </xf>
    <xf numFmtId="0" fontId="63" fillId="0" borderId="25" xfId="3" applyFont="1" applyBorder="1" applyAlignment="1" applyProtection="1">
      <alignment horizontal="center" vertical="center" wrapText="1"/>
      <protection locked="0"/>
    </xf>
    <xf numFmtId="0" fontId="63" fillId="0" borderId="10" xfId="3" applyFont="1" applyBorder="1" applyAlignment="1" applyProtection="1">
      <alignment horizontal="center" vertical="center" wrapText="1"/>
      <protection locked="0"/>
    </xf>
    <xf numFmtId="0" fontId="63" fillId="0" borderId="11" xfId="3" applyFont="1" applyBorder="1" applyAlignment="1" applyProtection="1">
      <alignment horizontal="center" vertical="center" wrapText="1"/>
      <protection locked="0"/>
    </xf>
    <xf numFmtId="0" fontId="64" fillId="4" borderId="15" xfId="0" applyFont="1" applyFill="1" applyBorder="1" applyAlignment="1" applyProtection="1">
      <alignment horizontal="center" vertical="center" wrapText="1"/>
    </xf>
    <xf numFmtId="0" fontId="64" fillId="4" borderId="16" xfId="0" applyFont="1" applyFill="1" applyBorder="1" applyAlignment="1" applyProtection="1">
      <alignment horizontal="center" vertical="center" wrapText="1"/>
    </xf>
    <xf numFmtId="0" fontId="64"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5" fillId="2" borderId="10" xfId="0" applyFont="1" applyFill="1" applyBorder="1" applyAlignment="1" applyProtection="1">
      <alignment horizontal="center" vertical="top"/>
    </xf>
    <xf numFmtId="0" fontId="64" fillId="4" borderId="12" xfId="0" applyFont="1" applyFill="1" applyBorder="1" applyAlignment="1" applyProtection="1">
      <alignment horizontal="center" vertical="center" wrapText="1"/>
    </xf>
    <xf numFmtId="0" fontId="64" fillId="4" borderId="6" xfId="0" applyFont="1" applyFill="1" applyBorder="1" applyAlignment="1" applyProtection="1">
      <alignment horizontal="center" vertical="center" wrapText="1"/>
    </xf>
    <xf numFmtId="0" fontId="64" fillId="4" borderId="7" xfId="0" applyFont="1" applyFill="1" applyBorder="1" applyAlignment="1" applyProtection="1">
      <alignment horizontal="center" vertical="center" wrapText="1"/>
    </xf>
    <xf numFmtId="0" fontId="66" fillId="0" borderId="22" xfId="2" applyNumberFormat="1" applyFont="1" applyFill="1" applyBorder="1" applyAlignment="1" applyProtection="1">
      <alignment horizontal="center" vertical="center" wrapText="1"/>
    </xf>
    <xf numFmtId="0" fontId="66" fillId="0" borderId="23" xfId="2" applyNumberFormat="1" applyFont="1" applyFill="1" applyBorder="1" applyAlignment="1" applyProtection="1">
      <alignment horizontal="center" vertical="center" wrapText="1"/>
    </xf>
    <xf numFmtId="0" fontId="66" fillId="0" borderId="24" xfId="2" applyNumberFormat="1" applyFont="1" applyFill="1" applyBorder="1" applyAlignment="1" applyProtection="1">
      <alignment horizontal="center" vertical="center" wrapText="1"/>
    </xf>
    <xf numFmtId="0" fontId="12" fillId="0" borderId="16" xfId="3" applyFont="1" applyBorder="1" applyAlignment="1" applyProtection="1">
      <alignment horizontal="center" vertical="center" wrapText="1"/>
      <protection locked="0"/>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36" fillId="10" borderId="13" xfId="0" applyFont="1" applyFill="1" applyBorder="1" applyAlignment="1" applyProtection="1">
      <alignment horizontal="center" vertical="center" wrapText="1"/>
    </xf>
    <xf numFmtId="0" fontId="36" fillId="10" borderId="18" xfId="0" applyFont="1" applyFill="1" applyBorder="1" applyAlignment="1" applyProtection="1">
      <alignment horizontal="center" vertical="center" wrapText="1"/>
    </xf>
    <xf numFmtId="0" fontId="67" fillId="10" borderId="13" xfId="0" applyFont="1" applyFill="1" applyBorder="1" applyAlignment="1" applyProtection="1">
      <alignment horizontal="center" vertical="top" wrapText="1"/>
    </xf>
    <xf numFmtId="0" fontId="67" fillId="10" borderId="18" xfId="0" applyFont="1" applyFill="1" applyBorder="1" applyAlignment="1" applyProtection="1">
      <alignment horizontal="center" vertical="top" wrapText="1"/>
    </xf>
    <xf numFmtId="44" fontId="31" fillId="6" borderId="13" xfId="2" applyFont="1" applyFill="1" applyBorder="1" applyAlignment="1" applyProtection="1">
      <alignment horizontal="center"/>
      <protection locked="0"/>
    </xf>
    <xf numFmtId="44" fontId="31" fillId="6" borderId="18" xfId="2" applyFont="1" applyFill="1" applyBorder="1" applyAlignment="1" applyProtection="1">
      <alignment horizontal="center"/>
      <protection locked="0"/>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2" fillId="2" borderId="0" xfId="0" applyFont="1" applyFill="1" applyAlignment="1" applyProtection="1">
      <alignment horizontal="left" wrapText="1"/>
    </xf>
    <xf numFmtId="0" fontId="62"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6" fillId="2" borderId="12" xfId="0" applyFont="1" applyFill="1" applyBorder="1" applyAlignment="1" applyProtection="1">
      <alignment horizontal="left" wrapText="1"/>
    </xf>
    <xf numFmtId="0" fontId="56" fillId="2" borderId="6" xfId="0" applyFont="1" applyFill="1" applyBorder="1" applyAlignment="1" applyProtection="1">
      <alignment horizontal="left" wrapText="1"/>
    </xf>
    <xf numFmtId="0" fontId="56" fillId="2" borderId="7" xfId="0" applyFont="1" applyFill="1" applyBorder="1" applyAlignment="1" applyProtection="1">
      <alignment horizontal="left" wrapText="1"/>
    </xf>
    <xf numFmtId="0" fontId="56" fillId="2" borderId="25" xfId="0" applyFont="1" applyFill="1" applyBorder="1" applyAlignment="1" applyProtection="1">
      <alignment horizontal="left" wrapText="1"/>
    </xf>
    <xf numFmtId="0" fontId="56" fillId="2" borderId="10" xfId="0" applyFont="1" applyFill="1" applyBorder="1" applyAlignment="1" applyProtection="1">
      <alignment horizontal="left" wrapText="1"/>
    </xf>
    <xf numFmtId="0" fontId="56"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6" fillId="0" borderId="12" xfId="0" applyFont="1" applyFill="1" applyBorder="1" applyAlignment="1" applyProtection="1">
      <alignment horizontal="center" wrapText="1"/>
    </xf>
    <xf numFmtId="0" fontId="56" fillId="0" borderId="6" xfId="0" applyFont="1" applyFill="1" applyBorder="1" applyAlignment="1" applyProtection="1">
      <alignment horizontal="center" wrapText="1"/>
    </xf>
    <xf numFmtId="0" fontId="56" fillId="0" borderId="7" xfId="0" applyFont="1" applyFill="1" applyBorder="1" applyAlignment="1" applyProtection="1">
      <alignment horizontal="center" wrapText="1"/>
    </xf>
    <xf numFmtId="0" fontId="56" fillId="0" borderId="25" xfId="0" applyFont="1" applyFill="1" applyBorder="1" applyAlignment="1" applyProtection="1">
      <alignment horizontal="center" wrapText="1"/>
    </xf>
    <xf numFmtId="0" fontId="56" fillId="0" borderId="10" xfId="0" applyFont="1" applyFill="1" applyBorder="1" applyAlignment="1" applyProtection="1">
      <alignment horizontal="center" wrapText="1"/>
    </xf>
    <xf numFmtId="0" fontId="56" fillId="0" borderId="11" xfId="0" applyFont="1" applyFill="1" applyBorder="1" applyAlignment="1" applyProtection="1">
      <alignment horizontal="center" wrapText="1"/>
    </xf>
    <xf numFmtId="0" fontId="66" fillId="0" borderId="41" xfId="2" applyNumberFormat="1" applyFont="1" applyFill="1" applyBorder="1" applyAlignment="1" applyProtection="1">
      <alignment horizontal="center" vertical="center" wrapText="1"/>
    </xf>
    <xf numFmtId="0" fontId="66" fillId="0" borderId="42" xfId="2" applyNumberFormat="1" applyFont="1" applyFill="1" applyBorder="1" applyAlignment="1" applyProtection="1">
      <alignment horizontal="center" vertical="center" wrapText="1"/>
    </xf>
    <xf numFmtId="0" fontId="50" fillId="0" borderId="35"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60" fillId="5" borderId="15" xfId="0" applyFont="1" applyFill="1" applyBorder="1" applyAlignment="1" applyProtection="1">
      <alignment horizontal="center"/>
    </xf>
    <xf numFmtId="0" fontId="60" fillId="5" borderId="16" xfId="0" applyFont="1" applyFill="1" applyBorder="1" applyAlignment="1" applyProtection="1">
      <alignment horizontal="center"/>
    </xf>
    <xf numFmtId="0" fontId="60" fillId="5" borderId="17" xfId="0" applyFont="1" applyFill="1" applyBorder="1" applyAlignment="1" applyProtection="1">
      <alignment horizontal="center"/>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56"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6" fillId="0" borderId="15" xfId="0" applyFont="1" applyFill="1" applyBorder="1" applyAlignment="1" applyProtection="1">
      <alignment horizontal="center" vertical="center" wrapText="1"/>
    </xf>
    <xf numFmtId="0" fontId="56" fillId="0" borderId="16" xfId="0" applyFont="1" applyFill="1" applyBorder="1" applyAlignment="1" applyProtection="1">
      <alignment horizontal="center" vertical="center"/>
    </xf>
    <xf numFmtId="0" fontId="56" fillId="0" borderId="17" xfId="0" applyFont="1" applyFill="1" applyBorder="1" applyAlignment="1" applyProtection="1">
      <alignment horizontal="center" vertical="center"/>
    </xf>
    <xf numFmtId="49" fontId="66" fillId="2" borderId="35" xfId="2" applyNumberFormat="1" applyFont="1" applyFill="1" applyBorder="1" applyAlignment="1" applyProtection="1">
      <alignment horizontal="center" vertical="top" wrapText="1"/>
    </xf>
    <xf numFmtId="49" fontId="66" fillId="2" borderId="43" xfId="2" applyNumberFormat="1" applyFont="1" applyFill="1" applyBorder="1" applyAlignment="1" applyProtection="1">
      <alignment horizontal="center" vertical="top" wrapText="1"/>
    </xf>
    <xf numFmtId="49" fontId="66" fillId="2" borderId="34" xfId="2" applyNumberFormat="1" applyFont="1" applyFill="1" applyBorder="1" applyAlignment="1" applyProtection="1">
      <alignment horizontal="center" vertical="top" wrapText="1"/>
    </xf>
    <xf numFmtId="49" fontId="66" fillId="2" borderId="25" xfId="2" applyNumberFormat="1" applyFont="1" applyFill="1" applyBorder="1" applyAlignment="1" applyProtection="1">
      <alignment horizontal="center" vertical="top" wrapText="1"/>
    </xf>
    <xf numFmtId="49" fontId="66" fillId="2" borderId="10" xfId="2" applyNumberFormat="1" applyFont="1" applyFill="1" applyBorder="1" applyAlignment="1" applyProtection="1">
      <alignment horizontal="center" vertical="top" wrapText="1"/>
    </xf>
    <xf numFmtId="49" fontId="66"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66" fillId="0" borderId="46" xfId="2" applyNumberFormat="1" applyFont="1" applyFill="1" applyBorder="1" applyAlignment="1" applyProtection="1">
      <alignment horizontal="center" vertical="center" wrapText="1"/>
    </xf>
    <xf numFmtId="0" fontId="66" fillId="0" borderId="47" xfId="2" applyNumberFormat="1" applyFont="1" applyFill="1" applyBorder="1" applyAlignment="1" applyProtection="1">
      <alignment horizontal="center" vertical="center" wrapText="1"/>
    </xf>
    <xf numFmtId="49" fontId="66" fillId="2" borderId="13" xfId="2" applyNumberFormat="1" applyFont="1" applyFill="1" applyBorder="1" applyAlignment="1" applyProtection="1">
      <alignment horizontal="center" vertical="top" wrapText="1"/>
    </xf>
    <xf numFmtId="49" fontId="66" fillId="2" borderId="18" xfId="2" applyNumberFormat="1" applyFont="1" applyFill="1" applyBorder="1" applyAlignment="1" applyProtection="1">
      <alignment horizontal="center" vertical="top" wrapText="1"/>
    </xf>
    <xf numFmtId="49" fontId="66" fillId="2" borderId="14" xfId="2" applyNumberFormat="1" applyFont="1" applyFill="1" applyBorder="1" applyAlignment="1" applyProtection="1">
      <alignment horizontal="center" vertical="top" wrapText="1"/>
    </xf>
    <xf numFmtId="49" fontId="66" fillId="2" borderId="22" xfId="2" applyNumberFormat="1" applyFont="1" applyFill="1" applyBorder="1" applyAlignment="1" applyProtection="1">
      <alignment horizontal="center" vertical="top" wrapText="1"/>
    </xf>
    <xf numFmtId="49" fontId="66" fillId="2" borderId="23" xfId="2" applyNumberFormat="1" applyFont="1" applyFill="1" applyBorder="1" applyAlignment="1" applyProtection="1">
      <alignment horizontal="center" vertical="top" wrapText="1"/>
    </xf>
    <xf numFmtId="49" fontId="66" fillId="2" borderId="24" xfId="2" applyNumberFormat="1" applyFont="1" applyFill="1" applyBorder="1" applyAlignment="1" applyProtection="1">
      <alignment horizontal="center" vertical="top" wrapText="1"/>
    </xf>
    <xf numFmtId="0" fontId="56" fillId="0" borderId="13" xfId="0" applyFont="1" applyFill="1" applyBorder="1" applyAlignment="1" applyProtection="1">
      <alignment horizontal="center" vertical="center" wrapText="1"/>
    </xf>
    <xf numFmtId="0" fontId="56" fillId="0" borderId="18" xfId="0" applyFont="1" applyFill="1" applyBorder="1" applyAlignment="1" applyProtection="1">
      <alignment horizontal="center" vertical="center" wrapText="1"/>
    </xf>
    <xf numFmtId="0" fontId="56" fillId="0" borderId="14" xfId="0" applyFont="1" applyFill="1" applyBorder="1" applyAlignment="1" applyProtection="1">
      <alignment horizontal="center" vertical="center" wrapText="1"/>
    </xf>
    <xf numFmtId="0" fontId="34" fillId="5" borderId="26" xfId="0" applyFont="1" applyFill="1" applyBorder="1" applyAlignment="1" applyProtection="1">
      <alignment horizontal="center" vertical="center" wrapText="1"/>
    </xf>
    <xf numFmtId="0" fontId="34" fillId="5" borderId="27" xfId="0" applyFont="1" applyFill="1" applyBorder="1" applyAlignment="1" applyProtection="1">
      <alignment horizontal="center" vertical="center" wrapText="1"/>
    </xf>
    <xf numFmtId="0" fontId="34" fillId="5" borderId="28" xfId="0" applyFont="1" applyFill="1" applyBorder="1" applyAlignment="1" applyProtection="1">
      <alignment horizontal="center" vertical="center" wrapText="1"/>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6" fillId="0" borderId="13" xfId="2" applyNumberFormat="1" applyFont="1" applyFill="1" applyBorder="1" applyAlignment="1" applyProtection="1">
      <alignment horizontal="center" vertical="center" wrapText="1"/>
    </xf>
    <xf numFmtId="0" fontId="66" fillId="0" borderId="18" xfId="2" applyNumberFormat="1" applyFont="1" applyFill="1" applyBorder="1" applyAlignment="1" applyProtection="1">
      <alignment horizontal="center" vertical="center" wrapText="1"/>
    </xf>
    <xf numFmtId="0" fontId="66" fillId="0" borderId="14" xfId="2" applyNumberFormat="1" applyFont="1" applyFill="1" applyBorder="1" applyAlignment="1" applyProtection="1">
      <alignment horizontal="center" vertical="center" wrapText="1"/>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7" fillId="0" borderId="0" xfId="0" applyFont="1" applyAlignment="1">
      <alignment horizontal="center"/>
    </xf>
    <xf numFmtId="0" fontId="30" fillId="0" borderId="0" xfId="3" applyAlignment="1" applyProtection="1">
      <alignment horizontal="center"/>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69"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164" fontId="46" fillId="0" borderId="6" xfId="0" applyNumberFormat="1" applyFont="1" applyFill="1" applyBorder="1" applyAlignment="1" applyProtection="1">
      <alignment horizontal="center" vertical="center" wrapText="1"/>
    </xf>
    <xf numFmtId="164" fontId="46" fillId="0" borderId="7" xfId="0" applyNumberFormat="1" applyFont="1" applyFill="1" applyBorder="1" applyAlignment="1" applyProtection="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164" fontId="31" fillId="0" borderId="30" xfId="0" applyNumberFormat="1" applyFont="1" applyBorder="1" applyAlignment="1">
      <alignment horizontal="center" vertical="center"/>
    </xf>
    <xf numFmtId="164" fontId="31" fillId="0" borderId="42" xfId="0" applyNumberFormat="1" applyFont="1" applyBorder="1" applyAlignment="1">
      <alignment horizontal="center" vertical="center"/>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6" fillId="8" borderId="29" xfId="0" applyFont="1" applyFill="1" applyBorder="1" applyAlignment="1" applyProtection="1">
      <alignment horizontal="right" vertical="center" wrapText="1"/>
    </xf>
    <xf numFmtId="0" fontId="36" fillId="8" borderId="4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164" fontId="31" fillId="0" borderId="51"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68" fillId="8" borderId="41" xfId="0" applyFont="1" applyFill="1" applyBorder="1" applyAlignment="1" applyProtection="1">
      <alignment horizontal="right" vertical="center" wrapText="1"/>
    </xf>
    <xf numFmtId="0" fontId="68" fillId="8" borderId="52" xfId="0" applyFont="1" applyFill="1" applyBorder="1" applyAlignment="1" applyProtection="1">
      <alignment horizontal="right" vertical="center" wrapText="1"/>
    </xf>
    <xf numFmtId="0" fontId="68" fillId="8" borderId="53" xfId="0" applyFont="1" applyFill="1" applyBorder="1" applyAlignment="1" applyProtection="1">
      <alignment horizontal="right" vertical="center" wrapText="1"/>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0" fillId="2" borderId="0" xfId="3" applyFill="1" applyAlignment="1" applyProtection="1">
      <alignment horizontal="center" vertical="center"/>
    </xf>
    <xf numFmtId="0" fontId="56" fillId="2" borderId="0" xfId="0" applyNumberFormat="1" applyFont="1" applyFill="1" applyAlignment="1" applyProtection="1">
      <alignment horizontal="center" wrapText="1"/>
    </xf>
    <xf numFmtId="0" fontId="60" fillId="0" borderId="0" xfId="0" applyFont="1" applyFill="1" applyBorder="1" applyAlignment="1" applyProtection="1">
      <alignment horizontal="center"/>
    </xf>
    <xf numFmtId="0" fontId="60" fillId="7" borderId="15" xfId="0" applyFont="1" applyFill="1" applyBorder="1" applyAlignment="1" applyProtection="1">
      <alignment horizontal="center" vertical="center"/>
    </xf>
    <xf numFmtId="0" fontId="60" fillId="7" borderId="16" xfId="0" applyFont="1" applyFill="1" applyBorder="1" applyAlignment="1" applyProtection="1">
      <alignment horizontal="center" vertical="center"/>
    </xf>
    <xf numFmtId="0" fontId="60"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18" fmlaRange="$J$14:$J$17"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4</xdr:col>
      <xdr:colOff>523875</xdr:colOff>
      <xdr:row>1</xdr:row>
      <xdr:rowOff>247650</xdr:rowOff>
    </xdr:to>
    <xdr:pic>
      <xdr:nvPicPr>
        <xdr:cNvPr id="6261"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95250" y="57150"/>
          <a:ext cx="2867025" cy="381000"/>
        </a:xfrm>
        <a:prstGeom prst="rect">
          <a:avLst/>
        </a:prstGeom>
        <a:noFill/>
        <a:ln w="9525">
          <a:noFill/>
          <a:miter lim="800000"/>
          <a:headEnd/>
          <a:tailEnd/>
        </a:ln>
      </xdr:spPr>
    </xdr:pic>
    <xdr:clientData/>
  </xdr:twoCellAnchor>
  <xdr:twoCellAnchor editAs="oneCell">
    <xdr:from>
      <xdr:col>0</xdr:col>
      <xdr:colOff>104775</xdr:colOff>
      <xdr:row>51</xdr:row>
      <xdr:rowOff>76200</xdr:rowOff>
    </xdr:from>
    <xdr:to>
      <xdr:col>3</xdr:col>
      <xdr:colOff>561975</xdr:colOff>
      <xdr:row>53</xdr:row>
      <xdr:rowOff>104775</xdr:rowOff>
    </xdr:to>
    <xdr:pic>
      <xdr:nvPicPr>
        <xdr:cNvPr id="6262"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104775" y="10439400"/>
          <a:ext cx="2286000" cy="428625"/>
        </a:xfrm>
        <a:prstGeom prst="rect">
          <a:avLst/>
        </a:prstGeom>
        <a:noFill/>
        <a:ln w="9525">
          <a:noFill/>
          <a:miter lim="800000"/>
          <a:headEnd/>
          <a:tailEnd/>
        </a:ln>
      </xdr:spPr>
    </xdr:pic>
    <xdr:clientData/>
  </xdr:twoCellAnchor>
  <xdr:twoCellAnchor editAs="oneCell">
    <xdr:from>
      <xdr:col>0</xdr:col>
      <xdr:colOff>95250</xdr:colOff>
      <xdr:row>104</xdr:row>
      <xdr:rowOff>57150</xdr:rowOff>
    </xdr:from>
    <xdr:to>
      <xdr:col>3</xdr:col>
      <xdr:colOff>581025</xdr:colOff>
      <xdr:row>106</xdr:row>
      <xdr:rowOff>104775</xdr:rowOff>
    </xdr:to>
    <xdr:pic>
      <xdr:nvPicPr>
        <xdr:cNvPr id="6263"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95250" y="20774025"/>
          <a:ext cx="2314575" cy="438150"/>
        </a:xfrm>
        <a:prstGeom prst="rect">
          <a:avLst/>
        </a:prstGeom>
        <a:noFill/>
        <a:ln w="9525">
          <a:noFill/>
          <a:miter lim="800000"/>
          <a:headEnd/>
          <a:tailEnd/>
        </a:ln>
      </xdr:spPr>
    </xdr:pic>
    <xdr:clientData/>
  </xdr:twoCellAnchor>
  <xdr:twoCellAnchor editAs="oneCell">
    <xdr:from>
      <xdr:col>0</xdr:col>
      <xdr:colOff>95250</xdr:colOff>
      <xdr:row>155</xdr:row>
      <xdr:rowOff>57150</xdr:rowOff>
    </xdr:from>
    <xdr:to>
      <xdr:col>3</xdr:col>
      <xdr:colOff>581025</xdr:colOff>
      <xdr:row>157</xdr:row>
      <xdr:rowOff>104775</xdr:rowOff>
    </xdr:to>
    <xdr:pic>
      <xdr:nvPicPr>
        <xdr:cNvPr id="6264"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95250" y="31232475"/>
          <a:ext cx="2314575" cy="438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1228725</xdr:colOff>
      <xdr:row>2</xdr:row>
      <xdr:rowOff>0</xdr:rowOff>
    </xdr:to>
    <xdr:pic>
      <xdr:nvPicPr>
        <xdr:cNvPr id="7198"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2447925" cy="561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247650</xdr:colOff>
      <xdr:row>2</xdr:row>
      <xdr:rowOff>95250</xdr:rowOff>
    </xdr:to>
    <xdr:pic>
      <xdr:nvPicPr>
        <xdr:cNvPr id="8222"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28800" cy="4762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1095375</xdr:colOff>
      <xdr:row>2</xdr:row>
      <xdr:rowOff>133350</xdr:rowOff>
    </xdr:to>
    <xdr:pic>
      <xdr:nvPicPr>
        <xdr:cNvPr id="9246"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2438400" cy="4762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695325</xdr:colOff>
      <xdr:row>2</xdr:row>
      <xdr:rowOff>152400</xdr:rowOff>
    </xdr:to>
    <xdr:pic>
      <xdr:nvPicPr>
        <xdr:cNvPr id="10270"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276475" cy="5334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4</xdr:col>
      <xdr:colOff>476250</xdr:colOff>
      <xdr:row>2</xdr:row>
      <xdr:rowOff>180975</xdr:rowOff>
    </xdr:to>
    <xdr:pic>
      <xdr:nvPicPr>
        <xdr:cNvPr id="5153"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57150"/>
          <a:ext cx="2390775" cy="5048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1</xdr:row>
      <xdr:rowOff>285750</xdr:rowOff>
    </xdr:to>
    <xdr:pic>
      <xdr:nvPicPr>
        <xdr:cNvPr id="2"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438400" cy="4762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1</xdr:row>
      <xdr:rowOff>285750</xdr:rowOff>
    </xdr:to>
    <xdr:pic>
      <xdr:nvPicPr>
        <xdr:cNvPr id="12318"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438400" cy="476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8"/>
  <dimension ref="A1:I177"/>
  <sheetViews>
    <sheetView showGridLines="0" tabSelected="1" zoomScaleNormal="100" workbookViewId="0">
      <selection activeCell="F9" sqref="F9"/>
    </sheetView>
  </sheetViews>
  <sheetFormatPr defaultColWidth="0" defaultRowHeight="14.4"/>
  <cols>
    <col min="1" max="7" width="9.109375" customWidth="1"/>
    <col min="8" max="8" width="30.88671875" customWidth="1"/>
    <col min="9" max="9" width="0.5546875" hidden="1" customWidth="1"/>
    <col min="10" max="16384" width="9.109375" hidden="1"/>
  </cols>
  <sheetData>
    <row r="1" spans="1:9">
      <c r="A1" s="46"/>
      <c r="B1" s="10"/>
      <c r="C1" s="10"/>
      <c r="D1" s="10"/>
      <c r="E1" s="10"/>
      <c r="F1" s="10"/>
      <c r="G1" s="10"/>
      <c r="H1" s="11"/>
    </row>
    <row r="2" spans="1:9" ht="30" customHeight="1" thickBot="1">
      <c r="A2" s="44"/>
      <c r="B2" s="9"/>
      <c r="C2" s="9"/>
      <c r="D2" s="9"/>
      <c r="E2" s="9"/>
      <c r="F2" s="9"/>
      <c r="G2" s="9"/>
      <c r="H2" s="13"/>
    </row>
    <row r="3" spans="1:9" ht="18">
      <c r="A3" s="267" t="s">
        <v>137</v>
      </c>
      <c r="B3" s="268"/>
      <c r="C3" s="268"/>
      <c r="D3" s="268"/>
      <c r="E3" s="268"/>
      <c r="F3" s="268"/>
      <c r="G3" s="268"/>
      <c r="H3" s="269"/>
    </row>
    <row r="4" spans="1:9" ht="15" customHeight="1">
      <c r="A4" s="271" t="s">
        <v>45</v>
      </c>
      <c r="B4" s="272"/>
      <c r="C4" s="272"/>
      <c r="D4" s="272"/>
      <c r="E4" s="272"/>
      <c r="F4" s="272"/>
      <c r="G4" s="272"/>
      <c r="H4" s="273"/>
    </row>
    <row r="5" spans="1:9">
      <c r="A5" s="271"/>
      <c r="B5" s="272"/>
      <c r="C5" s="272"/>
      <c r="D5" s="272"/>
      <c r="E5" s="272"/>
      <c r="F5" s="272"/>
      <c r="G5" s="272"/>
      <c r="H5" s="273"/>
    </row>
    <row r="6" spans="1:9" ht="15.6">
      <c r="A6" s="12" t="s">
        <v>66</v>
      </c>
      <c r="B6" s="9"/>
      <c r="C6" s="9"/>
      <c r="D6" s="9"/>
      <c r="E6" s="9"/>
      <c r="F6" s="9"/>
      <c r="G6" s="9"/>
      <c r="H6" s="13"/>
    </row>
    <row r="7" spans="1:9" ht="15.6">
      <c r="A7" s="12" t="s">
        <v>65</v>
      </c>
      <c r="B7" s="9"/>
      <c r="C7" s="9"/>
      <c r="D7" s="9"/>
      <c r="E7" s="9"/>
      <c r="F7" s="9"/>
      <c r="G7" s="9"/>
      <c r="H7" s="13"/>
    </row>
    <row r="8" spans="1:9" ht="15.6">
      <c r="A8" s="12" t="s">
        <v>46</v>
      </c>
      <c r="B8" s="9"/>
      <c r="C8" s="9"/>
      <c r="D8" s="9"/>
      <c r="E8" s="9"/>
      <c r="F8" s="9"/>
      <c r="G8" s="9"/>
      <c r="H8" s="13"/>
    </row>
    <row r="9" spans="1:9" ht="15.6">
      <c r="A9" s="12" t="s">
        <v>49</v>
      </c>
      <c r="B9" s="9"/>
      <c r="C9" s="9"/>
      <c r="D9" s="9"/>
      <c r="E9" s="9"/>
      <c r="F9" s="9"/>
      <c r="G9" s="9"/>
      <c r="H9" s="13"/>
    </row>
    <row r="10" spans="1:9" ht="15.6">
      <c r="A10" s="12" t="s">
        <v>51</v>
      </c>
      <c r="B10" s="9"/>
      <c r="C10" s="9"/>
      <c r="D10" s="9"/>
      <c r="E10" s="9"/>
      <c r="F10" s="9"/>
      <c r="G10" s="9"/>
      <c r="H10" s="13"/>
    </row>
    <row r="11" spans="1:9" ht="15.6">
      <c r="A11" s="12" t="s">
        <v>50</v>
      </c>
      <c r="B11" s="9"/>
      <c r="C11" s="9"/>
      <c r="D11" s="9"/>
      <c r="E11" s="9"/>
      <c r="F11" s="9"/>
      <c r="G11" s="9"/>
      <c r="H11" s="13"/>
    </row>
    <row r="12" spans="1:9" ht="15.6">
      <c r="A12" s="12"/>
      <c r="B12" s="9"/>
      <c r="C12" s="9"/>
      <c r="D12" s="9"/>
      <c r="E12" s="9"/>
      <c r="F12" s="9"/>
      <c r="G12" s="9"/>
      <c r="H12" s="13"/>
    </row>
    <row r="13" spans="1:9" ht="15.6">
      <c r="A13" s="14" t="s">
        <v>69</v>
      </c>
      <c r="B13" s="9"/>
      <c r="C13" s="9"/>
      <c r="D13" s="9"/>
      <c r="E13" s="9"/>
      <c r="F13" s="9"/>
      <c r="G13" s="9"/>
      <c r="H13" s="13"/>
    </row>
    <row r="14" spans="1:9" ht="15.6">
      <c r="A14" s="12"/>
      <c r="B14" s="9"/>
      <c r="C14" s="9"/>
      <c r="D14" s="9"/>
      <c r="E14" s="9"/>
      <c r="F14" s="9"/>
      <c r="G14" s="9"/>
      <c r="H14" s="13"/>
    </row>
    <row r="15" spans="1:9" ht="15.75" customHeight="1">
      <c r="A15" s="274" t="s">
        <v>138</v>
      </c>
      <c r="B15" s="275"/>
      <c r="C15" s="275"/>
      <c r="D15" s="275"/>
      <c r="E15" s="275"/>
      <c r="F15" s="275"/>
      <c r="G15" s="275"/>
      <c r="H15" s="276"/>
      <c r="I15" s="53" t="s">
        <v>82</v>
      </c>
    </row>
    <row r="16" spans="1:9" ht="15.75" customHeight="1">
      <c r="A16" s="274"/>
      <c r="B16" s="275"/>
      <c r="C16" s="275"/>
      <c r="D16" s="275"/>
      <c r="E16" s="275"/>
      <c r="F16" s="275"/>
      <c r="G16" s="275"/>
      <c r="H16" s="276"/>
    </row>
    <row r="17" spans="1:8" ht="15.6">
      <c r="A17" s="12"/>
      <c r="B17" s="9"/>
      <c r="C17" s="9"/>
      <c r="D17" s="9"/>
      <c r="E17" s="9"/>
      <c r="F17" s="9"/>
      <c r="G17" s="9"/>
      <c r="H17" s="13"/>
    </row>
    <row r="18" spans="1:8" ht="15.6">
      <c r="A18" s="14" t="s">
        <v>139</v>
      </c>
      <c r="B18" s="9"/>
      <c r="C18" s="9"/>
      <c r="D18" s="9"/>
      <c r="E18" s="9"/>
      <c r="F18" s="9"/>
      <c r="G18" s="9"/>
      <c r="H18" s="13"/>
    </row>
    <row r="19" spans="1:8" ht="15.6">
      <c r="A19" s="12" t="s">
        <v>62</v>
      </c>
      <c r="B19" s="9"/>
      <c r="C19" s="9"/>
      <c r="D19" s="9"/>
      <c r="E19" s="9"/>
      <c r="F19" s="9"/>
      <c r="G19" s="9"/>
      <c r="H19" s="13"/>
    </row>
    <row r="20" spans="1:8" ht="15.6">
      <c r="A20" s="173" t="s">
        <v>41</v>
      </c>
      <c r="B20" s="270" t="s">
        <v>81</v>
      </c>
      <c r="C20" s="270"/>
      <c r="D20" s="270"/>
      <c r="E20" s="270"/>
      <c r="F20" s="29"/>
      <c r="G20" s="9"/>
      <c r="H20" s="13"/>
    </row>
    <row r="21" spans="1:8" ht="15.6">
      <c r="A21" s="173" t="s">
        <v>42</v>
      </c>
      <c r="B21" s="270" t="s">
        <v>140</v>
      </c>
      <c r="C21" s="270"/>
      <c r="D21" s="270"/>
      <c r="E21" s="270"/>
      <c r="F21" s="29"/>
      <c r="G21" s="9"/>
      <c r="H21" s="13"/>
    </row>
    <row r="22" spans="1:8" ht="15.6">
      <c r="A22" s="173" t="s">
        <v>43</v>
      </c>
      <c r="B22" s="270" t="s">
        <v>141</v>
      </c>
      <c r="C22" s="270"/>
      <c r="D22" s="270"/>
      <c r="E22" s="270"/>
      <c r="F22" s="270"/>
      <c r="G22" s="9"/>
      <c r="H22" s="13"/>
    </row>
    <row r="23" spans="1:8" ht="15.6">
      <c r="A23" s="173" t="s">
        <v>44</v>
      </c>
      <c r="B23" s="270" t="s">
        <v>142</v>
      </c>
      <c r="C23" s="270"/>
      <c r="D23" s="270"/>
      <c r="E23" s="29"/>
      <c r="F23" s="29"/>
      <c r="G23" s="9"/>
      <c r="H23" s="13"/>
    </row>
    <row r="24" spans="1:8" ht="15.6">
      <c r="A24" s="173" t="s">
        <v>60</v>
      </c>
      <c r="B24" s="270" t="s">
        <v>143</v>
      </c>
      <c r="C24" s="270"/>
      <c r="D24" s="270"/>
      <c r="E24" s="29"/>
      <c r="F24" s="29"/>
      <c r="G24" s="9"/>
      <c r="H24" s="13"/>
    </row>
    <row r="25" spans="1:8" s="238" customFormat="1" ht="15.6">
      <c r="A25" s="45" t="s">
        <v>189</v>
      </c>
      <c r="B25" s="39"/>
      <c r="C25" s="39"/>
      <c r="D25" s="39"/>
      <c r="E25" s="39"/>
      <c r="F25" s="39"/>
      <c r="G25" s="39"/>
      <c r="H25" s="257"/>
    </row>
    <row r="26" spans="1:8" ht="15.6">
      <c r="A26" s="173"/>
      <c r="B26" s="175"/>
      <c r="C26" s="174"/>
      <c r="D26" s="174"/>
      <c r="E26" s="29"/>
      <c r="F26" s="29"/>
      <c r="G26" s="9"/>
      <c r="H26" s="13"/>
    </row>
    <row r="27" spans="1:8">
      <c r="A27" s="292"/>
      <c r="B27" s="293" t="s">
        <v>61</v>
      </c>
      <c r="C27" s="293"/>
      <c r="D27" s="293"/>
      <c r="E27" s="293"/>
      <c r="F27" s="293"/>
      <c r="G27" s="293"/>
      <c r="H27" s="294"/>
    </row>
    <row r="28" spans="1:8">
      <c r="A28" s="292"/>
      <c r="B28" s="293"/>
      <c r="C28" s="293"/>
      <c r="D28" s="293"/>
      <c r="E28" s="293"/>
      <c r="F28" s="293"/>
      <c r="G28" s="293"/>
      <c r="H28" s="294"/>
    </row>
    <row r="29" spans="1:8" ht="15.6">
      <c r="A29" s="45"/>
      <c r="B29" s="9"/>
      <c r="C29" s="9"/>
      <c r="D29" s="9"/>
      <c r="E29" s="9"/>
      <c r="F29" s="9"/>
      <c r="G29" s="9"/>
      <c r="H29" s="13"/>
    </row>
    <row r="30" spans="1:8" ht="15.75" customHeight="1">
      <c r="A30" s="295" t="s">
        <v>144</v>
      </c>
      <c r="B30" s="296"/>
      <c r="C30" s="296"/>
      <c r="D30" s="296"/>
      <c r="E30" s="296"/>
      <c r="F30" s="296"/>
      <c r="G30" s="296"/>
      <c r="H30" s="297"/>
    </row>
    <row r="31" spans="1:8" s="53" customFormat="1" ht="15.75" customHeight="1">
      <c r="A31" s="295"/>
      <c r="B31" s="296"/>
      <c r="C31" s="296"/>
      <c r="D31" s="296"/>
      <c r="E31" s="296"/>
      <c r="F31" s="296"/>
      <c r="G31" s="296"/>
      <c r="H31" s="297"/>
    </row>
    <row r="32" spans="1:8" ht="15.6">
      <c r="A32" s="176" t="s">
        <v>47</v>
      </c>
      <c r="B32" s="177"/>
      <c r="C32" s="177"/>
      <c r="D32" s="177"/>
      <c r="E32" s="177"/>
      <c r="F32" s="177"/>
      <c r="G32" s="177"/>
      <c r="H32" s="178"/>
    </row>
    <row r="33" spans="1:9" ht="15.6">
      <c r="A33" s="176" t="s">
        <v>145</v>
      </c>
      <c r="B33" s="177"/>
      <c r="C33" s="177"/>
      <c r="D33" s="177"/>
      <c r="E33" s="177"/>
      <c r="F33" s="177"/>
      <c r="G33" s="177"/>
      <c r="H33" s="178"/>
    </row>
    <row r="34" spans="1:9" ht="15.6">
      <c r="A34" s="176" t="s">
        <v>146</v>
      </c>
      <c r="B34" s="177"/>
      <c r="C34" s="177"/>
      <c r="D34" s="177"/>
      <c r="E34" s="177"/>
      <c r="F34" s="177"/>
      <c r="G34" s="177"/>
      <c r="H34" s="178"/>
    </row>
    <row r="35" spans="1:9" ht="15.6">
      <c r="A35" s="14"/>
      <c r="B35" s="9"/>
      <c r="C35" s="9"/>
      <c r="D35" s="9"/>
      <c r="E35" s="9"/>
      <c r="F35" s="9"/>
      <c r="G35" s="9"/>
      <c r="H35" s="13"/>
    </row>
    <row r="36" spans="1:9" ht="15.6">
      <c r="A36" s="14" t="s">
        <v>147</v>
      </c>
      <c r="B36" s="9"/>
      <c r="C36" s="9"/>
      <c r="D36" s="9"/>
      <c r="E36" s="9"/>
      <c r="F36" s="9"/>
      <c r="G36" s="9"/>
      <c r="H36" s="13"/>
    </row>
    <row r="37" spans="1:9" ht="15.6">
      <c r="A37" s="176" t="s">
        <v>179</v>
      </c>
      <c r="B37" s="177"/>
      <c r="C37" s="177"/>
      <c r="D37" s="177"/>
      <c r="E37" s="177"/>
      <c r="F37" s="177"/>
      <c r="G37" s="177"/>
      <c r="H37" s="178"/>
    </row>
    <row r="38" spans="1:9" ht="15.6">
      <c r="A38" s="176" t="s">
        <v>180</v>
      </c>
      <c r="B38" s="177"/>
      <c r="C38" s="177"/>
      <c r="D38" s="177"/>
      <c r="E38" s="177"/>
      <c r="F38" s="177"/>
      <c r="G38" s="177"/>
      <c r="H38" s="178"/>
    </row>
    <row r="39" spans="1:9" ht="15.6">
      <c r="A39" s="176" t="s">
        <v>148</v>
      </c>
      <c r="B39" s="177"/>
      <c r="C39" s="177"/>
      <c r="D39" s="177"/>
      <c r="E39" s="177"/>
      <c r="F39" s="177"/>
      <c r="G39" s="177"/>
      <c r="H39" s="178"/>
    </row>
    <row r="40" spans="1:9" ht="15.6">
      <c r="A40" s="176" t="s">
        <v>149</v>
      </c>
      <c r="B40" s="177"/>
      <c r="C40" s="177"/>
      <c r="D40" s="177"/>
      <c r="E40" s="177"/>
      <c r="F40" s="177"/>
      <c r="G40" s="177"/>
      <c r="H40" s="178"/>
    </row>
    <row r="41" spans="1:9" ht="15.6">
      <c r="A41" s="14"/>
      <c r="B41" s="9"/>
      <c r="C41" s="9"/>
      <c r="D41" s="9"/>
      <c r="E41" s="9"/>
      <c r="F41" s="9"/>
      <c r="G41" s="9"/>
      <c r="H41" s="13"/>
    </row>
    <row r="42" spans="1:9" ht="18">
      <c r="A42" s="185" t="s">
        <v>150</v>
      </c>
      <c r="B42" s="9"/>
      <c r="C42" s="9"/>
      <c r="D42" s="9"/>
      <c r="E42" s="9"/>
      <c r="F42" s="9"/>
      <c r="G42" s="9"/>
      <c r="H42" s="13"/>
    </row>
    <row r="43" spans="1:9">
      <c r="A43" s="298" t="s">
        <v>151</v>
      </c>
      <c r="B43" s="299"/>
      <c r="C43" s="299"/>
      <c r="D43" s="299"/>
      <c r="E43" s="299"/>
      <c r="F43" s="299"/>
      <c r="G43" s="299"/>
      <c r="H43" s="300"/>
      <c r="I43" s="53" t="s">
        <v>83</v>
      </c>
    </row>
    <row r="44" spans="1:9">
      <c r="A44" s="298"/>
      <c r="B44" s="299"/>
      <c r="C44" s="299"/>
      <c r="D44" s="299"/>
      <c r="E44" s="299"/>
      <c r="F44" s="299"/>
      <c r="G44" s="299"/>
      <c r="H44" s="300"/>
    </row>
    <row r="45" spans="1:9" ht="15.6">
      <c r="A45" s="28" t="s">
        <v>28</v>
      </c>
      <c r="B45" s="9"/>
      <c r="C45" s="9"/>
      <c r="D45" s="9"/>
      <c r="E45" s="9"/>
      <c r="F45" s="9"/>
      <c r="G45" s="9"/>
      <c r="H45" s="13"/>
    </row>
    <row r="46" spans="1:9" ht="15.6">
      <c r="A46" s="173" t="s">
        <v>41</v>
      </c>
      <c r="B46" s="270" t="s">
        <v>81</v>
      </c>
      <c r="C46" s="270"/>
      <c r="D46" s="270"/>
      <c r="E46" s="270"/>
      <c r="F46" s="9"/>
      <c r="G46" s="9"/>
      <c r="H46" s="13"/>
    </row>
    <row r="47" spans="1:9" ht="15.6">
      <c r="A47" s="14"/>
      <c r="B47" s="9"/>
      <c r="C47" s="9"/>
      <c r="D47" s="9"/>
      <c r="E47" s="9"/>
      <c r="F47" s="9"/>
      <c r="G47" s="9"/>
      <c r="H47" s="13"/>
    </row>
    <row r="48" spans="1:9">
      <c r="A48" s="277" t="s">
        <v>152</v>
      </c>
      <c r="B48" s="278"/>
      <c r="C48" s="278"/>
      <c r="D48" s="278"/>
      <c r="E48" s="278"/>
      <c r="F48" s="278"/>
      <c r="G48" s="278"/>
      <c r="H48" s="279"/>
    </row>
    <row r="49" spans="1:9">
      <c r="A49" s="277"/>
      <c r="B49" s="278"/>
      <c r="C49" s="278"/>
      <c r="D49" s="278"/>
      <c r="E49" s="278"/>
      <c r="F49" s="278"/>
      <c r="G49" s="278"/>
      <c r="H49" s="279"/>
    </row>
    <row r="50" spans="1:9">
      <c r="A50" s="304" t="s">
        <v>153</v>
      </c>
      <c r="B50" s="305"/>
      <c r="C50" s="305"/>
      <c r="D50" s="305"/>
      <c r="E50" s="305"/>
      <c r="F50" s="305"/>
      <c r="G50" s="305"/>
      <c r="H50" s="306"/>
    </row>
    <row r="51" spans="1:9" ht="15" thickBot="1">
      <c r="A51" s="307"/>
      <c r="B51" s="308"/>
      <c r="C51" s="308"/>
      <c r="D51" s="308"/>
      <c r="E51" s="308"/>
      <c r="F51" s="308"/>
      <c r="G51" s="308"/>
      <c r="H51" s="309"/>
    </row>
    <row r="52" spans="1:9" ht="15.6">
      <c r="A52" s="191"/>
      <c r="B52" s="10"/>
      <c r="C52" s="10"/>
      <c r="D52" s="10"/>
      <c r="E52" s="10"/>
      <c r="F52" s="10"/>
      <c r="G52" s="10"/>
      <c r="H52" s="11"/>
    </row>
    <row r="53" spans="1:9" ht="15.6">
      <c r="A53" s="15"/>
      <c r="B53" s="9"/>
      <c r="C53" s="9"/>
      <c r="D53" s="9"/>
      <c r="E53" s="9"/>
      <c r="F53" s="9"/>
      <c r="G53" s="9"/>
      <c r="H53" s="13"/>
    </row>
    <row r="54" spans="1:9" ht="16.2" thickBot="1">
      <c r="A54" s="183"/>
      <c r="B54" s="16"/>
      <c r="C54" s="16"/>
      <c r="D54" s="16"/>
      <c r="E54" s="16"/>
      <c r="F54" s="16"/>
      <c r="G54" s="16"/>
      <c r="H54" s="17"/>
    </row>
    <row r="55" spans="1:9">
      <c r="A55" s="301" t="s">
        <v>155</v>
      </c>
      <c r="B55" s="302"/>
      <c r="C55" s="302"/>
      <c r="D55" s="302"/>
      <c r="E55" s="302"/>
      <c r="F55" s="302"/>
      <c r="G55" s="302"/>
      <c r="H55" s="303"/>
      <c r="I55" s="53" t="s">
        <v>154</v>
      </c>
    </row>
    <row r="56" spans="1:9">
      <c r="A56" s="304"/>
      <c r="B56" s="305"/>
      <c r="C56" s="305"/>
      <c r="D56" s="305"/>
      <c r="E56" s="305"/>
      <c r="F56" s="305"/>
      <c r="G56" s="305"/>
      <c r="H56" s="306"/>
    </row>
    <row r="57" spans="1:9" ht="15.6">
      <c r="A57" s="28" t="s">
        <v>29</v>
      </c>
      <c r="B57" s="9"/>
      <c r="C57" s="9"/>
      <c r="D57" s="9"/>
      <c r="E57" s="9"/>
      <c r="F57" s="9"/>
      <c r="G57" s="9"/>
      <c r="H57" s="13"/>
    </row>
    <row r="58" spans="1:9" ht="15.6">
      <c r="A58" s="199" t="s">
        <v>42</v>
      </c>
      <c r="B58" s="270" t="s">
        <v>140</v>
      </c>
      <c r="C58" s="270"/>
      <c r="D58" s="270"/>
      <c r="E58" s="270"/>
      <c r="F58" s="9"/>
      <c r="G58" s="9"/>
      <c r="H58" s="13"/>
    </row>
    <row r="59" spans="1:9" ht="15.6">
      <c r="A59" s="192" t="s">
        <v>84</v>
      </c>
      <c r="B59" s="14"/>
      <c r="C59" s="9"/>
      <c r="D59" s="9"/>
      <c r="E59" s="9"/>
      <c r="F59" s="9"/>
      <c r="G59" s="9"/>
      <c r="H59" s="13"/>
    </row>
    <row r="60" spans="1:9" ht="15.6">
      <c r="A60" s="14"/>
      <c r="B60" s="39"/>
      <c r="C60" s="9"/>
      <c r="D60" s="9"/>
      <c r="E60" s="9"/>
      <c r="F60" s="9"/>
      <c r="G60" s="9"/>
      <c r="H60" s="13"/>
    </row>
    <row r="61" spans="1:9" ht="15.6">
      <c r="A61" s="12" t="s">
        <v>156</v>
      </c>
      <c r="B61" s="9"/>
      <c r="C61" s="9"/>
      <c r="D61" s="9"/>
      <c r="E61" s="9"/>
      <c r="F61" s="9"/>
      <c r="G61" s="9"/>
      <c r="H61" s="13"/>
    </row>
    <row r="62" spans="1:9" ht="15.6">
      <c r="A62" s="12"/>
      <c r="B62" s="9"/>
      <c r="C62" s="9"/>
      <c r="D62" s="9"/>
      <c r="E62" s="9"/>
      <c r="F62" s="9"/>
      <c r="G62" s="9"/>
      <c r="H62" s="13"/>
    </row>
    <row r="63" spans="1:9">
      <c r="A63" s="277" t="s">
        <v>157</v>
      </c>
      <c r="B63" s="278"/>
      <c r="C63" s="278"/>
      <c r="D63" s="278"/>
      <c r="E63" s="278"/>
      <c r="F63" s="278"/>
      <c r="G63" s="278"/>
      <c r="H63" s="279"/>
    </row>
    <row r="64" spans="1:9">
      <c r="A64" s="277"/>
      <c r="B64" s="278"/>
      <c r="C64" s="278"/>
      <c r="D64" s="278"/>
      <c r="E64" s="278"/>
      <c r="F64" s="278"/>
      <c r="G64" s="278"/>
      <c r="H64" s="279"/>
    </row>
    <row r="65" spans="1:9">
      <c r="A65" s="277" t="s">
        <v>158</v>
      </c>
      <c r="B65" s="278"/>
      <c r="C65" s="278"/>
      <c r="D65" s="278"/>
      <c r="E65" s="278"/>
      <c r="F65" s="278"/>
      <c r="G65" s="278"/>
      <c r="H65" s="279"/>
    </row>
    <row r="66" spans="1:9">
      <c r="A66" s="277"/>
      <c r="B66" s="278"/>
      <c r="C66" s="278"/>
      <c r="D66" s="278"/>
      <c r="E66" s="278"/>
      <c r="F66" s="278"/>
      <c r="G66" s="278"/>
      <c r="H66" s="279"/>
    </row>
    <row r="67" spans="1:9" ht="15.6">
      <c r="A67" s="12"/>
      <c r="B67" s="9"/>
      <c r="C67" s="9"/>
      <c r="D67" s="9"/>
      <c r="E67" s="9"/>
      <c r="F67" s="9"/>
      <c r="G67" s="9"/>
      <c r="H67" s="13"/>
    </row>
    <row r="68" spans="1:9">
      <c r="A68" s="274" t="s">
        <v>159</v>
      </c>
      <c r="B68" s="275"/>
      <c r="C68" s="275"/>
      <c r="D68" s="275"/>
      <c r="E68" s="275"/>
      <c r="F68" s="275"/>
      <c r="G68" s="275"/>
      <c r="H68" s="276"/>
      <c r="I68" s="53" t="s">
        <v>159</v>
      </c>
    </row>
    <row r="69" spans="1:9">
      <c r="A69" s="274"/>
      <c r="B69" s="275"/>
      <c r="C69" s="275"/>
      <c r="D69" s="275"/>
      <c r="E69" s="275"/>
      <c r="F69" s="275"/>
      <c r="G69" s="275"/>
      <c r="H69" s="276"/>
    </row>
    <row r="70" spans="1:9" ht="15.6">
      <c r="A70" s="196"/>
      <c r="B70" s="197"/>
      <c r="C70" s="197"/>
      <c r="D70" s="197"/>
      <c r="E70" s="197"/>
      <c r="F70" s="197"/>
      <c r="G70" s="197"/>
      <c r="H70" s="198"/>
    </row>
    <row r="71" spans="1:9" ht="15.6">
      <c r="A71" s="179" t="s">
        <v>93</v>
      </c>
      <c r="B71" s="270" t="s">
        <v>160</v>
      </c>
      <c r="C71" s="270"/>
      <c r="D71" s="270"/>
      <c r="E71" s="197"/>
      <c r="F71" s="197"/>
      <c r="G71" s="197"/>
      <c r="H71" s="198"/>
    </row>
    <row r="72" spans="1:9" ht="15.6">
      <c r="A72" s="12"/>
      <c r="B72" s="280" t="s">
        <v>161</v>
      </c>
      <c r="C72" s="280"/>
      <c r="D72" s="280"/>
      <c r="E72" s="280"/>
      <c r="F72" s="280"/>
      <c r="G72" s="280"/>
      <c r="H72" s="281"/>
    </row>
    <row r="73" spans="1:9" ht="15.6">
      <c r="A73" s="12"/>
      <c r="B73" s="280"/>
      <c r="C73" s="280"/>
      <c r="D73" s="280"/>
      <c r="E73" s="280"/>
      <c r="F73" s="280"/>
      <c r="G73" s="280"/>
      <c r="H73" s="281"/>
    </row>
    <row r="74" spans="1:9">
      <c r="A74" s="285" t="s">
        <v>162</v>
      </c>
      <c r="B74" s="286"/>
      <c r="C74" s="286"/>
      <c r="D74" s="286"/>
      <c r="E74" s="286"/>
      <c r="F74" s="286"/>
      <c r="G74" s="286"/>
      <c r="H74" s="287"/>
    </row>
    <row r="75" spans="1:9">
      <c r="A75" s="189"/>
      <c r="B75" s="186"/>
      <c r="C75" s="186"/>
      <c r="D75" s="186"/>
      <c r="E75" s="186"/>
      <c r="F75" s="186"/>
      <c r="G75" s="186"/>
      <c r="H75" s="187"/>
    </row>
    <row r="76" spans="1:9" ht="15.6">
      <c r="A76" s="40" t="s">
        <v>38</v>
      </c>
      <c r="B76" s="9"/>
      <c r="C76" s="9"/>
      <c r="D76" s="9"/>
      <c r="E76" s="9"/>
      <c r="F76" s="9"/>
      <c r="G76" s="9"/>
      <c r="H76" s="13"/>
    </row>
    <row r="77" spans="1:9" ht="15.6">
      <c r="A77" s="19" t="s">
        <v>9</v>
      </c>
      <c r="B77" s="9"/>
      <c r="C77" s="9"/>
      <c r="D77" s="9"/>
      <c r="E77" s="9"/>
      <c r="F77" s="9"/>
      <c r="G77" s="9"/>
      <c r="H77" s="13"/>
    </row>
    <row r="78" spans="1:9" ht="15.6">
      <c r="A78" s="12" t="s">
        <v>163</v>
      </c>
      <c r="B78" s="9"/>
      <c r="C78" s="9"/>
      <c r="D78" s="9"/>
      <c r="E78" s="9"/>
      <c r="F78" s="9"/>
      <c r="G78" s="9"/>
      <c r="H78" s="13"/>
    </row>
    <row r="79" spans="1:9" ht="15.6">
      <c r="A79" s="12" t="s">
        <v>33</v>
      </c>
      <c r="B79" s="9"/>
      <c r="C79" s="9"/>
      <c r="D79" s="9"/>
      <c r="E79" s="9"/>
      <c r="F79" s="9"/>
      <c r="G79" s="9"/>
      <c r="H79" s="13"/>
    </row>
    <row r="80" spans="1:9" ht="15.6">
      <c r="A80" s="12" t="s">
        <v>24</v>
      </c>
      <c r="B80" s="9"/>
      <c r="C80" s="9"/>
      <c r="D80" s="9"/>
      <c r="E80" s="9"/>
      <c r="F80" s="9"/>
      <c r="G80" s="9"/>
      <c r="H80" s="13"/>
    </row>
    <row r="81" spans="1:9" ht="15.6">
      <c r="A81" s="12"/>
      <c r="B81" s="9"/>
      <c r="C81" s="9"/>
      <c r="D81" s="9"/>
      <c r="E81" s="9"/>
      <c r="F81" s="9"/>
      <c r="G81" s="9"/>
      <c r="H81" s="13"/>
    </row>
    <row r="82" spans="1:9">
      <c r="A82" s="277" t="s">
        <v>48</v>
      </c>
      <c r="B82" s="278"/>
      <c r="C82" s="278"/>
      <c r="D82" s="278"/>
      <c r="E82" s="278"/>
      <c r="F82" s="278"/>
      <c r="G82" s="278"/>
      <c r="H82" s="279"/>
      <c r="I82" s="53" t="s">
        <v>94</v>
      </c>
    </row>
    <row r="83" spans="1:9">
      <c r="A83" s="277"/>
      <c r="B83" s="278"/>
      <c r="C83" s="278"/>
      <c r="D83" s="278"/>
      <c r="E83" s="278"/>
      <c r="F83" s="278"/>
      <c r="G83" s="278"/>
      <c r="H83" s="279"/>
    </row>
    <row r="84" spans="1:9">
      <c r="A84" s="277" t="s">
        <v>63</v>
      </c>
      <c r="B84" s="278"/>
      <c r="C84" s="278"/>
      <c r="D84" s="278"/>
      <c r="E84" s="278"/>
      <c r="F84" s="278"/>
      <c r="G84" s="278"/>
      <c r="H84" s="279"/>
    </row>
    <row r="85" spans="1:9">
      <c r="A85" s="277"/>
      <c r="B85" s="278"/>
      <c r="C85" s="278"/>
      <c r="D85" s="278"/>
      <c r="E85" s="278"/>
      <c r="F85" s="278"/>
      <c r="G85" s="278"/>
      <c r="H85" s="279"/>
    </row>
    <row r="86" spans="1:9" ht="15.6">
      <c r="A86" s="15"/>
      <c r="B86" s="9"/>
      <c r="C86" s="9"/>
      <c r="D86" s="9"/>
      <c r="E86" s="9"/>
      <c r="F86" s="9"/>
      <c r="G86" s="9"/>
      <c r="H86" s="13"/>
    </row>
    <row r="87" spans="1:9" ht="15.6">
      <c r="A87" s="12" t="s">
        <v>68</v>
      </c>
      <c r="B87" s="9"/>
      <c r="C87" s="9"/>
      <c r="D87" s="9"/>
      <c r="E87" s="9"/>
      <c r="F87" s="9"/>
      <c r="G87" s="9"/>
      <c r="H87" s="13"/>
    </row>
    <row r="88" spans="1:9">
      <c r="A88" s="282" t="s">
        <v>164</v>
      </c>
      <c r="B88" s="283"/>
      <c r="C88" s="283"/>
      <c r="D88" s="283"/>
      <c r="E88" s="283"/>
      <c r="F88" s="283"/>
      <c r="G88" s="283"/>
      <c r="H88" s="284"/>
    </row>
    <row r="89" spans="1:9">
      <c r="A89" s="282"/>
      <c r="B89" s="283"/>
      <c r="C89" s="283"/>
      <c r="D89" s="283"/>
      <c r="E89" s="283"/>
      <c r="F89" s="283"/>
      <c r="G89" s="283"/>
      <c r="H89" s="284"/>
    </row>
    <row r="90" spans="1:9" ht="15.6">
      <c r="A90" s="12"/>
      <c r="B90" s="9"/>
      <c r="C90" s="9"/>
      <c r="D90" s="9"/>
      <c r="E90" s="9"/>
      <c r="F90" s="9"/>
      <c r="G90" s="9"/>
      <c r="H90" s="13"/>
    </row>
    <row r="91" spans="1:9">
      <c r="A91" s="310" t="s">
        <v>85</v>
      </c>
      <c r="B91" s="311"/>
      <c r="C91" s="311"/>
      <c r="D91" s="311"/>
      <c r="E91" s="311"/>
      <c r="F91" s="311"/>
      <c r="G91" s="311"/>
      <c r="H91" s="312"/>
    </row>
    <row r="92" spans="1:9" ht="15" customHeight="1">
      <c r="A92" s="185" t="s">
        <v>165</v>
      </c>
      <c r="B92" s="35"/>
      <c r="C92" s="35"/>
      <c r="D92" s="35"/>
      <c r="E92" s="35"/>
      <c r="F92" s="35"/>
      <c r="G92" s="35"/>
      <c r="H92" s="36"/>
    </row>
    <row r="93" spans="1:9" ht="15" customHeight="1">
      <c r="A93" s="34"/>
      <c r="B93" s="37"/>
      <c r="C93" s="37"/>
      <c r="D93" s="37"/>
      <c r="E93" s="37"/>
      <c r="F93" s="37"/>
      <c r="G93" s="37"/>
      <c r="H93" s="38"/>
    </row>
    <row r="94" spans="1:9" ht="15" customHeight="1">
      <c r="A94" s="28" t="s">
        <v>28</v>
      </c>
      <c r="B94" s="37"/>
      <c r="C94" s="37"/>
      <c r="D94" s="37"/>
      <c r="E94" s="37"/>
      <c r="F94" s="37"/>
      <c r="G94" s="37"/>
      <c r="H94" s="38"/>
    </row>
    <row r="95" spans="1:9" ht="15.6">
      <c r="A95" s="199" t="s">
        <v>41</v>
      </c>
      <c r="B95" s="270" t="s">
        <v>81</v>
      </c>
      <c r="C95" s="270"/>
      <c r="D95" s="270"/>
      <c r="E95" s="270"/>
      <c r="F95" s="9"/>
      <c r="G95" s="9"/>
      <c r="H95" s="13"/>
    </row>
    <row r="96" spans="1:9" ht="15.6">
      <c r="A96" s="14"/>
      <c r="B96" s="9"/>
      <c r="C96" s="9"/>
      <c r="D96" s="9"/>
      <c r="E96" s="9"/>
      <c r="F96" s="9"/>
      <c r="G96" s="9"/>
      <c r="H96" s="13"/>
    </row>
    <row r="97" spans="1:9">
      <c r="A97" s="277" t="s">
        <v>166</v>
      </c>
      <c r="B97" s="278"/>
      <c r="C97" s="278"/>
      <c r="D97" s="278"/>
      <c r="E97" s="278"/>
      <c r="F97" s="278"/>
      <c r="G97" s="278"/>
      <c r="H97" s="279"/>
    </row>
    <row r="98" spans="1:9">
      <c r="A98" s="277"/>
      <c r="B98" s="278"/>
      <c r="C98" s="278"/>
      <c r="D98" s="278"/>
      <c r="E98" s="278"/>
      <c r="F98" s="278"/>
      <c r="G98" s="278"/>
      <c r="H98" s="279"/>
    </row>
    <row r="99" spans="1:9">
      <c r="A99" s="313" t="s">
        <v>167</v>
      </c>
      <c r="B99" s="314"/>
      <c r="C99" s="314"/>
      <c r="D99" s="314"/>
      <c r="E99" s="314"/>
      <c r="F99" s="314"/>
      <c r="G99" s="314"/>
      <c r="H99" s="315"/>
    </row>
    <row r="100" spans="1:9">
      <c r="A100" s="313"/>
      <c r="B100" s="314"/>
      <c r="C100" s="314"/>
      <c r="D100" s="314"/>
      <c r="E100" s="314"/>
      <c r="F100" s="314"/>
      <c r="G100" s="314"/>
      <c r="H100" s="315"/>
    </row>
    <row r="101" spans="1:9">
      <c r="A101" s="316" t="s">
        <v>169</v>
      </c>
      <c r="B101" s="317"/>
      <c r="C101" s="317"/>
      <c r="D101" s="317"/>
      <c r="E101" s="317"/>
      <c r="F101" s="317"/>
      <c r="G101" s="317"/>
      <c r="H101" s="318"/>
    </row>
    <row r="102" spans="1:9" s="53" customFormat="1">
      <c r="A102" s="316"/>
      <c r="B102" s="317"/>
      <c r="C102" s="317"/>
      <c r="D102" s="317"/>
      <c r="E102" s="317"/>
      <c r="F102" s="317"/>
      <c r="G102" s="317"/>
      <c r="H102" s="318"/>
    </row>
    <row r="103" spans="1:9" s="53" customFormat="1">
      <c r="A103" s="316"/>
      <c r="B103" s="317"/>
      <c r="C103" s="317"/>
      <c r="D103" s="317"/>
      <c r="E103" s="317"/>
      <c r="F103" s="317"/>
      <c r="G103" s="317"/>
      <c r="H103" s="318"/>
    </row>
    <row r="104" spans="1:9" ht="15" thickBot="1">
      <c r="A104" s="319"/>
      <c r="B104" s="320"/>
      <c r="C104" s="320"/>
      <c r="D104" s="320"/>
      <c r="E104" s="320"/>
      <c r="F104" s="320"/>
      <c r="G104" s="320"/>
      <c r="H104" s="321"/>
    </row>
    <row r="105" spans="1:9" ht="15.6">
      <c r="A105" s="191"/>
      <c r="B105" s="10"/>
      <c r="C105" s="10"/>
      <c r="D105" s="10"/>
      <c r="E105" s="10"/>
      <c r="F105" s="10"/>
      <c r="G105" s="10"/>
      <c r="H105" s="11"/>
    </row>
    <row r="106" spans="1:9" s="53" customFormat="1" ht="15" customHeight="1">
      <c r="A106" s="15"/>
      <c r="B106" s="9"/>
      <c r="C106" s="9"/>
      <c r="D106" s="9"/>
      <c r="E106" s="9"/>
      <c r="F106" s="9"/>
      <c r="G106" s="9"/>
      <c r="H106" s="13"/>
      <c r="I106"/>
    </row>
    <row r="107" spans="1:9" s="53" customFormat="1" ht="15" customHeight="1" thickBot="1">
      <c r="A107" s="183"/>
      <c r="B107" s="16"/>
      <c r="C107" s="16"/>
      <c r="D107" s="16"/>
      <c r="E107" s="16"/>
      <c r="F107" s="16"/>
      <c r="G107" s="16"/>
      <c r="H107" s="17"/>
      <c r="I107"/>
    </row>
    <row r="108" spans="1:9" ht="15.6">
      <c r="A108" s="200"/>
      <c r="B108" s="201" t="s">
        <v>84</v>
      </c>
      <c r="C108" s="10"/>
      <c r="D108" s="10"/>
      <c r="E108" s="10"/>
      <c r="F108" s="10"/>
      <c r="G108" s="10"/>
      <c r="H108" s="11"/>
    </row>
    <row r="109" spans="1:9" ht="15.6">
      <c r="A109" s="30" t="s">
        <v>168</v>
      </c>
      <c r="B109" s="9"/>
      <c r="C109" s="9"/>
      <c r="D109" s="9"/>
      <c r="E109" s="9"/>
      <c r="F109" s="9"/>
      <c r="G109" s="9"/>
      <c r="H109" s="13"/>
    </row>
    <row r="110" spans="1:9" ht="15.6">
      <c r="A110" s="30"/>
      <c r="B110" s="9"/>
      <c r="C110" s="9"/>
      <c r="D110" s="9"/>
      <c r="E110" s="9"/>
      <c r="F110" s="9"/>
      <c r="G110" s="9"/>
      <c r="H110" s="13"/>
    </row>
    <row r="111" spans="1:9" ht="15" customHeight="1">
      <c r="A111" s="288" t="s">
        <v>170</v>
      </c>
      <c r="B111" s="289"/>
      <c r="C111" s="289"/>
      <c r="D111" s="289"/>
      <c r="E111" s="289"/>
      <c r="F111" s="289"/>
      <c r="G111" s="289"/>
      <c r="H111" s="290"/>
      <c r="I111" s="234" t="s">
        <v>86</v>
      </c>
    </row>
    <row r="112" spans="1:9" ht="15" customHeight="1">
      <c r="A112" s="291"/>
      <c r="B112" s="289"/>
      <c r="C112" s="289"/>
      <c r="D112" s="289"/>
      <c r="E112" s="289"/>
      <c r="F112" s="289"/>
      <c r="G112" s="289"/>
      <c r="H112" s="290"/>
    </row>
    <row r="113" spans="1:8" s="53" customFormat="1">
      <c r="A113" s="291"/>
      <c r="B113" s="289"/>
      <c r="C113" s="289"/>
      <c r="D113" s="289"/>
      <c r="E113" s="289"/>
      <c r="F113" s="289"/>
      <c r="G113" s="289"/>
      <c r="H113" s="290"/>
    </row>
    <row r="114" spans="1:8" s="53" customFormat="1">
      <c r="A114" s="291"/>
      <c r="B114" s="289"/>
      <c r="C114" s="289"/>
      <c r="D114" s="289"/>
      <c r="E114" s="289"/>
      <c r="F114" s="289"/>
      <c r="G114" s="289"/>
      <c r="H114" s="290"/>
    </row>
    <row r="115" spans="1:8" s="53" customFormat="1" ht="15.6">
      <c r="A115" s="193"/>
      <c r="B115" s="194"/>
      <c r="C115" s="194"/>
      <c r="D115" s="194"/>
      <c r="E115" s="194"/>
      <c r="F115" s="194"/>
      <c r="G115" s="194"/>
      <c r="H115" s="195"/>
    </row>
    <row r="116" spans="1:8" ht="15.6">
      <c r="A116" s="176" t="s">
        <v>206</v>
      </c>
      <c r="B116" s="177"/>
      <c r="C116" s="177"/>
      <c r="D116" s="177"/>
      <c r="E116" s="177"/>
      <c r="F116" s="177"/>
      <c r="G116" s="177"/>
      <c r="H116" s="178"/>
    </row>
    <row r="117" spans="1:8" ht="15.6">
      <c r="A117" s="265" t="s">
        <v>209</v>
      </c>
      <c r="B117" s="177"/>
      <c r="C117" s="177"/>
      <c r="D117" s="177"/>
      <c r="E117" s="177"/>
      <c r="F117" s="177"/>
      <c r="G117" s="177"/>
      <c r="H117" s="178"/>
    </row>
    <row r="118" spans="1:8" ht="15.6">
      <c r="A118" s="41"/>
      <c r="B118" s="9"/>
      <c r="C118" s="9"/>
      <c r="D118" s="9"/>
      <c r="E118" s="9"/>
      <c r="F118" s="9"/>
      <c r="G118" s="9"/>
      <c r="H118" s="13"/>
    </row>
    <row r="119" spans="1:8">
      <c r="A119" s="322" t="s">
        <v>171</v>
      </c>
      <c r="B119" s="323"/>
      <c r="C119" s="323"/>
      <c r="D119" s="323"/>
      <c r="E119" s="323"/>
      <c r="F119" s="323"/>
      <c r="G119" s="323"/>
      <c r="H119" s="324"/>
    </row>
    <row r="120" spans="1:8">
      <c r="A120" s="322"/>
      <c r="B120" s="323"/>
      <c r="C120" s="323"/>
      <c r="D120" s="323"/>
      <c r="E120" s="323"/>
      <c r="F120" s="323"/>
      <c r="G120" s="323"/>
      <c r="H120" s="324"/>
    </row>
    <row r="121" spans="1:8" ht="15.6">
      <c r="A121" s="12"/>
      <c r="B121" s="9"/>
      <c r="C121" s="9"/>
      <c r="D121" s="9"/>
      <c r="E121" s="9"/>
      <c r="F121" s="9"/>
      <c r="G121" s="9"/>
      <c r="H121" s="13"/>
    </row>
    <row r="122" spans="1:8" ht="15.6">
      <c r="A122" s="176" t="s">
        <v>207</v>
      </c>
      <c r="B122" s="177"/>
      <c r="C122" s="177"/>
      <c r="D122" s="177"/>
      <c r="E122" s="177"/>
      <c r="F122" s="177"/>
      <c r="G122" s="177"/>
      <c r="H122" s="178"/>
    </row>
    <row r="123" spans="1:8" ht="15.6">
      <c r="A123" s="12"/>
      <c r="B123" s="9"/>
      <c r="C123" s="9"/>
      <c r="D123" s="9"/>
      <c r="E123" s="9"/>
      <c r="F123" s="9"/>
      <c r="G123" s="9"/>
      <c r="H123" s="13"/>
    </row>
    <row r="124" spans="1:8" ht="15.6">
      <c r="A124" s="41" t="s">
        <v>172</v>
      </c>
      <c r="B124" s="9"/>
      <c r="C124" s="9"/>
      <c r="D124" s="9"/>
      <c r="E124" s="9"/>
      <c r="F124" s="9"/>
      <c r="G124" s="9"/>
      <c r="H124" s="13"/>
    </row>
    <row r="125" spans="1:8" ht="15.6">
      <c r="A125" s="44"/>
      <c r="B125" s="43" t="s">
        <v>173</v>
      </c>
      <c r="C125" s="42"/>
      <c r="D125" s="9"/>
      <c r="E125" s="9"/>
      <c r="F125" s="9"/>
      <c r="G125" s="9"/>
      <c r="H125" s="13"/>
    </row>
    <row r="126" spans="1:8" ht="15.6">
      <c r="A126" s="44"/>
      <c r="B126" s="43" t="s">
        <v>174</v>
      </c>
      <c r="C126" s="42"/>
      <c r="D126" s="9"/>
      <c r="E126" s="9"/>
      <c r="F126" s="9"/>
      <c r="G126" s="9"/>
      <c r="H126" s="13"/>
    </row>
    <row r="127" spans="1:8" ht="15.6">
      <c r="A127" s="44"/>
      <c r="B127" s="43" t="s">
        <v>175</v>
      </c>
      <c r="C127" s="42"/>
      <c r="D127" s="9"/>
      <c r="E127" s="9"/>
      <c r="F127" s="9"/>
      <c r="G127" s="9"/>
      <c r="H127" s="13"/>
    </row>
    <row r="128" spans="1:8">
      <c r="A128" s="44"/>
      <c r="B128" s="9"/>
      <c r="C128" s="9"/>
      <c r="D128" s="9"/>
      <c r="E128" s="9"/>
      <c r="F128" s="9"/>
      <c r="G128" s="9"/>
      <c r="H128" s="13"/>
    </row>
    <row r="129" spans="1:8" ht="15.6">
      <c r="A129" s="179" t="s">
        <v>93</v>
      </c>
      <c r="B129" s="270" t="s">
        <v>160</v>
      </c>
      <c r="C129" s="270"/>
      <c r="D129" s="270"/>
      <c r="E129" s="197"/>
      <c r="F129" s="197"/>
      <c r="G129" s="197"/>
      <c r="H129" s="198"/>
    </row>
    <row r="130" spans="1:8" ht="15.6">
      <c r="A130" s="12"/>
      <c r="B130" s="280" t="s">
        <v>161</v>
      </c>
      <c r="C130" s="280"/>
      <c r="D130" s="280"/>
      <c r="E130" s="280"/>
      <c r="F130" s="280"/>
      <c r="G130" s="280"/>
      <c r="H130" s="281"/>
    </row>
    <row r="131" spans="1:8" ht="15.6">
      <c r="A131" s="12"/>
      <c r="B131" s="280"/>
      <c r="C131" s="280"/>
      <c r="D131" s="280"/>
      <c r="E131" s="280"/>
      <c r="F131" s="280"/>
      <c r="G131" s="280"/>
      <c r="H131" s="281"/>
    </row>
    <row r="132" spans="1:8">
      <c r="A132" s="285" t="s">
        <v>162</v>
      </c>
      <c r="B132" s="286"/>
      <c r="C132" s="286"/>
      <c r="D132" s="286"/>
      <c r="E132" s="286"/>
      <c r="F132" s="286"/>
      <c r="G132" s="286"/>
      <c r="H132" s="287"/>
    </row>
    <row r="133" spans="1:8" s="252" customFormat="1">
      <c r="A133" s="249"/>
      <c r="B133" s="250"/>
      <c r="C133" s="250"/>
      <c r="D133" s="250"/>
      <c r="E133" s="250"/>
      <c r="F133" s="250"/>
      <c r="G133" s="250"/>
      <c r="H133" s="251"/>
    </row>
    <row r="134" spans="1:8" s="241" customFormat="1" ht="18">
      <c r="A134" s="185" t="s">
        <v>176</v>
      </c>
      <c r="B134" s="239"/>
      <c r="C134" s="239"/>
      <c r="D134" s="239"/>
      <c r="E134" s="239"/>
      <c r="F134" s="239"/>
      <c r="G134" s="239"/>
      <c r="H134" s="240"/>
    </row>
    <row r="135" spans="1:8" s="238" customFormat="1" ht="15.6">
      <c r="A135" s="235" t="s">
        <v>87</v>
      </c>
      <c r="B135" s="236"/>
      <c r="C135" s="236"/>
      <c r="D135" s="236"/>
      <c r="E135" s="236"/>
      <c r="F135" s="236"/>
      <c r="G135" s="236"/>
      <c r="H135" s="237"/>
    </row>
    <row r="136" spans="1:8" s="238" customFormat="1" ht="15.6">
      <c r="A136" s="235" t="s">
        <v>88</v>
      </c>
      <c r="B136" s="236"/>
      <c r="C136" s="236"/>
      <c r="D136" s="236"/>
      <c r="E136" s="236"/>
      <c r="F136" s="236"/>
      <c r="G136" s="236"/>
      <c r="H136" s="237"/>
    </row>
    <row r="137" spans="1:8" ht="15.6">
      <c r="A137" s="242" t="s">
        <v>28</v>
      </c>
      <c r="B137" s="270"/>
      <c r="C137" s="270"/>
      <c r="D137" s="270"/>
      <c r="E137" s="270"/>
      <c r="F137" s="9"/>
      <c r="G137" s="9"/>
      <c r="H137" s="13"/>
    </row>
    <row r="138" spans="1:8" s="53" customFormat="1" ht="15.6">
      <c r="A138" s="199" t="s">
        <v>41</v>
      </c>
      <c r="B138" s="270" t="s">
        <v>81</v>
      </c>
      <c r="C138" s="270"/>
      <c r="D138" s="270"/>
      <c r="E138" s="270"/>
      <c r="F138" s="9"/>
      <c r="G138" s="9"/>
      <c r="H138" s="13"/>
    </row>
    <row r="139" spans="1:8" s="53" customFormat="1" ht="15.6">
      <c r="A139" s="14"/>
      <c r="B139" s="9"/>
      <c r="C139" s="9"/>
      <c r="D139" s="9"/>
      <c r="E139" s="9"/>
      <c r="F139" s="9"/>
      <c r="G139" s="9"/>
      <c r="H139" s="13"/>
    </row>
    <row r="140" spans="1:8" s="53" customFormat="1">
      <c r="A140" s="277" t="s">
        <v>152</v>
      </c>
      <c r="B140" s="278"/>
      <c r="C140" s="278"/>
      <c r="D140" s="278"/>
      <c r="E140" s="278"/>
      <c r="F140" s="278"/>
      <c r="G140" s="278"/>
      <c r="H140" s="279"/>
    </row>
    <row r="141" spans="1:8" s="53" customFormat="1" ht="15" thickBot="1">
      <c r="A141" s="277"/>
      <c r="B141" s="278"/>
      <c r="C141" s="278"/>
      <c r="D141" s="278"/>
      <c r="E141" s="278"/>
      <c r="F141" s="278"/>
      <c r="G141" s="278"/>
      <c r="H141" s="279"/>
    </row>
    <row r="142" spans="1:8" s="53" customFormat="1">
      <c r="A142" s="301" t="s">
        <v>177</v>
      </c>
      <c r="B142" s="302"/>
      <c r="C142" s="302"/>
      <c r="D142" s="302"/>
      <c r="E142" s="302"/>
      <c r="F142" s="302"/>
      <c r="G142" s="302"/>
      <c r="H142" s="303"/>
    </row>
    <row r="143" spans="1:8" s="53" customFormat="1">
      <c r="A143" s="304"/>
      <c r="B143" s="305"/>
      <c r="C143" s="305"/>
      <c r="D143" s="305"/>
      <c r="E143" s="305"/>
      <c r="F143" s="305"/>
      <c r="G143" s="305"/>
      <c r="H143" s="306"/>
    </row>
    <row r="144" spans="1:8" s="53" customFormat="1" ht="15.6">
      <c r="A144" s="243" t="s">
        <v>29</v>
      </c>
      <c r="B144" s="232"/>
      <c r="C144" s="232"/>
      <c r="D144" s="232"/>
      <c r="E144" s="232"/>
      <c r="F144" s="232"/>
      <c r="G144" s="232"/>
      <c r="H144" s="233"/>
    </row>
    <row r="145" spans="1:8" s="53" customFormat="1" ht="15.6">
      <c r="A145" s="199" t="s">
        <v>44</v>
      </c>
      <c r="B145" s="270" t="s">
        <v>142</v>
      </c>
      <c r="C145" s="270"/>
      <c r="D145" s="270"/>
      <c r="E145" s="270"/>
      <c r="F145" s="9"/>
      <c r="G145" s="9"/>
      <c r="H145" s="13"/>
    </row>
    <row r="146" spans="1:8" s="53" customFormat="1" ht="15.6">
      <c r="A146" s="192" t="s">
        <v>178</v>
      </c>
      <c r="B146" s="14"/>
      <c r="C146" s="9"/>
      <c r="D146" s="9"/>
      <c r="E146" s="9"/>
      <c r="F146" s="9"/>
      <c r="G146" s="9"/>
      <c r="H146" s="13"/>
    </row>
    <row r="147" spans="1:8" s="53" customFormat="1" ht="15.6">
      <c r="A147" s="12" t="s">
        <v>156</v>
      </c>
      <c r="B147" s="9"/>
      <c r="C147" s="9"/>
      <c r="D147" s="9"/>
      <c r="E147" s="9"/>
      <c r="F147" s="9"/>
      <c r="G147" s="9"/>
      <c r="H147" s="13"/>
    </row>
    <row r="148" spans="1:8" s="53" customFormat="1" ht="15.6">
      <c r="A148" s="12"/>
      <c r="B148" s="9"/>
      <c r="C148" s="9"/>
      <c r="D148" s="9"/>
      <c r="E148" s="9"/>
      <c r="F148" s="9"/>
      <c r="G148" s="9"/>
      <c r="H148" s="13"/>
    </row>
    <row r="149" spans="1:8" s="53" customFormat="1">
      <c r="A149" s="277" t="s">
        <v>157</v>
      </c>
      <c r="B149" s="278"/>
      <c r="C149" s="278"/>
      <c r="D149" s="278"/>
      <c r="E149" s="278"/>
      <c r="F149" s="278"/>
      <c r="G149" s="278"/>
      <c r="H149" s="279"/>
    </row>
    <row r="150" spans="1:8" s="53" customFormat="1">
      <c r="A150" s="277"/>
      <c r="B150" s="278"/>
      <c r="C150" s="278"/>
      <c r="D150" s="278"/>
      <c r="E150" s="278"/>
      <c r="F150" s="278"/>
      <c r="G150" s="278"/>
      <c r="H150" s="279"/>
    </row>
    <row r="151" spans="1:8" s="53" customFormat="1">
      <c r="A151" s="277" t="s">
        <v>158</v>
      </c>
      <c r="B151" s="278"/>
      <c r="C151" s="278"/>
      <c r="D151" s="278"/>
      <c r="E151" s="278"/>
      <c r="F151" s="278"/>
      <c r="G151" s="278"/>
      <c r="H151" s="279"/>
    </row>
    <row r="152" spans="1:8" s="53" customFormat="1">
      <c r="A152" s="277"/>
      <c r="B152" s="278"/>
      <c r="C152" s="278"/>
      <c r="D152" s="278"/>
      <c r="E152" s="278"/>
      <c r="F152" s="278"/>
      <c r="G152" s="278"/>
      <c r="H152" s="279"/>
    </row>
    <row r="153" spans="1:8" s="53" customFormat="1" ht="15.6">
      <c r="A153" s="12"/>
      <c r="B153" s="9"/>
      <c r="C153" s="9"/>
      <c r="D153" s="9"/>
      <c r="E153" s="9"/>
      <c r="F153" s="9"/>
      <c r="G153" s="9"/>
      <c r="H153" s="13"/>
    </row>
    <row r="154" spans="1:8" s="53" customFormat="1">
      <c r="A154" s="274" t="s">
        <v>159</v>
      </c>
      <c r="B154" s="275"/>
      <c r="C154" s="275"/>
      <c r="D154" s="275"/>
      <c r="E154" s="275"/>
      <c r="F154" s="275"/>
      <c r="G154" s="275"/>
      <c r="H154" s="276"/>
    </row>
    <row r="155" spans="1:8" s="53" customFormat="1" ht="15" thickBot="1">
      <c r="A155" s="274"/>
      <c r="B155" s="275"/>
      <c r="C155" s="275"/>
      <c r="D155" s="275"/>
      <c r="E155" s="275"/>
      <c r="F155" s="275"/>
      <c r="G155" s="275"/>
      <c r="H155" s="276"/>
    </row>
    <row r="156" spans="1:8" s="53" customFormat="1" ht="15.6">
      <c r="A156" s="191"/>
      <c r="B156" s="10"/>
      <c r="C156" s="10"/>
      <c r="D156" s="10"/>
      <c r="E156" s="10"/>
      <c r="F156" s="10"/>
      <c r="G156" s="10"/>
      <c r="H156" s="11"/>
    </row>
    <row r="157" spans="1:8" s="53" customFormat="1" ht="15" customHeight="1">
      <c r="A157" s="15"/>
      <c r="B157" s="9"/>
      <c r="C157" s="9"/>
      <c r="D157" s="9"/>
      <c r="E157" s="9"/>
      <c r="F157" s="9"/>
      <c r="G157" s="9"/>
      <c r="H157" s="13"/>
    </row>
    <row r="158" spans="1:8" s="53" customFormat="1" ht="15" customHeight="1" thickBot="1">
      <c r="A158" s="183"/>
      <c r="B158" s="16"/>
      <c r="C158" s="16"/>
      <c r="D158" s="16"/>
      <c r="E158" s="16"/>
      <c r="F158" s="16"/>
      <c r="G158" s="16"/>
      <c r="H158" s="17"/>
    </row>
    <row r="159" spans="1:8" ht="15.6">
      <c r="A159" s="28" t="s">
        <v>89</v>
      </c>
      <c r="B159" s="9"/>
      <c r="C159" s="9"/>
      <c r="D159" s="9"/>
      <c r="E159" s="9"/>
      <c r="F159" s="9"/>
      <c r="G159" s="9"/>
      <c r="H159" s="13"/>
    </row>
    <row r="160" spans="1:8" s="248" customFormat="1" ht="15.6">
      <c r="A160" s="184" t="s">
        <v>200</v>
      </c>
      <c r="B160" s="246"/>
      <c r="C160" s="246"/>
      <c r="D160" s="246"/>
      <c r="E160" s="246"/>
      <c r="F160" s="246"/>
      <c r="G160" s="246"/>
      <c r="H160" s="247"/>
    </row>
    <row r="161" spans="1:8" s="253" customFormat="1" ht="15.6">
      <c r="A161" s="41"/>
      <c r="B161" s="244"/>
      <c r="C161" s="244"/>
      <c r="D161" s="244"/>
      <c r="E161" s="244"/>
      <c r="F161" s="244"/>
      <c r="G161" s="244"/>
      <c r="H161" s="245"/>
    </row>
    <row r="162" spans="1:8" s="138" customFormat="1" ht="15.6">
      <c r="A162" s="28" t="s">
        <v>90</v>
      </c>
      <c r="B162" s="244"/>
      <c r="C162" s="244"/>
      <c r="D162" s="244"/>
      <c r="E162" s="244"/>
      <c r="F162" s="244"/>
      <c r="G162" s="244"/>
      <c r="H162" s="245"/>
    </row>
    <row r="163" spans="1:8" s="138" customFormat="1" ht="15.6">
      <c r="A163" s="41" t="s">
        <v>91</v>
      </c>
      <c r="B163" s="244"/>
      <c r="C163" s="244"/>
      <c r="D163" s="244"/>
      <c r="E163" s="244"/>
      <c r="F163" s="244"/>
      <c r="G163" s="244"/>
      <c r="H163" s="245"/>
    </row>
    <row r="164" spans="1:8" s="138" customFormat="1" ht="15.6">
      <c r="A164" s="28"/>
      <c r="B164" s="244"/>
      <c r="C164" s="244"/>
      <c r="D164" s="244"/>
      <c r="E164" s="244"/>
      <c r="F164" s="244"/>
      <c r="G164" s="244"/>
      <c r="H164" s="245"/>
    </row>
    <row r="165" spans="1:8" s="53" customFormat="1" ht="15.6">
      <c r="A165" s="176" t="s">
        <v>199</v>
      </c>
      <c r="B165" s="177"/>
      <c r="C165" s="177"/>
      <c r="D165" s="177"/>
      <c r="E165" s="177"/>
      <c r="F165" s="177"/>
      <c r="G165" s="177"/>
      <c r="H165" s="178"/>
    </row>
    <row r="166" spans="1:8" s="53" customFormat="1" ht="15.6">
      <c r="A166" s="176" t="s">
        <v>210</v>
      </c>
      <c r="B166" s="177"/>
      <c r="C166" s="177"/>
      <c r="D166" s="177"/>
      <c r="E166" s="177"/>
      <c r="F166" s="177"/>
      <c r="G166" s="177"/>
      <c r="H166" s="178"/>
    </row>
    <row r="167" spans="1:8" s="53" customFormat="1" ht="15.6">
      <c r="A167" s="176" t="s">
        <v>203</v>
      </c>
      <c r="B167" s="177"/>
      <c r="C167" s="177"/>
      <c r="D167" s="177"/>
      <c r="E167" s="177"/>
      <c r="F167" s="177"/>
      <c r="G167" s="177"/>
      <c r="H167" s="178"/>
    </row>
    <row r="168" spans="1:8" s="53" customFormat="1" ht="15.6">
      <c r="A168" s="265" t="s">
        <v>202</v>
      </c>
      <c r="B168" s="177"/>
      <c r="C168" s="177"/>
      <c r="D168" s="177"/>
      <c r="E168" s="177"/>
      <c r="F168" s="177"/>
      <c r="G168" s="177"/>
      <c r="H168" s="178"/>
    </row>
    <row r="169" spans="1:8" s="252" customFormat="1" ht="15.6">
      <c r="A169" s="12"/>
      <c r="B169" s="9"/>
      <c r="C169" s="9"/>
      <c r="D169" s="9"/>
      <c r="E169" s="9"/>
      <c r="F169" s="9"/>
      <c r="G169" s="9"/>
      <c r="H169" s="13"/>
    </row>
    <row r="170" spans="1:8" s="53" customFormat="1" ht="15.6">
      <c r="A170" s="41" t="s">
        <v>172</v>
      </c>
      <c r="B170" s="9"/>
      <c r="C170" s="9"/>
      <c r="D170" s="9"/>
      <c r="E170" s="9"/>
      <c r="F170" s="9"/>
      <c r="G170" s="9"/>
      <c r="H170" s="13"/>
    </row>
    <row r="171" spans="1:8" s="53" customFormat="1" ht="15.6">
      <c r="A171" s="44"/>
      <c r="B171" s="43" t="s">
        <v>173</v>
      </c>
      <c r="C171" s="42"/>
      <c r="D171" s="9"/>
      <c r="E171" s="9"/>
      <c r="F171" s="9"/>
      <c r="G171" s="9"/>
      <c r="H171" s="13"/>
    </row>
    <row r="172" spans="1:8" s="53" customFormat="1" ht="15.6">
      <c r="A172" s="44"/>
      <c r="B172" s="43" t="s">
        <v>174</v>
      </c>
      <c r="C172" s="42"/>
      <c r="D172" s="9"/>
      <c r="E172" s="9"/>
      <c r="F172" s="9"/>
      <c r="G172" s="9"/>
      <c r="H172" s="13"/>
    </row>
    <row r="173" spans="1:8" s="53" customFormat="1" ht="15.6">
      <c r="A173" s="44"/>
      <c r="B173" s="43" t="s">
        <v>175</v>
      </c>
      <c r="C173" s="42"/>
      <c r="D173" s="9"/>
      <c r="E173" s="9"/>
      <c r="F173" s="9"/>
      <c r="G173" s="9"/>
      <c r="H173" s="13"/>
    </row>
    <row r="174" spans="1:8" ht="15" customHeight="1">
      <c r="A174" s="12"/>
      <c r="B174" s="9"/>
      <c r="C174" s="9"/>
      <c r="D174" s="9"/>
      <c r="E174" s="9"/>
      <c r="F174" s="9"/>
      <c r="G174" s="9"/>
      <c r="H174" s="13"/>
    </row>
    <row r="175" spans="1:8" ht="15" customHeight="1" thickBot="1">
      <c r="A175" s="183" t="s">
        <v>92</v>
      </c>
      <c r="B175" s="190"/>
      <c r="C175" s="16"/>
      <c r="D175" s="16"/>
      <c r="E175" s="16"/>
      <c r="F175" s="16"/>
      <c r="G175" s="16"/>
      <c r="H175" s="17"/>
    </row>
    <row r="176" spans="1:8" ht="15" customHeight="1"/>
    <row r="177" ht="15" customHeight="1"/>
  </sheetData>
  <sheetProtection password="CC30" sheet="1" objects="1" scenarios="1"/>
  <mergeCells count="44">
    <mergeCell ref="A63:H64"/>
    <mergeCell ref="A154:H155"/>
    <mergeCell ref="B145:E145"/>
    <mergeCell ref="B129:D129"/>
    <mergeCell ref="B130:H131"/>
    <mergeCell ref="A132:H132"/>
    <mergeCell ref="B137:E137"/>
    <mergeCell ref="B138:E138"/>
    <mergeCell ref="A140:H141"/>
    <mergeCell ref="A142:H143"/>
    <mergeCell ref="A151:H152"/>
    <mergeCell ref="A91:H91"/>
    <mergeCell ref="A99:H100"/>
    <mergeCell ref="A101:H104"/>
    <mergeCell ref="A119:H120"/>
    <mergeCell ref="A97:H98"/>
    <mergeCell ref="A111:H114"/>
    <mergeCell ref="A149:H150"/>
    <mergeCell ref="A48:H49"/>
    <mergeCell ref="B24:D24"/>
    <mergeCell ref="B58:E58"/>
    <mergeCell ref="A27:A28"/>
    <mergeCell ref="B27:H28"/>
    <mergeCell ref="A30:H31"/>
    <mergeCell ref="A43:H44"/>
    <mergeCell ref="A55:H56"/>
    <mergeCell ref="B46:E46"/>
    <mergeCell ref="A50:H51"/>
    <mergeCell ref="A65:H66"/>
    <mergeCell ref="A68:H69"/>
    <mergeCell ref="B95:E95"/>
    <mergeCell ref="A82:H83"/>
    <mergeCell ref="A84:H85"/>
    <mergeCell ref="B71:D71"/>
    <mergeCell ref="B72:H73"/>
    <mergeCell ref="A88:H89"/>
    <mergeCell ref="A74:H74"/>
    <mergeCell ref="A3:H3"/>
    <mergeCell ref="B20:E20"/>
    <mergeCell ref="B21:E21"/>
    <mergeCell ref="B22:F22"/>
    <mergeCell ref="B23:D23"/>
    <mergeCell ref="A4:H5"/>
    <mergeCell ref="A15:H16"/>
  </mergeCells>
  <hyperlinks>
    <hyperlink ref="A91:H91" location="'SY 13-14 Price Calculator'!A1" display="Go to SY 2013-14 Price Calculator"/>
    <hyperlink ref="B20" location="'SY 2011-12 Price Requirement'!A1" display="Tab 1: SY 2011-12 Price Requirement"/>
    <hyperlink ref="B21" location="Instructions!A1" display="Tab 2: SY 2012-13 Price Requirement"/>
    <hyperlink ref="B22" location="Instructions!A1" display="Tab 3: SY 2012-13 Non-Federal Calculator "/>
    <hyperlink ref="B23" location="Instructions!A1" display="SY 2010-11 Price Calculator"/>
    <hyperlink ref="B20:E20" location="'Unrounded Requirement Finder'!A1" display="Unrounded Requirement Finder"/>
    <hyperlink ref="B21:E21" location="'SY 14-15 Price Calculator'!A1" display="SY 2014-15 Price Calculator"/>
    <hyperlink ref="B22:F22" location="'SY 14-15 NonFederal Calculator'!A1" display="SY 2014-15 Non-Federal Calculator "/>
    <hyperlink ref="B23:D23" location="'SY 14-15 Split Calculator'!A1" display="SY 2014-15 Split Calculator"/>
    <hyperlink ref="B58" location="Instructions!A1" display="Tab 2: SY 2012-13 Price Requirement"/>
    <hyperlink ref="B58:E58" location="'SY 14-15 Price Calculator'!A1" display="SY 2014-15 Price Calculator"/>
    <hyperlink ref="B46" location="'SY 2011-12 Price Requirement'!A1" display="Tab 1: SY 2011-12 Price Requirement"/>
    <hyperlink ref="B46:E46" location="'Unrounded Requirement Finder'!A1" display="Unrounded Requirement Finder"/>
    <hyperlink ref="B24" location="'SY 2011-12 Price Calculator'!A1" display="SY 2011-12 Price Calculator"/>
    <hyperlink ref="B71" location="'SY2012-2013 REPORT'!A1" display="SY2012-2013 REPORT"/>
    <hyperlink ref="B95" location="'SY 2011-12 Price Requirement'!A1" display="Tab 1: SY 2011-12 Price Requirement"/>
    <hyperlink ref="B95:E95" location="'Unrounded Requirement Finder'!A1" display="Unrounded Requirement Finder"/>
    <hyperlink ref="B129" location="'SY2012-2013 REPORT'!A1" display="SY2012-2013 REPORT"/>
    <hyperlink ref="B24:D24" location="'SY2014-2015 REPORT'!A1" display="SY 2014-15 REPORT"/>
    <hyperlink ref="B71:D71" location="'SY2014-2015 REPORT'!A1" display="SY2014-2015 REPORT"/>
    <hyperlink ref="B129:D129" location="'SY2014-2015 REPORT'!A1" display="SY2014-2015 REPORT"/>
    <hyperlink ref="B138" location="'SY 2011-12 Price Requirement'!A1" display="Tab 1: SY 2011-12 Price Requirement"/>
    <hyperlink ref="B138:E138" location="'Unrounded Requirement Finder'!A1" display="Unrounded Requirement Finder"/>
    <hyperlink ref="B145" location="Instructions!A1" display="Tab 2: SY 2012-13 Price Requirement"/>
    <hyperlink ref="B145:E145" location="'SY 14-15 Split Calculator'!A1" display="SY 2014-15 Split Calculator"/>
  </hyperlinks>
  <pageMargins left="0.7" right="0.7" top="0.75" bottom="0.75" header="0.3" footer="0.3"/>
  <pageSetup scale="85" orientation="portrait" r:id="rId1"/>
  <headerFooter>
    <oddHeader>&amp;RAttachment A,  Memo No. 064-14
March 21, 2014</oddHeader>
  </headerFooter>
  <drawing r:id="rId2"/>
</worksheet>
</file>

<file path=xl/worksheets/sheet10.xml><?xml version="1.0" encoding="utf-8"?>
<worksheet xmlns="http://schemas.openxmlformats.org/spreadsheetml/2006/main" xmlns:r="http://schemas.openxmlformats.org/officeDocument/2006/relationships">
  <sheetPr codeName="Sheet5"/>
  <dimension ref="A1:J503"/>
  <sheetViews>
    <sheetView zoomScale="80" zoomScaleNormal="80" workbookViewId="0">
      <pane ySplit="1" topLeftCell="A213" activePane="bottomLeft" state="frozen"/>
      <selection pane="bottomLeft" activeCell="F241" sqref="F241"/>
    </sheetView>
  </sheetViews>
  <sheetFormatPr defaultRowHeight="14.4"/>
  <cols>
    <col min="1" max="1" width="23" style="8" bestFit="1" customWidth="1"/>
    <col min="2" max="2" width="16.33203125" customWidth="1"/>
    <col min="3" max="3" width="10.5546875" customWidth="1"/>
    <col min="4" max="4" width="21.44140625" customWidth="1"/>
    <col min="5" max="5" width="16.33203125" customWidth="1"/>
    <col min="6" max="6" width="25.33203125" customWidth="1"/>
    <col min="7" max="7" width="12.33203125" bestFit="1" customWidth="1"/>
    <col min="8" max="8" width="26.109375" customWidth="1"/>
    <col min="9" max="9" width="19.88671875" bestFit="1" customWidth="1"/>
    <col min="10" max="10" width="50.44140625" bestFit="1" customWidth="1"/>
  </cols>
  <sheetData>
    <row r="1" spans="1:10" ht="18">
      <c r="A1" s="1" t="s">
        <v>0</v>
      </c>
      <c r="B1" s="2" t="s">
        <v>1</v>
      </c>
      <c r="C1" s="2" t="s">
        <v>2</v>
      </c>
      <c r="D1" s="2" t="s">
        <v>3</v>
      </c>
      <c r="E1" s="2" t="s">
        <v>4</v>
      </c>
      <c r="F1" s="2" t="s">
        <v>5</v>
      </c>
      <c r="G1" s="2" t="s">
        <v>6</v>
      </c>
      <c r="H1" s="2" t="s">
        <v>7</v>
      </c>
      <c r="I1" s="3" t="s">
        <v>8</v>
      </c>
    </row>
    <row r="2" spans="1:10">
      <c r="A2" s="4">
        <v>0</v>
      </c>
      <c r="B2" s="5">
        <v>0.02</v>
      </c>
      <c r="C2" s="5">
        <v>1.14E-2</v>
      </c>
      <c r="D2" s="5">
        <f>B2+C2</f>
        <v>3.1399999999999997E-2</v>
      </c>
      <c r="E2" s="5">
        <f>A2*D2</f>
        <v>0</v>
      </c>
      <c r="F2" s="5">
        <f>A2+E2</f>
        <v>0</v>
      </c>
      <c r="G2" s="5">
        <f t="shared" ref="G2:H17" si="0">FLOOR(F2,0.05)</f>
        <v>0</v>
      </c>
      <c r="H2" s="5">
        <f t="shared" si="0"/>
        <v>0</v>
      </c>
      <c r="I2" s="6">
        <f>H2-A2</f>
        <v>0</v>
      </c>
      <c r="J2" s="8"/>
    </row>
    <row r="3" spans="1:10">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sheetPr codeName="Sheet3"/>
  <dimension ref="A1:IS34"/>
  <sheetViews>
    <sheetView showGridLines="0" zoomScaleNormal="100" workbookViewId="0">
      <selection activeCell="E8" sqref="E8"/>
    </sheetView>
  </sheetViews>
  <sheetFormatPr defaultColWidth="0" defaultRowHeight="14.4" zeroHeight="1"/>
  <cols>
    <col min="1" max="1" width="9.109375" style="67" customWidth="1"/>
    <col min="2" max="2" width="9.109375" style="68" customWidth="1"/>
    <col min="3" max="3" width="19" style="68" customWidth="1"/>
    <col min="4" max="4" width="23.44140625" style="68" customWidth="1"/>
    <col min="5" max="5" width="25.109375" style="68" customWidth="1"/>
    <col min="6" max="6" width="9.109375" style="68" customWidth="1"/>
    <col min="7" max="8" width="0" style="68" hidden="1" customWidth="1"/>
    <col min="9" max="253" width="9.109375" style="68" hidden="1" customWidth="1"/>
    <col min="254" max="16384" width="0" style="68" hidden="1"/>
  </cols>
  <sheetData>
    <row r="1" spans="2:11" ht="19.5" customHeight="1">
      <c r="B1" s="67"/>
      <c r="C1" s="67"/>
      <c r="D1" s="67"/>
      <c r="E1" s="67"/>
      <c r="F1" s="325"/>
      <c r="G1" s="67"/>
      <c r="H1" s="67"/>
      <c r="I1" s="67"/>
      <c r="J1" s="67"/>
      <c r="K1" s="67"/>
    </row>
    <row r="2" spans="2:11" ht="26.25" customHeight="1">
      <c r="B2" s="67"/>
      <c r="C2" s="67"/>
      <c r="D2" s="67"/>
      <c r="E2" s="116"/>
      <c r="F2" s="325"/>
      <c r="G2" s="67"/>
      <c r="H2" s="67"/>
      <c r="I2" s="67"/>
      <c r="J2" s="67"/>
      <c r="K2" s="67"/>
    </row>
    <row r="3" spans="2:11" ht="12.9" customHeight="1" thickBot="1">
      <c r="B3" s="67"/>
      <c r="C3" s="67"/>
      <c r="D3" s="67"/>
      <c r="E3" s="116"/>
      <c r="F3" s="209"/>
      <c r="G3" s="67"/>
      <c r="H3" s="67"/>
      <c r="I3" s="67"/>
      <c r="J3" s="67"/>
      <c r="K3" s="67"/>
    </row>
    <row r="4" spans="2:11" ht="26.25" customHeight="1">
      <c r="B4" s="350" t="s">
        <v>28</v>
      </c>
      <c r="C4" s="351"/>
      <c r="D4" s="352"/>
      <c r="E4" s="116"/>
      <c r="F4" s="203"/>
      <c r="G4" s="67"/>
      <c r="H4" s="67"/>
      <c r="I4" s="67"/>
      <c r="J4" s="67"/>
      <c r="K4" s="67"/>
    </row>
    <row r="5" spans="2:11" ht="66" customHeight="1">
      <c r="B5" s="359" t="s">
        <v>97</v>
      </c>
      <c r="C5" s="360"/>
      <c r="D5" s="231" t="s">
        <v>96</v>
      </c>
      <c r="E5" s="116"/>
      <c r="F5" s="203"/>
      <c r="G5" s="67"/>
      <c r="H5" s="67"/>
      <c r="I5" s="67"/>
      <c r="J5" s="67"/>
      <c r="K5" s="67"/>
    </row>
    <row r="6" spans="2:11" ht="75.75" customHeight="1">
      <c r="B6" s="361" t="s">
        <v>98</v>
      </c>
      <c r="C6" s="362"/>
      <c r="D6" s="208" t="s">
        <v>32</v>
      </c>
      <c r="E6" s="116"/>
      <c r="F6" s="203"/>
      <c r="G6" s="67"/>
      <c r="H6" s="67"/>
      <c r="I6" s="67"/>
      <c r="J6" s="67"/>
      <c r="K6" s="67"/>
    </row>
    <row r="7" spans="2:11" ht="26.25" customHeight="1">
      <c r="B7" s="363"/>
      <c r="C7" s="364"/>
      <c r="D7" s="226">
        <f>ROUND(IF(B7&gt;=2.65,2.65,IF(((B7*0.0427)+B7)&gt;=2.65,2.65,(B7*0.0427)+B7)),2)</f>
        <v>0</v>
      </c>
      <c r="E7" s="116"/>
      <c r="F7" s="203"/>
      <c r="G7" s="67"/>
      <c r="H7" s="67"/>
      <c r="I7" s="67"/>
      <c r="J7" s="67"/>
      <c r="K7" s="67"/>
    </row>
    <row r="8" spans="2:11" ht="42" customHeight="1" thickBot="1">
      <c r="B8" s="353" t="s">
        <v>99</v>
      </c>
      <c r="C8" s="354"/>
      <c r="D8" s="355"/>
      <c r="E8" s="116"/>
      <c r="F8" s="203"/>
      <c r="G8" s="67"/>
      <c r="H8" s="67"/>
      <c r="I8" s="67"/>
      <c r="J8" s="67"/>
      <c r="K8" s="67"/>
    </row>
    <row r="9" spans="2:11" ht="26.25" customHeight="1" thickBot="1">
      <c r="B9" s="67"/>
      <c r="C9" s="67"/>
      <c r="D9" s="67"/>
      <c r="E9" s="116"/>
      <c r="F9" s="203"/>
      <c r="G9" s="67"/>
      <c r="H9" s="67"/>
      <c r="I9" s="67"/>
      <c r="J9" s="67"/>
      <c r="K9" s="67"/>
    </row>
    <row r="10" spans="2:11" ht="59.25" customHeight="1" thickBot="1">
      <c r="B10" s="338" t="s">
        <v>181</v>
      </c>
      <c r="C10" s="339"/>
      <c r="D10" s="339"/>
      <c r="E10" s="340"/>
      <c r="F10" s="204"/>
      <c r="G10" s="67"/>
      <c r="H10" s="67"/>
      <c r="I10" s="67"/>
      <c r="J10" s="67"/>
      <c r="K10" s="67"/>
    </row>
    <row r="11" spans="2:11" ht="18.600000000000001" thickBot="1">
      <c r="B11" s="329" t="s">
        <v>70</v>
      </c>
      <c r="C11" s="330"/>
      <c r="D11" s="330"/>
      <c r="E11" s="331"/>
      <c r="F11" s="75"/>
      <c r="G11" s="67"/>
      <c r="H11" s="67"/>
      <c r="I11" s="67"/>
      <c r="J11" s="67"/>
      <c r="K11" s="67"/>
    </row>
    <row r="12" spans="2:11" ht="51" customHeight="1" thickBot="1">
      <c r="B12" s="365" t="s">
        <v>72</v>
      </c>
      <c r="C12" s="366"/>
      <c r="D12" s="366"/>
      <c r="E12" s="367"/>
      <c r="F12" s="75"/>
      <c r="G12" s="67"/>
      <c r="H12" s="67"/>
      <c r="I12" s="67"/>
      <c r="J12" s="67"/>
      <c r="K12" s="67"/>
    </row>
    <row r="13" spans="2:11" ht="20.25" customHeight="1">
      <c r="B13" s="345" t="s">
        <v>39</v>
      </c>
      <c r="C13" s="346"/>
      <c r="D13" s="341" t="s">
        <v>71</v>
      </c>
      <c r="E13" s="342"/>
      <c r="F13" s="118"/>
      <c r="G13" s="67"/>
      <c r="H13" s="67"/>
      <c r="I13" s="67"/>
      <c r="J13" s="67"/>
      <c r="K13" s="67"/>
    </row>
    <row r="14" spans="2:11" ht="67.5" customHeight="1">
      <c r="B14" s="347"/>
      <c r="C14" s="348"/>
      <c r="D14" s="205" t="s">
        <v>193</v>
      </c>
      <c r="E14" s="227" t="s">
        <v>192</v>
      </c>
      <c r="F14" s="118"/>
      <c r="G14" s="67"/>
      <c r="H14" s="67"/>
      <c r="I14" s="67"/>
      <c r="J14" s="67"/>
      <c r="K14" s="67"/>
    </row>
    <row r="15" spans="2:11" ht="36.75" customHeight="1" thickBot="1">
      <c r="B15" s="343"/>
      <c r="C15" s="344"/>
      <c r="D15" s="266">
        <f>ROUND(IF(D16&gt;=2.51,2.51,IF(((D16*0.0418)+D16)&gt;=2.51,2.51,(D16*0.0418)+D16)),2)</f>
        <v>0</v>
      </c>
      <c r="E15" s="206">
        <f>ROUND(IF(D15&gt;=2.59,2.59,IF(((D15*0.0493)+D15)&gt;=2.59,2.59,(D15*0.0493)+D15)),2)</f>
        <v>0</v>
      </c>
      <c r="F15" s="139"/>
      <c r="G15" s="67"/>
      <c r="H15" s="67"/>
      <c r="I15" s="67"/>
      <c r="J15" s="67"/>
      <c r="K15" s="67"/>
    </row>
    <row r="16" spans="2:11" ht="36.75" hidden="1" customHeight="1" thickBot="1">
      <c r="B16" s="260"/>
      <c r="C16" s="261"/>
      <c r="D16" s="262">
        <f>ROUND(IF(B15&gt;=2.46,2.46,IF((((B15*0.0314)+B15)&gt;=2.46),2.46, (B15*0.0314)+B15)),2)</f>
        <v>0</v>
      </c>
      <c r="E16" s="263"/>
      <c r="F16" s="139"/>
      <c r="G16" s="67"/>
      <c r="H16" s="67"/>
      <c r="I16" s="67"/>
      <c r="J16" s="67"/>
      <c r="K16" s="67"/>
    </row>
    <row r="17" spans="1:11" ht="31.5" customHeight="1">
      <c r="B17" s="332" t="s">
        <v>95</v>
      </c>
      <c r="C17" s="333"/>
      <c r="D17" s="333"/>
      <c r="E17" s="334"/>
      <c r="F17" s="75"/>
      <c r="G17" s="67"/>
      <c r="H17" s="67"/>
      <c r="I17" s="67"/>
      <c r="J17" s="67"/>
      <c r="K17" s="67"/>
    </row>
    <row r="18" spans="1:11" ht="27.15" customHeight="1" thickBot="1">
      <c r="B18" s="335"/>
      <c r="C18" s="336"/>
      <c r="D18" s="336"/>
      <c r="E18" s="337"/>
      <c r="F18" s="75"/>
      <c r="G18" s="67"/>
      <c r="H18" s="67"/>
      <c r="I18" s="67"/>
      <c r="J18" s="67"/>
      <c r="K18" s="67"/>
    </row>
    <row r="19" spans="1:11" ht="27.15" customHeight="1" thickBot="1">
      <c r="B19" s="264"/>
      <c r="C19" s="356" t="s">
        <v>194</v>
      </c>
      <c r="D19" s="357"/>
      <c r="E19" s="358"/>
      <c r="F19" s="75"/>
      <c r="G19" s="67"/>
      <c r="H19" s="67"/>
      <c r="I19" s="67"/>
      <c r="J19" s="67"/>
      <c r="K19" s="67"/>
    </row>
    <row r="20" spans="1:11" ht="22.5" customHeight="1">
      <c r="B20" s="76"/>
      <c r="C20" s="76"/>
      <c r="D20" s="76"/>
      <c r="E20" s="76"/>
      <c r="F20" s="67"/>
      <c r="G20" s="67"/>
      <c r="H20" s="67"/>
      <c r="I20" s="67"/>
      <c r="J20" s="67"/>
      <c r="K20" s="67"/>
    </row>
    <row r="21" spans="1:11" ht="25.5" customHeight="1" thickBot="1">
      <c r="B21" s="349" t="s">
        <v>36</v>
      </c>
      <c r="C21" s="349"/>
      <c r="D21" s="349"/>
      <c r="E21" s="349"/>
      <c r="F21" s="67"/>
      <c r="G21" s="67"/>
      <c r="H21" s="67"/>
      <c r="I21" s="67"/>
      <c r="J21" s="67"/>
      <c r="K21" s="67"/>
    </row>
    <row r="22" spans="1:11" ht="27.75" customHeight="1" thickBot="1">
      <c r="B22" s="326" t="s">
        <v>100</v>
      </c>
      <c r="C22" s="327"/>
      <c r="D22" s="327"/>
      <c r="E22" s="328"/>
      <c r="F22" s="67"/>
      <c r="G22" s="67"/>
      <c r="H22" s="67"/>
      <c r="I22" s="67"/>
      <c r="J22" s="67"/>
      <c r="K22" s="67"/>
    </row>
    <row r="23" spans="1:11" ht="27.75" customHeight="1" thickBot="1">
      <c r="B23" s="326" t="s">
        <v>190</v>
      </c>
      <c r="C23" s="327"/>
      <c r="D23" s="327"/>
      <c r="E23" s="328"/>
      <c r="F23" s="67"/>
      <c r="G23" s="67"/>
      <c r="H23" s="67"/>
      <c r="I23" s="67"/>
      <c r="J23" s="67"/>
      <c r="K23" s="67"/>
    </row>
    <row r="24" spans="1:11" ht="27.75" customHeight="1" thickBot="1">
      <c r="B24" s="326" t="s">
        <v>101</v>
      </c>
      <c r="C24" s="327"/>
      <c r="D24" s="327"/>
      <c r="E24" s="328"/>
      <c r="F24" s="67"/>
      <c r="G24" s="67"/>
      <c r="H24" s="67"/>
      <c r="I24" s="67"/>
      <c r="J24" s="67"/>
      <c r="K24" s="67"/>
    </row>
    <row r="25" spans="1:11" ht="27.75" customHeight="1">
      <c r="B25" s="50"/>
      <c r="C25" s="50"/>
      <c r="D25" s="119" t="s">
        <v>37</v>
      </c>
      <c r="E25" s="50"/>
      <c r="F25" s="67"/>
      <c r="G25" s="67"/>
      <c r="H25" s="67"/>
      <c r="I25" s="67"/>
      <c r="J25" s="67"/>
      <c r="K25" s="67"/>
    </row>
    <row r="26" spans="1:11" ht="9.75" customHeight="1">
      <c r="B26" s="67"/>
      <c r="C26" s="67"/>
      <c r="D26" s="67"/>
      <c r="E26" s="67"/>
      <c r="F26" s="67"/>
      <c r="G26" s="67"/>
      <c r="H26" s="67"/>
      <c r="I26" s="67"/>
      <c r="J26" s="67"/>
      <c r="K26" s="67"/>
    </row>
    <row r="27" spans="1:11" ht="15" customHeight="1">
      <c r="A27" s="368" t="s">
        <v>40</v>
      </c>
      <c r="B27" s="368"/>
      <c r="C27" s="368"/>
      <c r="D27" s="368"/>
      <c r="E27" s="368"/>
      <c r="F27" s="368"/>
    </row>
    <row r="28" spans="1:11">
      <c r="A28" s="368"/>
      <c r="B28" s="368"/>
      <c r="C28" s="368"/>
      <c r="D28" s="368"/>
      <c r="E28" s="368"/>
      <c r="F28" s="368"/>
    </row>
    <row r="29" spans="1:11">
      <c r="A29" s="368"/>
      <c r="B29" s="368"/>
      <c r="C29" s="368"/>
      <c r="D29" s="368"/>
      <c r="E29" s="368"/>
      <c r="F29" s="368"/>
    </row>
    <row r="30" spans="1:11"/>
    <row r="31" spans="1:11"/>
    <row r="32" spans="1:11"/>
    <row r="33"/>
    <row r="34"/>
  </sheetData>
  <sheetProtection password="CC30" sheet="1" objects="1" scenarios="1"/>
  <mergeCells count="19">
    <mergeCell ref="B12:E12"/>
    <mergeCell ref="A27:F29"/>
    <mergeCell ref="B24:E24"/>
    <mergeCell ref="F1:F2"/>
    <mergeCell ref="B22:E22"/>
    <mergeCell ref="B23:E23"/>
    <mergeCell ref="B11:E11"/>
    <mergeCell ref="B17:E18"/>
    <mergeCell ref="B10:E10"/>
    <mergeCell ref="D13:E13"/>
    <mergeCell ref="B15:C15"/>
    <mergeCell ref="B13:C14"/>
    <mergeCell ref="B21:E21"/>
    <mergeCell ref="B4:D4"/>
    <mergeCell ref="B8:D8"/>
    <mergeCell ref="C19:E19"/>
    <mergeCell ref="B5:C5"/>
    <mergeCell ref="B6:C6"/>
    <mergeCell ref="B7:C7"/>
  </mergeCells>
  <hyperlinks>
    <hyperlink ref="B22" location="'SY 2012-13 Price Requirement'!A1" display="Click here to calculate the Weighted Average Price"/>
    <hyperlink ref="B23" location="'SY 2012-13 Non-Federal Contrib'!A1" display="Click here to calculate Non-Federal Source funds"/>
    <hyperlink ref="B22:E22" location="'SY 14-15 Price Calculator'!A1" display="Click here to go to SY 2014-15 Price Calculator"/>
    <hyperlink ref="B23:E23" location="'SY 14-15 NonFederal Calculator'!A1" display="Click here to go to SY 2014-15 Non-Federal Source Calculator"/>
    <hyperlink ref="D25" location="Instructions!A1" display="Go to Instructions"/>
    <hyperlink ref="B17:E18" location="'SY 10-11 Price Calculator'!A1" display="'SY 10-11 Price Calculator'!A1"/>
    <hyperlink ref="B24:E24" location="'SY 14-15 Split Calculator'!A1" display="Click here to go to SY 2014-15 Split Calculator"/>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T91"/>
  <sheetViews>
    <sheetView zoomScaleNormal="100" workbookViewId="0">
      <selection activeCell="G19" sqref="G19"/>
    </sheetView>
  </sheetViews>
  <sheetFormatPr defaultColWidth="0" defaultRowHeight="14.4" zeroHeight="1"/>
  <cols>
    <col min="1" max="1" width="7.44140625" style="68" customWidth="1"/>
    <col min="2" max="2" width="16.33203125" style="68" customWidth="1"/>
    <col min="3" max="3" width="12.5546875" style="68" customWidth="1"/>
    <col min="4" max="4" width="17.5546875" style="68" customWidth="1"/>
    <col min="5" max="5" width="20.109375" style="68" customWidth="1"/>
    <col min="6" max="6" width="7.33203125" style="68" customWidth="1"/>
    <col min="7" max="7" width="2.5546875" style="68" customWidth="1"/>
    <col min="8" max="8" width="7" style="68" customWidth="1"/>
    <col min="9" max="11" width="0" style="68" hidden="1" customWidth="1"/>
    <col min="12" max="12" width="12.88671875" style="68" hidden="1" customWidth="1"/>
    <col min="13" max="20" width="0" style="68" hidden="1" customWidth="1"/>
    <col min="21" max="16384" width="9.109375" style="68" hidden="1"/>
  </cols>
  <sheetData>
    <row r="1" spans="1:8">
      <c r="A1" s="67"/>
      <c r="B1" s="67"/>
      <c r="C1" s="67"/>
      <c r="D1" s="67"/>
      <c r="E1" s="67"/>
      <c r="F1" s="67"/>
      <c r="G1" s="67"/>
      <c r="H1" s="67"/>
    </row>
    <row r="2" spans="1:8">
      <c r="A2" s="67"/>
      <c r="B2" s="67"/>
      <c r="C2" s="67"/>
      <c r="D2" s="67"/>
      <c r="E2" s="67"/>
      <c r="F2" s="67"/>
      <c r="G2" s="67"/>
      <c r="H2" s="67"/>
    </row>
    <row r="3" spans="1:8" ht="15" thickBot="1">
      <c r="A3" s="67"/>
      <c r="B3" s="67"/>
      <c r="C3" s="67"/>
      <c r="D3" s="67"/>
      <c r="E3" s="69"/>
      <c r="F3" s="67"/>
      <c r="G3" s="67"/>
      <c r="H3" s="67"/>
    </row>
    <row r="4" spans="1:8" ht="25.5" customHeight="1" thickBot="1">
      <c r="A4" s="70"/>
      <c r="B4" s="71" t="s">
        <v>102</v>
      </c>
      <c r="C4" s="72"/>
      <c r="D4" s="72"/>
      <c r="E4" s="72"/>
      <c r="F4" s="72"/>
      <c r="G4" s="73"/>
      <c r="H4" s="73"/>
    </row>
    <row r="5" spans="1:8" ht="39.75" customHeight="1">
      <c r="A5" s="77"/>
      <c r="B5" s="258" t="s">
        <v>37</v>
      </c>
      <c r="C5" s="77"/>
      <c r="D5" s="341" t="s">
        <v>96</v>
      </c>
      <c r="E5" s="342"/>
      <c r="F5" s="75"/>
      <c r="G5" s="75"/>
      <c r="H5" s="75"/>
    </row>
    <row r="6" spans="1:8" ht="66" customHeight="1">
      <c r="A6" s="77"/>
      <c r="B6" s="77"/>
      <c r="C6" s="77"/>
      <c r="D6" s="207" t="s">
        <v>32</v>
      </c>
      <c r="E6" s="208" t="s">
        <v>73</v>
      </c>
      <c r="F6" s="75"/>
      <c r="G6" s="75"/>
      <c r="H6" s="75"/>
    </row>
    <row r="7" spans="1:8" ht="27.75" customHeight="1">
      <c r="A7" s="77"/>
      <c r="B7" s="77"/>
      <c r="C7" s="77"/>
      <c r="D7" s="48">
        <f>'Unrounded Requirement Finder'!D7</f>
        <v>0</v>
      </c>
      <c r="E7" s="49">
        <f>ROUND(IF(D7&gt;2.65,D7,FLOOR(D7,0.05)),2)</f>
        <v>0</v>
      </c>
      <c r="F7" s="75"/>
      <c r="G7" s="75"/>
      <c r="H7" s="75"/>
    </row>
    <row r="8" spans="1:8" s="79" customFormat="1" ht="40.5" customHeight="1" thickBot="1">
      <c r="A8" s="77"/>
      <c r="B8" s="77"/>
      <c r="C8" s="77"/>
      <c r="D8" s="403" t="s">
        <v>99</v>
      </c>
      <c r="E8" s="404"/>
      <c r="F8" s="78"/>
      <c r="G8" s="78"/>
      <c r="H8" s="78"/>
    </row>
    <row r="9" spans="1:8" ht="9.75" customHeight="1" thickBot="1">
      <c r="A9" s="74"/>
      <c r="B9" s="75"/>
      <c r="C9" s="75"/>
      <c r="D9" s="75"/>
      <c r="E9" s="75"/>
      <c r="F9" s="75"/>
      <c r="G9" s="75"/>
      <c r="H9" s="75"/>
    </row>
    <row r="10" spans="1:8" ht="15.75" customHeight="1" thickBot="1">
      <c r="A10" s="67"/>
      <c r="B10" s="416" t="s">
        <v>105</v>
      </c>
      <c r="C10" s="417"/>
      <c r="D10" s="417"/>
      <c r="E10" s="418"/>
      <c r="F10" s="67"/>
      <c r="G10" s="67"/>
      <c r="H10" s="67"/>
    </row>
    <row r="11" spans="1:8" ht="15" customHeight="1">
      <c r="A11" s="67"/>
      <c r="B11" s="397" t="s">
        <v>103</v>
      </c>
      <c r="C11" s="398"/>
      <c r="D11" s="398"/>
      <c r="E11" s="399"/>
      <c r="F11" s="80"/>
      <c r="G11" s="81"/>
      <c r="H11" s="67"/>
    </row>
    <row r="12" spans="1:8" ht="15" thickBot="1">
      <c r="A12" s="67"/>
      <c r="B12" s="400"/>
      <c r="C12" s="401"/>
      <c r="D12" s="401"/>
      <c r="E12" s="402"/>
      <c r="F12" s="80"/>
      <c r="G12" s="80"/>
      <c r="H12" s="67"/>
    </row>
    <row r="13" spans="1:8" ht="44.25" customHeight="1">
      <c r="A13" s="67"/>
      <c r="B13" s="140" t="s">
        <v>10</v>
      </c>
      <c r="C13" s="141" t="s">
        <v>11</v>
      </c>
      <c r="D13" s="141" t="s">
        <v>12</v>
      </c>
      <c r="E13" s="142" t="s">
        <v>106</v>
      </c>
      <c r="F13" s="82"/>
      <c r="G13" s="82"/>
      <c r="H13" s="67"/>
    </row>
    <row r="14" spans="1:8" ht="15.75" customHeight="1">
      <c r="A14" s="83" t="s">
        <v>13</v>
      </c>
      <c r="B14" s="143"/>
      <c r="C14" s="144"/>
      <c r="D14" s="84">
        <f t="shared" ref="D14:D23" si="0">B14*C14</f>
        <v>0</v>
      </c>
      <c r="E14" s="394"/>
      <c r="F14" s="82"/>
      <c r="G14" s="82"/>
      <c r="H14" s="67"/>
    </row>
    <row r="15" spans="1:8">
      <c r="A15" s="83" t="s">
        <v>14</v>
      </c>
      <c r="B15" s="143"/>
      <c r="C15" s="144"/>
      <c r="D15" s="84">
        <f t="shared" si="0"/>
        <v>0</v>
      </c>
      <c r="E15" s="395"/>
      <c r="F15" s="82"/>
      <c r="G15" s="82"/>
      <c r="H15" s="67"/>
    </row>
    <row r="16" spans="1:8">
      <c r="A16" s="83" t="s">
        <v>15</v>
      </c>
      <c r="B16" s="143"/>
      <c r="C16" s="144"/>
      <c r="D16" s="84">
        <f t="shared" si="0"/>
        <v>0</v>
      </c>
      <c r="E16" s="395"/>
      <c r="F16" s="76"/>
      <c r="G16" s="76"/>
      <c r="H16" s="67"/>
    </row>
    <row r="17" spans="1:8">
      <c r="A17" s="83" t="s">
        <v>16</v>
      </c>
      <c r="B17" s="143"/>
      <c r="C17" s="144"/>
      <c r="D17" s="84">
        <f t="shared" si="0"/>
        <v>0</v>
      </c>
      <c r="E17" s="395"/>
      <c r="F17" s="76"/>
      <c r="G17" s="76"/>
      <c r="H17" s="67"/>
    </row>
    <row r="18" spans="1:8" ht="15" customHeight="1">
      <c r="A18" s="83" t="s">
        <v>17</v>
      </c>
      <c r="B18" s="143"/>
      <c r="C18" s="144"/>
      <c r="D18" s="84">
        <f t="shared" si="0"/>
        <v>0</v>
      </c>
      <c r="E18" s="395"/>
      <c r="F18" s="76"/>
      <c r="G18" s="76"/>
      <c r="H18" s="67"/>
    </row>
    <row r="19" spans="1:8" ht="16.649999999999999" customHeight="1">
      <c r="A19" s="83" t="s">
        <v>18</v>
      </c>
      <c r="B19" s="143"/>
      <c r="C19" s="144"/>
      <c r="D19" s="84">
        <f t="shared" si="0"/>
        <v>0</v>
      </c>
      <c r="E19" s="395"/>
      <c r="F19" s="76"/>
      <c r="G19" s="76"/>
      <c r="H19" s="67"/>
    </row>
    <row r="20" spans="1:8" ht="15" customHeight="1">
      <c r="A20" s="83" t="s">
        <v>19</v>
      </c>
      <c r="B20" s="143"/>
      <c r="C20" s="144"/>
      <c r="D20" s="84">
        <f t="shared" si="0"/>
        <v>0</v>
      </c>
      <c r="E20" s="395"/>
      <c r="F20" s="76"/>
      <c r="G20" s="76"/>
      <c r="H20" s="67"/>
    </row>
    <row r="21" spans="1:8" ht="15" customHeight="1">
      <c r="A21" s="83" t="s">
        <v>20</v>
      </c>
      <c r="B21" s="143"/>
      <c r="C21" s="144"/>
      <c r="D21" s="84">
        <f t="shared" si="0"/>
        <v>0</v>
      </c>
      <c r="E21" s="395"/>
      <c r="F21" s="76"/>
      <c r="G21" s="76"/>
      <c r="H21" s="67"/>
    </row>
    <row r="22" spans="1:8" ht="15" customHeight="1">
      <c r="A22" s="83" t="s">
        <v>21</v>
      </c>
      <c r="B22" s="143"/>
      <c r="C22" s="144"/>
      <c r="D22" s="84">
        <f t="shared" si="0"/>
        <v>0</v>
      </c>
      <c r="E22" s="395"/>
      <c r="F22" s="76"/>
      <c r="G22" s="76"/>
      <c r="H22" s="67"/>
    </row>
    <row r="23" spans="1:8" ht="15" customHeight="1">
      <c r="A23" s="83" t="s">
        <v>22</v>
      </c>
      <c r="B23" s="143"/>
      <c r="C23" s="144"/>
      <c r="D23" s="84">
        <f t="shared" si="0"/>
        <v>0</v>
      </c>
      <c r="E23" s="396"/>
      <c r="F23" s="76"/>
      <c r="G23" s="76"/>
      <c r="H23" s="67"/>
    </row>
    <row r="24" spans="1:8">
      <c r="A24" s="85" t="s">
        <v>23</v>
      </c>
      <c r="B24" s="86">
        <f>SUM(B14:B23)</f>
        <v>0</v>
      </c>
      <c r="C24" s="87"/>
      <c r="D24" s="88">
        <f>SUM(D14:D23)</f>
        <v>0</v>
      </c>
      <c r="E24" s="89">
        <f>ROUND((IF(D24=0,0,IF(B24=0,0,D24/B24))),2)</f>
        <v>0</v>
      </c>
      <c r="F24" s="90"/>
      <c r="G24" s="91"/>
      <c r="H24" s="67"/>
    </row>
    <row r="25" spans="1:8" ht="18" customHeight="1">
      <c r="A25" s="85"/>
      <c r="B25" s="405" t="s">
        <v>104</v>
      </c>
      <c r="C25" s="406"/>
      <c r="D25" s="406"/>
      <c r="E25" s="407"/>
      <c r="F25" s="90"/>
      <c r="G25" s="91"/>
      <c r="H25" s="67"/>
    </row>
    <row r="26" spans="1:8" ht="21.75" customHeight="1" thickBot="1">
      <c r="A26" s="85"/>
      <c r="B26" s="408"/>
      <c r="C26" s="409"/>
      <c r="D26" s="409"/>
      <c r="E26" s="410"/>
      <c r="F26" s="90"/>
      <c r="G26" s="91"/>
      <c r="H26" s="67"/>
    </row>
    <row r="27" spans="1:8" ht="9.75" customHeight="1" thickBot="1">
      <c r="A27" s="85"/>
      <c r="B27" s="92"/>
      <c r="C27" s="93"/>
      <c r="D27" s="94"/>
      <c r="E27" s="90"/>
      <c r="F27" s="90"/>
      <c r="G27" s="91"/>
      <c r="H27" s="67"/>
    </row>
    <row r="28" spans="1:8" ht="15" customHeight="1">
      <c r="A28" s="67"/>
      <c r="B28" s="67"/>
      <c r="C28" s="67"/>
      <c r="D28" s="411" t="s">
        <v>107</v>
      </c>
      <c r="E28" s="412"/>
      <c r="F28" s="90"/>
      <c r="G28" s="91"/>
      <c r="H28" s="67"/>
    </row>
    <row r="29" spans="1:8" ht="15.75" customHeight="1">
      <c r="A29" s="67"/>
      <c r="B29" s="67"/>
      <c r="C29" s="95"/>
      <c r="D29" s="413"/>
      <c r="E29" s="414"/>
      <c r="F29" s="90"/>
      <c r="G29" s="91"/>
      <c r="H29" s="67"/>
    </row>
    <row r="30" spans="1:8" ht="18.75" customHeight="1" thickBot="1">
      <c r="A30" s="67"/>
      <c r="B30" s="95"/>
      <c r="C30" s="95"/>
      <c r="D30" s="415">
        <f>IF(E24=0,0,IF(E7-E24&lt;=0,0,E7-E24))</f>
        <v>0</v>
      </c>
      <c r="E30" s="385"/>
      <c r="F30" s="90"/>
      <c r="G30" s="91"/>
      <c r="H30" s="67"/>
    </row>
    <row r="31" spans="1:8" ht="10.5" customHeight="1" thickBot="1">
      <c r="A31" s="67"/>
      <c r="B31" s="95"/>
      <c r="C31" s="95"/>
      <c r="D31" s="94"/>
      <c r="E31" s="90"/>
      <c r="F31" s="90"/>
      <c r="G31" s="91"/>
      <c r="H31" s="67"/>
    </row>
    <row r="32" spans="1:8" ht="15.75" customHeight="1">
      <c r="A32" s="67"/>
      <c r="B32" s="95"/>
      <c r="C32" s="95"/>
      <c r="D32" s="390" t="s">
        <v>198</v>
      </c>
      <c r="E32" s="391"/>
      <c r="F32" s="90"/>
      <c r="G32" s="91"/>
      <c r="H32" s="67"/>
    </row>
    <row r="33" spans="1:8" ht="15.75" customHeight="1">
      <c r="A33" s="67"/>
      <c r="B33" s="67"/>
      <c r="C33" s="67"/>
      <c r="D33" s="392"/>
      <c r="E33" s="393"/>
      <c r="F33" s="90"/>
      <c r="G33" s="91"/>
      <c r="H33" s="67"/>
    </row>
    <row r="34" spans="1:8" ht="15" thickBot="1">
      <c r="A34" s="67"/>
      <c r="B34" s="67"/>
      <c r="C34" s="67"/>
      <c r="D34" s="384">
        <f>IF(E24=0,0,IF(D30&gt;0.1,E24+0.1,IF(D30=0,"No price increase necessary",E24+D30)))</f>
        <v>0</v>
      </c>
      <c r="E34" s="385"/>
      <c r="F34" s="90"/>
      <c r="G34" s="67"/>
      <c r="H34" s="96"/>
    </row>
    <row r="35" spans="1:8" ht="15" thickBot="1">
      <c r="A35" s="67"/>
      <c r="B35" s="67"/>
      <c r="C35" s="67"/>
      <c r="D35" s="94"/>
      <c r="E35" s="90"/>
      <c r="F35" s="90"/>
      <c r="G35" s="67"/>
      <c r="H35" s="96"/>
    </row>
    <row r="36" spans="1:8" ht="15.75" customHeight="1">
      <c r="A36" s="67"/>
      <c r="B36" s="67"/>
      <c r="C36" s="67"/>
      <c r="D36" s="380" t="s">
        <v>108</v>
      </c>
      <c r="E36" s="381"/>
      <c r="F36" s="90"/>
      <c r="G36" s="97"/>
      <c r="H36" s="96"/>
    </row>
    <row r="37" spans="1:8" ht="15.75" customHeight="1">
      <c r="A37" s="67"/>
      <c r="B37" s="67"/>
      <c r="C37" s="67"/>
      <c r="D37" s="382"/>
      <c r="E37" s="383"/>
      <c r="F37" s="90"/>
      <c r="G37" s="97"/>
      <c r="H37" s="96"/>
    </row>
    <row r="38" spans="1:8" ht="15" thickBot="1">
      <c r="A38" s="67"/>
      <c r="B38" s="67"/>
      <c r="C38" s="67"/>
      <c r="D38" s="384">
        <f>IF(D30&gt;0.1,D30-0.1,0)</f>
        <v>0</v>
      </c>
      <c r="E38" s="385"/>
      <c r="F38" s="90"/>
      <c r="G38" s="97"/>
      <c r="H38" s="96"/>
    </row>
    <row r="39" spans="1:8" ht="15" thickBot="1">
      <c r="A39" s="67"/>
      <c r="B39" s="98"/>
      <c r="C39" s="67"/>
      <c r="D39" s="94"/>
      <c r="E39" s="90"/>
      <c r="F39" s="90"/>
      <c r="G39" s="97"/>
      <c r="H39" s="96"/>
    </row>
    <row r="40" spans="1:8">
      <c r="A40" s="67"/>
      <c r="B40" s="98"/>
      <c r="C40" s="67"/>
      <c r="D40" s="380" t="s">
        <v>109</v>
      </c>
      <c r="E40" s="381"/>
      <c r="F40" s="90"/>
      <c r="G40" s="97"/>
      <c r="H40" s="96"/>
    </row>
    <row r="41" spans="1:8">
      <c r="A41" s="67"/>
      <c r="B41" s="98"/>
      <c r="C41" s="67"/>
      <c r="D41" s="382"/>
      <c r="E41" s="383"/>
      <c r="F41" s="90"/>
      <c r="G41" s="97"/>
      <c r="H41" s="96"/>
    </row>
    <row r="42" spans="1:8" ht="15" thickBot="1">
      <c r="A42" s="386" t="s">
        <v>110</v>
      </c>
      <c r="B42" s="386"/>
      <c r="C42" s="312"/>
      <c r="D42" s="384">
        <f>IF(E24=0,0,IF(D38&gt;0,0,IF(D30&gt;0,0,E24-E7)))</f>
        <v>0</v>
      </c>
      <c r="E42" s="385"/>
      <c r="F42" s="90"/>
      <c r="G42" s="97"/>
      <c r="H42" s="96"/>
    </row>
    <row r="43" spans="1:8">
      <c r="A43" s="67"/>
      <c r="B43" s="67"/>
      <c r="C43" s="67"/>
      <c r="D43" s="67"/>
      <c r="E43" s="67"/>
      <c r="F43" s="99"/>
      <c r="G43" s="97"/>
      <c r="H43" s="96"/>
    </row>
    <row r="44" spans="1:8" ht="25.5" customHeight="1">
      <c r="A44" s="100"/>
      <c r="B44" s="100" t="s">
        <v>34</v>
      </c>
      <c r="C44" s="101"/>
      <c r="D44" s="101"/>
      <c r="E44" s="101"/>
      <c r="F44" s="101"/>
      <c r="G44" s="101"/>
      <c r="H44" s="101"/>
    </row>
    <row r="45" spans="1:8" ht="15" thickBot="1">
      <c r="A45" s="67"/>
      <c r="B45" s="67"/>
      <c r="C45" s="67"/>
      <c r="D45" s="67"/>
      <c r="E45" s="67"/>
      <c r="F45" s="67"/>
      <c r="G45" s="97"/>
      <c r="H45" s="96"/>
    </row>
    <row r="46" spans="1:8" ht="15" thickBot="1">
      <c r="A46" s="370" t="s">
        <v>9</v>
      </c>
      <c r="B46" s="371"/>
      <c r="C46" s="371"/>
      <c r="D46" s="371"/>
      <c r="E46" s="371"/>
      <c r="F46" s="372"/>
      <c r="G46" s="97"/>
      <c r="H46" s="96"/>
    </row>
    <row r="47" spans="1:8">
      <c r="A47" s="373" t="s">
        <v>26</v>
      </c>
      <c r="B47" s="374"/>
      <c r="C47" s="374"/>
      <c r="D47" s="374"/>
      <c r="E47" s="374"/>
      <c r="F47" s="375"/>
      <c r="G47" s="97"/>
      <c r="H47" s="96"/>
    </row>
    <row r="48" spans="1:8" ht="15" thickBot="1">
      <c r="A48" s="376"/>
      <c r="B48" s="377"/>
      <c r="C48" s="377"/>
      <c r="D48" s="377"/>
      <c r="E48" s="377"/>
      <c r="F48" s="378"/>
      <c r="G48" s="97"/>
      <c r="H48" s="96"/>
    </row>
    <row r="49" spans="1:8" ht="28.8">
      <c r="A49" s="102"/>
      <c r="B49" s="145" t="s">
        <v>10</v>
      </c>
      <c r="C49" s="146" t="s">
        <v>11</v>
      </c>
      <c r="D49" s="146" t="s">
        <v>12</v>
      </c>
      <c r="E49" s="142" t="s">
        <v>27</v>
      </c>
      <c r="F49" s="103"/>
      <c r="G49" s="97"/>
      <c r="H49" s="96"/>
    </row>
    <row r="50" spans="1:8">
      <c r="A50" s="104" t="s">
        <v>13</v>
      </c>
      <c r="B50" s="143"/>
      <c r="C50" s="144"/>
      <c r="D50" s="105">
        <f t="shared" ref="D50:D59" si="1">B50*C50</f>
        <v>0</v>
      </c>
      <c r="E50" s="387"/>
      <c r="F50" s="103"/>
      <c r="G50" s="97"/>
      <c r="H50" s="96"/>
    </row>
    <row r="51" spans="1:8">
      <c r="A51" s="104" t="s">
        <v>14</v>
      </c>
      <c r="B51" s="143"/>
      <c r="C51" s="144"/>
      <c r="D51" s="105">
        <f t="shared" si="1"/>
        <v>0</v>
      </c>
      <c r="E51" s="388"/>
      <c r="F51" s="103"/>
      <c r="G51" s="97"/>
      <c r="H51" s="96"/>
    </row>
    <row r="52" spans="1:8">
      <c r="A52" s="104" t="s">
        <v>15</v>
      </c>
      <c r="B52" s="143"/>
      <c r="C52" s="144"/>
      <c r="D52" s="105">
        <f t="shared" si="1"/>
        <v>0</v>
      </c>
      <c r="E52" s="388"/>
      <c r="F52" s="103"/>
      <c r="G52" s="97"/>
      <c r="H52" s="96"/>
    </row>
    <row r="53" spans="1:8">
      <c r="A53" s="104" t="s">
        <v>16</v>
      </c>
      <c r="B53" s="143"/>
      <c r="C53" s="144"/>
      <c r="D53" s="105">
        <f t="shared" si="1"/>
        <v>0</v>
      </c>
      <c r="E53" s="388"/>
      <c r="F53" s="103"/>
      <c r="G53" s="97"/>
      <c r="H53" s="96"/>
    </row>
    <row r="54" spans="1:8">
      <c r="A54" s="104" t="s">
        <v>17</v>
      </c>
      <c r="B54" s="143"/>
      <c r="C54" s="144"/>
      <c r="D54" s="105">
        <f t="shared" si="1"/>
        <v>0</v>
      </c>
      <c r="E54" s="388"/>
      <c r="F54" s="103"/>
      <c r="G54" s="97"/>
      <c r="H54" s="96"/>
    </row>
    <row r="55" spans="1:8">
      <c r="A55" s="104" t="s">
        <v>18</v>
      </c>
      <c r="B55" s="143"/>
      <c r="C55" s="144"/>
      <c r="D55" s="105">
        <f t="shared" si="1"/>
        <v>0</v>
      </c>
      <c r="E55" s="388"/>
      <c r="F55" s="103"/>
      <c r="G55" s="97"/>
      <c r="H55" s="96"/>
    </row>
    <row r="56" spans="1:8">
      <c r="A56" s="104" t="s">
        <v>19</v>
      </c>
      <c r="B56" s="143"/>
      <c r="C56" s="144"/>
      <c r="D56" s="105">
        <f t="shared" si="1"/>
        <v>0</v>
      </c>
      <c r="E56" s="388"/>
      <c r="F56" s="103"/>
      <c r="G56" s="97"/>
      <c r="H56" s="96"/>
    </row>
    <row r="57" spans="1:8">
      <c r="A57" s="104" t="s">
        <v>20</v>
      </c>
      <c r="B57" s="143"/>
      <c r="C57" s="144"/>
      <c r="D57" s="105">
        <f t="shared" si="1"/>
        <v>0</v>
      </c>
      <c r="E57" s="388"/>
      <c r="F57" s="103"/>
      <c r="G57" s="97"/>
      <c r="H57" s="96"/>
    </row>
    <row r="58" spans="1:8">
      <c r="A58" s="104" t="s">
        <v>21</v>
      </c>
      <c r="B58" s="143"/>
      <c r="C58" s="144"/>
      <c r="D58" s="84">
        <f t="shared" si="1"/>
        <v>0</v>
      </c>
      <c r="E58" s="388"/>
      <c r="F58" s="103"/>
      <c r="G58" s="97"/>
      <c r="H58" s="96"/>
    </row>
    <row r="59" spans="1:8">
      <c r="A59" s="104" t="s">
        <v>22</v>
      </c>
      <c r="B59" s="143"/>
      <c r="C59" s="144"/>
      <c r="D59" s="84">
        <f t="shared" si="1"/>
        <v>0</v>
      </c>
      <c r="E59" s="389"/>
      <c r="F59" s="103"/>
      <c r="G59" s="97"/>
      <c r="H59" s="96"/>
    </row>
    <row r="60" spans="1:8" ht="15" thickBot="1">
      <c r="A60" s="106" t="s">
        <v>23</v>
      </c>
      <c r="B60" s="107">
        <f>SUM(B50:B59)</f>
        <v>0</v>
      </c>
      <c r="C60" s="108"/>
      <c r="D60" s="109">
        <f>SUM(D50:D59)</f>
        <v>0</v>
      </c>
      <c r="E60" s="110">
        <f>(IF(D60=0,0,IF(B60=0,0,D60/B60)))</f>
        <v>0</v>
      </c>
      <c r="F60" s="103"/>
      <c r="G60" s="97"/>
      <c r="H60" s="96"/>
    </row>
    <row r="61" spans="1:8" ht="15" thickBot="1">
      <c r="A61" s="111"/>
      <c r="B61" s="112"/>
      <c r="C61" s="112"/>
      <c r="D61" s="112"/>
      <c r="E61" s="113">
        <f>ROUND(E60,2)</f>
        <v>0</v>
      </c>
      <c r="F61" s="114"/>
      <c r="G61" s="97"/>
      <c r="H61" s="96"/>
    </row>
    <row r="62" spans="1:8" ht="15" thickBot="1">
      <c r="A62" s="111"/>
      <c r="B62" s="379"/>
      <c r="C62" s="379"/>
      <c r="D62" s="115"/>
      <c r="E62" s="112"/>
      <c r="F62" s="114"/>
      <c r="G62" s="97"/>
      <c r="H62" s="96"/>
    </row>
    <row r="63" spans="1:8" ht="19.5" customHeight="1">
      <c r="A63" s="369" t="s">
        <v>25</v>
      </c>
      <c r="B63" s="369"/>
      <c r="C63" s="369"/>
      <c r="D63" s="369"/>
      <c r="E63" s="369"/>
      <c r="F63" s="369"/>
      <c r="G63" s="369"/>
      <c r="H63" s="369"/>
    </row>
    <row r="64" spans="1:8" ht="19.5" customHeight="1">
      <c r="A64" s="369"/>
      <c r="B64" s="369"/>
      <c r="C64" s="369"/>
      <c r="D64" s="369"/>
      <c r="E64" s="369"/>
      <c r="F64" s="369"/>
      <c r="G64" s="369"/>
      <c r="H64" s="369"/>
    </row>
    <row r="65" spans="1:8">
      <c r="A65" s="67"/>
      <c r="B65" s="67"/>
      <c r="C65" s="67"/>
      <c r="D65" s="67"/>
      <c r="E65" s="67"/>
      <c r="F65" s="67"/>
      <c r="G65" s="67"/>
      <c r="H65" s="67"/>
    </row>
    <row r="66" spans="1:8" hidden="1"/>
    <row r="67" spans="1:8" hidden="1"/>
    <row r="68" spans="1:8" hidden="1"/>
    <row r="69" spans="1:8" hidden="1"/>
    <row r="70" spans="1:8" hidden="1"/>
    <row r="71" spans="1:8" hidden="1"/>
    <row r="72" spans="1:8" hidden="1"/>
    <row r="73" spans="1:8" hidden="1"/>
    <row r="74" spans="1:8" hidden="1"/>
    <row r="75" spans="1:8" hidden="1"/>
    <row r="76" spans="1:8" hidden="1"/>
    <row r="77" spans="1:8" hidden="1"/>
    <row r="78" spans="1:8" hidden="1"/>
    <row r="79" spans="1:8" hidden="1"/>
    <row r="80" spans="1:8" hidden="1"/>
    <row r="81" hidden="1"/>
    <row r="82" hidden="1"/>
    <row r="83" hidden="1"/>
    <row r="84" hidden="1"/>
    <row r="85" hidden="1"/>
    <row r="86" hidden="1"/>
    <row r="87" hidden="1"/>
    <row r="88" hidden="1"/>
    <row r="89" hidden="1"/>
    <row r="90" hidden="1"/>
    <row r="91" hidden="1"/>
  </sheetData>
  <sheetProtection password="CC30" sheet="1" objects="1" scenarios="1"/>
  <mergeCells count="20">
    <mergeCell ref="D34:E34"/>
    <mergeCell ref="D32:E33"/>
    <mergeCell ref="E14:E23"/>
    <mergeCell ref="B11:E12"/>
    <mergeCell ref="D5:E5"/>
    <mergeCell ref="D8:E8"/>
    <mergeCell ref="B25:E26"/>
    <mergeCell ref="D28:E29"/>
    <mergeCell ref="D30:E30"/>
    <mergeCell ref="B10:E10"/>
    <mergeCell ref="A63:H64"/>
    <mergeCell ref="A46:F46"/>
    <mergeCell ref="A47:F48"/>
    <mergeCell ref="B62:C62"/>
    <mergeCell ref="D36:E37"/>
    <mergeCell ref="D38:E38"/>
    <mergeCell ref="D40:E41"/>
    <mergeCell ref="D42:E42"/>
    <mergeCell ref="A42:C42"/>
    <mergeCell ref="E50:E59"/>
  </mergeCells>
  <hyperlinks>
    <hyperlink ref="A42:C42" location="'SY2014-2015 REPORT'!A1" display="Go to SY2014-2015 Report"/>
    <hyperlink ref="B5" location="Instructions!A1" display="Go to Instructions"/>
  </hyperlinks>
  <pageMargins left="0.4" right="0.4" top="0.5" bottom="0.5" header="0.55000000000000004" footer="0.55000000000000004"/>
  <pageSetup scale="65" orientation="portrait" r:id="rId1"/>
  <ignoredErrors>
    <ignoredError sqref="A14:A23 A50:A59" numberStoredAsText="1"/>
  </ignoredErrors>
  <drawing r:id="rId2"/>
</worksheet>
</file>

<file path=xl/worksheets/sheet4.xml><?xml version="1.0" encoding="utf-8"?>
<worksheet xmlns="http://schemas.openxmlformats.org/spreadsheetml/2006/main" xmlns:r="http://schemas.openxmlformats.org/officeDocument/2006/relationships">
  <sheetPr codeName="Sheet6">
    <pageSetUpPr fitToPage="1"/>
  </sheetPr>
  <dimension ref="A1:F85"/>
  <sheetViews>
    <sheetView showGridLines="0" zoomScaleNormal="100" workbookViewId="0">
      <selection activeCell="C21" sqref="C21"/>
    </sheetView>
  </sheetViews>
  <sheetFormatPr defaultColWidth="0" defaultRowHeight="15" customHeight="1" zeroHeight="1"/>
  <cols>
    <col min="1" max="1" width="14.109375" style="68" customWidth="1"/>
    <col min="2" max="2" width="6" style="68" customWidth="1"/>
    <col min="3" max="3" width="17.5546875" style="68" customWidth="1"/>
    <col min="4" max="4" width="27.88671875" style="68" customWidth="1"/>
    <col min="5" max="5" width="29.88671875" style="68" customWidth="1"/>
    <col min="6" max="6" width="17.6640625" style="68" customWidth="1"/>
    <col min="7" max="16384" width="9.109375" style="68" hidden="1"/>
  </cols>
  <sheetData>
    <row r="1" spans="1:6" ht="14.4">
      <c r="A1" s="67"/>
      <c r="B1" s="67"/>
      <c r="C1" s="67"/>
      <c r="D1" s="67"/>
      <c r="E1" s="67"/>
      <c r="F1" s="67"/>
    </row>
    <row r="2" spans="1:6" ht="14.4">
      <c r="A2" s="67"/>
      <c r="B2" s="67"/>
      <c r="C2" s="67"/>
      <c r="D2" s="67"/>
      <c r="E2" s="67"/>
      <c r="F2" s="67"/>
    </row>
    <row r="3" spans="1:6" thickBot="1">
      <c r="A3" s="67"/>
      <c r="B3" s="67"/>
      <c r="C3" s="67"/>
      <c r="D3" s="67"/>
      <c r="E3" s="67"/>
      <c r="F3" s="67"/>
    </row>
    <row r="4" spans="1:6" s="101" customFormat="1" ht="26.4" thickBot="1">
      <c r="A4" s="117" t="s">
        <v>111</v>
      </c>
      <c r="B4" s="117"/>
      <c r="C4" s="117"/>
      <c r="D4" s="117"/>
      <c r="E4" s="117"/>
      <c r="F4" s="117"/>
    </row>
    <row r="5" spans="1:6" s="99" customFormat="1" ht="33.75" customHeight="1">
      <c r="A5" s="419" t="s">
        <v>37</v>
      </c>
      <c r="B5" s="419"/>
      <c r="C5" s="420"/>
      <c r="D5" s="341" t="s">
        <v>96</v>
      </c>
      <c r="E5" s="342"/>
      <c r="F5" s="120"/>
    </row>
    <row r="6" spans="1:6" s="99" customFormat="1" ht="55.5" customHeight="1">
      <c r="A6" s="120"/>
      <c r="B6" s="120"/>
      <c r="C6" s="120"/>
      <c r="D6" s="207" t="s">
        <v>32</v>
      </c>
      <c r="E6" s="208" t="s">
        <v>75</v>
      </c>
      <c r="F6" s="120"/>
    </row>
    <row r="7" spans="1:6" s="101" customFormat="1" ht="29.25" customHeight="1">
      <c r="A7" s="120"/>
      <c r="B7" s="120"/>
      <c r="C7" s="120"/>
      <c r="D7" s="48">
        <f>'Unrounded Requirement Finder'!D7</f>
        <v>0</v>
      </c>
      <c r="E7" s="49">
        <f>ROUND(IF(D7&gt;2.65,D7,FLOOR(D7,0.05)),2)</f>
        <v>0</v>
      </c>
      <c r="F7" s="120"/>
    </row>
    <row r="8" spans="1:6" s="101" customFormat="1" ht="39" customHeight="1" thickBot="1">
      <c r="A8" s="120"/>
      <c r="B8" s="120"/>
      <c r="C8" s="120"/>
      <c r="D8" s="403" t="s">
        <v>99</v>
      </c>
      <c r="E8" s="404"/>
      <c r="F8" s="120"/>
    </row>
    <row r="9" spans="1:6" s="101" customFormat="1" ht="9.15" customHeight="1" thickBot="1">
      <c r="A9" s="120"/>
      <c r="B9" s="120"/>
      <c r="C9" s="120"/>
      <c r="D9" s="150"/>
      <c r="E9" s="151"/>
      <c r="F9" s="120"/>
    </row>
    <row r="10" spans="1:6" s="101" customFormat="1" ht="18" customHeight="1">
      <c r="A10" s="120"/>
      <c r="B10" s="120"/>
      <c r="C10" s="120"/>
      <c r="D10" s="435" t="s">
        <v>58</v>
      </c>
      <c r="E10" s="436"/>
      <c r="F10" s="120"/>
    </row>
    <row r="11" spans="1:6" s="101" customFormat="1" ht="72" customHeight="1">
      <c r="A11" s="120"/>
      <c r="B11" s="120"/>
      <c r="C11" s="120"/>
      <c r="D11" s="437" t="s">
        <v>112</v>
      </c>
      <c r="E11" s="438"/>
      <c r="F11" s="120"/>
    </row>
    <row r="12" spans="1:6" s="101" customFormat="1" ht="31.5" customHeight="1" thickBot="1">
      <c r="A12" s="120"/>
      <c r="B12" s="120"/>
      <c r="C12" s="172"/>
      <c r="D12" s="168"/>
      <c r="E12" s="230" t="s">
        <v>113</v>
      </c>
      <c r="F12" s="120"/>
    </row>
    <row r="13" spans="1:6" s="99" customFormat="1" ht="10.5" customHeight="1" thickBot="1">
      <c r="A13" s="120"/>
      <c r="B13" s="120"/>
      <c r="C13" s="120"/>
      <c r="D13" s="47"/>
      <c r="E13" s="47"/>
      <c r="F13" s="120"/>
    </row>
    <row r="14" spans="1:6" ht="16.2" thickBot="1">
      <c r="A14" s="67"/>
      <c r="B14" s="67"/>
      <c r="C14" s="422" t="s">
        <v>114</v>
      </c>
      <c r="D14" s="423"/>
      <c r="E14" s="424"/>
      <c r="F14" s="67"/>
    </row>
    <row r="15" spans="1:6" ht="38.25" customHeight="1" thickBot="1">
      <c r="A15" s="56"/>
      <c r="B15" s="56"/>
      <c r="C15" s="425" t="s">
        <v>205</v>
      </c>
      <c r="D15" s="426"/>
      <c r="E15" s="427"/>
      <c r="F15" s="67"/>
    </row>
    <row r="16" spans="1:6" ht="63.15" customHeight="1">
      <c r="A16" s="121"/>
      <c r="B16" s="121"/>
      <c r="C16" s="212" t="s">
        <v>208</v>
      </c>
      <c r="D16" s="158" t="s">
        <v>115</v>
      </c>
      <c r="E16" s="159" t="s">
        <v>116</v>
      </c>
      <c r="F16" s="434"/>
    </row>
    <row r="17" spans="1:6" ht="34.65" customHeight="1">
      <c r="A17" s="121"/>
      <c r="B17" s="121"/>
      <c r="C17" s="256"/>
      <c r="D17" s="160">
        <f>IF(D7=0,0,IF(D12="",0,IF(AND(D12&gt;2.65,E7-D12&lt;0),0,IF(AND(D12&gt;2.65,E7-D12&gt;0),E7-D12,IF(AND(D12&lt;=2.65,E7-D12&lt;0),0,E7-D12)))))</f>
        <v>0</v>
      </c>
      <c r="E17" s="161">
        <f>C17*D17</f>
        <v>0</v>
      </c>
      <c r="F17" s="434"/>
    </row>
    <row r="18" spans="1:6" ht="15" customHeight="1">
      <c r="A18" s="121"/>
      <c r="B18" s="121"/>
      <c r="C18" s="428" t="s">
        <v>117</v>
      </c>
      <c r="D18" s="429"/>
      <c r="E18" s="430"/>
      <c r="F18" s="122"/>
    </row>
    <row r="19" spans="1:6" ht="15" customHeight="1" thickBot="1">
      <c r="A19" s="121"/>
      <c r="B19" s="121"/>
      <c r="C19" s="431"/>
      <c r="D19" s="432"/>
      <c r="E19" s="433"/>
      <c r="F19" s="122"/>
    </row>
    <row r="20" spans="1:6" ht="15" customHeight="1">
      <c r="A20" s="121"/>
      <c r="B20" s="121"/>
      <c r="C20" s="123"/>
      <c r="E20" s="124"/>
      <c r="F20" s="122"/>
    </row>
    <row r="21" spans="1:6" thickBot="1">
      <c r="A21" s="121"/>
      <c r="B21" s="121"/>
      <c r="D21" s="121"/>
      <c r="E21" s="127"/>
      <c r="F21" s="122"/>
    </row>
    <row r="22" spans="1:6" ht="43.2">
      <c r="A22" s="67"/>
      <c r="B22" s="67"/>
      <c r="C22" s="129"/>
      <c r="D22" s="166" t="s">
        <v>204</v>
      </c>
      <c r="E22" s="167" t="s">
        <v>118</v>
      </c>
      <c r="F22" s="128"/>
    </row>
    <row r="23" spans="1:6" ht="24.75" customHeight="1" thickBot="1">
      <c r="A23" s="67"/>
      <c r="B23" s="67"/>
      <c r="C23" s="129"/>
      <c r="D23" s="168">
        <v>0</v>
      </c>
      <c r="E23" s="169">
        <f>IF((E17-D23)&lt;0,0,E17-D23)</f>
        <v>0</v>
      </c>
      <c r="F23" s="69"/>
    </row>
    <row r="24" spans="1:6" ht="24.75" customHeight="1" thickBot="1">
      <c r="A24" s="67"/>
      <c r="B24" s="67"/>
      <c r="C24" s="129"/>
      <c r="D24" s="255"/>
      <c r="E24" s="254"/>
      <c r="F24" s="69"/>
    </row>
    <row r="25" spans="1:6" ht="45.75" customHeight="1">
      <c r="A25" s="125"/>
      <c r="B25" s="125"/>
      <c r="C25" s="126"/>
      <c r="D25" s="162" t="s">
        <v>119</v>
      </c>
      <c r="E25" s="163" t="s">
        <v>120</v>
      </c>
      <c r="F25" s="122"/>
    </row>
    <row r="26" spans="1:6" ht="19.5" customHeight="1" thickBot="1">
      <c r="A26" s="121"/>
      <c r="B26" s="121"/>
      <c r="C26" s="121"/>
      <c r="D26" s="164">
        <f>IF(D17&gt;0.1,0.1,D17)</f>
        <v>0</v>
      </c>
      <c r="E26" s="165">
        <f>IF(E23&lt;(D26*C17),E23,D26*C17)</f>
        <v>0</v>
      </c>
      <c r="F26" s="122"/>
    </row>
    <row r="27" spans="1:6" thickBot="1">
      <c r="A27" s="67"/>
      <c r="B27" s="67"/>
      <c r="C27" s="129"/>
      <c r="D27" s="129"/>
      <c r="E27" s="130"/>
      <c r="F27" s="67"/>
    </row>
    <row r="28" spans="1:6" ht="43.2">
      <c r="A28" s="67"/>
      <c r="B28" s="67"/>
      <c r="C28" s="129"/>
      <c r="E28" s="171" t="s">
        <v>121</v>
      </c>
      <c r="F28" s="131"/>
    </row>
    <row r="29" spans="1:6" ht="19.5" customHeight="1" thickBot="1">
      <c r="A29" s="67"/>
      <c r="B29" s="67"/>
      <c r="C29" s="129"/>
      <c r="D29" s="67"/>
      <c r="E29" s="170">
        <f>IF((D23&gt;E26),0,E23-E26)</f>
        <v>0</v>
      </c>
      <c r="F29" s="225"/>
    </row>
    <row r="30" spans="1:6" thickBot="1">
      <c r="A30" s="67"/>
      <c r="B30" s="67"/>
      <c r="C30" s="129"/>
      <c r="D30" s="67"/>
      <c r="E30" s="130"/>
      <c r="F30" s="69"/>
    </row>
    <row r="31" spans="1:6" ht="28.8">
      <c r="A31" s="67"/>
      <c r="B31" s="67"/>
      <c r="C31" s="67"/>
      <c r="D31" s="69"/>
      <c r="E31" s="171" t="s">
        <v>122</v>
      </c>
      <c r="F31" s="67"/>
    </row>
    <row r="32" spans="1:6" thickBot="1">
      <c r="A32" s="67"/>
      <c r="B32" s="67"/>
      <c r="C32" s="67"/>
      <c r="D32" s="67"/>
      <c r="E32" s="170">
        <f>IF((D23-E17)&lt;0,0,(D23-E17))</f>
        <v>0</v>
      </c>
      <c r="F32" s="67"/>
    </row>
    <row r="33" spans="1:6" ht="14.4">
      <c r="A33" s="67"/>
      <c r="B33" s="67"/>
      <c r="C33" s="386" t="s">
        <v>123</v>
      </c>
      <c r="D33" s="386"/>
      <c r="E33" s="67"/>
      <c r="F33" s="67"/>
    </row>
    <row r="34" spans="1:6" ht="14.4">
      <c r="A34" s="421" t="s">
        <v>191</v>
      </c>
      <c r="B34" s="421"/>
      <c r="C34" s="421"/>
      <c r="D34" s="421"/>
      <c r="E34" s="421"/>
      <c r="F34" s="421"/>
    </row>
    <row r="35" spans="1:6" ht="14.4">
      <c r="A35" s="421"/>
      <c r="B35" s="421"/>
      <c r="C35" s="421"/>
      <c r="D35" s="421"/>
      <c r="E35" s="421"/>
      <c r="F35" s="421"/>
    </row>
    <row r="36" spans="1:6" ht="14.4">
      <c r="A36" s="421"/>
      <c r="B36" s="421"/>
      <c r="C36" s="421"/>
      <c r="D36" s="421"/>
      <c r="E36" s="421"/>
      <c r="F36" s="421"/>
    </row>
    <row r="37" spans="1:6" ht="14.4">
      <c r="A37" s="67"/>
      <c r="B37" s="67"/>
      <c r="C37" s="67"/>
      <c r="D37" s="67"/>
      <c r="E37" s="67"/>
      <c r="F37" s="67"/>
    </row>
    <row r="38" spans="1:6" ht="14.4" hidden="1"/>
    <row r="39" spans="1:6" ht="14.4" hidden="1"/>
    <row r="40" spans="1:6" ht="14.4" hidden="1"/>
    <row r="41" spans="1:6" ht="14.4" hidden="1"/>
    <row r="42" spans="1:6" ht="14.4" hidden="1"/>
    <row r="43" spans="1:6" ht="14.4" hidden="1"/>
    <row r="44" spans="1:6" ht="14.4" hidden="1"/>
    <row r="45" spans="1:6" ht="14.4" hidden="1"/>
    <row r="46" spans="1:6" ht="14.4" hidden="1"/>
    <row r="47" spans="1:6" ht="14.4" hidden="1"/>
    <row r="48" spans="1:6" ht="14.4" hidden="1"/>
    <row r="49" ht="14.4" hidden="1"/>
    <row r="50" ht="14.4" hidden="1"/>
    <row r="51" ht="14.4" hidden="1"/>
    <row r="52" ht="14.4" hidden="1"/>
    <row r="53" ht="14.4" hidden="1"/>
    <row r="54" ht="14.4" hidden="1"/>
    <row r="55" ht="14.4" hidden="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customHeight="1"/>
    <row r="83" ht="15" customHeight="1"/>
    <row r="84" ht="15" customHeight="1"/>
    <row r="85" ht="15" customHeight="1"/>
  </sheetData>
  <sheetProtection password="CC30" sheet="1" objects="1" scenarios="1"/>
  <mergeCells count="11">
    <mergeCell ref="C33:D33"/>
    <mergeCell ref="A5:C5"/>
    <mergeCell ref="A34:F36"/>
    <mergeCell ref="C14:E14"/>
    <mergeCell ref="C15:E15"/>
    <mergeCell ref="C18:E19"/>
    <mergeCell ref="D5:E5"/>
    <mergeCell ref="D8:E8"/>
    <mergeCell ref="F16:F17"/>
    <mergeCell ref="D10:E10"/>
    <mergeCell ref="D11:E11"/>
  </mergeCells>
  <hyperlinks>
    <hyperlink ref="E12" location="'SY 13-14 Price Calculator'!A1" display="Click here to determine SY2013-2014 weighted average price"/>
    <hyperlink ref="C33:D33" location="'SY2014-2015 REPORT'!A1" display="Go to SY2014-2015 REPORT"/>
    <hyperlink ref="A5:C5" location="Instructions!A1" display="Go to Instructions"/>
  </hyperlinks>
  <pageMargins left="0.4" right="0.4" top="0.5" bottom="0.5" header="0.55000000000000004" footer="0.55000000000000004"/>
  <pageSetup scale="77" orientation="portrait" r:id="rId1"/>
  <drawing r:id="rId2"/>
</worksheet>
</file>

<file path=xl/worksheets/sheet5.xml><?xml version="1.0" encoding="utf-8"?>
<worksheet xmlns="http://schemas.openxmlformats.org/spreadsheetml/2006/main" xmlns:r="http://schemas.openxmlformats.org/officeDocument/2006/relationships">
  <sheetPr codeName="Sheet9">
    <pageSetUpPr fitToPage="1"/>
  </sheetPr>
  <dimension ref="A1:T113"/>
  <sheetViews>
    <sheetView showGridLines="0" topLeftCell="A2" zoomScaleNormal="100" workbookViewId="0">
      <selection activeCell="B43" sqref="B43"/>
    </sheetView>
  </sheetViews>
  <sheetFormatPr defaultColWidth="0" defaultRowHeight="15" customHeight="1" zeroHeight="1"/>
  <cols>
    <col min="1" max="1" width="7.44140625" style="68" customWidth="1"/>
    <col min="2" max="2" width="16.33203125" style="68" customWidth="1"/>
    <col min="3" max="3" width="16" style="68" customWidth="1"/>
    <col min="4" max="4" width="18.44140625" style="68" customWidth="1"/>
    <col min="5" max="5" width="16.109375" style="68" customWidth="1"/>
    <col min="6" max="6" width="16" style="68" customWidth="1"/>
    <col min="7" max="7" width="2.5546875" style="68" customWidth="1"/>
    <col min="8" max="8" width="7" style="68" customWidth="1"/>
    <col min="9" max="11" width="0" style="68" hidden="1" customWidth="1"/>
    <col min="12" max="12" width="12.88671875" style="68" hidden="1" customWidth="1"/>
    <col min="13" max="20" width="0" style="68" hidden="1" customWidth="1"/>
    <col min="21" max="16384" width="9.109375" style="68" hidden="1"/>
  </cols>
  <sheetData>
    <row r="1" spans="1:8" ht="14.4">
      <c r="A1" s="67"/>
      <c r="B1" s="67"/>
      <c r="C1" s="67"/>
      <c r="D1" s="67"/>
      <c r="E1" s="67"/>
      <c r="F1" s="67"/>
      <c r="G1" s="67"/>
      <c r="H1" s="67"/>
    </row>
    <row r="2" spans="1:8" ht="14.4">
      <c r="A2" s="67"/>
      <c r="B2" s="67"/>
      <c r="C2" s="67"/>
      <c r="D2" s="67"/>
      <c r="E2" s="67"/>
      <c r="F2" s="67"/>
      <c r="G2" s="67"/>
      <c r="H2" s="67"/>
    </row>
    <row r="3" spans="1:8" thickBot="1">
      <c r="A3" s="67"/>
      <c r="B3" s="67"/>
      <c r="C3" s="67"/>
      <c r="D3" s="67"/>
      <c r="E3" s="69"/>
      <c r="F3" s="67"/>
      <c r="G3" s="67"/>
      <c r="H3" s="67"/>
    </row>
    <row r="4" spans="1:8" ht="25.5" customHeight="1" thickBot="1">
      <c r="A4" s="70"/>
      <c r="B4" s="71" t="s">
        <v>124</v>
      </c>
      <c r="C4" s="72"/>
      <c r="D4" s="72"/>
      <c r="E4" s="72"/>
      <c r="F4" s="72"/>
      <c r="G4" s="73"/>
      <c r="H4" s="73"/>
    </row>
    <row r="5" spans="1:8" ht="39.75" customHeight="1">
      <c r="A5" s="419" t="s">
        <v>37</v>
      </c>
      <c r="B5" s="419"/>
      <c r="C5" s="420"/>
      <c r="D5" s="435" t="s">
        <v>96</v>
      </c>
      <c r="E5" s="436"/>
      <c r="F5" s="75"/>
      <c r="G5" s="75"/>
      <c r="H5" s="75"/>
    </row>
    <row r="6" spans="1:8" ht="76.5" customHeight="1">
      <c r="A6" s="77"/>
      <c r="B6" s="77"/>
      <c r="C6" s="77"/>
      <c r="D6" s="207" t="s">
        <v>32</v>
      </c>
      <c r="E6" s="208" t="s">
        <v>73</v>
      </c>
      <c r="F6" s="75"/>
      <c r="G6" s="75"/>
      <c r="H6" s="75"/>
    </row>
    <row r="7" spans="1:8" ht="27.75" customHeight="1">
      <c r="A7" s="77"/>
      <c r="B7" s="77"/>
      <c r="C7" s="77"/>
      <c r="D7" s="48">
        <f>'Unrounded Requirement Finder'!D7</f>
        <v>0</v>
      </c>
      <c r="E7" s="49">
        <f>ROUND(IF(D7&gt;2.65,D7,FLOOR(D7,0.05)),2)</f>
        <v>0</v>
      </c>
      <c r="F7" s="75"/>
      <c r="G7" s="75"/>
      <c r="H7" s="75"/>
    </row>
    <row r="8" spans="1:8" s="79" customFormat="1" ht="51.75" customHeight="1" thickBot="1">
      <c r="A8" s="77"/>
      <c r="B8" s="77"/>
      <c r="C8" s="77"/>
      <c r="D8" s="403" t="s">
        <v>99</v>
      </c>
      <c r="E8" s="404"/>
      <c r="F8" s="78"/>
      <c r="G8" s="78"/>
      <c r="H8" s="78"/>
    </row>
    <row r="9" spans="1:8" ht="9.75" customHeight="1" thickBot="1">
      <c r="A9" s="74"/>
      <c r="B9" s="75"/>
      <c r="C9" s="75"/>
      <c r="D9" s="75"/>
      <c r="E9" s="75"/>
      <c r="F9" s="75"/>
      <c r="G9" s="75"/>
      <c r="H9" s="75"/>
    </row>
    <row r="10" spans="1:8" ht="15.75" customHeight="1" thickBot="1">
      <c r="A10" s="67"/>
      <c r="B10" s="416" t="s">
        <v>105</v>
      </c>
      <c r="C10" s="417"/>
      <c r="D10" s="417"/>
      <c r="E10" s="418"/>
      <c r="F10" s="67"/>
      <c r="G10" s="67"/>
      <c r="H10" s="67"/>
    </row>
    <row r="11" spans="1:8" ht="15" customHeight="1">
      <c r="A11" s="67"/>
      <c r="B11" s="397" t="s">
        <v>103</v>
      </c>
      <c r="C11" s="398"/>
      <c r="D11" s="398"/>
      <c r="E11" s="399"/>
      <c r="F11" s="80"/>
      <c r="G11" s="81"/>
      <c r="H11" s="67"/>
    </row>
    <row r="12" spans="1:8" thickBot="1">
      <c r="A12" s="67"/>
      <c r="B12" s="400"/>
      <c r="C12" s="401"/>
      <c r="D12" s="401"/>
      <c r="E12" s="402"/>
      <c r="F12" s="80"/>
      <c r="G12" s="80"/>
      <c r="H12" s="67"/>
    </row>
    <row r="13" spans="1:8" ht="44.25" customHeight="1">
      <c r="A13" s="67"/>
      <c r="B13" s="140" t="s">
        <v>10</v>
      </c>
      <c r="C13" s="141" t="s">
        <v>11</v>
      </c>
      <c r="D13" s="141" t="s">
        <v>12</v>
      </c>
      <c r="E13" s="142" t="s">
        <v>76</v>
      </c>
      <c r="F13" s="82"/>
      <c r="G13" s="82"/>
      <c r="H13" s="67"/>
    </row>
    <row r="14" spans="1:8" ht="15.75" customHeight="1">
      <c r="A14" s="83" t="s">
        <v>13</v>
      </c>
      <c r="B14" s="143"/>
      <c r="C14" s="144"/>
      <c r="D14" s="84">
        <f t="shared" ref="D14:D23" si="0">B14*C14</f>
        <v>0</v>
      </c>
      <c r="E14" s="394"/>
      <c r="F14" s="82"/>
      <c r="G14" s="82"/>
      <c r="H14" s="67"/>
    </row>
    <row r="15" spans="1:8" ht="14.4">
      <c r="A15" s="83" t="s">
        <v>14</v>
      </c>
      <c r="B15" s="143"/>
      <c r="C15" s="144"/>
      <c r="D15" s="84">
        <f t="shared" si="0"/>
        <v>0</v>
      </c>
      <c r="E15" s="395"/>
      <c r="F15" s="82"/>
      <c r="G15" s="82"/>
      <c r="H15" s="67"/>
    </row>
    <row r="16" spans="1:8" ht="14.4">
      <c r="A16" s="83" t="s">
        <v>15</v>
      </c>
      <c r="B16" s="143"/>
      <c r="C16" s="144"/>
      <c r="D16" s="84">
        <f t="shared" si="0"/>
        <v>0</v>
      </c>
      <c r="E16" s="395"/>
      <c r="F16" s="76"/>
      <c r="G16" s="76"/>
      <c r="H16" s="67"/>
    </row>
    <row r="17" spans="1:8" ht="13.5" customHeight="1">
      <c r="A17" s="83" t="s">
        <v>16</v>
      </c>
      <c r="B17" s="143"/>
      <c r="C17" s="144"/>
      <c r="D17" s="84">
        <f t="shared" si="0"/>
        <v>0</v>
      </c>
      <c r="E17" s="395"/>
      <c r="F17" s="76"/>
      <c r="G17" s="76"/>
      <c r="H17" s="67"/>
    </row>
    <row r="18" spans="1:8" ht="15" customHeight="1">
      <c r="A18" s="83" t="s">
        <v>17</v>
      </c>
      <c r="B18" s="143"/>
      <c r="C18" s="144"/>
      <c r="D18" s="84">
        <f t="shared" si="0"/>
        <v>0</v>
      </c>
      <c r="E18" s="395"/>
      <c r="F18" s="76"/>
      <c r="G18" s="76"/>
      <c r="H18" s="67"/>
    </row>
    <row r="19" spans="1:8" ht="16.649999999999999" customHeight="1">
      <c r="A19" s="83" t="s">
        <v>18</v>
      </c>
      <c r="B19" s="143"/>
      <c r="C19" s="144"/>
      <c r="D19" s="84">
        <f t="shared" si="0"/>
        <v>0</v>
      </c>
      <c r="E19" s="395"/>
      <c r="F19" s="76"/>
      <c r="G19" s="76"/>
      <c r="H19" s="67"/>
    </row>
    <row r="20" spans="1:8" ht="15" customHeight="1">
      <c r="A20" s="83" t="s">
        <v>19</v>
      </c>
      <c r="B20" s="143"/>
      <c r="C20" s="144"/>
      <c r="D20" s="84">
        <f t="shared" si="0"/>
        <v>0</v>
      </c>
      <c r="E20" s="395"/>
      <c r="F20" s="76"/>
      <c r="G20" s="76"/>
      <c r="H20" s="67"/>
    </row>
    <row r="21" spans="1:8" ht="15" customHeight="1">
      <c r="A21" s="83" t="s">
        <v>20</v>
      </c>
      <c r="B21" s="143"/>
      <c r="C21" s="144"/>
      <c r="D21" s="84">
        <f t="shared" si="0"/>
        <v>0</v>
      </c>
      <c r="E21" s="395"/>
      <c r="F21" s="76"/>
      <c r="G21" s="76"/>
      <c r="H21" s="67"/>
    </row>
    <row r="22" spans="1:8" ht="15" customHeight="1">
      <c r="A22" s="83" t="s">
        <v>21</v>
      </c>
      <c r="B22" s="143"/>
      <c r="C22" s="144"/>
      <c r="D22" s="84">
        <f t="shared" si="0"/>
        <v>0</v>
      </c>
      <c r="E22" s="395"/>
      <c r="F22" s="76"/>
      <c r="G22" s="76"/>
      <c r="H22" s="67"/>
    </row>
    <row r="23" spans="1:8" ht="15" customHeight="1">
      <c r="A23" s="83" t="s">
        <v>22</v>
      </c>
      <c r="B23" s="143"/>
      <c r="C23" s="144"/>
      <c r="D23" s="84">
        <f t="shared" si="0"/>
        <v>0</v>
      </c>
      <c r="E23" s="396"/>
      <c r="F23" s="76"/>
      <c r="G23" s="76"/>
      <c r="H23" s="67"/>
    </row>
    <row r="24" spans="1:8" ht="14.4">
      <c r="A24" s="85" t="s">
        <v>23</v>
      </c>
      <c r="B24" s="86">
        <f>SUM(B14:B23)</f>
        <v>0</v>
      </c>
      <c r="C24" s="87"/>
      <c r="D24" s="88">
        <f>SUM(D14:D23)</f>
        <v>0</v>
      </c>
      <c r="E24" s="89">
        <f>ROUND((IF(D24=0,0,IF(B24=0,0,D24/B24))),2)</f>
        <v>0</v>
      </c>
      <c r="F24" s="90"/>
      <c r="G24" s="91"/>
      <c r="H24" s="67"/>
    </row>
    <row r="25" spans="1:8" ht="18" customHeight="1">
      <c r="A25" s="85"/>
      <c r="B25" s="405" t="s">
        <v>104</v>
      </c>
      <c r="C25" s="406"/>
      <c r="D25" s="406"/>
      <c r="E25" s="407"/>
      <c r="F25" s="90"/>
      <c r="G25" s="91"/>
      <c r="H25" s="67"/>
    </row>
    <row r="26" spans="1:8" ht="21.75" customHeight="1" thickBot="1">
      <c r="A26" s="85"/>
      <c r="B26" s="408"/>
      <c r="C26" s="409"/>
      <c r="D26" s="409"/>
      <c r="E26" s="410"/>
      <c r="F26" s="90"/>
      <c r="G26" s="91"/>
      <c r="H26" s="67"/>
    </row>
    <row r="27" spans="1:8" ht="9.75" customHeight="1" thickBot="1">
      <c r="A27" s="85"/>
      <c r="B27" s="92"/>
      <c r="C27" s="93"/>
      <c r="D27" s="94"/>
      <c r="E27" s="90"/>
      <c r="F27" s="90"/>
      <c r="G27" s="91"/>
      <c r="H27" s="67"/>
    </row>
    <row r="28" spans="1:8" ht="15" customHeight="1">
      <c r="A28" s="67"/>
      <c r="B28" s="67"/>
      <c r="C28" s="67"/>
      <c r="D28" s="411" t="s">
        <v>107</v>
      </c>
      <c r="E28" s="412"/>
      <c r="F28" s="90"/>
      <c r="G28" s="91"/>
      <c r="H28" s="67"/>
    </row>
    <row r="29" spans="1:8" ht="15.75" customHeight="1">
      <c r="A29" s="67"/>
      <c r="B29" s="67"/>
      <c r="C29" s="95"/>
      <c r="D29" s="413"/>
      <c r="E29" s="414"/>
      <c r="F29" s="90"/>
      <c r="G29" s="91"/>
      <c r="H29" s="67"/>
    </row>
    <row r="30" spans="1:8" ht="18.75" customHeight="1" thickBot="1">
      <c r="A30" s="67"/>
      <c r="B30" s="95"/>
      <c r="C30" s="95"/>
      <c r="D30" s="415">
        <f>IF(E24=0,0,IF(E7-E24&lt;=0,0,E7-E24))</f>
        <v>0</v>
      </c>
      <c r="E30" s="385"/>
      <c r="F30" s="90"/>
      <c r="G30" s="91"/>
      <c r="H30" s="67"/>
    </row>
    <row r="31" spans="1:8" ht="10.5" customHeight="1" thickBot="1">
      <c r="A31" s="67"/>
      <c r="B31" s="95"/>
      <c r="C31" s="95"/>
      <c r="D31" s="94"/>
      <c r="E31" s="90"/>
      <c r="F31" s="90"/>
      <c r="G31" s="91"/>
      <c r="H31" s="67"/>
    </row>
    <row r="32" spans="1:8" ht="15.75" customHeight="1">
      <c r="A32" s="67"/>
      <c r="B32" s="95"/>
      <c r="C32" s="95"/>
      <c r="D32" s="390" t="s">
        <v>198</v>
      </c>
      <c r="E32" s="391"/>
      <c r="F32" s="90"/>
      <c r="G32" s="91"/>
      <c r="H32" s="67"/>
    </row>
    <row r="33" spans="1:8" ht="15.75" customHeight="1">
      <c r="A33" s="67"/>
      <c r="B33" s="67"/>
      <c r="C33" s="67"/>
      <c r="D33" s="392"/>
      <c r="E33" s="393"/>
      <c r="F33" s="90"/>
      <c r="G33" s="91"/>
      <c r="H33" s="67"/>
    </row>
    <row r="34" spans="1:8" thickBot="1">
      <c r="A34" s="67"/>
      <c r="B34" s="67"/>
      <c r="C34" s="67"/>
      <c r="D34" s="384">
        <f>IF(E24=0,0,IF(D30&gt;0.1,E24+0.1,IF(D30=0,"No price increase necessary",E24+D30)))</f>
        <v>0</v>
      </c>
      <c r="E34" s="385"/>
      <c r="F34" s="90"/>
      <c r="G34" s="67"/>
      <c r="H34" s="96"/>
    </row>
    <row r="35" spans="1:8" thickBot="1">
      <c r="A35" s="67"/>
      <c r="B35" s="67"/>
      <c r="C35" s="67"/>
      <c r="D35" s="67"/>
      <c r="E35" s="67"/>
      <c r="F35" s="99"/>
      <c r="G35" s="97"/>
      <c r="H35" s="96"/>
    </row>
    <row r="36" spans="1:8" ht="28.5" customHeight="1">
      <c r="A36" s="67"/>
      <c r="B36" s="451" t="s">
        <v>6</v>
      </c>
      <c r="C36" s="452"/>
      <c r="D36" s="453"/>
      <c r="E36" s="67"/>
      <c r="F36" s="99"/>
      <c r="G36" s="97"/>
      <c r="H36" s="96"/>
    </row>
    <row r="37" spans="1:8" ht="28.5" customHeight="1">
      <c r="A37" s="67"/>
      <c r="B37" s="454" t="s">
        <v>195</v>
      </c>
      <c r="C37" s="455"/>
      <c r="D37" s="456"/>
      <c r="E37" s="67"/>
      <c r="F37" s="99"/>
      <c r="G37" s="97"/>
      <c r="H37" s="96"/>
    </row>
    <row r="38" spans="1:8" ht="32.25" customHeight="1">
      <c r="A38" s="67"/>
      <c r="B38" s="210"/>
      <c r="C38" s="144"/>
      <c r="D38" s="211"/>
      <c r="E38" s="67"/>
      <c r="F38" s="99"/>
      <c r="G38" s="97"/>
      <c r="H38" s="96"/>
    </row>
    <row r="39" spans="1:8" thickBot="1">
      <c r="A39" s="67"/>
      <c r="B39" s="67"/>
      <c r="C39" s="67"/>
      <c r="D39" s="67"/>
      <c r="E39" s="67"/>
      <c r="F39" s="99"/>
      <c r="G39" s="97"/>
      <c r="H39" s="96"/>
    </row>
    <row r="40" spans="1:8" ht="40.5" customHeight="1">
      <c r="A40" s="67"/>
      <c r="B40" s="448" t="s">
        <v>114</v>
      </c>
      <c r="C40" s="449"/>
      <c r="D40" s="449"/>
      <c r="E40" s="449"/>
      <c r="F40" s="450"/>
      <c r="G40" s="97"/>
      <c r="H40" s="96"/>
    </row>
    <row r="41" spans="1:8" ht="52.65" customHeight="1">
      <c r="A41" s="67"/>
      <c r="B41" s="445" t="s">
        <v>201</v>
      </c>
      <c r="C41" s="446"/>
      <c r="D41" s="446"/>
      <c r="E41" s="446"/>
      <c r="F41" s="447"/>
      <c r="G41" s="97"/>
      <c r="H41" s="96"/>
    </row>
    <row r="42" spans="1:8" ht="89.25" customHeight="1">
      <c r="A42" s="67"/>
      <c r="B42" s="212" t="s">
        <v>208</v>
      </c>
      <c r="C42" s="213" t="s">
        <v>77</v>
      </c>
      <c r="D42" s="214" t="s">
        <v>116</v>
      </c>
      <c r="E42" s="215" t="s">
        <v>119</v>
      </c>
      <c r="F42" s="216" t="s">
        <v>120</v>
      </c>
      <c r="G42" s="97"/>
      <c r="H42" s="96"/>
    </row>
    <row r="43" spans="1:8" ht="23.25" customHeight="1">
      <c r="A43" s="67"/>
      <c r="B43" s="229"/>
      <c r="C43" s="217">
        <f>IF(D7=0,0,IF(C38="",0,IF(AND(C38&gt;2.65,E7-C38&lt;0),0,IF(AND(C38&gt;2.65,E7-C38&gt;0),E7-C38,IF(AND(C38&lt;=2.65,E7-C38&lt;0),0,E7-C38)))))</f>
        <v>0</v>
      </c>
      <c r="D43" s="218">
        <f>B43*C43</f>
        <v>0</v>
      </c>
      <c r="E43" s="217">
        <f>IF(C43&gt;0.1,0.1,C43)</f>
        <v>0</v>
      </c>
      <c r="F43" s="161">
        <f>E43*B43</f>
        <v>0</v>
      </c>
      <c r="G43" s="97"/>
      <c r="H43" s="96"/>
    </row>
    <row r="44" spans="1:8" ht="15" customHeight="1">
      <c r="A44" s="67"/>
      <c r="B44" s="439" t="s">
        <v>196</v>
      </c>
      <c r="C44" s="440"/>
      <c r="D44" s="440"/>
      <c r="E44" s="440"/>
      <c r="F44" s="441"/>
      <c r="G44" s="97"/>
      <c r="H44" s="96"/>
    </row>
    <row r="45" spans="1:8" ht="14.25" customHeight="1" thickBot="1">
      <c r="A45" s="67"/>
      <c r="B45" s="442"/>
      <c r="C45" s="443"/>
      <c r="D45" s="443"/>
      <c r="E45" s="443"/>
      <c r="F45" s="444"/>
      <c r="G45" s="97"/>
      <c r="H45" s="96"/>
    </row>
    <row r="46" spans="1:8" thickBot="1">
      <c r="A46" s="67"/>
      <c r="B46" s="67"/>
      <c r="C46" s="67"/>
      <c r="D46" s="67"/>
      <c r="E46" s="67"/>
      <c r="F46" s="99"/>
      <c r="G46" s="97"/>
      <c r="H46" s="96"/>
    </row>
    <row r="47" spans="1:8" ht="72">
      <c r="A47" s="67"/>
      <c r="B47" s="219" t="s">
        <v>197</v>
      </c>
      <c r="C47" s="220" t="s">
        <v>125</v>
      </c>
      <c r="D47" s="221" t="s">
        <v>121</v>
      </c>
      <c r="E47" s="222" t="s">
        <v>122</v>
      </c>
      <c r="F47" s="96"/>
    </row>
    <row r="48" spans="1:8" ht="21" customHeight="1" thickBot="1">
      <c r="A48" s="67"/>
      <c r="B48" s="223"/>
      <c r="C48" s="224">
        <f>D43</f>
        <v>0</v>
      </c>
      <c r="D48" s="224">
        <f>IF(B48&gt;=D43,0,D43-B48)</f>
        <v>0</v>
      </c>
      <c r="E48" s="165">
        <f>IF(B48&lt;D43,0,B48-D43)</f>
        <v>0</v>
      </c>
      <c r="F48" s="96"/>
    </row>
    <row r="49" spans="1:8" ht="14.4">
      <c r="A49" s="67"/>
      <c r="B49" s="67"/>
      <c r="C49" s="67"/>
      <c r="D49" s="69"/>
      <c r="E49" s="67"/>
      <c r="F49" s="99"/>
      <c r="G49" s="97"/>
      <c r="H49" s="96"/>
    </row>
    <row r="50" spans="1:8" ht="14.4" hidden="1"/>
    <row r="51" spans="1:8" ht="14.4" hidden="1"/>
    <row r="52" spans="1:8" ht="14.4" hidden="1"/>
    <row r="53" spans="1:8" ht="14.4" hidden="1"/>
    <row r="54" spans="1:8" ht="14.4" hidden="1"/>
    <row r="55" spans="1:8" ht="14.4" hidden="1"/>
    <row r="56" spans="1:8" ht="14.4" hidden="1"/>
    <row r="57" spans="1:8" ht="14.4" hidden="1"/>
    <row r="58" spans="1:8" ht="14.4" hidden="1"/>
    <row r="59" spans="1:8" ht="14.4" hidden="1"/>
    <row r="60" spans="1:8" ht="14.4" hidden="1"/>
    <row r="61" spans="1:8" ht="14.4" hidden="1"/>
    <row r="62" spans="1:8" ht="14.4" hidden="1"/>
    <row r="63" spans="1:8" ht="14.4" hidden="1"/>
    <row r="64" spans="1:8" ht="14.4" hidden="1"/>
    <row r="65" ht="14.4" hidden="1"/>
    <row r="66" ht="14.4" hidden="1"/>
    <row r="67" ht="14.4" hidden="1"/>
    <row r="68" ht="14.4" hidden="1"/>
    <row r="69" ht="14.4" hidden="1"/>
    <row r="70" ht="14.4" hidden="1"/>
    <row r="71" ht="14.4" hidden="1"/>
    <row r="72" ht="14.4" hidden="1"/>
    <row r="73" ht="14.4" hidden="1"/>
    <row r="74" ht="14.4" hidden="1"/>
    <row r="75" ht="14.4" hidden="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sheetProtection password="CC30" sheet="1" objects="1" scenarios="1"/>
  <mergeCells count="16">
    <mergeCell ref="D28:E29"/>
    <mergeCell ref="D30:E30"/>
    <mergeCell ref="D32:E33"/>
    <mergeCell ref="D5:E5"/>
    <mergeCell ref="D8:E8"/>
    <mergeCell ref="B10:E10"/>
    <mergeCell ref="B11:E12"/>
    <mergeCell ref="E14:E23"/>
    <mergeCell ref="B25:E26"/>
    <mergeCell ref="A5:C5"/>
    <mergeCell ref="D34:E34"/>
    <mergeCell ref="B44:F45"/>
    <mergeCell ref="B41:F41"/>
    <mergeCell ref="B40:F40"/>
    <mergeCell ref="B36:D36"/>
    <mergeCell ref="B37:D37"/>
  </mergeCells>
  <hyperlinks>
    <hyperlink ref="A5:C5" location="Instructions!A1" display="Go to Instructions"/>
  </hyperlinks>
  <pageMargins left="0.4" right="0.4" top="0.5" bottom="0.5" header="0.55000000000000004" footer="0.55000000000000004"/>
  <pageSetup scale="65" orientation="portrait" r:id="rId1"/>
  <ignoredErrors>
    <ignoredError sqref="A14:A23" numberStoredAsText="1"/>
  </ignoredErrors>
  <drawing r:id="rId2"/>
</worksheet>
</file>

<file path=xl/worksheets/sheet6.xml><?xml version="1.0" encoding="utf-8"?>
<worksheet xmlns="http://schemas.openxmlformats.org/spreadsheetml/2006/main" xmlns:r="http://schemas.openxmlformats.org/officeDocument/2006/relationships">
  <sheetPr codeName="Sheet1"/>
  <dimension ref="A1:IV37"/>
  <sheetViews>
    <sheetView showGridLines="0" workbookViewId="0">
      <selection activeCell="G37" sqref="G37:H37"/>
    </sheetView>
  </sheetViews>
  <sheetFormatPr defaultColWidth="0" defaultRowHeight="14.4"/>
  <cols>
    <col min="1" max="1" width="1.33203125" style="54" customWidth="1"/>
    <col min="2" max="5" width="9.109375" customWidth="1"/>
    <col min="6" max="6" width="16.6640625" customWidth="1"/>
    <col min="7" max="7" width="9.109375" customWidth="1"/>
    <col min="8" max="8" width="9.44140625" customWidth="1"/>
    <col min="9" max="9" width="19.88671875" hidden="1" customWidth="1"/>
    <col min="10" max="11" width="9.109375" hidden="1" customWidth="1"/>
    <col min="12" max="12" width="2.33203125" hidden="1" customWidth="1"/>
    <col min="13" max="254" width="9.109375" hidden="1" customWidth="1"/>
    <col min="255" max="255" width="14.5546875" hidden="1" customWidth="1"/>
    <col min="256" max="256" width="1.88671875" customWidth="1"/>
    <col min="257" max="16384" width="9.109375" hidden="1"/>
  </cols>
  <sheetData>
    <row r="1" spans="1:11" s="53" customFormat="1">
      <c r="A1" s="54"/>
    </row>
    <row r="2" spans="1:11" s="53" customFormat="1">
      <c r="A2" s="54"/>
      <c r="F2" s="462" t="s">
        <v>52</v>
      </c>
      <c r="G2" s="462"/>
      <c r="H2" s="462"/>
    </row>
    <row r="3" spans="1:11" s="53" customFormat="1" ht="15" thickBot="1">
      <c r="A3" s="54"/>
    </row>
    <row r="4" spans="1:11" ht="15" customHeight="1">
      <c r="A4" s="55"/>
      <c r="B4" s="472" t="s">
        <v>126</v>
      </c>
      <c r="C4" s="473"/>
      <c r="D4" s="473"/>
      <c r="E4" s="473"/>
      <c r="F4" s="473"/>
      <c r="G4" s="473"/>
      <c r="H4" s="474"/>
    </row>
    <row r="5" spans="1:11" ht="10.5" customHeight="1">
      <c r="A5" s="65"/>
      <c r="B5" s="475"/>
      <c r="C5" s="476"/>
      <c r="D5" s="476"/>
      <c r="E5" s="476"/>
      <c r="F5" s="476"/>
      <c r="G5" s="476"/>
      <c r="H5" s="477"/>
    </row>
    <row r="6" spans="1:11" ht="6" customHeight="1" thickBot="1">
      <c r="A6" s="66"/>
      <c r="B6" s="478"/>
      <c r="C6" s="479"/>
      <c r="D6" s="479"/>
      <c r="E6" s="479"/>
      <c r="F6" s="479"/>
      <c r="G6" s="479"/>
      <c r="H6" s="480"/>
    </row>
    <row r="7" spans="1:11" ht="60.75" customHeight="1">
      <c r="A7" s="63"/>
      <c r="B7" s="466" t="s">
        <v>78</v>
      </c>
      <c r="C7" s="466"/>
      <c r="D7" s="466"/>
      <c r="E7" s="466"/>
      <c r="F7" s="466"/>
      <c r="G7" s="466"/>
      <c r="H7" s="466"/>
    </row>
    <row r="8" spans="1:11" s="53" customFormat="1" ht="19.5" customHeight="1">
      <c r="A8" s="52"/>
      <c r="B8" s="465" t="s">
        <v>55</v>
      </c>
      <c r="C8" s="465"/>
      <c r="D8" s="465"/>
      <c r="E8" s="465"/>
      <c r="F8" s="465"/>
      <c r="G8" s="465"/>
      <c r="H8" s="465"/>
    </row>
    <row r="9" spans="1:11" s="53" customFormat="1" ht="6" customHeight="1" thickBot="1">
      <c r="A9" s="52"/>
      <c r="B9" s="64"/>
      <c r="C9" s="64"/>
      <c r="D9" s="64"/>
      <c r="E9" s="64"/>
      <c r="F9" s="64"/>
      <c r="G9" s="64"/>
      <c r="H9" s="64"/>
    </row>
    <row r="10" spans="1:11" ht="21" customHeight="1" thickBot="1">
      <c r="A10" s="62"/>
      <c r="B10" s="483" t="s">
        <v>127</v>
      </c>
      <c r="C10" s="484"/>
      <c r="D10" s="484"/>
      <c r="E10" s="484"/>
      <c r="F10" s="484"/>
      <c r="G10" s="484"/>
      <c r="H10" s="485"/>
    </row>
    <row r="11" spans="1:11" ht="9.75" customHeight="1" thickBot="1">
      <c r="A11" s="52"/>
      <c r="B11" s="51"/>
      <c r="C11" s="51"/>
      <c r="D11" s="51"/>
      <c r="E11" s="51"/>
      <c r="F11" s="51"/>
      <c r="G11" s="51"/>
      <c r="H11" s="51"/>
    </row>
    <row r="12" spans="1:11" ht="48" customHeight="1">
      <c r="B12" s="486" t="s">
        <v>128</v>
      </c>
      <c r="C12" s="487"/>
      <c r="D12" s="487"/>
      <c r="E12" s="487"/>
      <c r="F12" s="488"/>
      <c r="G12" s="470">
        <f>'Unrounded Requirement Finder'!D7</f>
        <v>0</v>
      </c>
      <c r="H12" s="471"/>
    </row>
    <row r="13" spans="1:11" ht="26.25" customHeight="1" thickBot="1">
      <c r="B13" s="493" t="s">
        <v>64</v>
      </c>
      <c r="C13" s="494"/>
      <c r="D13" s="494"/>
      <c r="E13" s="494"/>
      <c r="F13" s="495"/>
      <c r="G13" s="481">
        <f>ROUND(IF(G12&gt;2.65,G12,FLOOR(G12,0.05)),2)</f>
        <v>0</v>
      </c>
      <c r="H13" s="482"/>
      <c r="J13" s="138"/>
      <c r="K13" s="138"/>
    </row>
    <row r="14" spans="1:11" ht="15" thickBot="1">
      <c r="J14" s="138"/>
      <c r="K14" s="138"/>
    </row>
    <row r="15" spans="1:11" ht="21" customHeight="1" thickBot="1">
      <c r="A15" s="62"/>
      <c r="B15" s="467" t="s">
        <v>129</v>
      </c>
      <c r="C15" s="468"/>
      <c r="D15" s="468"/>
      <c r="E15" s="468"/>
      <c r="F15" s="468"/>
      <c r="G15" s="468"/>
      <c r="H15" s="469"/>
      <c r="J15" s="58" t="s">
        <v>182</v>
      </c>
      <c r="K15" s="138"/>
    </row>
    <row r="16" spans="1:11" s="53" customFormat="1" ht="28.5" customHeight="1">
      <c r="A16" s="57"/>
      <c r="B16" s="463" t="s">
        <v>130</v>
      </c>
      <c r="C16" s="464"/>
      <c r="D16" s="464"/>
      <c r="E16" s="464"/>
      <c r="F16" s="464"/>
      <c r="G16" s="464"/>
      <c r="H16" s="464"/>
      <c r="J16" s="58" t="s">
        <v>183</v>
      </c>
      <c r="K16" s="138"/>
    </row>
    <row r="17" spans="1:11" s="53" customFormat="1" ht="32.25" customHeight="1">
      <c r="A17" s="60"/>
      <c r="B17" s="60"/>
      <c r="C17" s="180"/>
      <c r="D17" s="180"/>
      <c r="E17" s="180"/>
      <c r="F17" s="181">
        <v>1</v>
      </c>
      <c r="G17" s="182"/>
      <c r="H17" s="57"/>
      <c r="J17" s="58" t="s">
        <v>74</v>
      </c>
      <c r="K17" s="138"/>
    </row>
    <row r="18" spans="1:11" s="53" customFormat="1" ht="10.5" customHeight="1">
      <c r="A18" s="57"/>
      <c r="B18" s="57"/>
      <c r="C18" s="182"/>
      <c r="D18" s="182"/>
      <c r="E18" s="182"/>
      <c r="F18" s="182"/>
      <c r="G18" s="182"/>
      <c r="H18" s="57"/>
      <c r="J18" s="202">
        <v>1</v>
      </c>
    </row>
    <row r="19" spans="1:11">
      <c r="A19" s="461" t="s">
        <v>53</v>
      </c>
      <c r="B19" s="461"/>
      <c r="C19" s="461"/>
      <c r="D19" s="461"/>
      <c r="E19" s="461"/>
      <c r="F19" s="461"/>
      <c r="G19" s="461"/>
      <c r="H19" s="461"/>
      <c r="J19" s="53"/>
    </row>
    <row r="20" spans="1:11" ht="7.5" customHeight="1" thickBot="1"/>
    <row r="21" spans="1:11" ht="15" customHeight="1">
      <c r="B21" s="496" t="s">
        <v>131</v>
      </c>
      <c r="C21" s="497"/>
      <c r="D21" s="497"/>
      <c r="E21" s="497"/>
      <c r="F21" s="497"/>
      <c r="G21" s="489" t="str">
        <f>IF(J18=1,"",IF(J18=2,'SY 14-15 Price Calculator'!D38, "N/A"))</f>
        <v/>
      </c>
      <c r="H21" s="490"/>
      <c r="I21" s="59"/>
    </row>
    <row r="22" spans="1:11" ht="15" thickBot="1">
      <c r="B22" s="498"/>
      <c r="C22" s="499"/>
      <c r="D22" s="499"/>
      <c r="E22" s="499"/>
      <c r="F22" s="499"/>
      <c r="G22" s="491"/>
      <c r="H22" s="492"/>
    </row>
    <row r="23" spans="1:11" ht="10.5" customHeight="1" thickBot="1">
      <c r="B23" s="61"/>
      <c r="C23" s="61"/>
      <c r="D23" s="61"/>
      <c r="E23" s="61"/>
      <c r="F23" s="61"/>
    </row>
    <row r="24" spans="1:11" ht="15" customHeight="1">
      <c r="B24" s="496" t="s">
        <v>132</v>
      </c>
      <c r="C24" s="497"/>
      <c r="D24" s="497"/>
      <c r="E24" s="497"/>
      <c r="F24" s="497"/>
      <c r="G24" s="489" t="str">
        <f>IF(J18=1,"",IF(J18=2,'SY 14-15 Price Calculator'!D42,"N/A"))</f>
        <v/>
      </c>
      <c r="H24" s="490"/>
    </row>
    <row r="25" spans="1:11" ht="15" thickBot="1">
      <c r="B25" s="498"/>
      <c r="C25" s="499"/>
      <c r="D25" s="499"/>
      <c r="E25" s="499"/>
      <c r="F25" s="499"/>
      <c r="G25" s="491"/>
      <c r="H25" s="492"/>
      <c r="J25" s="53"/>
    </row>
    <row r="26" spans="1:11" ht="7.5" customHeight="1"/>
    <row r="27" spans="1:11" s="53" customFormat="1" ht="13.5" customHeight="1">
      <c r="A27" s="461" t="s">
        <v>54</v>
      </c>
      <c r="B27" s="461"/>
      <c r="C27" s="461"/>
      <c r="D27" s="461"/>
      <c r="E27" s="461"/>
      <c r="F27" s="461"/>
      <c r="G27" s="461"/>
      <c r="H27" s="461"/>
      <c r="J27"/>
    </row>
    <row r="28" spans="1:11" s="53" customFormat="1" ht="6.75" customHeight="1" thickBot="1">
      <c r="A28" s="54"/>
    </row>
    <row r="29" spans="1:11" ht="34.65" customHeight="1" thickBot="1">
      <c r="B29" s="457" t="s">
        <v>133</v>
      </c>
      <c r="C29" s="458"/>
      <c r="D29" s="458"/>
      <c r="E29" s="458"/>
      <c r="F29" s="458"/>
      <c r="G29" s="459" t="str">
        <f>IF(J18=1,"",IF(J18=3,'SY 14-15 NonFederal Calculator'!E29, "N/A"))</f>
        <v/>
      </c>
      <c r="H29" s="460"/>
      <c r="J29" s="53"/>
    </row>
    <row r="30" spans="1:11" ht="9.15" customHeight="1" thickBot="1">
      <c r="B30" s="61"/>
      <c r="C30" s="61"/>
      <c r="D30" s="61"/>
      <c r="E30" s="61"/>
      <c r="F30" s="61"/>
    </row>
    <row r="31" spans="1:11" ht="33.75" customHeight="1" thickBot="1">
      <c r="B31" s="457" t="s">
        <v>134</v>
      </c>
      <c r="C31" s="458"/>
      <c r="D31" s="458"/>
      <c r="E31" s="458"/>
      <c r="F31" s="458"/>
      <c r="G31" s="459" t="str">
        <f>IF(J18=1,"",IF(J18=3,'SY 14-15 NonFederal Calculator'!E32, "N/A"))</f>
        <v/>
      </c>
      <c r="H31" s="460"/>
    </row>
    <row r="32" spans="1:11" ht="9.15" customHeight="1"/>
    <row r="33" spans="2:9">
      <c r="B33" s="461" t="s">
        <v>79</v>
      </c>
      <c r="C33" s="461"/>
      <c r="D33" s="461"/>
      <c r="E33" s="461"/>
      <c r="F33" s="461"/>
      <c r="G33" s="461"/>
      <c r="H33" s="461"/>
      <c r="I33" s="228"/>
    </row>
    <row r="34" spans="2:9" ht="1.5" customHeight="1" thickBot="1"/>
    <row r="35" spans="2:9" ht="29.25" customHeight="1" thickBot="1">
      <c r="B35" s="457" t="s">
        <v>135</v>
      </c>
      <c r="C35" s="458"/>
      <c r="D35" s="458"/>
      <c r="E35" s="458"/>
      <c r="F35" s="458"/>
      <c r="G35" s="459" t="str">
        <f>IF(J18=1,"",IF(J18=4,'SY 14-15 Split Calculator'!D48, "N/A"))</f>
        <v/>
      </c>
      <c r="H35" s="460"/>
    </row>
    <row r="36" spans="2:9" ht="9.75" customHeight="1" thickBot="1"/>
    <row r="37" spans="2:9" ht="29.25" customHeight="1" thickBot="1">
      <c r="B37" s="457" t="s">
        <v>136</v>
      </c>
      <c r="C37" s="458"/>
      <c r="D37" s="458"/>
      <c r="E37" s="458"/>
      <c r="F37" s="458"/>
      <c r="G37" s="459" t="str">
        <f>IF(J18=1,"",IF(J18=4,'SY 14-15 Split Calculator'!E48, "N/A"))</f>
        <v/>
      </c>
      <c r="H37" s="460"/>
    </row>
  </sheetData>
  <sheetProtection password="CC30" sheet="1" objects="1" scenarios="1"/>
  <mergeCells count="26">
    <mergeCell ref="B29:F29"/>
    <mergeCell ref="G29:H29"/>
    <mergeCell ref="B12:F12"/>
    <mergeCell ref="G24:H25"/>
    <mergeCell ref="B13:F13"/>
    <mergeCell ref="A27:H27"/>
    <mergeCell ref="G21:H22"/>
    <mergeCell ref="B24:F25"/>
    <mergeCell ref="B21:F22"/>
    <mergeCell ref="F2:H2"/>
    <mergeCell ref="B16:H16"/>
    <mergeCell ref="A19:H19"/>
    <mergeCell ref="B8:H8"/>
    <mergeCell ref="B7:H7"/>
    <mergeCell ref="B15:H15"/>
    <mergeCell ref="G12:H12"/>
    <mergeCell ref="B4:H6"/>
    <mergeCell ref="G13:H13"/>
    <mergeCell ref="B10:H10"/>
    <mergeCell ref="B31:F31"/>
    <mergeCell ref="G31:H31"/>
    <mergeCell ref="B35:F35"/>
    <mergeCell ref="G35:H35"/>
    <mergeCell ref="B37:F37"/>
    <mergeCell ref="G37:H37"/>
    <mergeCell ref="B33:H33"/>
  </mergeCells>
  <hyperlinks>
    <hyperlink ref="F2:H2" location="Instructions!A1" display="Go to instructions"/>
  </hyperlinks>
  <printOptions horizontalCentered="1" verticalCentered="1"/>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sheetPr codeName="Sheet11">
    <pageSetUpPr fitToPage="1"/>
  </sheetPr>
  <dimension ref="A1:R25"/>
  <sheetViews>
    <sheetView showGridLines="0" workbookViewId="0">
      <selection activeCell="B8" sqref="B8"/>
    </sheetView>
  </sheetViews>
  <sheetFormatPr defaultColWidth="0" defaultRowHeight="0" customHeight="1" zeroHeight="1"/>
  <cols>
    <col min="1" max="1" width="7.44140625" style="68" customWidth="1"/>
    <col min="2" max="2" width="16.33203125" style="68" customWidth="1"/>
    <col min="3" max="3" width="12.5546875" style="68" customWidth="1"/>
    <col min="4" max="4" width="13.88671875" style="68" customWidth="1"/>
    <col min="5" max="5" width="17.33203125" style="68" customWidth="1"/>
    <col min="6" max="6" width="3.6640625" style="68" customWidth="1"/>
    <col min="7" max="7" width="35.6640625" style="68" customWidth="1"/>
    <col min="8" max="8" width="32.109375" style="68" customWidth="1"/>
    <col min="9" max="9" width="2.5546875" style="68" customWidth="1"/>
    <col min="10" max="10" width="10.5546875" style="68" customWidth="1"/>
    <col min="11" max="14" width="0" style="68" hidden="1" customWidth="1"/>
    <col min="15" max="15" width="12.88671875" style="68" hidden="1" customWidth="1"/>
    <col min="16" max="18" width="0" style="68" hidden="1" customWidth="1"/>
    <col min="19" max="16384" width="9.109375" style="68" hidden="1"/>
  </cols>
  <sheetData>
    <row r="1" spans="1:10" ht="14.4">
      <c r="A1" s="67"/>
      <c r="B1" s="67"/>
      <c r="C1" s="67"/>
      <c r="D1" s="67"/>
      <c r="E1" s="67"/>
      <c r="F1" s="67"/>
      <c r="G1" s="67"/>
      <c r="H1" s="67"/>
      <c r="I1" s="67"/>
      <c r="J1" s="67"/>
    </row>
    <row r="2" spans="1:10" ht="25.5" customHeight="1">
      <c r="A2" s="67"/>
      <c r="B2" s="67"/>
      <c r="C2" s="67"/>
      <c r="D2" s="67"/>
      <c r="E2" s="67"/>
      <c r="F2" s="67"/>
      <c r="G2" s="67"/>
      <c r="H2" s="67"/>
      <c r="I2" s="67"/>
      <c r="J2" s="67"/>
    </row>
    <row r="3" spans="1:10" ht="18.600000000000001" thickBot="1">
      <c r="A3" s="67"/>
      <c r="B3" s="502"/>
      <c r="C3" s="502"/>
      <c r="D3" s="502"/>
      <c r="E3" s="502"/>
      <c r="F3" s="67"/>
      <c r="G3" s="67"/>
      <c r="H3" s="67"/>
      <c r="I3" s="67"/>
      <c r="J3" s="67"/>
    </row>
    <row r="4" spans="1:10" ht="15.75" customHeight="1" thickBot="1">
      <c r="A4" s="67"/>
      <c r="B4" s="503" t="s">
        <v>184</v>
      </c>
      <c r="C4" s="504"/>
      <c r="D4" s="504"/>
      <c r="E4" s="505"/>
      <c r="F4" s="67"/>
      <c r="H4" s="67"/>
      <c r="I4" s="67"/>
      <c r="J4" s="67"/>
    </row>
    <row r="5" spans="1:10" ht="15" customHeight="1">
      <c r="A5" s="67"/>
      <c r="B5" s="397" t="s">
        <v>185</v>
      </c>
      <c r="C5" s="398"/>
      <c r="D5" s="398"/>
      <c r="E5" s="399"/>
      <c r="F5" s="80"/>
      <c r="G5" s="81"/>
      <c r="H5" s="81"/>
      <c r="I5" s="81"/>
      <c r="J5" s="81"/>
    </row>
    <row r="6" spans="1:10" ht="15" thickBot="1">
      <c r="A6" s="67"/>
      <c r="B6" s="400"/>
      <c r="C6" s="401"/>
      <c r="D6" s="401"/>
      <c r="E6" s="402"/>
      <c r="F6" s="80"/>
      <c r="G6" s="80"/>
      <c r="I6" s="80"/>
      <c r="J6" s="80"/>
    </row>
    <row r="7" spans="1:10" ht="43.2">
      <c r="A7" s="67"/>
      <c r="B7" s="147" t="s">
        <v>10</v>
      </c>
      <c r="C7" s="148" t="s">
        <v>11</v>
      </c>
      <c r="D7" s="148" t="s">
        <v>12</v>
      </c>
      <c r="E7" s="149" t="s">
        <v>106</v>
      </c>
      <c r="F7" s="82"/>
      <c r="G7" s="82"/>
      <c r="H7" s="82"/>
      <c r="I7" s="82"/>
      <c r="J7" s="82"/>
    </row>
    <row r="8" spans="1:10" ht="14.4">
      <c r="A8" s="83" t="s">
        <v>13</v>
      </c>
      <c r="B8" s="143"/>
      <c r="C8" s="144"/>
      <c r="D8" s="132">
        <f t="shared" ref="D8:D17" si="0">B8*C8</f>
        <v>0</v>
      </c>
      <c r="E8" s="133"/>
      <c r="F8" s="82"/>
      <c r="G8" s="82"/>
      <c r="H8" s="82"/>
      <c r="I8" s="82"/>
      <c r="J8" s="82"/>
    </row>
    <row r="9" spans="1:10" ht="14.4">
      <c r="A9" s="83" t="s">
        <v>14</v>
      </c>
      <c r="B9" s="143"/>
      <c r="C9" s="144"/>
      <c r="D9" s="132">
        <f t="shared" si="0"/>
        <v>0</v>
      </c>
      <c r="E9" s="133"/>
      <c r="F9" s="82"/>
      <c r="G9" s="82"/>
      <c r="H9" s="82"/>
      <c r="I9" s="82"/>
      <c r="J9" s="82"/>
    </row>
    <row r="10" spans="1:10" ht="14.4">
      <c r="A10" s="83" t="s">
        <v>15</v>
      </c>
      <c r="B10" s="143"/>
      <c r="C10" s="144"/>
      <c r="D10" s="132">
        <f t="shared" si="0"/>
        <v>0</v>
      </c>
      <c r="E10" s="134"/>
      <c r="F10" s="76"/>
      <c r="G10" s="82"/>
      <c r="H10" s="82"/>
      <c r="I10" s="76"/>
      <c r="J10" s="76"/>
    </row>
    <row r="11" spans="1:10" ht="14.4">
      <c r="A11" s="83" t="s">
        <v>16</v>
      </c>
      <c r="B11" s="143"/>
      <c r="C11" s="144"/>
      <c r="D11" s="132">
        <f t="shared" si="0"/>
        <v>0</v>
      </c>
      <c r="E11" s="134"/>
      <c r="F11" s="76"/>
      <c r="G11" s="82"/>
      <c r="H11" s="82"/>
      <c r="I11" s="76"/>
      <c r="J11" s="76"/>
    </row>
    <row r="12" spans="1:10" ht="14.4">
      <c r="A12" s="83" t="s">
        <v>17</v>
      </c>
      <c r="B12" s="143"/>
      <c r="C12" s="144"/>
      <c r="D12" s="132">
        <f t="shared" si="0"/>
        <v>0</v>
      </c>
      <c r="E12" s="134"/>
      <c r="F12" s="76"/>
      <c r="G12" s="82"/>
      <c r="H12" s="82"/>
      <c r="I12" s="76"/>
      <c r="J12" s="76"/>
    </row>
    <row r="13" spans="1:10" ht="14.4">
      <c r="A13" s="83" t="s">
        <v>18</v>
      </c>
      <c r="B13" s="143"/>
      <c r="C13" s="144"/>
      <c r="D13" s="132">
        <f t="shared" si="0"/>
        <v>0</v>
      </c>
      <c r="E13" s="134"/>
      <c r="F13" s="76"/>
      <c r="G13" s="82"/>
      <c r="H13" s="82"/>
      <c r="I13" s="76"/>
      <c r="J13" s="76"/>
    </row>
    <row r="14" spans="1:10" ht="14.4">
      <c r="A14" s="83" t="s">
        <v>19</v>
      </c>
      <c r="B14" s="143"/>
      <c r="C14" s="144"/>
      <c r="D14" s="132">
        <f t="shared" si="0"/>
        <v>0</v>
      </c>
      <c r="E14" s="134"/>
      <c r="F14" s="76"/>
      <c r="G14" s="82"/>
      <c r="H14" s="82"/>
      <c r="I14" s="76"/>
      <c r="J14" s="76"/>
    </row>
    <row r="15" spans="1:10" ht="15" customHeight="1">
      <c r="A15" s="83" t="s">
        <v>20</v>
      </c>
      <c r="B15" s="143"/>
      <c r="C15" s="144"/>
      <c r="D15" s="132">
        <f t="shared" si="0"/>
        <v>0</v>
      </c>
      <c r="E15" s="134"/>
      <c r="F15" s="76"/>
      <c r="G15" s="135"/>
      <c r="H15" s="135"/>
      <c r="I15" s="76"/>
      <c r="J15" s="76"/>
    </row>
    <row r="16" spans="1:10" ht="14.4">
      <c r="A16" s="83" t="s">
        <v>21</v>
      </c>
      <c r="B16" s="143"/>
      <c r="C16" s="144"/>
      <c r="D16" s="132">
        <f t="shared" si="0"/>
        <v>0</v>
      </c>
      <c r="E16" s="134"/>
      <c r="F16" s="76"/>
      <c r="G16" s="506"/>
      <c r="H16" s="506"/>
      <c r="I16" s="76"/>
      <c r="J16" s="76"/>
    </row>
    <row r="17" spans="1:10" ht="15" thickBot="1">
      <c r="A17" s="83" t="s">
        <v>22</v>
      </c>
      <c r="B17" s="143"/>
      <c r="C17" s="144"/>
      <c r="D17" s="132">
        <f t="shared" si="0"/>
        <v>0</v>
      </c>
      <c r="E17" s="154"/>
      <c r="F17" s="76"/>
      <c r="G17" s="506"/>
      <c r="H17" s="506"/>
      <c r="I17" s="76"/>
      <c r="J17" s="76"/>
    </row>
    <row r="18" spans="1:10" ht="15" thickBot="1">
      <c r="A18" s="85" t="s">
        <v>23</v>
      </c>
      <c r="B18" s="136">
        <f>SUM(B8:B17)</f>
        <v>0</v>
      </c>
      <c r="C18" s="137"/>
      <c r="D18" s="153">
        <f>SUM(D8:D17)</f>
        <v>0</v>
      </c>
      <c r="E18" s="157">
        <f>ROUND((IF(D18=0,0,IF(B18=0,0,D18/B18))),2)</f>
        <v>0</v>
      </c>
      <c r="F18" s="155" t="s">
        <v>186</v>
      </c>
      <c r="G18" s="156"/>
      <c r="H18" s="152"/>
      <c r="I18" s="91"/>
      <c r="J18" s="91"/>
    </row>
    <row r="19" spans="1:10" ht="14.4" hidden="1">
      <c r="A19" s="67"/>
      <c r="B19" s="67"/>
      <c r="C19" s="67"/>
      <c r="D19" s="67" t="s">
        <v>35</v>
      </c>
      <c r="E19" s="69">
        <f>ROUND(E18,2)</f>
        <v>0</v>
      </c>
      <c r="F19" s="69"/>
      <c r="H19" s="91"/>
      <c r="I19" s="69"/>
      <c r="J19" s="69"/>
    </row>
    <row r="20" spans="1:10" ht="14.4">
      <c r="A20" s="67"/>
      <c r="B20" s="67"/>
      <c r="C20" s="67"/>
      <c r="D20" s="67"/>
      <c r="E20" s="67"/>
      <c r="F20" s="67"/>
      <c r="G20" s="507" t="s">
        <v>187</v>
      </c>
      <c r="H20" s="507"/>
      <c r="I20" s="91"/>
      <c r="J20" s="91"/>
    </row>
    <row r="21" spans="1:10" ht="14.4">
      <c r="A21" s="67"/>
      <c r="B21" s="67"/>
      <c r="C21" s="67"/>
      <c r="D21" s="67"/>
      <c r="E21" s="67"/>
      <c r="F21" s="67"/>
      <c r="G21" s="507"/>
      <c r="H21" s="507"/>
      <c r="I21" s="67"/>
      <c r="J21" s="67"/>
    </row>
    <row r="22" spans="1:10" ht="14.4">
      <c r="A22" s="67"/>
      <c r="B22" s="500" t="s">
        <v>188</v>
      </c>
      <c r="C22" s="500"/>
      <c r="D22" s="500"/>
      <c r="E22" s="500"/>
      <c r="F22" s="67"/>
      <c r="G22" s="259" t="s">
        <v>52</v>
      </c>
      <c r="H22" s="67"/>
      <c r="I22" s="97"/>
      <c r="J22" s="97"/>
    </row>
    <row r="23" spans="1:10" ht="14.4">
      <c r="A23" s="501" t="s">
        <v>25</v>
      </c>
      <c r="B23" s="501"/>
      <c r="C23" s="501"/>
      <c r="D23" s="501"/>
      <c r="E23" s="501"/>
      <c r="F23" s="501"/>
      <c r="G23" s="501"/>
      <c r="H23" s="501"/>
      <c r="I23" s="501"/>
      <c r="J23" s="501"/>
    </row>
    <row r="24" spans="1:10" ht="14.4">
      <c r="A24" s="501"/>
      <c r="B24" s="501"/>
      <c r="C24" s="501"/>
      <c r="D24" s="501"/>
      <c r="E24" s="501"/>
      <c r="F24" s="501"/>
      <c r="G24" s="501"/>
      <c r="H24" s="501"/>
      <c r="I24" s="501"/>
      <c r="J24" s="501"/>
    </row>
    <row r="25" spans="1:10" ht="14.4">
      <c r="A25" s="67"/>
      <c r="B25" s="67"/>
      <c r="C25" s="67"/>
      <c r="D25" s="67"/>
      <c r="E25" s="67"/>
      <c r="F25" s="67"/>
      <c r="G25" s="67"/>
      <c r="H25" s="67"/>
      <c r="I25" s="67"/>
      <c r="J25" s="67"/>
    </row>
  </sheetData>
  <sheetProtection password="CC30" sheet="1" objects="1" scenarios="1"/>
  <mergeCells count="8">
    <mergeCell ref="B22:E22"/>
    <mergeCell ref="A23:J24"/>
    <mergeCell ref="B3:E3"/>
    <mergeCell ref="B4:E4"/>
    <mergeCell ref="B5:E6"/>
    <mergeCell ref="G16:G17"/>
    <mergeCell ref="H16:H17"/>
    <mergeCell ref="G20:H21"/>
  </mergeCells>
  <hyperlinks>
    <hyperlink ref="B22:E22" location="'SY 14-15 NonFederal Calculator'!A1" display="Click to go back to SY 14-15 Non-Federal Calculator"/>
    <hyperlink ref="G22" location="Instructions!A1" display="Go to instructions"/>
  </hyperlinks>
  <pageMargins left="0.4" right="0.4" top="0.5" bottom="0.5" header="0.55000000000000004" footer="0.55000000000000004"/>
  <pageSetup scale="85" orientation="landscape" r:id="rId1"/>
  <drawing r:id="rId2"/>
</worksheet>
</file>

<file path=xl/worksheets/sheet8.xml><?xml version="1.0" encoding="utf-8"?>
<worksheet xmlns="http://schemas.openxmlformats.org/spreadsheetml/2006/main" xmlns:r="http://schemas.openxmlformats.org/officeDocument/2006/relationships">
  <sheetPr codeName="Sheet7">
    <pageSetUpPr fitToPage="1"/>
  </sheetPr>
  <dimension ref="A1:R25"/>
  <sheetViews>
    <sheetView showGridLines="0" workbookViewId="0">
      <selection activeCell="B22" sqref="B22:E22"/>
    </sheetView>
  </sheetViews>
  <sheetFormatPr defaultColWidth="0" defaultRowHeight="0" customHeight="1" zeroHeight="1"/>
  <cols>
    <col min="1" max="1" width="7.44140625" style="68" customWidth="1"/>
    <col min="2" max="2" width="16.33203125" style="68" customWidth="1"/>
    <col min="3" max="3" width="12.5546875" style="68" customWidth="1"/>
    <col min="4" max="4" width="13.88671875" style="68" customWidth="1"/>
    <col min="5" max="5" width="17.33203125" style="68" customWidth="1"/>
    <col min="6" max="6" width="3.6640625" style="68" customWidth="1"/>
    <col min="7" max="7" width="35.6640625" style="68" customWidth="1"/>
    <col min="8" max="8" width="32.109375" style="68" customWidth="1"/>
    <col min="9" max="9" width="2.5546875" style="68" customWidth="1"/>
    <col min="10" max="10" width="10.5546875" style="68" customWidth="1"/>
    <col min="11" max="14" width="0" style="68" hidden="1" customWidth="1"/>
    <col min="15" max="15" width="12.88671875" style="68" hidden="1" customWidth="1"/>
    <col min="16" max="18" width="0" style="68" hidden="1" customWidth="1"/>
    <col min="19" max="16384" width="9.109375" style="68" hidden="1"/>
  </cols>
  <sheetData>
    <row r="1" spans="1:10" ht="14.4">
      <c r="A1" s="67"/>
      <c r="B1" s="67"/>
      <c r="C1" s="67"/>
      <c r="D1" s="67"/>
      <c r="E1" s="67"/>
      <c r="F1" s="67"/>
      <c r="G1" s="67"/>
      <c r="H1" s="67"/>
      <c r="I1" s="67"/>
      <c r="J1" s="67"/>
    </row>
    <row r="2" spans="1:10" ht="25.5" customHeight="1">
      <c r="A2" s="67"/>
      <c r="B2" s="67"/>
      <c r="C2" s="67"/>
      <c r="D2" s="67"/>
      <c r="E2" s="67"/>
      <c r="F2" s="67"/>
      <c r="G2" s="67"/>
      <c r="H2" s="67"/>
      <c r="I2" s="67"/>
      <c r="J2" s="67"/>
    </row>
    <row r="3" spans="1:10" ht="18.600000000000001" thickBot="1">
      <c r="A3" s="67"/>
      <c r="B3" s="502"/>
      <c r="C3" s="502"/>
      <c r="D3" s="502"/>
      <c r="E3" s="502"/>
      <c r="F3" s="67"/>
      <c r="G3" s="67"/>
      <c r="H3" s="67"/>
      <c r="I3" s="67"/>
      <c r="J3" s="67"/>
    </row>
    <row r="4" spans="1:10" ht="15.75" customHeight="1" thickBot="1">
      <c r="A4" s="67"/>
      <c r="B4" s="503" t="s">
        <v>57</v>
      </c>
      <c r="C4" s="504"/>
      <c r="D4" s="504"/>
      <c r="E4" s="505"/>
      <c r="F4" s="67"/>
      <c r="H4" s="67"/>
      <c r="I4" s="67"/>
      <c r="J4" s="67"/>
    </row>
    <row r="5" spans="1:10" ht="15" customHeight="1">
      <c r="A5" s="67"/>
      <c r="B5" s="397" t="s">
        <v>56</v>
      </c>
      <c r="C5" s="398"/>
      <c r="D5" s="398"/>
      <c r="E5" s="399"/>
      <c r="F5" s="80"/>
      <c r="G5" s="81"/>
      <c r="H5" s="81"/>
      <c r="I5" s="81"/>
      <c r="J5" s="81"/>
    </row>
    <row r="6" spans="1:10" ht="15" thickBot="1">
      <c r="A6" s="67"/>
      <c r="B6" s="400"/>
      <c r="C6" s="401"/>
      <c r="D6" s="401"/>
      <c r="E6" s="402"/>
      <c r="F6" s="80"/>
      <c r="G6" s="80"/>
      <c r="I6" s="80"/>
      <c r="J6" s="80"/>
    </row>
    <row r="7" spans="1:10" ht="43.2">
      <c r="A7" s="67"/>
      <c r="B7" s="147" t="s">
        <v>10</v>
      </c>
      <c r="C7" s="148" t="s">
        <v>11</v>
      </c>
      <c r="D7" s="148" t="s">
        <v>12</v>
      </c>
      <c r="E7" s="149" t="s">
        <v>39</v>
      </c>
      <c r="F7" s="82"/>
      <c r="G7" s="82"/>
      <c r="H7" s="82"/>
      <c r="I7" s="82"/>
      <c r="J7" s="82"/>
    </row>
    <row r="8" spans="1:10" ht="14.4">
      <c r="A8" s="83" t="s">
        <v>13</v>
      </c>
      <c r="B8" s="143"/>
      <c r="C8" s="144"/>
      <c r="D8" s="132">
        <f t="shared" ref="D8:D17" si="0">B8*C8</f>
        <v>0</v>
      </c>
      <c r="E8" s="133"/>
      <c r="F8" s="82"/>
      <c r="G8" s="82"/>
      <c r="H8" s="82"/>
      <c r="I8" s="82"/>
      <c r="J8" s="82"/>
    </row>
    <row r="9" spans="1:10" ht="14.4">
      <c r="A9" s="83" t="s">
        <v>14</v>
      </c>
      <c r="B9" s="143"/>
      <c r="C9" s="144"/>
      <c r="D9" s="132">
        <f t="shared" si="0"/>
        <v>0</v>
      </c>
      <c r="E9" s="133"/>
      <c r="F9" s="82"/>
      <c r="G9" s="82"/>
      <c r="H9" s="82"/>
      <c r="I9" s="82"/>
      <c r="J9" s="82"/>
    </row>
    <row r="10" spans="1:10" ht="14.4">
      <c r="A10" s="83" t="s">
        <v>15</v>
      </c>
      <c r="B10" s="143"/>
      <c r="C10" s="144"/>
      <c r="D10" s="132">
        <f t="shared" si="0"/>
        <v>0</v>
      </c>
      <c r="E10" s="134"/>
      <c r="F10" s="76"/>
      <c r="G10" s="82"/>
      <c r="H10" s="82"/>
      <c r="I10" s="76"/>
      <c r="J10" s="76"/>
    </row>
    <row r="11" spans="1:10" ht="14.4">
      <c r="A11" s="83" t="s">
        <v>16</v>
      </c>
      <c r="B11" s="143"/>
      <c r="C11" s="144"/>
      <c r="D11" s="132">
        <f t="shared" si="0"/>
        <v>0</v>
      </c>
      <c r="E11" s="134"/>
      <c r="F11" s="76"/>
      <c r="G11" s="82"/>
      <c r="H11" s="82"/>
      <c r="I11" s="76"/>
      <c r="J11" s="76"/>
    </row>
    <row r="12" spans="1:10" ht="14.4">
      <c r="A12" s="83" t="s">
        <v>17</v>
      </c>
      <c r="B12" s="143"/>
      <c r="C12" s="144"/>
      <c r="D12" s="132">
        <f t="shared" si="0"/>
        <v>0</v>
      </c>
      <c r="E12" s="134"/>
      <c r="F12" s="76"/>
      <c r="G12" s="82"/>
      <c r="H12" s="82"/>
      <c r="I12" s="76"/>
      <c r="J12" s="76"/>
    </row>
    <row r="13" spans="1:10" ht="14.4">
      <c r="A13" s="83" t="s">
        <v>18</v>
      </c>
      <c r="B13" s="143"/>
      <c r="C13" s="144"/>
      <c r="D13" s="132">
        <f t="shared" si="0"/>
        <v>0</v>
      </c>
      <c r="E13" s="134"/>
      <c r="F13" s="76"/>
      <c r="G13" s="82"/>
      <c r="H13" s="82"/>
      <c r="I13" s="76"/>
      <c r="J13" s="76"/>
    </row>
    <row r="14" spans="1:10" ht="14.4">
      <c r="A14" s="83" t="s">
        <v>19</v>
      </c>
      <c r="B14" s="143"/>
      <c r="C14" s="144"/>
      <c r="D14" s="132">
        <f t="shared" si="0"/>
        <v>0</v>
      </c>
      <c r="E14" s="134"/>
      <c r="F14" s="76"/>
      <c r="G14" s="82"/>
      <c r="H14" s="82"/>
      <c r="I14" s="76"/>
      <c r="J14" s="76"/>
    </row>
    <row r="15" spans="1:10" ht="15" customHeight="1">
      <c r="A15" s="83" t="s">
        <v>20</v>
      </c>
      <c r="B15" s="143"/>
      <c r="C15" s="144"/>
      <c r="D15" s="132">
        <f t="shared" si="0"/>
        <v>0</v>
      </c>
      <c r="E15" s="134"/>
      <c r="F15" s="76"/>
      <c r="G15" s="135"/>
      <c r="H15" s="135"/>
      <c r="I15" s="76"/>
      <c r="J15" s="76"/>
    </row>
    <row r="16" spans="1:10" ht="14.4">
      <c r="A16" s="83" t="s">
        <v>21</v>
      </c>
      <c r="B16" s="143"/>
      <c r="C16" s="144"/>
      <c r="D16" s="132">
        <f t="shared" si="0"/>
        <v>0</v>
      </c>
      <c r="E16" s="134"/>
      <c r="F16" s="76"/>
      <c r="G16" s="506"/>
      <c r="H16" s="506"/>
      <c r="I16" s="76"/>
      <c r="J16" s="76"/>
    </row>
    <row r="17" spans="1:10" ht="15" thickBot="1">
      <c r="A17" s="83" t="s">
        <v>22</v>
      </c>
      <c r="B17" s="143"/>
      <c r="C17" s="144"/>
      <c r="D17" s="132">
        <f t="shared" si="0"/>
        <v>0</v>
      </c>
      <c r="E17" s="154"/>
      <c r="F17" s="76"/>
      <c r="G17" s="506"/>
      <c r="H17" s="506"/>
      <c r="I17" s="76"/>
      <c r="J17" s="76"/>
    </row>
    <row r="18" spans="1:10" ht="15" thickBot="1">
      <c r="A18" s="85" t="s">
        <v>23</v>
      </c>
      <c r="B18" s="136">
        <f>SUM(B8:B17)</f>
        <v>0</v>
      </c>
      <c r="C18" s="137"/>
      <c r="D18" s="153">
        <f>SUM(D8:D17)</f>
        <v>0</v>
      </c>
      <c r="E18" s="157">
        <f>ROUND((IF(D18=0,0,IF(B18=0,0,D18/B18))),2)</f>
        <v>0</v>
      </c>
      <c r="F18" s="508" t="s">
        <v>59</v>
      </c>
      <c r="G18" s="509"/>
      <c r="H18" s="152"/>
      <c r="I18" s="91"/>
      <c r="J18" s="91"/>
    </row>
    <row r="19" spans="1:10" ht="14.4" hidden="1">
      <c r="A19" s="67"/>
      <c r="B19" s="67"/>
      <c r="C19" s="67"/>
      <c r="D19" s="67" t="s">
        <v>35</v>
      </c>
      <c r="E19" s="69">
        <f>ROUND(E18,2)</f>
        <v>0</v>
      </c>
      <c r="F19" s="69"/>
      <c r="H19" s="91"/>
      <c r="I19" s="69"/>
      <c r="J19" s="69"/>
    </row>
    <row r="20" spans="1:10" ht="14.4">
      <c r="A20" s="67"/>
      <c r="B20" s="67"/>
      <c r="C20" s="67"/>
      <c r="D20" s="67"/>
      <c r="E20" s="67"/>
      <c r="F20" s="67"/>
      <c r="G20" s="507" t="s">
        <v>67</v>
      </c>
      <c r="H20" s="507"/>
      <c r="I20" s="91"/>
      <c r="J20" s="91"/>
    </row>
    <row r="21" spans="1:10" ht="14.4">
      <c r="A21" s="67"/>
      <c r="B21" s="67"/>
      <c r="C21" s="67"/>
      <c r="D21" s="67"/>
      <c r="E21" s="67"/>
      <c r="F21" s="67"/>
      <c r="G21" s="507"/>
      <c r="H21" s="507"/>
      <c r="I21" s="67"/>
      <c r="J21" s="67"/>
    </row>
    <row r="22" spans="1:10" ht="14.4">
      <c r="A22" s="67"/>
      <c r="B22" s="500" t="s">
        <v>80</v>
      </c>
      <c r="C22" s="500"/>
      <c r="D22" s="500"/>
      <c r="E22" s="500"/>
      <c r="F22" s="67"/>
      <c r="G22" s="188" t="s">
        <v>52</v>
      </c>
      <c r="H22" s="67"/>
      <c r="I22" s="97"/>
      <c r="J22" s="97"/>
    </row>
    <row r="23" spans="1:10" ht="14.4">
      <c r="A23" s="421" t="s">
        <v>25</v>
      </c>
      <c r="B23" s="421"/>
      <c r="C23" s="421"/>
      <c r="D23" s="421"/>
      <c r="E23" s="421"/>
      <c r="F23" s="421"/>
      <c r="G23" s="421"/>
      <c r="H23" s="421"/>
      <c r="I23" s="421"/>
      <c r="J23" s="421"/>
    </row>
    <row r="24" spans="1:10" ht="14.4">
      <c r="A24" s="421"/>
      <c r="B24" s="421"/>
      <c r="C24" s="421"/>
      <c r="D24" s="421"/>
      <c r="E24" s="421"/>
      <c r="F24" s="421"/>
      <c r="G24" s="421"/>
      <c r="H24" s="421"/>
      <c r="I24" s="421"/>
      <c r="J24" s="421"/>
    </row>
    <row r="25" spans="1:10" ht="14.4">
      <c r="A25" s="67"/>
      <c r="B25" s="67"/>
      <c r="C25" s="67"/>
      <c r="D25" s="67"/>
      <c r="E25" s="67"/>
      <c r="F25" s="67"/>
      <c r="G25" s="67"/>
      <c r="H25" s="67"/>
      <c r="I25" s="67"/>
      <c r="J25" s="67"/>
    </row>
  </sheetData>
  <sheetProtection password="CDF0" sheet="1" objects="1" scenarios="1"/>
  <mergeCells count="9">
    <mergeCell ref="G16:G17"/>
    <mergeCell ref="H16:H17"/>
    <mergeCell ref="A23:J24"/>
    <mergeCell ref="G20:H21"/>
    <mergeCell ref="B3:E3"/>
    <mergeCell ref="B4:E4"/>
    <mergeCell ref="B5:E6"/>
    <mergeCell ref="B22:E22"/>
    <mergeCell ref="F18:G18"/>
  </mergeCells>
  <hyperlinks>
    <hyperlink ref="B22:E22" location="'Unrounded Requirement Finder'!A1" display="Click to go back to Unrounded Requirement Finder"/>
    <hyperlink ref="G22" location="Instructions!A1" display="Go to instructions"/>
  </hyperlinks>
  <pageMargins left="0.4" right="0.4" top="0.5" bottom="0.5" header="0.55000000000000004" footer="0.55000000000000004"/>
  <pageSetup scale="85" orientation="landscape" r:id="rId1"/>
  <ignoredErrors>
    <ignoredError sqref="A8:A17" numberStoredAsText="1"/>
  </ignoredErrors>
  <drawing r:id="rId2"/>
</worksheet>
</file>

<file path=xl/worksheets/sheet9.xml><?xml version="1.0" encoding="utf-8"?>
<worksheet xmlns="http://schemas.openxmlformats.org/spreadsheetml/2006/main" xmlns:r="http://schemas.openxmlformats.org/officeDocument/2006/relationships">
  <sheetPr codeName="Sheet2"/>
  <dimension ref="A1:K503"/>
  <sheetViews>
    <sheetView workbookViewId="0">
      <pane ySplit="1" topLeftCell="A227" activePane="bottomLeft" state="frozen"/>
      <selection pane="bottomLeft" activeCell="A245" sqref="A245:F245"/>
    </sheetView>
  </sheetViews>
  <sheetFormatPr defaultRowHeight="14.4"/>
  <cols>
    <col min="1" max="1" width="23" style="8" bestFit="1" customWidth="1"/>
    <col min="2" max="2" width="16.33203125" customWidth="1"/>
    <col min="3" max="3" width="10.5546875" customWidth="1"/>
    <col min="4" max="4" width="21.44140625" customWidth="1"/>
    <col min="5" max="5" width="16.33203125" customWidth="1"/>
    <col min="6" max="6" width="25.88671875" customWidth="1"/>
    <col min="7" max="7" width="12.33203125" bestFit="1" customWidth="1"/>
    <col min="8" max="8" width="20" customWidth="1"/>
    <col min="9" max="9" width="19.88671875" bestFit="1" customWidth="1"/>
    <col min="10" max="10" width="1.109375" customWidth="1"/>
    <col min="11" max="11" width="50.44140625" bestFit="1" customWidth="1"/>
  </cols>
  <sheetData>
    <row r="1" spans="1:9" ht="36">
      <c r="A1" s="25" t="s">
        <v>0</v>
      </c>
      <c r="B1" s="26" t="s">
        <v>1</v>
      </c>
      <c r="C1" s="26" t="s">
        <v>2</v>
      </c>
      <c r="D1" s="26" t="s">
        <v>3</v>
      </c>
      <c r="E1" s="26" t="s">
        <v>4</v>
      </c>
      <c r="F1" s="26" t="s">
        <v>5</v>
      </c>
      <c r="G1" s="26" t="s">
        <v>6</v>
      </c>
      <c r="H1" s="26" t="s">
        <v>7</v>
      </c>
      <c r="I1" s="27" t="s">
        <v>8</v>
      </c>
    </row>
    <row r="2" spans="1:9">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F85BEA86B5DB428DC50B581780AD33" ma:contentTypeVersion="5" ma:contentTypeDescription="Create a new document." ma:contentTypeScope="" ma:versionID="8726c2de784e894fcc01f5bf9576d3db">
  <xsd:schema xmlns:xsd="http://www.w3.org/2001/XMLSchema" xmlns:p="http://schemas.microsoft.com/office/2006/metadata/properties" xmlns:ns2="76983112-C951-433B-8FB5-570596957979" targetNamespace="http://schemas.microsoft.com/office/2006/metadata/properties" ma:root="true" ma:fieldsID="fc84cac665c19d09f400b9a087450a89" ns2:_="">
    <xsd:import namespace="76983112-C951-433B-8FB5-570596957979"/>
    <xsd:element name="properties">
      <xsd:complexType>
        <xsd:sequence>
          <xsd:element name="documentManagement">
            <xsd:complexType>
              <xsd:all>
                <xsd:element ref="ns2:Description0" minOccurs="0"/>
                <xsd:element ref="ns2:Issue_x0020_Date"/>
              </xsd:all>
            </xsd:complexType>
          </xsd:element>
        </xsd:sequence>
      </xsd:complexType>
    </xsd:element>
  </xsd:schema>
  <xsd:schema xmlns:xsd="http://www.w3.org/2001/XMLSchema" xmlns:dms="http://schemas.microsoft.com/office/2006/documentManagement/types" targetNamespace="76983112-C951-433B-8FB5-570596957979" elementFormDefault="qualified">
    <xsd:import namespace="http://schemas.microsoft.com/office/2006/documentManagement/types"/>
    <xsd:element name="Description0" ma:index="8" nillable="true" ma:displayName="Description" ma:internalName="Description0">
      <xsd:simpleType>
        <xsd:restriction base="dms:Note"/>
      </xsd:simpleType>
    </xsd:element>
    <xsd:element name="Issue_x0020_Date" ma:index="9" ma:displayName="Issue Date" ma:format="DateOnly" ma:internalName="Issu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escription0 xmlns="76983112-C951-433B-8FB5-570596957979">SP 15-2014: Paid Lunch Equity:  School Year 2014-2015 Calculations and Tool  </Description0>
    <Issue_x0020_Date xmlns="76983112-C951-433B-8FB5-570596957979">2013-12-18T05:00:00+00:00</Issue_x0020_Date>
  </documentManagement>
</p:properties>
</file>

<file path=customXml/itemProps1.xml><?xml version="1.0" encoding="utf-8"?>
<ds:datastoreItem xmlns:ds="http://schemas.openxmlformats.org/officeDocument/2006/customXml" ds:itemID="{0562D492-1E0C-44EB-B198-C781C9069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983112-C951-433B-8FB5-57059695797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8AD4B029-9F4F-4E0E-BCF6-273122F4C750}">
  <ds:schemaRefs>
    <ds:schemaRef ds:uri="http://schemas.microsoft.com/office/2006/metadata/properties"/>
    <ds:schemaRef ds:uri="76983112-C951-433B-8FB5-5705969579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Instructions</vt:lpstr>
      <vt:lpstr>Unrounded Requirement Finder</vt:lpstr>
      <vt:lpstr>SY 14-15 Price Calculator</vt:lpstr>
      <vt:lpstr>SY 14-15 NonFederal Calculator</vt:lpstr>
      <vt:lpstr>SY 14-15 Split Calculator</vt:lpstr>
      <vt:lpstr>SY2014-2015 REPORT</vt:lpstr>
      <vt:lpstr>SY 13-14 Price Calculator</vt:lpstr>
      <vt:lpstr>SY 10-11 Price Calculator</vt:lpstr>
      <vt:lpstr>2012-2013 Pricing table</vt:lpstr>
      <vt:lpstr>2011-12 Pricing table</vt:lpstr>
      <vt:lpstr>Instructions!Print_Area</vt:lpstr>
      <vt:lpstr>'SY 14-15 NonFederal Calculator'!Print_Area</vt:lpstr>
      <vt:lpstr>'SY 14-15 Price Calculator'!Print_Area</vt:lpstr>
      <vt:lpstr>'SY 14-15 Split Calculator'!Print_Area</vt:lpstr>
      <vt:lpstr>'Unrounded Requirement Finder'!Print_Area</vt:lpstr>
    </vt:vector>
  </TitlesOfParts>
  <Company>USDA/FNS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 15-2014: Paid Lunch Equity:  School Year 2014-2015 Calculations and Tool</dc:title>
  <dc:creator>mramirez</dc:creator>
  <cp:keywords>Paid Lunch Equity</cp:keywords>
  <cp:lastModifiedBy>aaq17616</cp:lastModifiedBy>
  <cp:lastPrinted>2014-03-14T13:11:35Z</cp:lastPrinted>
  <dcterms:created xsi:type="dcterms:W3CDTF">2011-05-25T19:12:04Z</dcterms:created>
  <dcterms:modified xsi:type="dcterms:W3CDTF">2014-03-19T20:02:30Z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0x0101000CF85BEA86B5DB428DC50B581780AD33</vt:lpwstr>
  </property>
</Properties>
</file>