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 AID\Tax Credit Scholarships\FY22\"/>
    </mc:Choice>
  </mc:AlternateContent>
  <bookViews>
    <workbookView xWindow="120" yWindow="75" windowWidth="15195" windowHeight="7425"/>
  </bookViews>
  <sheets>
    <sheet name="Tax Credit Program" sheetId="1" r:id="rId1"/>
    <sheet name="FY22 Chpt 552 DABS-Dist Sum" sheetId="3" r:id="rId2"/>
  </sheets>
  <externalReferences>
    <externalReference r:id="rId3"/>
    <externalReference r:id="rId4"/>
    <externalReference r:id="rId5"/>
  </externalReferences>
  <definedNames>
    <definedName name="_Order1" hidden="1">255</definedName>
    <definedName name="Comparison" hidden="1">{"'do017lst'!$A$1:$D$267"}</definedName>
    <definedName name="Div_Name">'[1]Contact Information'!$B$5</definedName>
    <definedName name="Division_Number">'[1]Contact Information'!$F$5</definedName>
    <definedName name="Elem_Instr_Inp">'[1]Elementary 61100'!$C$10:$G$13,'[1]Elementary 61100'!$C$16:$G$24,'[1]Elementary 61100'!$C$26:$G$29,'[1]Elementary 61100'!$C$31:$G$31,'[1]Elementary 61100'!$C$34:$G$36,'[1]Elementary 61100'!$C$38:$G$40,'[1]Elementary 61100'!$C$42:$G$42</definedName>
    <definedName name="ExternalData1" localSheetId="1">#REF!</definedName>
    <definedName name="ExternalData1" localSheetId="0">#REF!</definedName>
    <definedName name="ExternalData1">#REF!</definedName>
    <definedName name="FED_Spec_Ed">[1]Revenues!$F$147+[1]Revenues!$F$150+[1]Revenues!$F$157+[1]Revenues!$F$167+[1]Revenues!$F$168</definedName>
    <definedName name="FREADY" localSheetId="1">#REF!</definedName>
    <definedName name="FREADY" localSheetId="0">#REF!</definedName>
    <definedName name="FREADY">#REF!</definedName>
    <definedName name="HTML_Cntrl" hidden="1">{"'do017lst'!$A$1:$D$267"}</definedName>
    <definedName name="HTML_CodePage" hidden="1">1252</definedName>
    <definedName name="HTML_Control" hidden="1">{"'do017lst'!$A$1:$D$267"}</definedName>
    <definedName name="HTML_Description" hidden="1">"1998 - 1999 Dropout Statistics"</definedName>
    <definedName name="HTML_Email" hidden="1">""</definedName>
    <definedName name="HTML_Header" hidden="1">"Virginia Department of Education"</definedName>
    <definedName name="HTML_LastUpdate" hidden="1">"2/3/2000"</definedName>
    <definedName name="HTML_LineAfter" hidden="1">FALSE</definedName>
    <definedName name="HTML_LineBefore" hidden="1">FALSE</definedName>
    <definedName name="HTML_Name" hidden="1">"Virginia Dept. of Education"</definedName>
    <definedName name="HTML_OBDlg2" hidden="1">TRUE</definedName>
    <definedName name="HTML_OBDlg4" hidden="1">TRUE</definedName>
    <definedName name="HTML_OS" hidden="1">0</definedName>
    <definedName name="HTML_PathFile" hidden="1">"H:\adhoc\dropouts\1998 repts\do9899.htm"</definedName>
    <definedName name="HTML_Title" hidden="1">"Va Dept of Education -- Dropouts"</definedName>
    <definedName name="htmll_cntrl" hidden="1">{"'do017lst'!$A$1:$D$267"}</definedName>
    <definedName name="Num_Inp_Box">"Button 3"</definedName>
    <definedName name="Num_Inp_Cancel">"Button 3"</definedName>
    <definedName name="Num_Inp_OK">"Button 3"</definedName>
    <definedName name="OCCTtl">[1]Revenues!$F$234</definedName>
    <definedName name="_xlnm.Print_Area" localSheetId="0">'Tax Credit Program'!$A$1:$H$144</definedName>
    <definedName name="Print_Area_MI" localSheetId="1">#REF!</definedName>
    <definedName name="Print_Area_MI" localSheetId="0">#REF!</definedName>
    <definedName name="Print_Area_MI">#REF!</definedName>
    <definedName name="_xlnm.Print_Titles" localSheetId="0">'Tax Credit Program'!$1:$8</definedName>
    <definedName name="Query_from__Oracle_1" localSheetId="1">#REF!</definedName>
    <definedName name="Query_from__Oracle_1" localSheetId="0">#REF!</definedName>
    <definedName name="Query_from__Oracle_1">#REF!</definedName>
    <definedName name="Query_from_Oracle_Production" localSheetId="1">#REF!</definedName>
    <definedName name="Query_from_Oracle_Production" localSheetId="0">#REF!</definedName>
    <definedName name="Query_from_Oracle_Production">#REF!</definedName>
    <definedName name="Schedule_F_Revenue">[1]Revenues!$F$233</definedName>
    <definedName name="SOQ_Spec_Ed">[1]Revenues!$F$9+[1]Revenues!$F$64+[1]Revenues!$F$74+[1]Revenues!$F$77</definedName>
    <definedName name="Tot_Exp_Admin_Attend_Health">SUM('[1]District 62100'!$K$48+'[1]District 62200'!$G$45)</definedName>
    <definedName name="Tot_Exp_Instr_Class">'[1]Elementary 61100'!$H$49+'[1]Secondary 61100'!$H$49+'[1]District 61100'!$G$50</definedName>
    <definedName name="Tot_Exp_Instr_Guidance">'[1]Elementary 61210'!$H$50+'[1]Secondary 61210'!$H$50</definedName>
    <definedName name="Tot_Exp_Instr_Home">'[1]Elementary 61230'!$H$48+'[1]Secondary 61230'!$H$48</definedName>
    <definedName name="Tot_Exp_Instr_Improve">SUM('[1]Elementary 61310'!$H$47+'[1]Secondary 61310'!$H$47+'[1]District 61310'!$G$47)</definedName>
    <definedName name="Tot_Exp_Instr_Media">'[1]Elementary 61320'!$H$50+'[1]Secondary 61320'!$H$50</definedName>
    <definedName name="Tot_Exp_Instr_Principal">'[1]Elementary 61410'!$H$46+'[1]Secondary 61410'!$H$46</definedName>
    <definedName name="Tot_Exp_Instr_Soc_Wrk">'[1]Elementary 61220'!$H$47+'[1]Secondary 61220'!$H$47</definedName>
    <definedName name="Total_Expenditures">[2]Recapitulation!$F$18</definedName>
  </definedNames>
  <calcPr calcId="162913"/>
</workbook>
</file>

<file path=xl/calcChain.xml><?xml version="1.0" encoding="utf-8"?>
<calcChain xmlns="http://schemas.openxmlformats.org/spreadsheetml/2006/main">
  <c r="T145" i="3" l="1"/>
  <c r="S145" i="3"/>
  <c r="R145" i="3"/>
  <c r="Q145" i="3"/>
  <c r="P145" i="3"/>
  <c r="P8" i="3"/>
  <c r="Q8" i="3"/>
  <c r="R8" i="3"/>
  <c r="S8" i="3"/>
  <c r="T8" i="3"/>
  <c r="P9" i="3"/>
  <c r="Q9" i="3"/>
  <c r="R9" i="3"/>
  <c r="S9" i="3"/>
  <c r="T9" i="3"/>
  <c r="P10" i="3"/>
  <c r="Q10" i="3"/>
  <c r="R10" i="3"/>
  <c r="S10" i="3"/>
  <c r="T10" i="3"/>
  <c r="P11" i="3"/>
  <c r="Q11" i="3"/>
  <c r="R11" i="3"/>
  <c r="S11" i="3"/>
  <c r="T11" i="3"/>
  <c r="P12" i="3"/>
  <c r="Q12" i="3"/>
  <c r="R12" i="3"/>
  <c r="S12" i="3"/>
  <c r="T12" i="3"/>
  <c r="P13" i="3"/>
  <c r="Q13" i="3"/>
  <c r="R13" i="3"/>
  <c r="S13" i="3"/>
  <c r="T13" i="3"/>
  <c r="P14" i="3"/>
  <c r="Q14" i="3"/>
  <c r="R14" i="3"/>
  <c r="S14" i="3"/>
  <c r="T14" i="3"/>
  <c r="P15" i="3"/>
  <c r="Q15" i="3"/>
  <c r="R15" i="3"/>
  <c r="S15" i="3"/>
  <c r="T15" i="3"/>
  <c r="P16" i="3"/>
  <c r="Q16" i="3"/>
  <c r="R16" i="3"/>
  <c r="S16" i="3"/>
  <c r="T16" i="3"/>
  <c r="P17" i="3"/>
  <c r="Q17" i="3"/>
  <c r="R17" i="3"/>
  <c r="S17" i="3"/>
  <c r="T17" i="3"/>
  <c r="P18" i="3"/>
  <c r="Q18" i="3"/>
  <c r="R18" i="3"/>
  <c r="S18" i="3"/>
  <c r="T18" i="3"/>
  <c r="P19" i="3"/>
  <c r="Q19" i="3"/>
  <c r="R19" i="3"/>
  <c r="S19" i="3"/>
  <c r="T19" i="3"/>
  <c r="P20" i="3"/>
  <c r="Q20" i="3"/>
  <c r="R20" i="3"/>
  <c r="S20" i="3"/>
  <c r="T20" i="3"/>
  <c r="P21" i="3"/>
  <c r="Q21" i="3"/>
  <c r="R21" i="3"/>
  <c r="S21" i="3"/>
  <c r="T21" i="3"/>
  <c r="P22" i="3"/>
  <c r="Q22" i="3"/>
  <c r="R22" i="3"/>
  <c r="S22" i="3"/>
  <c r="T22" i="3"/>
  <c r="P23" i="3"/>
  <c r="Q23" i="3"/>
  <c r="R23" i="3"/>
  <c r="S23" i="3"/>
  <c r="T23" i="3"/>
  <c r="P24" i="3"/>
  <c r="Q24" i="3"/>
  <c r="R24" i="3"/>
  <c r="S24" i="3"/>
  <c r="T24" i="3"/>
  <c r="P25" i="3"/>
  <c r="Q25" i="3"/>
  <c r="R25" i="3"/>
  <c r="S25" i="3"/>
  <c r="T25" i="3"/>
  <c r="P26" i="3"/>
  <c r="Q26" i="3"/>
  <c r="R26" i="3"/>
  <c r="S26" i="3"/>
  <c r="T26" i="3"/>
  <c r="P27" i="3"/>
  <c r="Q27" i="3"/>
  <c r="R27" i="3"/>
  <c r="S27" i="3"/>
  <c r="T27" i="3"/>
  <c r="P28" i="3"/>
  <c r="Q28" i="3"/>
  <c r="R28" i="3"/>
  <c r="S28" i="3"/>
  <c r="T28" i="3"/>
  <c r="P29" i="3"/>
  <c r="Q29" i="3"/>
  <c r="R29" i="3"/>
  <c r="S29" i="3"/>
  <c r="T29" i="3"/>
  <c r="P30" i="3"/>
  <c r="Q30" i="3"/>
  <c r="R30" i="3"/>
  <c r="S30" i="3"/>
  <c r="T30" i="3"/>
  <c r="P31" i="3"/>
  <c r="Q31" i="3"/>
  <c r="R31" i="3"/>
  <c r="S31" i="3"/>
  <c r="T31" i="3"/>
  <c r="P32" i="3"/>
  <c r="Q32" i="3"/>
  <c r="R32" i="3"/>
  <c r="S32" i="3"/>
  <c r="T32" i="3"/>
  <c r="P33" i="3"/>
  <c r="Q33" i="3"/>
  <c r="R33" i="3"/>
  <c r="S33" i="3"/>
  <c r="T33" i="3"/>
  <c r="P34" i="3"/>
  <c r="Q34" i="3"/>
  <c r="R34" i="3"/>
  <c r="S34" i="3"/>
  <c r="T34" i="3"/>
  <c r="P35" i="3"/>
  <c r="Q35" i="3"/>
  <c r="R35" i="3"/>
  <c r="S35" i="3"/>
  <c r="T35" i="3"/>
  <c r="P36" i="3"/>
  <c r="Q36" i="3"/>
  <c r="R36" i="3"/>
  <c r="S36" i="3"/>
  <c r="T36" i="3"/>
  <c r="P37" i="3"/>
  <c r="Q37" i="3"/>
  <c r="R37" i="3"/>
  <c r="S37" i="3"/>
  <c r="T37" i="3"/>
  <c r="P38" i="3"/>
  <c r="Q38" i="3"/>
  <c r="R38" i="3"/>
  <c r="S38" i="3"/>
  <c r="T38" i="3"/>
  <c r="P39" i="3"/>
  <c r="Q39" i="3"/>
  <c r="R39" i="3"/>
  <c r="S39" i="3"/>
  <c r="T39" i="3"/>
  <c r="P40" i="3"/>
  <c r="Q40" i="3"/>
  <c r="R40" i="3"/>
  <c r="S40" i="3"/>
  <c r="T40" i="3"/>
  <c r="P41" i="3"/>
  <c r="Q41" i="3"/>
  <c r="R41" i="3"/>
  <c r="S41" i="3"/>
  <c r="T41" i="3"/>
  <c r="P42" i="3"/>
  <c r="Q42" i="3"/>
  <c r="R42" i="3"/>
  <c r="S42" i="3"/>
  <c r="T42" i="3"/>
  <c r="P43" i="3"/>
  <c r="Q43" i="3"/>
  <c r="R43" i="3"/>
  <c r="S43" i="3"/>
  <c r="T43" i="3"/>
  <c r="P44" i="3"/>
  <c r="Q44" i="3"/>
  <c r="R44" i="3"/>
  <c r="S44" i="3"/>
  <c r="T44" i="3"/>
  <c r="P45" i="3"/>
  <c r="Q45" i="3"/>
  <c r="R45" i="3"/>
  <c r="S45" i="3"/>
  <c r="T45" i="3"/>
  <c r="P46" i="3"/>
  <c r="Q46" i="3"/>
  <c r="R46" i="3"/>
  <c r="S46" i="3"/>
  <c r="T46" i="3"/>
  <c r="P47" i="3"/>
  <c r="Q47" i="3"/>
  <c r="R47" i="3"/>
  <c r="S47" i="3"/>
  <c r="T47" i="3"/>
  <c r="P48" i="3"/>
  <c r="Q48" i="3"/>
  <c r="R48" i="3"/>
  <c r="S48" i="3"/>
  <c r="T48" i="3"/>
  <c r="P49" i="3"/>
  <c r="Q49" i="3"/>
  <c r="R49" i="3"/>
  <c r="S49" i="3"/>
  <c r="T49" i="3"/>
  <c r="P50" i="3"/>
  <c r="Q50" i="3"/>
  <c r="R50" i="3"/>
  <c r="S50" i="3"/>
  <c r="T50" i="3"/>
  <c r="P51" i="3"/>
  <c r="Q51" i="3"/>
  <c r="R51" i="3"/>
  <c r="S51" i="3"/>
  <c r="T51" i="3"/>
  <c r="P52" i="3"/>
  <c r="Q52" i="3"/>
  <c r="R52" i="3"/>
  <c r="S52" i="3"/>
  <c r="T52" i="3"/>
  <c r="P53" i="3"/>
  <c r="Q53" i="3"/>
  <c r="R53" i="3"/>
  <c r="S53" i="3"/>
  <c r="T53" i="3"/>
  <c r="P54" i="3"/>
  <c r="Q54" i="3"/>
  <c r="R54" i="3"/>
  <c r="S54" i="3"/>
  <c r="T54" i="3"/>
  <c r="P55" i="3"/>
  <c r="Q55" i="3"/>
  <c r="R55" i="3"/>
  <c r="S55" i="3"/>
  <c r="T55" i="3"/>
  <c r="P56" i="3"/>
  <c r="Q56" i="3"/>
  <c r="R56" i="3"/>
  <c r="S56" i="3"/>
  <c r="T56" i="3"/>
  <c r="P57" i="3"/>
  <c r="Q57" i="3"/>
  <c r="R57" i="3"/>
  <c r="S57" i="3"/>
  <c r="T57" i="3"/>
  <c r="P58" i="3"/>
  <c r="Q58" i="3"/>
  <c r="R58" i="3"/>
  <c r="S58" i="3"/>
  <c r="T58" i="3"/>
  <c r="P59" i="3"/>
  <c r="Q59" i="3"/>
  <c r="R59" i="3"/>
  <c r="S59" i="3"/>
  <c r="T59" i="3"/>
  <c r="P60" i="3"/>
  <c r="Q60" i="3"/>
  <c r="R60" i="3"/>
  <c r="S60" i="3"/>
  <c r="T60" i="3"/>
  <c r="P61" i="3"/>
  <c r="Q61" i="3"/>
  <c r="R61" i="3"/>
  <c r="S61" i="3"/>
  <c r="T61" i="3"/>
  <c r="P62" i="3"/>
  <c r="Q62" i="3"/>
  <c r="R62" i="3"/>
  <c r="S62" i="3"/>
  <c r="T62" i="3"/>
  <c r="P63" i="3"/>
  <c r="Q63" i="3"/>
  <c r="R63" i="3"/>
  <c r="S63" i="3"/>
  <c r="T63" i="3"/>
  <c r="P64" i="3"/>
  <c r="Q64" i="3"/>
  <c r="R64" i="3"/>
  <c r="S64" i="3"/>
  <c r="T64" i="3"/>
  <c r="P65" i="3"/>
  <c r="Q65" i="3"/>
  <c r="R65" i="3"/>
  <c r="S65" i="3"/>
  <c r="T65" i="3"/>
  <c r="P66" i="3"/>
  <c r="Q66" i="3"/>
  <c r="R66" i="3"/>
  <c r="S66" i="3"/>
  <c r="T66" i="3"/>
  <c r="P67" i="3"/>
  <c r="Q67" i="3"/>
  <c r="R67" i="3"/>
  <c r="S67" i="3"/>
  <c r="T67" i="3"/>
  <c r="P68" i="3"/>
  <c r="Q68" i="3"/>
  <c r="R68" i="3"/>
  <c r="S68" i="3"/>
  <c r="T68" i="3"/>
  <c r="P69" i="3"/>
  <c r="Q69" i="3"/>
  <c r="R69" i="3"/>
  <c r="S69" i="3"/>
  <c r="T69" i="3"/>
  <c r="P70" i="3"/>
  <c r="Q70" i="3"/>
  <c r="R70" i="3"/>
  <c r="S70" i="3"/>
  <c r="T70" i="3"/>
  <c r="P71" i="3"/>
  <c r="Q71" i="3"/>
  <c r="R71" i="3"/>
  <c r="S71" i="3"/>
  <c r="T71" i="3"/>
  <c r="P72" i="3"/>
  <c r="Q72" i="3"/>
  <c r="R72" i="3"/>
  <c r="S72" i="3"/>
  <c r="T72" i="3"/>
  <c r="P73" i="3"/>
  <c r="Q73" i="3"/>
  <c r="R73" i="3"/>
  <c r="S73" i="3"/>
  <c r="T73" i="3"/>
  <c r="P74" i="3"/>
  <c r="Q74" i="3"/>
  <c r="R74" i="3"/>
  <c r="S74" i="3"/>
  <c r="T74" i="3"/>
  <c r="P75" i="3"/>
  <c r="Q75" i="3"/>
  <c r="R75" i="3"/>
  <c r="S75" i="3"/>
  <c r="T75" i="3"/>
  <c r="P76" i="3"/>
  <c r="Q76" i="3"/>
  <c r="R76" i="3"/>
  <c r="S76" i="3"/>
  <c r="T76" i="3"/>
  <c r="P77" i="3"/>
  <c r="Q77" i="3"/>
  <c r="R77" i="3"/>
  <c r="S77" i="3"/>
  <c r="T77" i="3"/>
  <c r="P78" i="3"/>
  <c r="Q78" i="3"/>
  <c r="R78" i="3"/>
  <c r="S78" i="3"/>
  <c r="T78" i="3"/>
  <c r="P79" i="3"/>
  <c r="Q79" i="3"/>
  <c r="R79" i="3"/>
  <c r="S79" i="3"/>
  <c r="T79" i="3"/>
  <c r="P80" i="3"/>
  <c r="Q80" i="3"/>
  <c r="R80" i="3"/>
  <c r="S80" i="3"/>
  <c r="T80" i="3"/>
  <c r="P81" i="3"/>
  <c r="Q81" i="3"/>
  <c r="R81" i="3"/>
  <c r="S81" i="3"/>
  <c r="T81" i="3"/>
  <c r="P82" i="3"/>
  <c r="Q82" i="3"/>
  <c r="R82" i="3"/>
  <c r="S82" i="3"/>
  <c r="T82" i="3"/>
  <c r="P83" i="3"/>
  <c r="Q83" i="3"/>
  <c r="R83" i="3"/>
  <c r="S83" i="3"/>
  <c r="T83" i="3"/>
  <c r="P84" i="3"/>
  <c r="Q84" i="3"/>
  <c r="R84" i="3"/>
  <c r="S84" i="3"/>
  <c r="T84" i="3"/>
  <c r="P85" i="3"/>
  <c r="Q85" i="3"/>
  <c r="R85" i="3"/>
  <c r="S85" i="3"/>
  <c r="T85" i="3"/>
  <c r="P86" i="3"/>
  <c r="Q86" i="3"/>
  <c r="R86" i="3"/>
  <c r="S86" i="3"/>
  <c r="T86" i="3"/>
  <c r="P87" i="3"/>
  <c r="Q87" i="3"/>
  <c r="R87" i="3"/>
  <c r="S87" i="3"/>
  <c r="T87" i="3"/>
  <c r="P88" i="3"/>
  <c r="Q88" i="3"/>
  <c r="R88" i="3"/>
  <c r="S88" i="3"/>
  <c r="T88" i="3"/>
  <c r="P89" i="3"/>
  <c r="Q89" i="3"/>
  <c r="R89" i="3"/>
  <c r="S89" i="3"/>
  <c r="T89" i="3"/>
  <c r="P90" i="3"/>
  <c r="Q90" i="3"/>
  <c r="R90" i="3"/>
  <c r="S90" i="3"/>
  <c r="T90" i="3"/>
  <c r="P91" i="3"/>
  <c r="Q91" i="3"/>
  <c r="R91" i="3"/>
  <c r="S91" i="3"/>
  <c r="T91" i="3"/>
  <c r="P92" i="3"/>
  <c r="Q92" i="3"/>
  <c r="R92" i="3"/>
  <c r="S92" i="3"/>
  <c r="T92" i="3"/>
  <c r="P93" i="3"/>
  <c r="Q93" i="3"/>
  <c r="R93" i="3"/>
  <c r="S93" i="3"/>
  <c r="T93" i="3"/>
  <c r="P94" i="3"/>
  <c r="Q94" i="3"/>
  <c r="R94" i="3"/>
  <c r="S94" i="3"/>
  <c r="T94" i="3"/>
  <c r="P95" i="3"/>
  <c r="Q95" i="3"/>
  <c r="R95" i="3"/>
  <c r="S95" i="3"/>
  <c r="T95" i="3"/>
  <c r="P96" i="3"/>
  <c r="Q96" i="3"/>
  <c r="R96" i="3"/>
  <c r="S96" i="3"/>
  <c r="T96" i="3"/>
  <c r="P97" i="3"/>
  <c r="Q97" i="3"/>
  <c r="R97" i="3"/>
  <c r="S97" i="3"/>
  <c r="T97" i="3"/>
  <c r="P98" i="3"/>
  <c r="Q98" i="3"/>
  <c r="R98" i="3"/>
  <c r="S98" i="3"/>
  <c r="T98" i="3"/>
  <c r="P99" i="3"/>
  <c r="Q99" i="3"/>
  <c r="R99" i="3"/>
  <c r="S99" i="3"/>
  <c r="T99" i="3"/>
  <c r="P100" i="3"/>
  <c r="Q100" i="3"/>
  <c r="R100" i="3"/>
  <c r="S100" i="3"/>
  <c r="T100" i="3"/>
  <c r="P101" i="3"/>
  <c r="Q101" i="3"/>
  <c r="R101" i="3"/>
  <c r="S101" i="3"/>
  <c r="T101" i="3"/>
  <c r="P102" i="3"/>
  <c r="Q102" i="3"/>
  <c r="R102" i="3"/>
  <c r="S102" i="3"/>
  <c r="T102" i="3"/>
  <c r="P103" i="3"/>
  <c r="Q103" i="3"/>
  <c r="R103" i="3"/>
  <c r="S103" i="3"/>
  <c r="T103" i="3"/>
  <c r="P104" i="3"/>
  <c r="Q104" i="3"/>
  <c r="R104" i="3"/>
  <c r="S104" i="3"/>
  <c r="T104" i="3"/>
  <c r="P105" i="3"/>
  <c r="Q105" i="3"/>
  <c r="R105" i="3"/>
  <c r="S105" i="3"/>
  <c r="T105" i="3"/>
  <c r="P106" i="3"/>
  <c r="Q106" i="3"/>
  <c r="R106" i="3"/>
  <c r="S106" i="3"/>
  <c r="T106" i="3"/>
  <c r="P107" i="3"/>
  <c r="Q107" i="3"/>
  <c r="R107" i="3"/>
  <c r="S107" i="3"/>
  <c r="T107" i="3"/>
  <c r="P108" i="3"/>
  <c r="Q108" i="3"/>
  <c r="R108" i="3"/>
  <c r="S108" i="3"/>
  <c r="T108" i="3"/>
  <c r="P109" i="3"/>
  <c r="Q109" i="3"/>
  <c r="R109" i="3"/>
  <c r="S109" i="3"/>
  <c r="T109" i="3"/>
  <c r="P110" i="3"/>
  <c r="Q110" i="3"/>
  <c r="R110" i="3"/>
  <c r="S110" i="3"/>
  <c r="T110" i="3"/>
  <c r="P111" i="3"/>
  <c r="Q111" i="3"/>
  <c r="R111" i="3"/>
  <c r="S111" i="3"/>
  <c r="T111" i="3"/>
  <c r="P112" i="3"/>
  <c r="Q112" i="3"/>
  <c r="R112" i="3"/>
  <c r="S112" i="3"/>
  <c r="T112" i="3"/>
  <c r="P113" i="3"/>
  <c r="Q113" i="3"/>
  <c r="R113" i="3"/>
  <c r="S113" i="3"/>
  <c r="T113" i="3"/>
  <c r="P114" i="3"/>
  <c r="Q114" i="3"/>
  <c r="R114" i="3"/>
  <c r="S114" i="3"/>
  <c r="T114" i="3"/>
  <c r="P115" i="3"/>
  <c r="Q115" i="3"/>
  <c r="R115" i="3"/>
  <c r="S115" i="3"/>
  <c r="T115" i="3"/>
  <c r="P116" i="3"/>
  <c r="Q116" i="3"/>
  <c r="R116" i="3"/>
  <c r="S116" i="3"/>
  <c r="T116" i="3"/>
  <c r="P117" i="3"/>
  <c r="Q117" i="3"/>
  <c r="R117" i="3"/>
  <c r="S117" i="3"/>
  <c r="T117" i="3"/>
  <c r="P118" i="3"/>
  <c r="Q118" i="3"/>
  <c r="R118" i="3"/>
  <c r="S118" i="3"/>
  <c r="T118" i="3"/>
  <c r="P119" i="3"/>
  <c r="Q119" i="3"/>
  <c r="R119" i="3"/>
  <c r="S119" i="3"/>
  <c r="T119" i="3"/>
  <c r="P120" i="3"/>
  <c r="Q120" i="3"/>
  <c r="R120" i="3"/>
  <c r="S120" i="3"/>
  <c r="T120" i="3"/>
  <c r="P121" i="3"/>
  <c r="Q121" i="3"/>
  <c r="R121" i="3"/>
  <c r="S121" i="3"/>
  <c r="T121" i="3"/>
  <c r="P122" i="3"/>
  <c r="Q122" i="3"/>
  <c r="R122" i="3"/>
  <c r="S122" i="3"/>
  <c r="T122" i="3"/>
  <c r="P123" i="3"/>
  <c r="Q123" i="3"/>
  <c r="R123" i="3"/>
  <c r="S123" i="3"/>
  <c r="T123" i="3"/>
  <c r="P124" i="3"/>
  <c r="Q124" i="3"/>
  <c r="R124" i="3"/>
  <c r="S124" i="3"/>
  <c r="T124" i="3"/>
  <c r="P125" i="3"/>
  <c r="Q125" i="3"/>
  <c r="R125" i="3"/>
  <c r="S125" i="3"/>
  <c r="T125" i="3"/>
  <c r="P126" i="3"/>
  <c r="Q126" i="3"/>
  <c r="R126" i="3"/>
  <c r="S126" i="3"/>
  <c r="T126" i="3"/>
  <c r="P127" i="3"/>
  <c r="Q127" i="3"/>
  <c r="R127" i="3"/>
  <c r="S127" i="3"/>
  <c r="T127" i="3"/>
  <c r="P128" i="3"/>
  <c r="Q128" i="3"/>
  <c r="R128" i="3"/>
  <c r="S128" i="3"/>
  <c r="T128" i="3"/>
  <c r="P129" i="3"/>
  <c r="Q129" i="3"/>
  <c r="R129" i="3"/>
  <c r="S129" i="3"/>
  <c r="T129" i="3"/>
  <c r="P130" i="3"/>
  <c r="Q130" i="3"/>
  <c r="R130" i="3"/>
  <c r="S130" i="3"/>
  <c r="T130" i="3"/>
  <c r="P131" i="3"/>
  <c r="Q131" i="3"/>
  <c r="R131" i="3"/>
  <c r="S131" i="3"/>
  <c r="T131" i="3"/>
  <c r="P132" i="3"/>
  <c r="Q132" i="3"/>
  <c r="R132" i="3"/>
  <c r="S132" i="3"/>
  <c r="T132" i="3"/>
  <c r="P133" i="3"/>
  <c r="Q133" i="3"/>
  <c r="R133" i="3"/>
  <c r="S133" i="3"/>
  <c r="T133" i="3"/>
  <c r="P134" i="3"/>
  <c r="Q134" i="3"/>
  <c r="R134" i="3"/>
  <c r="S134" i="3"/>
  <c r="T134" i="3"/>
  <c r="P135" i="3"/>
  <c r="Q135" i="3"/>
  <c r="R135" i="3"/>
  <c r="S135" i="3"/>
  <c r="T135" i="3"/>
  <c r="P136" i="3"/>
  <c r="Q136" i="3"/>
  <c r="R136" i="3"/>
  <c r="S136" i="3"/>
  <c r="T136" i="3"/>
  <c r="P137" i="3"/>
  <c r="Q137" i="3"/>
  <c r="R137" i="3"/>
  <c r="S137" i="3"/>
  <c r="T137" i="3"/>
  <c r="P138" i="3"/>
  <c r="Q138" i="3"/>
  <c r="R138" i="3"/>
  <c r="S138" i="3"/>
  <c r="T138" i="3"/>
  <c r="P139" i="3"/>
  <c r="Q139" i="3"/>
  <c r="R139" i="3"/>
  <c r="S139" i="3"/>
  <c r="T139" i="3"/>
  <c r="P140" i="3"/>
  <c r="Q140" i="3"/>
  <c r="R140" i="3"/>
  <c r="S140" i="3"/>
  <c r="T140" i="3"/>
  <c r="P141" i="3"/>
  <c r="Q141" i="3"/>
  <c r="R141" i="3"/>
  <c r="S141" i="3"/>
  <c r="T141" i="3"/>
  <c r="P142" i="3"/>
  <c r="Q142" i="3"/>
  <c r="R142" i="3"/>
  <c r="S142" i="3"/>
  <c r="T142" i="3"/>
  <c r="Q7" i="3"/>
  <c r="R7" i="3"/>
  <c r="S7" i="3"/>
  <c r="T7" i="3"/>
  <c r="P7" i="3"/>
  <c r="D145" i="3"/>
  <c r="E145" i="3"/>
  <c r="F145" i="3"/>
  <c r="G145" i="3"/>
  <c r="H145" i="3"/>
  <c r="I145" i="3"/>
  <c r="J145" i="3"/>
  <c r="K145" i="3"/>
  <c r="L145" i="3"/>
  <c r="M145" i="3"/>
  <c r="N145" i="3"/>
  <c r="C145" i="3"/>
  <c r="C8" i="3"/>
  <c r="D8" i="3"/>
  <c r="E8" i="3"/>
  <c r="F8" i="3"/>
  <c r="G8" i="3"/>
  <c r="H8" i="3"/>
  <c r="I8" i="3"/>
  <c r="J8" i="3"/>
  <c r="K8" i="3"/>
  <c r="L8" i="3"/>
  <c r="M8" i="3"/>
  <c r="N8" i="3"/>
  <c r="C9" i="3"/>
  <c r="D9" i="3"/>
  <c r="E9" i="3"/>
  <c r="F9" i="3"/>
  <c r="G9" i="3"/>
  <c r="H9" i="3"/>
  <c r="I9" i="3"/>
  <c r="J9" i="3"/>
  <c r="K9" i="3"/>
  <c r="L9" i="3"/>
  <c r="M9" i="3"/>
  <c r="N9" i="3"/>
  <c r="C10" i="3"/>
  <c r="D10" i="3"/>
  <c r="E10" i="3"/>
  <c r="F10" i="3"/>
  <c r="G10" i="3"/>
  <c r="H10" i="3"/>
  <c r="I10" i="3"/>
  <c r="J10" i="3"/>
  <c r="K10" i="3"/>
  <c r="L10" i="3"/>
  <c r="M10" i="3"/>
  <c r="N10" i="3"/>
  <c r="C11" i="3"/>
  <c r="D11" i="3"/>
  <c r="E11" i="3"/>
  <c r="F11" i="3"/>
  <c r="G11" i="3"/>
  <c r="H11" i="3"/>
  <c r="I11" i="3"/>
  <c r="J11" i="3"/>
  <c r="K11" i="3"/>
  <c r="L11" i="3"/>
  <c r="M11" i="3"/>
  <c r="N11" i="3"/>
  <c r="C12" i="3"/>
  <c r="D12" i="3"/>
  <c r="E12" i="3"/>
  <c r="F12" i="3"/>
  <c r="G12" i="3"/>
  <c r="H12" i="3"/>
  <c r="I12" i="3"/>
  <c r="J12" i="3"/>
  <c r="K12" i="3"/>
  <c r="L12" i="3"/>
  <c r="M12" i="3"/>
  <c r="N12" i="3"/>
  <c r="C13" i="3"/>
  <c r="D13" i="3"/>
  <c r="E13" i="3"/>
  <c r="F13" i="3"/>
  <c r="G13" i="3"/>
  <c r="H13" i="3"/>
  <c r="I13" i="3"/>
  <c r="J13" i="3"/>
  <c r="K13" i="3"/>
  <c r="L13" i="3"/>
  <c r="M13" i="3"/>
  <c r="N13" i="3"/>
  <c r="C14" i="3"/>
  <c r="D14" i="3"/>
  <c r="E14" i="3"/>
  <c r="F14" i="3"/>
  <c r="G14" i="3"/>
  <c r="H14" i="3"/>
  <c r="I14" i="3"/>
  <c r="J14" i="3"/>
  <c r="K14" i="3"/>
  <c r="L14" i="3"/>
  <c r="M14" i="3"/>
  <c r="N14" i="3"/>
  <c r="C15" i="3"/>
  <c r="D15" i="3"/>
  <c r="E15" i="3"/>
  <c r="F15" i="3"/>
  <c r="G15" i="3"/>
  <c r="H15" i="3"/>
  <c r="I15" i="3"/>
  <c r="J15" i="3"/>
  <c r="K15" i="3"/>
  <c r="L15" i="3"/>
  <c r="M15" i="3"/>
  <c r="N15" i="3"/>
  <c r="C16" i="3"/>
  <c r="D16" i="3"/>
  <c r="E16" i="3"/>
  <c r="F16" i="3"/>
  <c r="G16" i="3"/>
  <c r="H16" i="3"/>
  <c r="I16" i="3"/>
  <c r="J16" i="3"/>
  <c r="K16" i="3"/>
  <c r="L16" i="3"/>
  <c r="M16" i="3"/>
  <c r="N16" i="3"/>
  <c r="C17" i="3"/>
  <c r="D17" i="3"/>
  <c r="E17" i="3"/>
  <c r="F17" i="3"/>
  <c r="G17" i="3"/>
  <c r="H17" i="3"/>
  <c r="I17" i="3"/>
  <c r="J17" i="3"/>
  <c r="K17" i="3"/>
  <c r="L17" i="3"/>
  <c r="M17" i="3"/>
  <c r="N17" i="3"/>
  <c r="C18" i="3"/>
  <c r="D18" i="3"/>
  <c r="E18" i="3"/>
  <c r="F18" i="3"/>
  <c r="G18" i="3"/>
  <c r="H18" i="3"/>
  <c r="I18" i="3"/>
  <c r="J18" i="3"/>
  <c r="K18" i="3"/>
  <c r="L18" i="3"/>
  <c r="M18" i="3"/>
  <c r="N18" i="3"/>
  <c r="C19" i="3"/>
  <c r="D19" i="3"/>
  <c r="E19" i="3"/>
  <c r="F19" i="3"/>
  <c r="G19" i="3"/>
  <c r="H19" i="3"/>
  <c r="I19" i="3"/>
  <c r="J19" i="3"/>
  <c r="K19" i="3"/>
  <c r="L19" i="3"/>
  <c r="M19" i="3"/>
  <c r="N19" i="3"/>
  <c r="C20" i="3"/>
  <c r="D20" i="3"/>
  <c r="E20" i="3"/>
  <c r="F20" i="3"/>
  <c r="G20" i="3"/>
  <c r="H20" i="3"/>
  <c r="I20" i="3"/>
  <c r="J20" i="3"/>
  <c r="K20" i="3"/>
  <c r="L20" i="3"/>
  <c r="M20" i="3"/>
  <c r="N20" i="3"/>
  <c r="C21" i="3"/>
  <c r="D21" i="3"/>
  <c r="E21" i="3"/>
  <c r="F21" i="3"/>
  <c r="G21" i="3"/>
  <c r="H21" i="3"/>
  <c r="I21" i="3"/>
  <c r="J21" i="3"/>
  <c r="K21" i="3"/>
  <c r="L21" i="3"/>
  <c r="M21" i="3"/>
  <c r="N21" i="3"/>
  <c r="C22" i="3"/>
  <c r="D22" i="3"/>
  <c r="E22" i="3"/>
  <c r="F22" i="3"/>
  <c r="G22" i="3"/>
  <c r="H22" i="3"/>
  <c r="I22" i="3"/>
  <c r="J22" i="3"/>
  <c r="K22" i="3"/>
  <c r="L22" i="3"/>
  <c r="M22" i="3"/>
  <c r="N22" i="3"/>
  <c r="C23" i="3"/>
  <c r="D23" i="3"/>
  <c r="E23" i="3"/>
  <c r="F23" i="3"/>
  <c r="G23" i="3"/>
  <c r="H23" i="3"/>
  <c r="I23" i="3"/>
  <c r="J23" i="3"/>
  <c r="K23" i="3"/>
  <c r="L23" i="3"/>
  <c r="M23" i="3"/>
  <c r="N23" i="3"/>
  <c r="C24" i="3"/>
  <c r="D24" i="3"/>
  <c r="E24" i="3"/>
  <c r="F24" i="3"/>
  <c r="G24" i="3"/>
  <c r="H24" i="3"/>
  <c r="I24" i="3"/>
  <c r="J24" i="3"/>
  <c r="K24" i="3"/>
  <c r="L24" i="3"/>
  <c r="M24" i="3"/>
  <c r="N24" i="3"/>
  <c r="C25" i="3"/>
  <c r="D25" i="3"/>
  <c r="E25" i="3"/>
  <c r="F25" i="3"/>
  <c r="G25" i="3"/>
  <c r="H25" i="3"/>
  <c r="I25" i="3"/>
  <c r="J25" i="3"/>
  <c r="K25" i="3"/>
  <c r="L25" i="3"/>
  <c r="M25" i="3"/>
  <c r="N25" i="3"/>
  <c r="C26" i="3"/>
  <c r="D26" i="3"/>
  <c r="E26" i="3"/>
  <c r="F26" i="3"/>
  <c r="G26" i="3"/>
  <c r="H26" i="3"/>
  <c r="I26" i="3"/>
  <c r="J26" i="3"/>
  <c r="K26" i="3"/>
  <c r="L26" i="3"/>
  <c r="M26" i="3"/>
  <c r="N26" i="3"/>
  <c r="C27" i="3"/>
  <c r="D27" i="3"/>
  <c r="E27" i="3"/>
  <c r="F27" i="3"/>
  <c r="G27" i="3"/>
  <c r="H27" i="3"/>
  <c r="I27" i="3"/>
  <c r="J27" i="3"/>
  <c r="K27" i="3"/>
  <c r="L27" i="3"/>
  <c r="M27" i="3"/>
  <c r="N27" i="3"/>
  <c r="C28" i="3"/>
  <c r="D28" i="3"/>
  <c r="E28" i="3"/>
  <c r="F28" i="3"/>
  <c r="G28" i="3"/>
  <c r="H28" i="3"/>
  <c r="I28" i="3"/>
  <c r="J28" i="3"/>
  <c r="K28" i="3"/>
  <c r="L28" i="3"/>
  <c r="M28" i="3"/>
  <c r="N28" i="3"/>
  <c r="C29" i="3"/>
  <c r="D29" i="3"/>
  <c r="E29" i="3"/>
  <c r="F29" i="3"/>
  <c r="G29" i="3"/>
  <c r="H29" i="3"/>
  <c r="I29" i="3"/>
  <c r="J29" i="3"/>
  <c r="K29" i="3"/>
  <c r="L29" i="3"/>
  <c r="M29" i="3"/>
  <c r="N29" i="3"/>
  <c r="C30" i="3"/>
  <c r="D30" i="3"/>
  <c r="E30" i="3"/>
  <c r="F30" i="3"/>
  <c r="G30" i="3"/>
  <c r="H30" i="3"/>
  <c r="I30" i="3"/>
  <c r="J30" i="3"/>
  <c r="K30" i="3"/>
  <c r="L30" i="3"/>
  <c r="M30" i="3"/>
  <c r="N30" i="3"/>
  <c r="C31" i="3"/>
  <c r="D31" i="3"/>
  <c r="E31" i="3"/>
  <c r="F31" i="3"/>
  <c r="G31" i="3"/>
  <c r="H31" i="3"/>
  <c r="I31" i="3"/>
  <c r="J31" i="3"/>
  <c r="K31" i="3"/>
  <c r="L31" i="3"/>
  <c r="M31" i="3"/>
  <c r="N31" i="3"/>
  <c r="C32" i="3"/>
  <c r="D32" i="3"/>
  <c r="E32" i="3"/>
  <c r="F32" i="3"/>
  <c r="G32" i="3"/>
  <c r="H32" i="3"/>
  <c r="I32" i="3"/>
  <c r="J32" i="3"/>
  <c r="K32" i="3"/>
  <c r="L32" i="3"/>
  <c r="M32" i="3"/>
  <c r="N32" i="3"/>
  <c r="C33" i="3"/>
  <c r="D33" i="3"/>
  <c r="E33" i="3"/>
  <c r="F33" i="3"/>
  <c r="G33" i="3"/>
  <c r="H33" i="3"/>
  <c r="I33" i="3"/>
  <c r="J33" i="3"/>
  <c r="K33" i="3"/>
  <c r="L33" i="3"/>
  <c r="M33" i="3"/>
  <c r="N33" i="3"/>
  <c r="C34" i="3"/>
  <c r="D34" i="3"/>
  <c r="E34" i="3"/>
  <c r="F34" i="3"/>
  <c r="G34" i="3"/>
  <c r="H34" i="3"/>
  <c r="I34" i="3"/>
  <c r="J34" i="3"/>
  <c r="K34" i="3"/>
  <c r="L34" i="3"/>
  <c r="M34" i="3"/>
  <c r="N34" i="3"/>
  <c r="C35" i="3"/>
  <c r="D35" i="3"/>
  <c r="E35" i="3"/>
  <c r="F35" i="3"/>
  <c r="G35" i="3"/>
  <c r="H35" i="3"/>
  <c r="I35" i="3"/>
  <c r="J35" i="3"/>
  <c r="K35" i="3"/>
  <c r="L35" i="3"/>
  <c r="M35" i="3"/>
  <c r="N35" i="3"/>
  <c r="C36" i="3"/>
  <c r="D36" i="3"/>
  <c r="E36" i="3"/>
  <c r="F36" i="3"/>
  <c r="G36" i="3"/>
  <c r="H36" i="3"/>
  <c r="I36" i="3"/>
  <c r="J36" i="3"/>
  <c r="K36" i="3"/>
  <c r="L36" i="3"/>
  <c r="M36" i="3"/>
  <c r="N36" i="3"/>
  <c r="C37" i="3"/>
  <c r="D37" i="3"/>
  <c r="E37" i="3"/>
  <c r="F37" i="3"/>
  <c r="G37" i="3"/>
  <c r="H37" i="3"/>
  <c r="I37" i="3"/>
  <c r="J37" i="3"/>
  <c r="K37" i="3"/>
  <c r="L37" i="3"/>
  <c r="M37" i="3"/>
  <c r="N37" i="3"/>
  <c r="C38" i="3"/>
  <c r="D38" i="3"/>
  <c r="E38" i="3"/>
  <c r="F38" i="3"/>
  <c r="G38" i="3"/>
  <c r="H38" i="3"/>
  <c r="I38" i="3"/>
  <c r="J38" i="3"/>
  <c r="K38" i="3"/>
  <c r="L38" i="3"/>
  <c r="M38" i="3"/>
  <c r="N38" i="3"/>
  <c r="C39" i="3"/>
  <c r="D39" i="3"/>
  <c r="E39" i="3"/>
  <c r="F39" i="3"/>
  <c r="G39" i="3"/>
  <c r="H39" i="3"/>
  <c r="I39" i="3"/>
  <c r="J39" i="3"/>
  <c r="K39" i="3"/>
  <c r="L39" i="3"/>
  <c r="M39" i="3"/>
  <c r="N39" i="3"/>
  <c r="C40" i="3"/>
  <c r="D40" i="3"/>
  <c r="E40" i="3"/>
  <c r="F40" i="3"/>
  <c r="G40" i="3"/>
  <c r="H40" i="3"/>
  <c r="I40" i="3"/>
  <c r="J40" i="3"/>
  <c r="K40" i="3"/>
  <c r="L40" i="3"/>
  <c r="M40" i="3"/>
  <c r="N40" i="3"/>
  <c r="C41" i="3"/>
  <c r="D41" i="3"/>
  <c r="E41" i="3"/>
  <c r="F41" i="3"/>
  <c r="G41" i="3"/>
  <c r="H41" i="3"/>
  <c r="I41" i="3"/>
  <c r="J41" i="3"/>
  <c r="K41" i="3"/>
  <c r="L41" i="3"/>
  <c r="M41" i="3"/>
  <c r="N41" i="3"/>
  <c r="C42" i="3"/>
  <c r="D42" i="3"/>
  <c r="E42" i="3"/>
  <c r="F42" i="3"/>
  <c r="G42" i="3"/>
  <c r="H42" i="3"/>
  <c r="I42" i="3"/>
  <c r="J42" i="3"/>
  <c r="K42" i="3"/>
  <c r="L42" i="3"/>
  <c r="M42" i="3"/>
  <c r="N42" i="3"/>
  <c r="C43" i="3"/>
  <c r="D43" i="3"/>
  <c r="E43" i="3"/>
  <c r="F43" i="3"/>
  <c r="G43" i="3"/>
  <c r="H43" i="3"/>
  <c r="I43" i="3"/>
  <c r="J43" i="3"/>
  <c r="K43" i="3"/>
  <c r="L43" i="3"/>
  <c r="M43" i="3"/>
  <c r="N43" i="3"/>
  <c r="C44" i="3"/>
  <c r="D44" i="3"/>
  <c r="E44" i="3"/>
  <c r="F44" i="3"/>
  <c r="G44" i="3"/>
  <c r="H44" i="3"/>
  <c r="I44" i="3"/>
  <c r="J44" i="3"/>
  <c r="K44" i="3"/>
  <c r="L44" i="3"/>
  <c r="M44" i="3"/>
  <c r="N44" i="3"/>
  <c r="C45" i="3"/>
  <c r="D45" i="3"/>
  <c r="E45" i="3"/>
  <c r="F45" i="3"/>
  <c r="G45" i="3"/>
  <c r="H45" i="3"/>
  <c r="I45" i="3"/>
  <c r="J45" i="3"/>
  <c r="K45" i="3"/>
  <c r="L45" i="3"/>
  <c r="M45" i="3"/>
  <c r="N45" i="3"/>
  <c r="C46" i="3"/>
  <c r="D46" i="3"/>
  <c r="E46" i="3"/>
  <c r="F46" i="3"/>
  <c r="G46" i="3"/>
  <c r="H46" i="3"/>
  <c r="I46" i="3"/>
  <c r="J46" i="3"/>
  <c r="K46" i="3"/>
  <c r="L46" i="3"/>
  <c r="M46" i="3"/>
  <c r="N46" i="3"/>
  <c r="C47" i="3"/>
  <c r="D47" i="3"/>
  <c r="E47" i="3"/>
  <c r="F47" i="3"/>
  <c r="G47" i="3"/>
  <c r="H47" i="3"/>
  <c r="I47" i="3"/>
  <c r="J47" i="3"/>
  <c r="K47" i="3"/>
  <c r="L47" i="3"/>
  <c r="M47" i="3"/>
  <c r="N47" i="3"/>
  <c r="C48" i="3"/>
  <c r="D48" i="3"/>
  <c r="E48" i="3"/>
  <c r="F48" i="3"/>
  <c r="G48" i="3"/>
  <c r="H48" i="3"/>
  <c r="I48" i="3"/>
  <c r="J48" i="3"/>
  <c r="K48" i="3"/>
  <c r="L48" i="3"/>
  <c r="M48" i="3"/>
  <c r="N48" i="3"/>
  <c r="C49" i="3"/>
  <c r="D49" i="3"/>
  <c r="E49" i="3"/>
  <c r="F49" i="3"/>
  <c r="G49" i="3"/>
  <c r="H49" i="3"/>
  <c r="I49" i="3"/>
  <c r="J49" i="3"/>
  <c r="K49" i="3"/>
  <c r="L49" i="3"/>
  <c r="M49" i="3"/>
  <c r="N49" i="3"/>
  <c r="C50" i="3"/>
  <c r="D50" i="3"/>
  <c r="E50" i="3"/>
  <c r="F50" i="3"/>
  <c r="G50" i="3"/>
  <c r="H50" i="3"/>
  <c r="I50" i="3"/>
  <c r="J50" i="3"/>
  <c r="K50" i="3"/>
  <c r="L50" i="3"/>
  <c r="M50" i="3"/>
  <c r="N50" i="3"/>
  <c r="C51" i="3"/>
  <c r="D51" i="3"/>
  <c r="E51" i="3"/>
  <c r="F51" i="3"/>
  <c r="G51" i="3"/>
  <c r="H51" i="3"/>
  <c r="I51" i="3"/>
  <c r="J51" i="3"/>
  <c r="K51" i="3"/>
  <c r="L51" i="3"/>
  <c r="M51" i="3"/>
  <c r="N51" i="3"/>
  <c r="C52" i="3"/>
  <c r="D52" i="3"/>
  <c r="E52" i="3"/>
  <c r="F52" i="3"/>
  <c r="G52" i="3"/>
  <c r="H52" i="3"/>
  <c r="I52" i="3"/>
  <c r="J52" i="3"/>
  <c r="K52" i="3"/>
  <c r="L52" i="3"/>
  <c r="M52" i="3"/>
  <c r="N52" i="3"/>
  <c r="C53" i="3"/>
  <c r="D53" i="3"/>
  <c r="E53" i="3"/>
  <c r="F53" i="3"/>
  <c r="G53" i="3"/>
  <c r="H53" i="3"/>
  <c r="I53" i="3"/>
  <c r="J53" i="3"/>
  <c r="K53" i="3"/>
  <c r="L53" i="3"/>
  <c r="M53" i="3"/>
  <c r="N53" i="3"/>
  <c r="C54" i="3"/>
  <c r="D54" i="3"/>
  <c r="E54" i="3"/>
  <c r="F54" i="3"/>
  <c r="G54" i="3"/>
  <c r="H54" i="3"/>
  <c r="I54" i="3"/>
  <c r="J54" i="3"/>
  <c r="K54" i="3"/>
  <c r="L54" i="3"/>
  <c r="M54" i="3"/>
  <c r="N54" i="3"/>
  <c r="C55" i="3"/>
  <c r="D55" i="3"/>
  <c r="E55" i="3"/>
  <c r="F55" i="3"/>
  <c r="G55" i="3"/>
  <c r="H55" i="3"/>
  <c r="I55" i="3"/>
  <c r="J55" i="3"/>
  <c r="K55" i="3"/>
  <c r="L55" i="3"/>
  <c r="M55" i="3"/>
  <c r="N55" i="3"/>
  <c r="C56" i="3"/>
  <c r="D56" i="3"/>
  <c r="E56" i="3"/>
  <c r="F56" i="3"/>
  <c r="G56" i="3"/>
  <c r="H56" i="3"/>
  <c r="I56" i="3"/>
  <c r="J56" i="3"/>
  <c r="K56" i="3"/>
  <c r="L56" i="3"/>
  <c r="M56" i="3"/>
  <c r="N56" i="3"/>
  <c r="C57" i="3"/>
  <c r="D57" i="3"/>
  <c r="E57" i="3"/>
  <c r="F57" i="3"/>
  <c r="G57" i="3"/>
  <c r="H57" i="3"/>
  <c r="I57" i="3"/>
  <c r="J57" i="3"/>
  <c r="K57" i="3"/>
  <c r="L57" i="3"/>
  <c r="M57" i="3"/>
  <c r="N57" i="3"/>
  <c r="C58" i="3"/>
  <c r="D58" i="3"/>
  <c r="E58" i="3"/>
  <c r="F58" i="3"/>
  <c r="G58" i="3"/>
  <c r="H58" i="3"/>
  <c r="I58" i="3"/>
  <c r="J58" i="3"/>
  <c r="K58" i="3"/>
  <c r="L58" i="3"/>
  <c r="M58" i="3"/>
  <c r="N58" i="3"/>
  <c r="C59" i="3"/>
  <c r="D59" i="3"/>
  <c r="E59" i="3"/>
  <c r="F59" i="3"/>
  <c r="G59" i="3"/>
  <c r="H59" i="3"/>
  <c r="I59" i="3"/>
  <c r="J59" i="3"/>
  <c r="K59" i="3"/>
  <c r="L59" i="3"/>
  <c r="M59" i="3"/>
  <c r="N59" i="3"/>
  <c r="C60" i="3"/>
  <c r="D60" i="3"/>
  <c r="E60" i="3"/>
  <c r="F60" i="3"/>
  <c r="G60" i="3"/>
  <c r="H60" i="3"/>
  <c r="I60" i="3"/>
  <c r="J60" i="3"/>
  <c r="K60" i="3"/>
  <c r="L60" i="3"/>
  <c r="M60" i="3"/>
  <c r="N60" i="3"/>
  <c r="C61" i="3"/>
  <c r="D61" i="3"/>
  <c r="E61" i="3"/>
  <c r="F61" i="3"/>
  <c r="G61" i="3"/>
  <c r="H61" i="3"/>
  <c r="I61" i="3"/>
  <c r="J61" i="3"/>
  <c r="K61" i="3"/>
  <c r="L61" i="3"/>
  <c r="M61" i="3"/>
  <c r="N61" i="3"/>
  <c r="C62" i="3"/>
  <c r="D62" i="3"/>
  <c r="E62" i="3"/>
  <c r="F62" i="3"/>
  <c r="G62" i="3"/>
  <c r="H62" i="3"/>
  <c r="I62" i="3"/>
  <c r="J62" i="3"/>
  <c r="K62" i="3"/>
  <c r="L62" i="3"/>
  <c r="M62" i="3"/>
  <c r="N62" i="3"/>
  <c r="C63" i="3"/>
  <c r="D63" i="3"/>
  <c r="E63" i="3"/>
  <c r="F63" i="3"/>
  <c r="G63" i="3"/>
  <c r="H63" i="3"/>
  <c r="I63" i="3"/>
  <c r="J63" i="3"/>
  <c r="K63" i="3"/>
  <c r="L63" i="3"/>
  <c r="M63" i="3"/>
  <c r="N63" i="3"/>
  <c r="C64" i="3"/>
  <c r="D64" i="3"/>
  <c r="E64" i="3"/>
  <c r="F64" i="3"/>
  <c r="G64" i="3"/>
  <c r="H64" i="3"/>
  <c r="I64" i="3"/>
  <c r="J64" i="3"/>
  <c r="K64" i="3"/>
  <c r="L64" i="3"/>
  <c r="M64" i="3"/>
  <c r="N64" i="3"/>
  <c r="C65" i="3"/>
  <c r="D65" i="3"/>
  <c r="E65" i="3"/>
  <c r="F65" i="3"/>
  <c r="G65" i="3"/>
  <c r="H65" i="3"/>
  <c r="I65" i="3"/>
  <c r="J65" i="3"/>
  <c r="K65" i="3"/>
  <c r="L65" i="3"/>
  <c r="M65" i="3"/>
  <c r="N65" i="3"/>
  <c r="C66" i="3"/>
  <c r="D66" i="3"/>
  <c r="E66" i="3"/>
  <c r="F66" i="3"/>
  <c r="G66" i="3"/>
  <c r="H66" i="3"/>
  <c r="I66" i="3"/>
  <c r="J66" i="3"/>
  <c r="K66" i="3"/>
  <c r="L66" i="3"/>
  <c r="M66" i="3"/>
  <c r="N66" i="3"/>
  <c r="C67" i="3"/>
  <c r="D67" i="3"/>
  <c r="E67" i="3"/>
  <c r="F67" i="3"/>
  <c r="G67" i="3"/>
  <c r="H67" i="3"/>
  <c r="I67" i="3"/>
  <c r="J67" i="3"/>
  <c r="K67" i="3"/>
  <c r="L67" i="3"/>
  <c r="M67" i="3"/>
  <c r="N67" i="3"/>
  <c r="C68" i="3"/>
  <c r="D68" i="3"/>
  <c r="E68" i="3"/>
  <c r="F68" i="3"/>
  <c r="G68" i="3"/>
  <c r="H68" i="3"/>
  <c r="I68" i="3"/>
  <c r="J68" i="3"/>
  <c r="K68" i="3"/>
  <c r="L68" i="3"/>
  <c r="M68" i="3"/>
  <c r="N68" i="3"/>
  <c r="C69" i="3"/>
  <c r="D69" i="3"/>
  <c r="E69" i="3"/>
  <c r="F69" i="3"/>
  <c r="G69" i="3"/>
  <c r="H69" i="3"/>
  <c r="I69" i="3"/>
  <c r="J69" i="3"/>
  <c r="K69" i="3"/>
  <c r="L69" i="3"/>
  <c r="M69" i="3"/>
  <c r="N69" i="3"/>
  <c r="C70" i="3"/>
  <c r="D70" i="3"/>
  <c r="E70" i="3"/>
  <c r="F70" i="3"/>
  <c r="G70" i="3"/>
  <c r="H70" i="3"/>
  <c r="I70" i="3"/>
  <c r="J70" i="3"/>
  <c r="K70" i="3"/>
  <c r="L70" i="3"/>
  <c r="M70" i="3"/>
  <c r="N70" i="3"/>
  <c r="C71" i="3"/>
  <c r="D71" i="3"/>
  <c r="E71" i="3"/>
  <c r="F71" i="3"/>
  <c r="G71" i="3"/>
  <c r="H71" i="3"/>
  <c r="I71" i="3"/>
  <c r="J71" i="3"/>
  <c r="K71" i="3"/>
  <c r="L71" i="3"/>
  <c r="M71" i="3"/>
  <c r="N71" i="3"/>
  <c r="C72" i="3"/>
  <c r="D72" i="3"/>
  <c r="E72" i="3"/>
  <c r="F72" i="3"/>
  <c r="G72" i="3"/>
  <c r="H72" i="3"/>
  <c r="I72" i="3"/>
  <c r="J72" i="3"/>
  <c r="K72" i="3"/>
  <c r="L72" i="3"/>
  <c r="M72" i="3"/>
  <c r="N72" i="3"/>
  <c r="C73" i="3"/>
  <c r="D73" i="3"/>
  <c r="E73" i="3"/>
  <c r="F73" i="3"/>
  <c r="G73" i="3"/>
  <c r="H73" i="3"/>
  <c r="I73" i="3"/>
  <c r="J73" i="3"/>
  <c r="K73" i="3"/>
  <c r="L73" i="3"/>
  <c r="M73" i="3"/>
  <c r="N73" i="3"/>
  <c r="C74" i="3"/>
  <c r="D74" i="3"/>
  <c r="E74" i="3"/>
  <c r="F74" i="3"/>
  <c r="G74" i="3"/>
  <c r="H74" i="3"/>
  <c r="I74" i="3"/>
  <c r="J74" i="3"/>
  <c r="K74" i="3"/>
  <c r="L74" i="3"/>
  <c r="M74" i="3"/>
  <c r="N74" i="3"/>
  <c r="C75" i="3"/>
  <c r="D75" i="3"/>
  <c r="E75" i="3"/>
  <c r="F75" i="3"/>
  <c r="G75" i="3"/>
  <c r="H75" i="3"/>
  <c r="I75" i="3"/>
  <c r="J75" i="3"/>
  <c r="K75" i="3"/>
  <c r="L75" i="3"/>
  <c r="M75" i="3"/>
  <c r="N75" i="3"/>
  <c r="C76" i="3"/>
  <c r="D76" i="3"/>
  <c r="E76" i="3"/>
  <c r="F76" i="3"/>
  <c r="G76" i="3"/>
  <c r="H76" i="3"/>
  <c r="I76" i="3"/>
  <c r="J76" i="3"/>
  <c r="K76" i="3"/>
  <c r="L76" i="3"/>
  <c r="M76" i="3"/>
  <c r="N76" i="3"/>
  <c r="C77" i="3"/>
  <c r="D77" i="3"/>
  <c r="E77" i="3"/>
  <c r="F77" i="3"/>
  <c r="G77" i="3"/>
  <c r="H77" i="3"/>
  <c r="I77" i="3"/>
  <c r="J77" i="3"/>
  <c r="K77" i="3"/>
  <c r="L77" i="3"/>
  <c r="M77" i="3"/>
  <c r="N77" i="3"/>
  <c r="C78" i="3"/>
  <c r="D78" i="3"/>
  <c r="E78" i="3"/>
  <c r="F78" i="3"/>
  <c r="G78" i="3"/>
  <c r="H78" i="3"/>
  <c r="I78" i="3"/>
  <c r="J78" i="3"/>
  <c r="K78" i="3"/>
  <c r="L78" i="3"/>
  <c r="M78" i="3"/>
  <c r="N78" i="3"/>
  <c r="C79" i="3"/>
  <c r="D79" i="3"/>
  <c r="E79" i="3"/>
  <c r="F79" i="3"/>
  <c r="G79" i="3"/>
  <c r="H79" i="3"/>
  <c r="I79" i="3"/>
  <c r="J79" i="3"/>
  <c r="K79" i="3"/>
  <c r="L79" i="3"/>
  <c r="M79" i="3"/>
  <c r="N79" i="3"/>
  <c r="C80" i="3"/>
  <c r="D80" i="3"/>
  <c r="E80" i="3"/>
  <c r="F80" i="3"/>
  <c r="G80" i="3"/>
  <c r="H80" i="3"/>
  <c r="I80" i="3"/>
  <c r="J80" i="3"/>
  <c r="K80" i="3"/>
  <c r="L80" i="3"/>
  <c r="M80" i="3"/>
  <c r="N80" i="3"/>
  <c r="C81" i="3"/>
  <c r="D81" i="3"/>
  <c r="E81" i="3"/>
  <c r="F81" i="3"/>
  <c r="G81" i="3"/>
  <c r="H81" i="3"/>
  <c r="I81" i="3"/>
  <c r="J81" i="3"/>
  <c r="K81" i="3"/>
  <c r="L81" i="3"/>
  <c r="M81" i="3"/>
  <c r="N81" i="3"/>
  <c r="C82" i="3"/>
  <c r="D82" i="3"/>
  <c r="E82" i="3"/>
  <c r="F82" i="3"/>
  <c r="G82" i="3"/>
  <c r="H82" i="3"/>
  <c r="I82" i="3"/>
  <c r="J82" i="3"/>
  <c r="K82" i="3"/>
  <c r="L82" i="3"/>
  <c r="M82" i="3"/>
  <c r="N82" i="3"/>
  <c r="C83" i="3"/>
  <c r="D83" i="3"/>
  <c r="E83" i="3"/>
  <c r="F83" i="3"/>
  <c r="G83" i="3"/>
  <c r="H83" i="3"/>
  <c r="I83" i="3"/>
  <c r="J83" i="3"/>
  <c r="K83" i="3"/>
  <c r="L83" i="3"/>
  <c r="M83" i="3"/>
  <c r="N83" i="3"/>
  <c r="C84" i="3"/>
  <c r="D84" i="3"/>
  <c r="E84" i="3"/>
  <c r="F84" i="3"/>
  <c r="G84" i="3"/>
  <c r="H84" i="3"/>
  <c r="I84" i="3"/>
  <c r="J84" i="3"/>
  <c r="K84" i="3"/>
  <c r="L84" i="3"/>
  <c r="M84" i="3"/>
  <c r="N84" i="3"/>
  <c r="C85" i="3"/>
  <c r="D85" i="3"/>
  <c r="E85" i="3"/>
  <c r="F85" i="3"/>
  <c r="G85" i="3"/>
  <c r="H85" i="3"/>
  <c r="I85" i="3"/>
  <c r="J85" i="3"/>
  <c r="K85" i="3"/>
  <c r="L85" i="3"/>
  <c r="M85" i="3"/>
  <c r="N85" i="3"/>
  <c r="C86" i="3"/>
  <c r="D86" i="3"/>
  <c r="E86" i="3"/>
  <c r="F86" i="3"/>
  <c r="G86" i="3"/>
  <c r="H86" i="3"/>
  <c r="I86" i="3"/>
  <c r="J86" i="3"/>
  <c r="K86" i="3"/>
  <c r="L86" i="3"/>
  <c r="M86" i="3"/>
  <c r="N86" i="3"/>
  <c r="C87" i="3"/>
  <c r="D87" i="3"/>
  <c r="E87" i="3"/>
  <c r="F87" i="3"/>
  <c r="G87" i="3"/>
  <c r="H87" i="3"/>
  <c r="I87" i="3"/>
  <c r="J87" i="3"/>
  <c r="K87" i="3"/>
  <c r="L87" i="3"/>
  <c r="M87" i="3"/>
  <c r="N87" i="3"/>
  <c r="C88" i="3"/>
  <c r="D88" i="3"/>
  <c r="E88" i="3"/>
  <c r="F88" i="3"/>
  <c r="G88" i="3"/>
  <c r="H88" i="3"/>
  <c r="I88" i="3"/>
  <c r="J88" i="3"/>
  <c r="K88" i="3"/>
  <c r="L88" i="3"/>
  <c r="M88" i="3"/>
  <c r="N88" i="3"/>
  <c r="C89" i="3"/>
  <c r="D89" i="3"/>
  <c r="E89" i="3"/>
  <c r="F89" i="3"/>
  <c r="G89" i="3"/>
  <c r="H89" i="3"/>
  <c r="I89" i="3"/>
  <c r="J89" i="3"/>
  <c r="K89" i="3"/>
  <c r="L89" i="3"/>
  <c r="M89" i="3"/>
  <c r="N89" i="3"/>
  <c r="C90" i="3"/>
  <c r="D90" i="3"/>
  <c r="E90" i="3"/>
  <c r="F90" i="3"/>
  <c r="G90" i="3"/>
  <c r="H90" i="3"/>
  <c r="I90" i="3"/>
  <c r="J90" i="3"/>
  <c r="K90" i="3"/>
  <c r="L90" i="3"/>
  <c r="M90" i="3"/>
  <c r="N90" i="3"/>
  <c r="C91" i="3"/>
  <c r="D91" i="3"/>
  <c r="E91" i="3"/>
  <c r="F91" i="3"/>
  <c r="G91" i="3"/>
  <c r="H91" i="3"/>
  <c r="I91" i="3"/>
  <c r="J91" i="3"/>
  <c r="K91" i="3"/>
  <c r="L91" i="3"/>
  <c r="M91" i="3"/>
  <c r="N91" i="3"/>
  <c r="C92" i="3"/>
  <c r="D92" i="3"/>
  <c r="E92" i="3"/>
  <c r="F92" i="3"/>
  <c r="G92" i="3"/>
  <c r="H92" i="3"/>
  <c r="I92" i="3"/>
  <c r="J92" i="3"/>
  <c r="K92" i="3"/>
  <c r="L92" i="3"/>
  <c r="M92" i="3"/>
  <c r="N92" i="3"/>
  <c r="C93" i="3"/>
  <c r="D93" i="3"/>
  <c r="E93" i="3"/>
  <c r="F93" i="3"/>
  <c r="G93" i="3"/>
  <c r="H93" i="3"/>
  <c r="I93" i="3"/>
  <c r="J93" i="3"/>
  <c r="K93" i="3"/>
  <c r="L93" i="3"/>
  <c r="M93" i="3"/>
  <c r="N93" i="3"/>
  <c r="C94" i="3"/>
  <c r="D94" i="3"/>
  <c r="E94" i="3"/>
  <c r="F94" i="3"/>
  <c r="G94" i="3"/>
  <c r="H94" i="3"/>
  <c r="I94" i="3"/>
  <c r="J94" i="3"/>
  <c r="K94" i="3"/>
  <c r="L94" i="3"/>
  <c r="M94" i="3"/>
  <c r="N94" i="3"/>
  <c r="C95" i="3"/>
  <c r="D95" i="3"/>
  <c r="E95" i="3"/>
  <c r="F95" i="3"/>
  <c r="G95" i="3"/>
  <c r="H95" i="3"/>
  <c r="I95" i="3"/>
  <c r="J95" i="3"/>
  <c r="K95" i="3"/>
  <c r="L95" i="3"/>
  <c r="M95" i="3"/>
  <c r="N95" i="3"/>
  <c r="C96" i="3"/>
  <c r="D96" i="3"/>
  <c r="E96" i="3"/>
  <c r="F96" i="3"/>
  <c r="G96" i="3"/>
  <c r="H96" i="3"/>
  <c r="I96" i="3"/>
  <c r="J96" i="3"/>
  <c r="K96" i="3"/>
  <c r="L96" i="3"/>
  <c r="M96" i="3"/>
  <c r="N96" i="3"/>
  <c r="C97" i="3"/>
  <c r="D97" i="3"/>
  <c r="E97" i="3"/>
  <c r="F97" i="3"/>
  <c r="G97" i="3"/>
  <c r="H97" i="3"/>
  <c r="I97" i="3"/>
  <c r="J97" i="3"/>
  <c r="K97" i="3"/>
  <c r="L97" i="3"/>
  <c r="M97" i="3"/>
  <c r="N97" i="3"/>
  <c r="C98" i="3"/>
  <c r="D98" i="3"/>
  <c r="E98" i="3"/>
  <c r="F98" i="3"/>
  <c r="G98" i="3"/>
  <c r="H98" i="3"/>
  <c r="I98" i="3"/>
  <c r="J98" i="3"/>
  <c r="K98" i="3"/>
  <c r="L98" i="3"/>
  <c r="M98" i="3"/>
  <c r="N98" i="3"/>
  <c r="C99" i="3"/>
  <c r="D99" i="3"/>
  <c r="E99" i="3"/>
  <c r="F99" i="3"/>
  <c r="G99" i="3"/>
  <c r="H99" i="3"/>
  <c r="I99" i="3"/>
  <c r="J99" i="3"/>
  <c r="K99" i="3"/>
  <c r="L99" i="3"/>
  <c r="M99" i="3"/>
  <c r="N99" i="3"/>
  <c r="C100" i="3"/>
  <c r="D100" i="3"/>
  <c r="E100" i="3"/>
  <c r="F100" i="3"/>
  <c r="G100" i="3"/>
  <c r="H100" i="3"/>
  <c r="I100" i="3"/>
  <c r="J100" i="3"/>
  <c r="K100" i="3"/>
  <c r="L100" i="3"/>
  <c r="M100" i="3"/>
  <c r="N100" i="3"/>
  <c r="C101" i="3"/>
  <c r="D101" i="3"/>
  <c r="E101" i="3"/>
  <c r="F101" i="3"/>
  <c r="G101" i="3"/>
  <c r="H101" i="3"/>
  <c r="I101" i="3"/>
  <c r="J101" i="3"/>
  <c r="K101" i="3"/>
  <c r="L101" i="3"/>
  <c r="M101" i="3"/>
  <c r="N101" i="3"/>
  <c r="C102" i="3"/>
  <c r="D102" i="3"/>
  <c r="E102" i="3"/>
  <c r="F102" i="3"/>
  <c r="G102" i="3"/>
  <c r="H102" i="3"/>
  <c r="I102" i="3"/>
  <c r="J102" i="3"/>
  <c r="K102" i="3"/>
  <c r="L102" i="3"/>
  <c r="M102" i="3"/>
  <c r="N102" i="3"/>
  <c r="C103" i="3"/>
  <c r="D103" i="3"/>
  <c r="E103" i="3"/>
  <c r="F103" i="3"/>
  <c r="G103" i="3"/>
  <c r="H103" i="3"/>
  <c r="I103" i="3"/>
  <c r="J103" i="3"/>
  <c r="K103" i="3"/>
  <c r="L103" i="3"/>
  <c r="M103" i="3"/>
  <c r="N103" i="3"/>
  <c r="C104" i="3"/>
  <c r="D104" i="3"/>
  <c r="E104" i="3"/>
  <c r="F104" i="3"/>
  <c r="G104" i="3"/>
  <c r="H104" i="3"/>
  <c r="I104" i="3"/>
  <c r="J104" i="3"/>
  <c r="K104" i="3"/>
  <c r="L104" i="3"/>
  <c r="M104" i="3"/>
  <c r="N104" i="3"/>
  <c r="C105" i="3"/>
  <c r="D105" i="3"/>
  <c r="E105" i="3"/>
  <c r="F105" i="3"/>
  <c r="G105" i="3"/>
  <c r="H105" i="3"/>
  <c r="I105" i="3"/>
  <c r="J105" i="3"/>
  <c r="K105" i="3"/>
  <c r="L105" i="3"/>
  <c r="M105" i="3"/>
  <c r="N105" i="3"/>
  <c r="C106" i="3"/>
  <c r="D106" i="3"/>
  <c r="E106" i="3"/>
  <c r="F106" i="3"/>
  <c r="G106" i="3"/>
  <c r="H106" i="3"/>
  <c r="I106" i="3"/>
  <c r="J106" i="3"/>
  <c r="K106" i="3"/>
  <c r="L106" i="3"/>
  <c r="M106" i="3"/>
  <c r="N106" i="3"/>
  <c r="C107" i="3"/>
  <c r="D107" i="3"/>
  <c r="E107" i="3"/>
  <c r="F107" i="3"/>
  <c r="G107" i="3"/>
  <c r="H107" i="3"/>
  <c r="I107" i="3"/>
  <c r="J107" i="3"/>
  <c r="K107" i="3"/>
  <c r="L107" i="3"/>
  <c r="M107" i="3"/>
  <c r="N107" i="3"/>
  <c r="C108" i="3"/>
  <c r="D108" i="3"/>
  <c r="E108" i="3"/>
  <c r="F108" i="3"/>
  <c r="G108" i="3"/>
  <c r="H108" i="3"/>
  <c r="I108" i="3"/>
  <c r="J108" i="3"/>
  <c r="K108" i="3"/>
  <c r="L108" i="3"/>
  <c r="M108" i="3"/>
  <c r="N108" i="3"/>
  <c r="C109" i="3"/>
  <c r="D109" i="3"/>
  <c r="E109" i="3"/>
  <c r="F109" i="3"/>
  <c r="G109" i="3"/>
  <c r="H109" i="3"/>
  <c r="I109" i="3"/>
  <c r="J109" i="3"/>
  <c r="K109" i="3"/>
  <c r="L109" i="3"/>
  <c r="M109" i="3"/>
  <c r="N109" i="3"/>
  <c r="C110" i="3"/>
  <c r="D110" i="3"/>
  <c r="E110" i="3"/>
  <c r="F110" i="3"/>
  <c r="G110" i="3"/>
  <c r="H110" i="3"/>
  <c r="I110" i="3"/>
  <c r="J110" i="3"/>
  <c r="K110" i="3"/>
  <c r="L110" i="3"/>
  <c r="M110" i="3"/>
  <c r="N110" i="3"/>
  <c r="C111" i="3"/>
  <c r="D111" i="3"/>
  <c r="E111" i="3"/>
  <c r="F111" i="3"/>
  <c r="G111" i="3"/>
  <c r="H111" i="3"/>
  <c r="I111" i="3"/>
  <c r="J111" i="3"/>
  <c r="K111" i="3"/>
  <c r="L111" i="3"/>
  <c r="M111" i="3"/>
  <c r="N111" i="3"/>
  <c r="C112" i="3"/>
  <c r="D112" i="3"/>
  <c r="E112" i="3"/>
  <c r="F112" i="3"/>
  <c r="G112" i="3"/>
  <c r="H112" i="3"/>
  <c r="I112" i="3"/>
  <c r="J112" i="3"/>
  <c r="K112" i="3"/>
  <c r="L112" i="3"/>
  <c r="M112" i="3"/>
  <c r="N112" i="3"/>
  <c r="C113" i="3"/>
  <c r="D113" i="3"/>
  <c r="E113" i="3"/>
  <c r="F113" i="3"/>
  <c r="G113" i="3"/>
  <c r="H113" i="3"/>
  <c r="I113" i="3"/>
  <c r="J113" i="3"/>
  <c r="K113" i="3"/>
  <c r="L113" i="3"/>
  <c r="M113" i="3"/>
  <c r="N113" i="3"/>
  <c r="C114" i="3"/>
  <c r="D114" i="3"/>
  <c r="E114" i="3"/>
  <c r="F114" i="3"/>
  <c r="G114" i="3"/>
  <c r="H114" i="3"/>
  <c r="I114" i="3"/>
  <c r="J114" i="3"/>
  <c r="K114" i="3"/>
  <c r="L114" i="3"/>
  <c r="M114" i="3"/>
  <c r="N114" i="3"/>
  <c r="C115" i="3"/>
  <c r="D115" i="3"/>
  <c r="E115" i="3"/>
  <c r="F115" i="3"/>
  <c r="G115" i="3"/>
  <c r="H115" i="3"/>
  <c r="I115" i="3"/>
  <c r="J115" i="3"/>
  <c r="K115" i="3"/>
  <c r="L115" i="3"/>
  <c r="M115" i="3"/>
  <c r="N115" i="3"/>
  <c r="C116" i="3"/>
  <c r="D116" i="3"/>
  <c r="E116" i="3"/>
  <c r="F116" i="3"/>
  <c r="G116" i="3"/>
  <c r="H116" i="3"/>
  <c r="I116" i="3"/>
  <c r="J116" i="3"/>
  <c r="K116" i="3"/>
  <c r="L116" i="3"/>
  <c r="M116" i="3"/>
  <c r="N116" i="3"/>
  <c r="C117" i="3"/>
  <c r="D117" i="3"/>
  <c r="E117" i="3"/>
  <c r="F117" i="3"/>
  <c r="G117" i="3"/>
  <c r="H117" i="3"/>
  <c r="I117" i="3"/>
  <c r="J117" i="3"/>
  <c r="K117" i="3"/>
  <c r="L117" i="3"/>
  <c r="M117" i="3"/>
  <c r="N117" i="3"/>
  <c r="C118" i="3"/>
  <c r="D118" i="3"/>
  <c r="E118" i="3"/>
  <c r="F118" i="3"/>
  <c r="G118" i="3"/>
  <c r="H118" i="3"/>
  <c r="I118" i="3"/>
  <c r="J118" i="3"/>
  <c r="K118" i="3"/>
  <c r="L118" i="3"/>
  <c r="M118" i="3"/>
  <c r="N118" i="3"/>
  <c r="C119" i="3"/>
  <c r="D119" i="3"/>
  <c r="E119" i="3"/>
  <c r="F119" i="3"/>
  <c r="G119" i="3"/>
  <c r="H119" i="3"/>
  <c r="I119" i="3"/>
  <c r="J119" i="3"/>
  <c r="K119" i="3"/>
  <c r="L119" i="3"/>
  <c r="M119" i="3"/>
  <c r="N119" i="3"/>
  <c r="C120" i="3"/>
  <c r="D120" i="3"/>
  <c r="E120" i="3"/>
  <c r="F120" i="3"/>
  <c r="G120" i="3"/>
  <c r="H120" i="3"/>
  <c r="I120" i="3"/>
  <c r="J120" i="3"/>
  <c r="K120" i="3"/>
  <c r="L120" i="3"/>
  <c r="M120" i="3"/>
  <c r="N120" i="3"/>
  <c r="C121" i="3"/>
  <c r="D121" i="3"/>
  <c r="E121" i="3"/>
  <c r="F121" i="3"/>
  <c r="G121" i="3"/>
  <c r="H121" i="3"/>
  <c r="I121" i="3"/>
  <c r="J121" i="3"/>
  <c r="K121" i="3"/>
  <c r="L121" i="3"/>
  <c r="M121" i="3"/>
  <c r="N121" i="3"/>
  <c r="C122" i="3"/>
  <c r="D122" i="3"/>
  <c r="E122" i="3"/>
  <c r="F122" i="3"/>
  <c r="G122" i="3"/>
  <c r="H122" i="3"/>
  <c r="I122" i="3"/>
  <c r="J122" i="3"/>
  <c r="K122" i="3"/>
  <c r="L122" i="3"/>
  <c r="M122" i="3"/>
  <c r="N122" i="3"/>
  <c r="C123" i="3"/>
  <c r="D123" i="3"/>
  <c r="E123" i="3"/>
  <c r="F123" i="3"/>
  <c r="G123" i="3"/>
  <c r="H123" i="3"/>
  <c r="I123" i="3"/>
  <c r="J123" i="3"/>
  <c r="K123" i="3"/>
  <c r="L123" i="3"/>
  <c r="M123" i="3"/>
  <c r="N123" i="3"/>
  <c r="C124" i="3"/>
  <c r="D124" i="3"/>
  <c r="E124" i="3"/>
  <c r="F124" i="3"/>
  <c r="G124" i="3"/>
  <c r="H124" i="3"/>
  <c r="I124" i="3"/>
  <c r="J124" i="3"/>
  <c r="K124" i="3"/>
  <c r="L124" i="3"/>
  <c r="M124" i="3"/>
  <c r="N124" i="3"/>
  <c r="C125" i="3"/>
  <c r="D125" i="3"/>
  <c r="E125" i="3"/>
  <c r="F125" i="3"/>
  <c r="G125" i="3"/>
  <c r="H125" i="3"/>
  <c r="I125" i="3"/>
  <c r="J125" i="3"/>
  <c r="K125" i="3"/>
  <c r="L125" i="3"/>
  <c r="M125" i="3"/>
  <c r="N125" i="3"/>
  <c r="C126" i="3"/>
  <c r="D126" i="3"/>
  <c r="E126" i="3"/>
  <c r="F126" i="3"/>
  <c r="G126" i="3"/>
  <c r="H126" i="3"/>
  <c r="I126" i="3"/>
  <c r="J126" i="3"/>
  <c r="K126" i="3"/>
  <c r="L126" i="3"/>
  <c r="M126" i="3"/>
  <c r="N126" i="3"/>
  <c r="C127" i="3"/>
  <c r="D127" i="3"/>
  <c r="E127" i="3"/>
  <c r="F127" i="3"/>
  <c r="G127" i="3"/>
  <c r="H127" i="3"/>
  <c r="I127" i="3"/>
  <c r="J127" i="3"/>
  <c r="K127" i="3"/>
  <c r="L127" i="3"/>
  <c r="M127" i="3"/>
  <c r="N127" i="3"/>
  <c r="C128" i="3"/>
  <c r="D128" i="3"/>
  <c r="E128" i="3"/>
  <c r="F128" i="3"/>
  <c r="G128" i="3"/>
  <c r="H128" i="3"/>
  <c r="I128" i="3"/>
  <c r="J128" i="3"/>
  <c r="K128" i="3"/>
  <c r="L128" i="3"/>
  <c r="M128" i="3"/>
  <c r="N128" i="3"/>
  <c r="C129" i="3"/>
  <c r="D129" i="3"/>
  <c r="E129" i="3"/>
  <c r="F129" i="3"/>
  <c r="G129" i="3"/>
  <c r="H129" i="3"/>
  <c r="I129" i="3"/>
  <c r="J129" i="3"/>
  <c r="K129" i="3"/>
  <c r="L129" i="3"/>
  <c r="M129" i="3"/>
  <c r="N129" i="3"/>
  <c r="C130" i="3"/>
  <c r="D130" i="3"/>
  <c r="E130" i="3"/>
  <c r="F130" i="3"/>
  <c r="G130" i="3"/>
  <c r="H130" i="3"/>
  <c r="I130" i="3"/>
  <c r="J130" i="3"/>
  <c r="K130" i="3"/>
  <c r="L130" i="3"/>
  <c r="M130" i="3"/>
  <c r="N130" i="3"/>
  <c r="C131" i="3"/>
  <c r="D131" i="3"/>
  <c r="E131" i="3"/>
  <c r="F131" i="3"/>
  <c r="G131" i="3"/>
  <c r="H131" i="3"/>
  <c r="I131" i="3"/>
  <c r="J131" i="3"/>
  <c r="K131" i="3"/>
  <c r="L131" i="3"/>
  <c r="M131" i="3"/>
  <c r="N131" i="3"/>
  <c r="C132" i="3"/>
  <c r="D132" i="3"/>
  <c r="E132" i="3"/>
  <c r="F132" i="3"/>
  <c r="G132" i="3"/>
  <c r="H132" i="3"/>
  <c r="I132" i="3"/>
  <c r="J132" i="3"/>
  <c r="K132" i="3"/>
  <c r="L132" i="3"/>
  <c r="M132" i="3"/>
  <c r="N132" i="3"/>
  <c r="C133" i="3"/>
  <c r="D133" i="3"/>
  <c r="E133" i="3"/>
  <c r="F133" i="3"/>
  <c r="G133" i="3"/>
  <c r="H133" i="3"/>
  <c r="I133" i="3"/>
  <c r="J133" i="3"/>
  <c r="K133" i="3"/>
  <c r="L133" i="3"/>
  <c r="M133" i="3"/>
  <c r="N133" i="3"/>
  <c r="C134" i="3"/>
  <c r="D134" i="3"/>
  <c r="E134" i="3"/>
  <c r="F134" i="3"/>
  <c r="G134" i="3"/>
  <c r="H134" i="3"/>
  <c r="I134" i="3"/>
  <c r="J134" i="3"/>
  <c r="K134" i="3"/>
  <c r="L134" i="3"/>
  <c r="M134" i="3"/>
  <c r="N134" i="3"/>
  <c r="C135" i="3"/>
  <c r="D135" i="3"/>
  <c r="E135" i="3"/>
  <c r="F135" i="3"/>
  <c r="G135" i="3"/>
  <c r="H135" i="3"/>
  <c r="I135" i="3"/>
  <c r="J135" i="3"/>
  <c r="K135" i="3"/>
  <c r="L135" i="3"/>
  <c r="M135" i="3"/>
  <c r="N135" i="3"/>
  <c r="C136" i="3"/>
  <c r="D136" i="3"/>
  <c r="E136" i="3"/>
  <c r="F136" i="3"/>
  <c r="G136" i="3"/>
  <c r="H136" i="3"/>
  <c r="I136" i="3"/>
  <c r="J136" i="3"/>
  <c r="K136" i="3"/>
  <c r="L136" i="3"/>
  <c r="M136" i="3"/>
  <c r="N136" i="3"/>
  <c r="C137" i="3"/>
  <c r="D137" i="3"/>
  <c r="E137" i="3"/>
  <c r="F137" i="3"/>
  <c r="G137" i="3"/>
  <c r="H137" i="3"/>
  <c r="I137" i="3"/>
  <c r="J137" i="3"/>
  <c r="K137" i="3"/>
  <c r="L137" i="3"/>
  <c r="M137" i="3"/>
  <c r="N137" i="3"/>
  <c r="C138" i="3"/>
  <c r="D138" i="3"/>
  <c r="E138" i="3"/>
  <c r="F138" i="3"/>
  <c r="G138" i="3"/>
  <c r="H138" i="3"/>
  <c r="I138" i="3"/>
  <c r="J138" i="3"/>
  <c r="K138" i="3"/>
  <c r="L138" i="3"/>
  <c r="M138" i="3"/>
  <c r="N138" i="3"/>
  <c r="C139" i="3"/>
  <c r="D139" i="3"/>
  <c r="E139" i="3"/>
  <c r="F139" i="3"/>
  <c r="G139" i="3"/>
  <c r="H139" i="3"/>
  <c r="I139" i="3"/>
  <c r="J139" i="3"/>
  <c r="K139" i="3"/>
  <c r="L139" i="3"/>
  <c r="M139" i="3"/>
  <c r="N139" i="3"/>
  <c r="C140" i="3"/>
  <c r="D140" i="3"/>
  <c r="E140" i="3"/>
  <c r="F140" i="3"/>
  <c r="G140" i="3"/>
  <c r="H140" i="3"/>
  <c r="I140" i="3"/>
  <c r="J140" i="3"/>
  <c r="K140" i="3"/>
  <c r="L140" i="3"/>
  <c r="M140" i="3"/>
  <c r="N140" i="3"/>
  <c r="C141" i="3"/>
  <c r="D141" i="3"/>
  <c r="E141" i="3"/>
  <c r="F141" i="3"/>
  <c r="G141" i="3"/>
  <c r="H141" i="3"/>
  <c r="I141" i="3"/>
  <c r="J141" i="3"/>
  <c r="K141" i="3"/>
  <c r="L141" i="3"/>
  <c r="M141" i="3"/>
  <c r="N141" i="3"/>
  <c r="C142" i="3"/>
  <c r="D142" i="3"/>
  <c r="E142" i="3"/>
  <c r="F142" i="3"/>
  <c r="G142" i="3"/>
  <c r="H142" i="3"/>
  <c r="I142" i="3"/>
  <c r="J142" i="3"/>
  <c r="K142" i="3"/>
  <c r="L142" i="3"/>
  <c r="M142" i="3"/>
  <c r="N142" i="3"/>
  <c r="D7" i="3"/>
  <c r="E7" i="3"/>
  <c r="F7" i="3"/>
  <c r="G7" i="3"/>
  <c r="H7" i="3"/>
  <c r="I7" i="3"/>
  <c r="J7" i="3"/>
  <c r="K7" i="3"/>
  <c r="L7" i="3"/>
  <c r="M7" i="3"/>
  <c r="N7" i="3"/>
  <c r="C7" i="3"/>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S144" i="3" l="1"/>
  <c r="S146" i="3" s="1"/>
  <c r="R144" i="3"/>
  <c r="Q144" i="3"/>
  <c r="Q146" i="3" s="1"/>
  <c r="W8" i="3"/>
  <c r="W14" i="3"/>
  <c r="W22" i="3"/>
  <c r="W24" i="3"/>
  <c r="W30" i="3"/>
  <c r="W38" i="3"/>
  <c r="W40" i="3"/>
  <c r="W46" i="3"/>
  <c r="W54" i="3"/>
  <c r="W56" i="3"/>
  <c r="W62" i="3"/>
  <c r="W68" i="3"/>
  <c r="W70" i="3"/>
  <c r="W72" i="3"/>
  <c r="W82" i="3"/>
  <c r="W84" i="3"/>
  <c r="W90" i="3"/>
  <c r="W92" i="3"/>
  <c r="W98" i="3"/>
  <c r="W100" i="3"/>
  <c r="W106" i="3"/>
  <c r="W108" i="3"/>
  <c r="W114" i="3"/>
  <c r="W142" i="3"/>
  <c r="M144" i="3"/>
  <c r="M146" i="3" s="1"/>
  <c r="V10" i="3"/>
  <c r="V12" i="3"/>
  <c r="V18" i="3"/>
  <c r="V20" i="3"/>
  <c r="V26" i="3"/>
  <c r="V28" i="3"/>
  <c r="V34" i="3"/>
  <c r="V36" i="3"/>
  <c r="V42" i="3"/>
  <c r="V44" i="3"/>
  <c r="V50" i="3"/>
  <c r="V52" i="3"/>
  <c r="V58" i="3"/>
  <c r="V60" i="3"/>
  <c r="V66" i="3"/>
  <c r="V72" i="3"/>
  <c r="V74" i="3"/>
  <c r="V78" i="3"/>
  <c r="V86" i="3"/>
  <c r="V88" i="3"/>
  <c r="V92" i="3"/>
  <c r="V94" i="3"/>
  <c r="V96" i="3"/>
  <c r="V100" i="3"/>
  <c r="V102" i="3"/>
  <c r="V110" i="3"/>
  <c r="V116" i="3"/>
  <c r="V120" i="3"/>
  <c r="V124" i="3"/>
  <c r="V126" i="3"/>
  <c r="V128" i="3"/>
  <c r="V130" i="3"/>
  <c r="V132" i="3"/>
  <c r="V136" i="3"/>
  <c r="V140" i="3"/>
  <c r="V142" i="3"/>
  <c r="Z142" i="3" s="1"/>
  <c r="F144" i="1" s="1"/>
  <c r="H144" i="1" s="1"/>
  <c r="L144" i="3"/>
  <c r="K144" i="3"/>
  <c r="K146" i="3" s="1"/>
  <c r="J144" i="3"/>
  <c r="J146" i="3" s="1"/>
  <c r="X8" i="3"/>
  <c r="X10" i="3"/>
  <c r="X14" i="3"/>
  <c r="X16" i="3"/>
  <c r="X18" i="3"/>
  <c r="X22" i="3"/>
  <c r="X24" i="3"/>
  <c r="X26" i="3"/>
  <c r="X30" i="3"/>
  <c r="X32" i="3"/>
  <c r="X34" i="3"/>
  <c r="X38" i="3"/>
  <c r="X40" i="3"/>
  <c r="X42" i="3"/>
  <c r="X46" i="3"/>
  <c r="X48" i="3"/>
  <c r="X50" i="3"/>
  <c r="X54" i="3"/>
  <c r="X56" i="3"/>
  <c r="X58" i="3"/>
  <c r="X62" i="3"/>
  <c r="X64" i="3"/>
  <c r="X66" i="3"/>
  <c r="X70" i="3"/>
  <c r="X74" i="3"/>
  <c r="X76" i="3"/>
  <c r="X80" i="3"/>
  <c r="X82" i="3"/>
  <c r="X84" i="3"/>
  <c r="X86" i="3"/>
  <c r="X90" i="3"/>
  <c r="X94" i="3"/>
  <c r="X98" i="3"/>
  <c r="X102" i="3"/>
  <c r="X104" i="3"/>
  <c r="X106" i="3"/>
  <c r="X108" i="3"/>
  <c r="X110" i="3"/>
  <c r="X112" i="3"/>
  <c r="X114" i="3"/>
  <c r="X116" i="3"/>
  <c r="X118" i="3"/>
  <c r="X122" i="3"/>
  <c r="X126" i="3"/>
  <c r="X134" i="3"/>
  <c r="X138" i="3"/>
  <c r="Z143" i="3"/>
  <c r="X142" i="3"/>
  <c r="X141" i="3"/>
  <c r="V141" i="3"/>
  <c r="W141" i="3"/>
  <c r="W140" i="3"/>
  <c r="X140" i="3"/>
  <c r="X139" i="3"/>
  <c r="V139" i="3"/>
  <c r="W139" i="3"/>
  <c r="W138" i="3"/>
  <c r="X137" i="3"/>
  <c r="V137" i="3"/>
  <c r="W137" i="3"/>
  <c r="W136" i="3"/>
  <c r="X136" i="3"/>
  <c r="X135" i="3"/>
  <c r="V135" i="3"/>
  <c r="W135" i="3"/>
  <c r="W134" i="3"/>
  <c r="X133" i="3"/>
  <c r="V133" i="3"/>
  <c r="W133" i="3"/>
  <c r="W132" i="3"/>
  <c r="X132" i="3"/>
  <c r="X131" i="3"/>
  <c r="V131" i="3"/>
  <c r="W131" i="3"/>
  <c r="W130" i="3"/>
  <c r="X129" i="3"/>
  <c r="V129" i="3"/>
  <c r="W129" i="3"/>
  <c r="W128" i="3"/>
  <c r="X128" i="3"/>
  <c r="X127" i="3"/>
  <c r="Z127" i="3" s="1"/>
  <c r="F129" i="1" s="1"/>
  <c r="H129" i="1" s="1"/>
  <c r="V127" i="3"/>
  <c r="W127" i="3"/>
  <c r="W126" i="3"/>
  <c r="X125" i="3"/>
  <c r="V125" i="3"/>
  <c r="W125" i="3"/>
  <c r="W124" i="3"/>
  <c r="X124" i="3"/>
  <c r="X123" i="3"/>
  <c r="V123" i="3"/>
  <c r="W123" i="3"/>
  <c r="W122" i="3"/>
  <c r="X121" i="3"/>
  <c r="V121" i="3"/>
  <c r="W121" i="3"/>
  <c r="W120" i="3"/>
  <c r="X120" i="3"/>
  <c r="X119" i="3"/>
  <c r="V119" i="3"/>
  <c r="W119" i="3"/>
  <c r="W118" i="3"/>
  <c r="X117" i="3"/>
  <c r="V117" i="3"/>
  <c r="W117" i="3"/>
  <c r="W116" i="3"/>
  <c r="X115" i="3"/>
  <c r="V115" i="3"/>
  <c r="W115" i="3"/>
  <c r="V114" i="3"/>
  <c r="X113" i="3"/>
  <c r="V113" i="3"/>
  <c r="W113" i="3"/>
  <c r="W112" i="3"/>
  <c r="X111" i="3"/>
  <c r="V111" i="3"/>
  <c r="W111" i="3"/>
  <c r="W110" i="3"/>
  <c r="X109" i="3"/>
  <c r="V109" i="3"/>
  <c r="W109" i="3"/>
  <c r="X107" i="3"/>
  <c r="V107" i="3"/>
  <c r="W107" i="3"/>
  <c r="V106" i="3"/>
  <c r="X105" i="3"/>
  <c r="V105" i="3"/>
  <c r="W105" i="3"/>
  <c r="W104" i="3"/>
  <c r="X103" i="3"/>
  <c r="V103" i="3"/>
  <c r="W103" i="3"/>
  <c r="Z103" i="3" s="1"/>
  <c r="F105" i="1" s="1"/>
  <c r="H105" i="1" s="1"/>
  <c r="W102" i="3"/>
  <c r="X101" i="3"/>
  <c r="V101" i="3"/>
  <c r="W101" i="3"/>
  <c r="X99" i="3"/>
  <c r="V99" i="3"/>
  <c r="W99" i="3"/>
  <c r="V98" i="3"/>
  <c r="X97" i="3"/>
  <c r="V97" i="3"/>
  <c r="W97" i="3"/>
  <c r="W96" i="3"/>
  <c r="X95" i="3"/>
  <c r="V95" i="3"/>
  <c r="W95" i="3"/>
  <c r="W94" i="3"/>
  <c r="Z94" i="3" s="1"/>
  <c r="F96" i="1" s="1"/>
  <c r="H96" i="1" s="1"/>
  <c r="X93" i="3"/>
  <c r="V93" i="3"/>
  <c r="W93" i="3"/>
  <c r="X91" i="3"/>
  <c r="V91" i="3"/>
  <c r="W91" i="3"/>
  <c r="V90" i="3"/>
  <c r="X89" i="3"/>
  <c r="V89" i="3"/>
  <c r="W89" i="3"/>
  <c r="W88" i="3"/>
  <c r="X87" i="3"/>
  <c r="V87" i="3"/>
  <c r="W87" i="3"/>
  <c r="W86" i="3"/>
  <c r="X85" i="3"/>
  <c r="V85" i="3"/>
  <c r="W85" i="3"/>
  <c r="X83" i="3"/>
  <c r="V83" i="3"/>
  <c r="W83" i="3"/>
  <c r="Z83" i="3" s="1"/>
  <c r="F85" i="1" s="1"/>
  <c r="H85" i="1" s="1"/>
  <c r="V82" i="3"/>
  <c r="X81" i="3"/>
  <c r="V81" i="3"/>
  <c r="W81" i="3"/>
  <c r="W80" i="3"/>
  <c r="X79" i="3"/>
  <c r="V79" i="3"/>
  <c r="W79" i="3"/>
  <c r="W78" i="3"/>
  <c r="X78" i="3"/>
  <c r="X77" i="3"/>
  <c r="V77" i="3"/>
  <c r="W77" i="3"/>
  <c r="W76" i="3"/>
  <c r="X75" i="3"/>
  <c r="V75" i="3"/>
  <c r="W75" i="3"/>
  <c r="W74" i="3"/>
  <c r="X73" i="3"/>
  <c r="V73" i="3"/>
  <c r="W73" i="3"/>
  <c r="X71" i="3"/>
  <c r="V71" i="3"/>
  <c r="W71" i="3"/>
  <c r="V70" i="3"/>
  <c r="X69" i="3"/>
  <c r="V69" i="3"/>
  <c r="W69" i="3"/>
  <c r="V68" i="3"/>
  <c r="X68" i="3"/>
  <c r="W67" i="3"/>
  <c r="X67" i="3"/>
  <c r="W66" i="3"/>
  <c r="W65" i="3"/>
  <c r="V65" i="3"/>
  <c r="V64" i="3"/>
  <c r="W64" i="3"/>
  <c r="W63" i="3"/>
  <c r="X63" i="3"/>
  <c r="V62" i="3"/>
  <c r="W61" i="3"/>
  <c r="V61" i="3"/>
  <c r="X60" i="3"/>
  <c r="W60" i="3"/>
  <c r="Z60" i="3" s="1"/>
  <c r="F62" i="1" s="1"/>
  <c r="W59" i="3"/>
  <c r="X59" i="3"/>
  <c r="W58" i="3"/>
  <c r="W57" i="3"/>
  <c r="V57" i="3"/>
  <c r="V56" i="3"/>
  <c r="W55" i="3"/>
  <c r="X55" i="3"/>
  <c r="V54" i="3"/>
  <c r="W53" i="3"/>
  <c r="V53" i="3"/>
  <c r="X52" i="3"/>
  <c r="W52" i="3"/>
  <c r="W51" i="3"/>
  <c r="X51" i="3"/>
  <c r="W50" i="3"/>
  <c r="W49" i="3"/>
  <c r="V49" i="3"/>
  <c r="V48" i="3"/>
  <c r="W48" i="3"/>
  <c r="W47" i="3"/>
  <c r="X47" i="3"/>
  <c r="V46" i="3"/>
  <c r="W45" i="3"/>
  <c r="V45" i="3"/>
  <c r="X44" i="3"/>
  <c r="W44" i="3"/>
  <c r="W43" i="3"/>
  <c r="X43" i="3"/>
  <c r="W42" i="3"/>
  <c r="W41" i="3"/>
  <c r="V41" i="3"/>
  <c r="V40" i="3"/>
  <c r="W39" i="3"/>
  <c r="X39" i="3"/>
  <c r="V38" i="3"/>
  <c r="Z38" i="3" s="1"/>
  <c r="F40" i="1" s="1"/>
  <c r="H40" i="1" s="1"/>
  <c r="W37" i="3"/>
  <c r="V37" i="3"/>
  <c r="X36" i="3"/>
  <c r="W36" i="3"/>
  <c r="W35" i="3"/>
  <c r="X35" i="3"/>
  <c r="W34" i="3"/>
  <c r="W33" i="3"/>
  <c r="V33" i="3"/>
  <c r="V32" i="3"/>
  <c r="W32" i="3"/>
  <c r="W31" i="3"/>
  <c r="X31" i="3"/>
  <c r="V30" i="3"/>
  <c r="W29" i="3"/>
  <c r="V29" i="3"/>
  <c r="X28" i="3"/>
  <c r="W28" i="3"/>
  <c r="W27" i="3"/>
  <c r="X27" i="3"/>
  <c r="W26" i="3"/>
  <c r="W25" i="3"/>
  <c r="V25" i="3"/>
  <c r="V24" i="3"/>
  <c r="Z24" i="3" s="1"/>
  <c r="F26" i="1" s="1"/>
  <c r="W23" i="3"/>
  <c r="X23" i="3"/>
  <c r="V22" i="3"/>
  <c r="W21" i="3"/>
  <c r="V21" i="3"/>
  <c r="X20" i="3"/>
  <c r="W20" i="3"/>
  <c r="W19" i="3"/>
  <c r="X19" i="3"/>
  <c r="W18" i="3"/>
  <c r="W17" i="3"/>
  <c r="V17" i="3"/>
  <c r="V16" i="3"/>
  <c r="W16" i="3"/>
  <c r="W15" i="3"/>
  <c r="X15" i="3"/>
  <c r="V14" i="3"/>
  <c r="W13" i="3"/>
  <c r="V13" i="3"/>
  <c r="X12" i="3"/>
  <c r="W12" i="3"/>
  <c r="W11" i="3"/>
  <c r="X11" i="3"/>
  <c r="W10" i="3"/>
  <c r="W9" i="3"/>
  <c r="V9" i="3"/>
  <c r="V8" i="3"/>
  <c r="W7" i="3"/>
  <c r="T144" i="3"/>
  <c r="T146" i="3" s="1"/>
  <c r="P144" i="3"/>
  <c r="P146" i="3" s="1"/>
  <c r="H139" i="1"/>
  <c r="Z119" i="3"/>
  <c r="F121" i="1" s="1"/>
  <c r="H121" i="1" s="1"/>
  <c r="E144" i="3"/>
  <c r="E146" i="3" s="1"/>
  <c r="V7" i="3"/>
  <c r="R146" i="3"/>
  <c r="X7" i="3"/>
  <c r="X9" i="3"/>
  <c r="V11" i="3"/>
  <c r="Z11" i="3"/>
  <c r="F13" i="1" s="1"/>
  <c r="H13" i="1" s="1"/>
  <c r="X13" i="3"/>
  <c r="V15" i="3"/>
  <c r="X17" i="3"/>
  <c r="V19" i="3"/>
  <c r="X21" i="3"/>
  <c r="V23" i="3"/>
  <c r="X25" i="3"/>
  <c r="V27" i="3"/>
  <c r="X29" i="3"/>
  <c r="V31" i="3"/>
  <c r="X33" i="3"/>
  <c r="V35" i="3"/>
  <c r="Z35" i="3" s="1"/>
  <c r="F37" i="1" s="1"/>
  <c r="H37" i="1" s="1"/>
  <c r="X37" i="3"/>
  <c r="V39" i="3"/>
  <c r="X41" i="3"/>
  <c r="V43" i="3"/>
  <c r="X45" i="3"/>
  <c r="V47" i="3"/>
  <c r="X49" i="3"/>
  <c r="V51" i="3"/>
  <c r="Z51" i="3" s="1"/>
  <c r="F53" i="1" s="1"/>
  <c r="H53" i="1" s="1"/>
  <c r="X53" i="3"/>
  <c r="V55" i="3"/>
  <c r="X57" i="3"/>
  <c r="V59" i="3"/>
  <c r="Z59" i="3" s="1"/>
  <c r="F61" i="1" s="1"/>
  <c r="H61" i="1" s="1"/>
  <c r="X61" i="3"/>
  <c r="V63" i="3"/>
  <c r="X65" i="3"/>
  <c r="V67" i="3"/>
  <c r="N144" i="3"/>
  <c r="X72" i="3"/>
  <c r="V76" i="3"/>
  <c r="Z76" i="3" s="1"/>
  <c r="F78" i="1" s="1"/>
  <c r="H78" i="1" s="1"/>
  <c r="V80" i="3"/>
  <c r="V84" i="3"/>
  <c r="X88" i="3"/>
  <c r="X92" i="3"/>
  <c r="Z92" i="3" s="1"/>
  <c r="F94" i="1" s="1"/>
  <c r="H94" i="1" s="1"/>
  <c r="X96" i="3"/>
  <c r="X100" i="3"/>
  <c r="V104" i="3"/>
  <c r="V108" i="3"/>
  <c r="V112" i="3"/>
  <c r="Z112" i="3" s="1"/>
  <c r="F114" i="1" s="1"/>
  <c r="H114" i="1" s="1"/>
  <c r="L146" i="3"/>
  <c r="V118" i="3"/>
  <c r="V122" i="3"/>
  <c r="X130" i="3"/>
  <c r="V134" i="3"/>
  <c r="V138" i="3"/>
  <c r="Z138" i="3" l="1"/>
  <c r="F140" i="1" s="1"/>
  <c r="H140" i="1" s="1"/>
  <c r="Z19" i="3"/>
  <c r="F21" i="1" s="1"/>
  <c r="H21" i="1" s="1"/>
  <c r="Z8" i="3"/>
  <c r="F10" i="1" s="1"/>
  <c r="H10" i="1" s="1"/>
  <c r="Z20" i="3"/>
  <c r="F22" i="1" s="1"/>
  <c r="H22" i="1" s="1"/>
  <c r="Z63" i="3"/>
  <c r="F65" i="1" s="1"/>
  <c r="H65" i="1" s="1"/>
  <c r="Z48" i="3"/>
  <c r="F50" i="1" s="1"/>
  <c r="H50" i="1" s="1"/>
  <c r="Z111" i="3"/>
  <c r="F113" i="1" s="1"/>
  <c r="H113" i="1" s="1"/>
  <c r="Z15" i="3"/>
  <c r="F17" i="1" s="1"/>
  <c r="H17" i="1" s="1"/>
  <c r="Z67" i="3"/>
  <c r="F69" i="1" s="1"/>
  <c r="H69" i="1" s="1"/>
  <c r="Z52" i="3"/>
  <c r="F54" i="1" s="1"/>
  <c r="H54" i="1" s="1"/>
  <c r="Z89" i="3"/>
  <c r="F91" i="1" s="1"/>
  <c r="H91" i="1" s="1"/>
  <c r="Z95" i="3"/>
  <c r="F97" i="1" s="1"/>
  <c r="H97" i="1" s="1"/>
  <c r="Z99" i="3"/>
  <c r="F101" i="1" s="1"/>
  <c r="H101" i="1" s="1"/>
  <c r="Z107" i="3"/>
  <c r="F109" i="1" s="1"/>
  <c r="H109" i="1" s="1"/>
  <c r="Z114" i="3"/>
  <c r="F116" i="1" s="1"/>
  <c r="H116" i="1" s="1"/>
  <c r="Z120" i="3"/>
  <c r="F122" i="1" s="1"/>
  <c r="H122" i="1" s="1"/>
  <c r="Z136" i="3"/>
  <c r="F138" i="1" s="1"/>
  <c r="H138" i="1" s="1"/>
  <c r="Z47" i="3"/>
  <c r="F49" i="1" s="1"/>
  <c r="H49" i="1" s="1"/>
  <c r="Z31" i="3"/>
  <c r="F33" i="1" s="1"/>
  <c r="H33" i="1" s="1"/>
  <c r="Z105" i="3"/>
  <c r="F107" i="1" s="1"/>
  <c r="H107" i="1" s="1"/>
  <c r="Z43" i="3"/>
  <c r="F45" i="1" s="1"/>
  <c r="H45" i="1" s="1"/>
  <c r="Z55" i="3"/>
  <c r="F57" i="1" s="1"/>
  <c r="H57" i="1" s="1"/>
  <c r="Z75" i="3"/>
  <c r="F77" i="1" s="1"/>
  <c r="H77" i="1" s="1"/>
  <c r="Z87" i="3"/>
  <c r="F89" i="1" s="1"/>
  <c r="H89" i="1" s="1"/>
  <c r="Z124" i="3"/>
  <c r="F126" i="1" s="1"/>
  <c r="H126" i="1" s="1"/>
  <c r="Z131" i="3"/>
  <c r="F133" i="1" s="1"/>
  <c r="H133" i="1" s="1"/>
  <c r="Z121" i="3"/>
  <c r="F123" i="1" s="1"/>
  <c r="H123" i="1" s="1"/>
  <c r="Z139" i="3"/>
  <c r="F141" i="1" s="1"/>
  <c r="H141" i="1" s="1"/>
  <c r="Z40" i="3"/>
  <c r="F42" i="1" s="1"/>
  <c r="H42" i="1" s="1"/>
  <c r="Z128" i="3"/>
  <c r="F130" i="1" s="1"/>
  <c r="H130" i="1" s="1"/>
  <c r="Z96" i="3"/>
  <c r="F98" i="1" s="1"/>
  <c r="H98" i="1" s="1"/>
  <c r="Z7" i="3"/>
  <c r="F9" i="1" s="1"/>
  <c r="H9" i="1" s="1"/>
  <c r="Z27" i="3"/>
  <c r="F29" i="1" s="1"/>
  <c r="H29" i="1" s="1"/>
  <c r="Z71" i="3"/>
  <c r="F73" i="1" s="1"/>
  <c r="H73" i="1" s="1"/>
  <c r="Z115" i="3"/>
  <c r="F117" i="1" s="1"/>
  <c r="H117" i="1" s="1"/>
  <c r="Z80" i="3"/>
  <c r="F82" i="1" s="1"/>
  <c r="H82" i="1" s="1"/>
  <c r="Z56" i="3"/>
  <c r="F58" i="1" s="1"/>
  <c r="H58" i="1" s="1"/>
  <c r="Z79" i="3"/>
  <c r="F81" i="1" s="1"/>
  <c r="H81" i="1" s="1"/>
  <c r="Z91" i="3"/>
  <c r="F93" i="1" s="1"/>
  <c r="H93" i="1" s="1"/>
  <c r="Z135" i="3"/>
  <c r="F137" i="1" s="1"/>
  <c r="H137" i="1" s="1"/>
  <c r="Z130" i="3"/>
  <c r="F132" i="1" s="1"/>
  <c r="H132" i="1" s="1"/>
  <c r="Z102" i="3"/>
  <c r="F104" i="1" s="1"/>
  <c r="H104" i="1" s="1"/>
  <c r="Z74" i="3"/>
  <c r="F76" i="1" s="1"/>
  <c r="H76" i="1" s="1"/>
  <c r="Z137" i="3"/>
  <c r="F139" i="1" s="1"/>
  <c r="Z73" i="3"/>
  <c r="F75" i="1" s="1"/>
  <c r="H75" i="1" s="1"/>
  <c r="V145" i="3"/>
  <c r="G146" i="1"/>
  <c r="H62" i="1"/>
  <c r="Z140" i="3"/>
  <c r="F142" i="1" s="1"/>
  <c r="H142" i="1" s="1"/>
  <c r="Z104" i="3"/>
  <c r="F106" i="1" s="1"/>
  <c r="H106" i="1" s="1"/>
  <c r="Z84" i="3"/>
  <c r="F86" i="1" s="1"/>
  <c r="H86" i="1" s="1"/>
  <c r="Z64" i="3"/>
  <c r="F66" i="1" s="1"/>
  <c r="H66" i="1" s="1"/>
  <c r="Z32" i="3"/>
  <c r="F34" i="1" s="1"/>
  <c r="H34" i="1" s="1"/>
  <c r="Z16" i="3"/>
  <c r="F18" i="1" s="1"/>
  <c r="H18" i="1" s="1"/>
  <c r="Z39" i="3"/>
  <c r="F41" i="1" s="1"/>
  <c r="H41" i="1" s="1"/>
  <c r="Z23" i="3"/>
  <c r="F25" i="1" s="1"/>
  <c r="H25" i="1" s="1"/>
  <c r="Z132" i="3"/>
  <c r="F134" i="1" s="1"/>
  <c r="H134" i="1" s="1"/>
  <c r="Z116" i="3"/>
  <c r="F118" i="1" s="1"/>
  <c r="H118" i="1" s="1"/>
  <c r="Z100" i="3"/>
  <c r="F102" i="1" s="1"/>
  <c r="H102" i="1" s="1"/>
  <c r="Z88" i="3"/>
  <c r="F90" i="1" s="1"/>
  <c r="H90" i="1" s="1"/>
  <c r="Z72" i="3"/>
  <c r="F74" i="1" s="1"/>
  <c r="H74" i="1" s="1"/>
  <c r="Z36" i="3"/>
  <c r="F38" i="1" s="1"/>
  <c r="H38" i="1" s="1"/>
  <c r="Z28" i="3"/>
  <c r="F30" i="1" s="1"/>
  <c r="H30" i="1" s="1"/>
  <c r="Z12" i="3"/>
  <c r="F14" i="1" s="1"/>
  <c r="H14" i="1" s="1"/>
  <c r="Z118" i="3"/>
  <c r="F120" i="1" s="1"/>
  <c r="H120" i="1" s="1"/>
  <c r="Z86" i="3"/>
  <c r="F88" i="1" s="1"/>
  <c r="H88" i="1" s="1"/>
  <c r="Z70" i="3"/>
  <c r="F72" i="1" s="1"/>
  <c r="H72" i="1" s="1"/>
  <c r="Z30" i="3"/>
  <c r="F32" i="1" s="1"/>
  <c r="H32" i="1" s="1"/>
  <c r="X145" i="3"/>
  <c r="Z133" i="3"/>
  <c r="F135" i="1" s="1"/>
  <c r="H135" i="1" s="1"/>
  <c r="Z125" i="3"/>
  <c r="F127" i="1" s="1"/>
  <c r="H127" i="1" s="1"/>
  <c r="Z117" i="3"/>
  <c r="F119" i="1" s="1"/>
  <c r="H119" i="1" s="1"/>
  <c r="Z109" i="3"/>
  <c r="F111" i="1" s="1"/>
  <c r="H111" i="1" s="1"/>
  <c r="Z101" i="3"/>
  <c r="F103" i="1" s="1"/>
  <c r="H103" i="1" s="1"/>
  <c r="Z93" i="3"/>
  <c r="F95" i="1" s="1"/>
  <c r="H95" i="1" s="1"/>
  <c r="Z85" i="3"/>
  <c r="F87" i="1" s="1"/>
  <c r="H87" i="1" s="1"/>
  <c r="Z77" i="3"/>
  <c r="F79" i="1" s="1"/>
  <c r="H79" i="1" s="1"/>
  <c r="Z69" i="3"/>
  <c r="F71" i="1" s="1"/>
  <c r="H71" i="1" s="1"/>
  <c r="Z61" i="3"/>
  <c r="F63" i="1" s="1"/>
  <c r="H63" i="1" s="1"/>
  <c r="Z53" i="3"/>
  <c r="F55" i="1" s="1"/>
  <c r="H55" i="1" s="1"/>
  <c r="Z45" i="3"/>
  <c r="F47" i="1" s="1"/>
  <c r="H47" i="1" s="1"/>
  <c r="Z29" i="3"/>
  <c r="F31" i="1" s="1"/>
  <c r="H31" i="1" s="1"/>
  <c r="Z126" i="3"/>
  <c r="F128" i="1" s="1"/>
  <c r="H128" i="1" s="1"/>
  <c r="Z110" i="3"/>
  <c r="F112" i="1" s="1"/>
  <c r="H112" i="1" s="1"/>
  <c r="Z78" i="3"/>
  <c r="F80" i="1" s="1"/>
  <c r="H80" i="1" s="1"/>
  <c r="Z62" i="3"/>
  <c r="F64" i="1" s="1"/>
  <c r="H64" i="1" s="1"/>
  <c r="Z46" i="3"/>
  <c r="F48" i="1" s="1"/>
  <c r="H48" i="1" s="1"/>
  <c r="D144" i="3"/>
  <c r="D146" i="3" s="1"/>
  <c r="Z134" i="3"/>
  <c r="F136" i="1" s="1"/>
  <c r="H136" i="1" s="1"/>
  <c r="Z141" i="3"/>
  <c r="F143" i="1" s="1"/>
  <c r="H143" i="1" s="1"/>
  <c r="Z129" i="3"/>
  <c r="F131" i="1" s="1"/>
  <c r="H131" i="1" s="1"/>
  <c r="Z113" i="3"/>
  <c r="F115" i="1" s="1"/>
  <c r="H115" i="1" s="1"/>
  <c r="Z97" i="3"/>
  <c r="F99" i="1" s="1"/>
  <c r="H99" i="1" s="1"/>
  <c r="Z81" i="3"/>
  <c r="F83" i="1" s="1"/>
  <c r="H83" i="1" s="1"/>
  <c r="Z65" i="3"/>
  <c r="F67" i="1" s="1"/>
  <c r="H67" i="1" s="1"/>
  <c r="Z57" i="3"/>
  <c r="F59" i="1" s="1"/>
  <c r="H59" i="1" s="1"/>
  <c r="Z49" i="3"/>
  <c r="F51" i="1" s="1"/>
  <c r="H51" i="1" s="1"/>
  <c r="Z41" i="3"/>
  <c r="F43" i="1" s="1"/>
  <c r="H43" i="1" s="1"/>
  <c r="Z37" i="3"/>
  <c r="F39" i="1" s="1"/>
  <c r="H39" i="1" s="1"/>
  <c r="Z33" i="3"/>
  <c r="F35" i="1" s="1"/>
  <c r="H35" i="1" s="1"/>
  <c r="Z25" i="3"/>
  <c r="F27" i="1" s="1"/>
  <c r="H27" i="1" s="1"/>
  <c r="Z21" i="3"/>
  <c r="F23" i="1" s="1"/>
  <c r="H23" i="1" s="1"/>
  <c r="Z17" i="3"/>
  <c r="F19" i="1" s="1"/>
  <c r="H19" i="1" s="1"/>
  <c r="Z13" i="3"/>
  <c r="F15" i="1" s="1"/>
  <c r="H15" i="1" s="1"/>
  <c r="F144" i="3"/>
  <c r="F146" i="3" s="1"/>
  <c r="G144" i="3"/>
  <c r="G146" i="3" s="1"/>
  <c r="H144" i="3"/>
  <c r="H146" i="3" s="1"/>
  <c r="I144" i="3"/>
  <c r="I146" i="3" s="1"/>
  <c r="Z98" i="3"/>
  <c r="F100" i="1" s="1"/>
  <c r="H100" i="1" s="1"/>
  <c r="Z82" i="3"/>
  <c r="F84" i="1" s="1"/>
  <c r="H84" i="1" s="1"/>
  <c r="Z66" i="3"/>
  <c r="F68" i="1" s="1"/>
  <c r="H68" i="1" s="1"/>
  <c r="Z50" i="3"/>
  <c r="F52" i="1" s="1"/>
  <c r="H52" i="1" s="1"/>
  <c r="Z34" i="3"/>
  <c r="F36" i="1" s="1"/>
  <c r="H36" i="1" s="1"/>
  <c r="Z18" i="3"/>
  <c r="F20" i="1" s="1"/>
  <c r="H20" i="1" s="1"/>
  <c r="Z14" i="3"/>
  <c r="F16" i="1" s="1"/>
  <c r="H16" i="1" s="1"/>
  <c r="Z10" i="3"/>
  <c r="F12" i="1" s="1"/>
  <c r="H12" i="1" s="1"/>
  <c r="Z108" i="3"/>
  <c r="F110" i="1" s="1"/>
  <c r="H110" i="1" s="1"/>
  <c r="N146" i="3"/>
  <c r="Z44" i="3"/>
  <c r="F46" i="1" s="1"/>
  <c r="H46" i="1" s="1"/>
  <c r="Z122" i="3"/>
  <c r="F124" i="1" s="1"/>
  <c r="H124" i="1" s="1"/>
  <c r="Z106" i="3"/>
  <c r="F108" i="1" s="1"/>
  <c r="H108" i="1" s="1"/>
  <c r="Z90" i="3"/>
  <c r="F92" i="1" s="1"/>
  <c r="H92" i="1" s="1"/>
  <c r="Z42" i="3"/>
  <c r="F44" i="1" s="1"/>
  <c r="H44" i="1" s="1"/>
  <c r="Z22" i="3"/>
  <c r="F24" i="1" s="1"/>
  <c r="H24" i="1" s="1"/>
  <c r="Z123" i="3"/>
  <c r="F125" i="1" s="1"/>
  <c r="H125" i="1" s="1"/>
  <c r="Z26" i="3"/>
  <c r="F28" i="1" s="1"/>
  <c r="H28" i="1" s="1"/>
  <c r="Z58" i="3"/>
  <c r="F60" i="1" s="1"/>
  <c r="H60" i="1" s="1"/>
  <c r="Z9" i="3"/>
  <c r="C144" i="3"/>
  <c r="C146" i="3" s="1"/>
  <c r="Z68" i="3"/>
  <c r="F70" i="1" s="1"/>
  <c r="H70" i="1" s="1"/>
  <c r="H26" i="1"/>
  <c r="Z54" i="3"/>
  <c r="F56" i="1" s="1"/>
  <c r="H56" i="1" s="1"/>
  <c r="W145" i="3"/>
  <c r="F11" i="1" l="1"/>
  <c r="Z145" i="3"/>
  <c r="Z147" i="3" s="1"/>
  <c r="H11" i="1" l="1"/>
  <c r="F146" i="1"/>
  <c r="F148" i="1" s="1"/>
</calcChain>
</file>

<file path=xl/sharedStrings.xml><?xml version="1.0" encoding="utf-8"?>
<sst xmlns="http://schemas.openxmlformats.org/spreadsheetml/2006/main" count="332" uniqueCount="186">
  <si>
    <t>WEST POINT</t>
  </si>
  <si>
    <t>COLONIAL BEACH</t>
  </si>
  <si>
    <t>MANASSAS PARK</t>
  </si>
  <si>
    <t>MANASSAS CITY</t>
  </si>
  <si>
    <t>POQUOSON</t>
  </si>
  <si>
    <t>BEDFORD CITY</t>
  </si>
  <si>
    <t>SALEM</t>
  </si>
  <si>
    <t>EMPORIA</t>
  </si>
  <si>
    <t>LEXINGTON</t>
  </si>
  <si>
    <t>CHESAPEAKE CITY</t>
  </si>
  <si>
    <t>FRANKLIN CITY</t>
  </si>
  <si>
    <t>FAIRFAX CITY</t>
  </si>
  <si>
    <t>WINCHESTER</t>
  </si>
  <si>
    <t>WILLIAMSBURG</t>
  </si>
  <si>
    <t>WAYNESBORO</t>
  </si>
  <si>
    <t>VIRGINIA BEACH</t>
  </si>
  <si>
    <t>SUFFOLK</t>
  </si>
  <si>
    <t>STAUNTON</t>
  </si>
  <si>
    <t>ROANOKE CITY</t>
  </si>
  <si>
    <t>RICHMOND CITY</t>
  </si>
  <si>
    <t>RADFORD</t>
  </si>
  <si>
    <t>PORTSMOUTH</t>
  </si>
  <si>
    <t>PETERSBURG</t>
  </si>
  <si>
    <t>NORTON</t>
  </si>
  <si>
    <t>NORFOLK</t>
  </si>
  <si>
    <t>NEWPORT NEWS</t>
  </si>
  <si>
    <t>MARTINSVILLE</t>
  </si>
  <si>
    <t>LYNCHBURG</t>
  </si>
  <si>
    <t>HOPEWELL</t>
  </si>
  <si>
    <t>HARRISONBURG</t>
  </si>
  <si>
    <t>HAMPTON</t>
  </si>
  <si>
    <t>GALAX</t>
  </si>
  <si>
    <t>FREDERICKSBURG</t>
  </si>
  <si>
    <t>FALLS CHURCH</t>
  </si>
  <si>
    <t>DANVILLE</t>
  </si>
  <si>
    <t>COVINGTON</t>
  </si>
  <si>
    <t>COLONIAL HEIGHTS</t>
  </si>
  <si>
    <t>CHARLOTTESVILLE</t>
  </si>
  <si>
    <t>BUENA VISTA</t>
  </si>
  <si>
    <t>BRISTOL</t>
  </si>
  <si>
    <t>ALEXANDRIA</t>
  </si>
  <si>
    <t>YORK</t>
  </si>
  <si>
    <t>WYTHE</t>
  </si>
  <si>
    <t>WISE</t>
  </si>
  <si>
    <t>WESTMORELAND</t>
  </si>
  <si>
    <t>WASHINGTON</t>
  </si>
  <si>
    <t>WARREN</t>
  </si>
  <si>
    <t>TAZEWELL</t>
  </si>
  <si>
    <t>SUSSEX</t>
  </si>
  <si>
    <t>SURRY</t>
  </si>
  <si>
    <t>STAFFORD</t>
  </si>
  <si>
    <t>SPOTSYLVANIA</t>
  </si>
  <si>
    <t>SOUTHAMPTON</t>
  </si>
  <si>
    <t>SMYTH</t>
  </si>
  <si>
    <t>SHENANDOAH</t>
  </si>
  <si>
    <t>SCOTT</t>
  </si>
  <si>
    <t>RUSSELL</t>
  </si>
  <si>
    <t>ROCKINGHAM</t>
  </si>
  <si>
    <t>ROCKBRIDGE</t>
  </si>
  <si>
    <t>ROANOKE</t>
  </si>
  <si>
    <t>RICHMOND</t>
  </si>
  <si>
    <t>RAPPAHANNOCK</t>
  </si>
  <si>
    <t>PULASKI</t>
  </si>
  <si>
    <t>PRINCE WILLIAM</t>
  </si>
  <si>
    <t>PRINCE GEORGE</t>
  </si>
  <si>
    <t>PRINCE EDWARD</t>
  </si>
  <si>
    <t>POWHATAN</t>
  </si>
  <si>
    <t>PITTSYLVANIA</t>
  </si>
  <si>
    <t>PATRICK</t>
  </si>
  <si>
    <t>PAGE</t>
  </si>
  <si>
    <t>ORANGE</t>
  </si>
  <si>
    <t>NOTTOWAY</t>
  </si>
  <si>
    <t>NORTHUMBERLAND</t>
  </si>
  <si>
    <t>NORTHAMPTON</t>
  </si>
  <si>
    <t>NEW KENT</t>
  </si>
  <si>
    <t>NELSON</t>
  </si>
  <si>
    <t>MONTGOMERY</t>
  </si>
  <si>
    <t>MIDDLESEX</t>
  </si>
  <si>
    <t>MECKLENBURG</t>
  </si>
  <si>
    <t>MATHEWS</t>
  </si>
  <si>
    <t>MADISON</t>
  </si>
  <si>
    <t>LUNENBURG</t>
  </si>
  <si>
    <t>LOUISA</t>
  </si>
  <si>
    <t>LOUDOUN</t>
  </si>
  <si>
    <t>LEE</t>
  </si>
  <si>
    <t>LANCASTER</t>
  </si>
  <si>
    <t>KING WILLIAM</t>
  </si>
  <si>
    <t>KING QUEEN</t>
  </si>
  <si>
    <t>KING GEORGE</t>
  </si>
  <si>
    <t>JAMES CITY</t>
  </si>
  <si>
    <t>ISLE OF WIGHT</t>
  </si>
  <si>
    <t>HIGHLAND</t>
  </si>
  <si>
    <t>HENRY</t>
  </si>
  <si>
    <t>HENRICO</t>
  </si>
  <si>
    <t>HANOVER</t>
  </si>
  <si>
    <t>HALIFAX</t>
  </si>
  <si>
    <t>GREENSVILLE</t>
  </si>
  <si>
    <t>GREENE</t>
  </si>
  <si>
    <t>GRAYSON</t>
  </si>
  <si>
    <t>GOOCHLAND</t>
  </si>
  <si>
    <t>GLOUCESTER</t>
  </si>
  <si>
    <t>GILES</t>
  </si>
  <si>
    <t>FREDERICK</t>
  </si>
  <si>
    <t>FRANKLIN</t>
  </si>
  <si>
    <t>FLUVANNA</t>
  </si>
  <si>
    <t>FLOYD</t>
  </si>
  <si>
    <t>FAUQUIER</t>
  </si>
  <si>
    <t>FAIRFAX</t>
  </si>
  <si>
    <t>ESSEX</t>
  </si>
  <si>
    <t>DINWIDDIE</t>
  </si>
  <si>
    <t>DICKENSON</t>
  </si>
  <si>
    <t>CUMBERLAND</t>
  </si>
  <si>
    <t>CULPEPER</t>
  </si>
  <si>
    <t>CRAIG</t>
  </si>
  <si>
    <t>CLARKE</t>
  </si>
  <si>
    <t>CHESTERFIELD</t>
  </si>
  <si>
    <t>CHARLOTTE</t>
  </si>
  <si>
    <t>CHARLES CITY</t>
  </si>
  <si>
    <t>CARROLL</t>
  </si>
  <si>
    <t>CAROLINE</t>
  </si>
  <si>
    <t>CAMPBELL</t>
  </si>
  <si>
    <t>BUCKINGHAM</t>
  </si>
  <si>
    <t>BUCHANAN</t>
  </si>
  <si>
    <t>BRUNSWICK</t>
  </si>
  <si>
    <t>BOTETOURT</t>
  </si>
  <si>
    <t>BLAND</t>
  </si>
  <si>
    <t>BEDFORD</t>
  </si>
  <si>
    <t>BATH</t>
  </si>
  <si>
    <t>AUGUSTA</t>
  </si>
  <si>
    <t>ARLINGTON</t>
  </si>
  <si>
    <t>APPOMATTOX</t>
  </si>
  <si>
    <t>AMHERST</t>
  </si>
  <si>
    <t>AMELIA</t>
  </si>
  <si>
    <t>ALLEGHANY</t>
  </si>
  <si>
    <t>ALBEMARLE</t>
  </si>
  <si>
    <t>ACCOMACK</t>
  </si>
  <si>
    <t>Adjusted</t>
  </si>
  <si>
    <t>Unadjusted</t>
  </si>
  <si>
    <t>Div. Num.</t>
  </si>
  <si>
    <t>MARCH 31 ADM</t>
  </si>
  <si>
    <t>Lottery Portion</t>
  </si>
  <si>
    <t>General Fund Portion</t>
  </si>
  <si>
    <t>REMEDIAL</t>
  </si>
  <si>
    <t>ESL</t>
  </si>
  <si>
    <t>SUM SCHOOL</t>
  </si>
  <si>
    <t>TEXTBOOKS</t>
  </si>
  <si>
    <t>TOTAL STATE</t>
  </si>
  <si>
    <t>SHARE OF SOQ</t>
  </si>
  <si>
    <r>
      <t>TOTAL</t>
    </r>
    <r>
      <rPr>
        <b/>
        <sz val="10"/>
        <color indexed="8"/>
        <rFont val="Arial"/>
        <family val="2"/>
      </rPr>
      <t>:  General Fund + Lottery</t>
    </r>
  </si>
  <si>
    <t>Reconciliation Check</t>
  </si>
  <si>
    <t>School Division</t>
  </si>
  <si>
    <t>2012-2014 Comp. Index</t>
  </si>
  <si>
    <t>100% State Share of SOQ Funding Per Pupil*</t>
  </si>
  <si>
    <t>"The aggregate amount of scholarships provided to each student for any single school year by all eligible scholarship foundations from eligible donations shall not exceed the lesser of (i) the actual qualified educational expenses of the student or (ii) 100 percent of the per-pupil amount distributed to the local school division (in which the student resides) as the state's share of the standards of quality costs using the composite index of ability to pay as defined in the general appropriation act."</t>
  </si>
  <si>
    <r>
      <t>*</t>
    </r>
    <r>
      <rPr>
        <b/>
        <u/>
        <sz val="10"/>
        <color indexed="8"/>
        <rFont val="Arial"/>
        <family val="2"/>
      </rPr>
      <t>Note 2</t>
    </r>
    <r>
      <rPr>
        <b/>
        <sz val="10"/>
        <color indexed="8"/>
        <rFont val="Arial"/>
        <family val="2"/>
      </rPr>
      <t xml:space="preserve">:  Section 58.1-439.28 E., </t>
    </r>
    <r>
      <rPr>
        <b/>
        <i/>
        <sz val="10"/>
        <color indexed="8"/>
        <rFont val="Arial"/>
        <family val="2"/>
      </rPr>
      <t>Code of Virginia</t>
    </r>
    <r>
      <rPr>
        <b/>
        <sz val="10"/>
        <color indexed="8"/>
        <rFont val="Arial"/>
        <family val="2"/>
      </rPr>
      <t>, reads:</t>
    </r>
  </si>
  <si>
    <t>EARLY READING</t>
  </si>
  <si>
    <t>INTERVENTION</t>
  </si>
  <si>
    <t>SOL ALGEBRA</t>
  </si>
  <si>
    <t>READINESS</t>
  </si>
  <si>
    <t>Difference from FY 15</t>
  </si>
  <si>
    <t>DIV</t>
  </si>
  <si>
    <t>GF portion of</t>
  </si>
  <si>
    <t>VOCATIONAL</t>
  </si>
  <si>
    <t>GIFTED</t>
  </si>
  <si>
    <t>SPECIAL</t>
  </si>
  <si>
    <t>VRS</t>
  </si>
  <si>
    <t>SOCIAL</t>
  </si>
  <si>
    <t>Lottery portion of</t>
  </si>
  <si>
    <t>NUM</t>
  </si>
  <si>
    <t>DIVISION</t>
  </si>
  <si>
    <t xml:space="preserve">BASIC AID </t>
  </si>
  <si>
    <t>SALES TAX</t>
  </si>
  <si>
    <t>EDUCATION</t>
  </si>
  <si>
    <t>PIR</t>
  </si>
  <si>
    <t>RETIREMENT</t>
  </si>
  <si>
    <t>SECURITY</t>
  </si>
  <si>
    <t>GROUP LIFE</t>
  </si>
  <si>
    <t>State Totals:</t>
  </si>
  <si>
    <r>
      <t>*</t>
    </r>
    <r>
      <rPr>
        <b/>
        <u/>
        <sz val="10"/>
        <color indexed="8"/>
        <rFont val="Arial"/>
        <family val="2"/>
      </rPr>
      <t>Note 1</t>
    </r>
    <r>
      <rPr>
        <b/>
        <sz val="10"/>
        <color indexed="8"/>
        <rFont val="Arial"/>
        <family val="2"/>
      </rPr>
      <t>:  Program Year 2020-2021 state share of Standards of Quality (SOQ) funding and Projected Average Daily Membership (ADM) below based on Chapter 1289, 2020 Acts of Assembly, the 2020-2022 Appropriation Act.</t>
    </r>
  </si>
  <si>
    <t>Education Improvement Scholarships Tax Credits Program - Estimated Program Year 2021-2022 per Student Scholarship Limit Based on 100% of SOQ State Share Funding Per Pupil By Division</t>
  </si>
  <si>
    <r>
      <t>*</t>
    </r>
    <r>
      <rPr>
        <b/>
        <u/>
        <sz val="10"/>
        <color indexed="8"/>
        <rFont val="Arial"/>
        <family val="2"/>
      </rPr>
      <t>Note 1</t>
    </r>
    <r>
      <rPr>
        <b/>
        <sz val="10"/>
        <color indexed="8"/>
        <rFont val="Arial"/>
        <family val="2"/>
      </rPr>
      <t>:  Program Year 2021-2022 state share of Standards of Quality (SOQ) funding and Projected Average Daily Membership (ADM) below based on Chapter 552, 2021 Acts of Assembly, the 2020-2022 Appropriation Act.</t>
    </r>
  </si>
  <si>
    <t>Estimated Program Year 2021-2022 Scholarship Limit Based on:</t>
  </si>
  <si>
    <t>Program Year 2021-2022 State Share of SOQ Funding*</t>
  </si>
  <si>
    <t>Projected Program Year 2021-2022 ADM*</t>
  </si>
  <si>
    <t xml:space="preserve">*Fiscal Year 2022 State share of SOQ funding below based on Chapter 552, 2020-2022 Appropriation Act </t>
  </si>
  <si>
    <t>FISCAL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</si>
</sst>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_(* #,##0_);_(* \(#,##0\);_(* &quot;-&quot;??_);_(@_)"/>
    <numFmt numFmtId="165" formatCode="0.0000_)"/>
    <numFmt numFmtId="166" formatCode="000"/>
  </numFmts>
  <fonts count="16" x14ac:knownFonts="1">
    <font>
      <sz val="11"/>
      <color theme="1"/>
      <name val="Calibri"/>
      <family val="2"/>
      <scheme val="minor"/>
    </font>
    <font>
      <sz val="11"/>
      <color indexed="8"/>
      <name val="Calibri"/>
      <family val="2"/>
    </font>
    <font>
      <sz val="10"/>
      <color indexed="8"/>
      <name val="Arial"/>
      <family val="2"/>
    </font>
    <font>
      <b/>
      <sz val="10"/>
      <color indexed="8"/>
      <name val="Arial"/>
      <family val="2"/>
    </font>
    <font>
      <sz val="10"/>
      <name val="Arial"/>
      <family val="2"/>
    </font>
    <font>
      <b/>
      <sz val="10"/>
      <name val="Arial"/>
      <family val="2"/>
    </font>
    <font>
      <b/>
      <sz val="10"/>
      <color indexed="10"/>
      <name val="Arial"/>
      <family val="2"/>
    </font>
    <font>
      <b/>
      <sz val="14"/>
      <color indexed="8"/>
      <name val="Arial"/>
      <family val="2"/>
    </font>
    <font>
      <sz val="12"/>
      <name val="Arial"/>
      <family val="2"/>
    </font>
    <font>
      <sz val="8"/>
      <name val="Calibri"/>
      <family val="2"/>
    </font>
    <font>
      <sz val="11"/>
      <color indexed="8"/>
      <name val="Calibri"/>
      <family val="2"/>
    </font>
    <font>
      <sz val="10"/>
      <color indexed="10"/>
      <name val="Arial"/>
      <family val="2"/>
    </font>
    <font>
      <b/>
      <u/>
      <sz val="10"/>
      <color indexed="8"/>
      <name val="Arial"/>
      <family val="2"/>
    </font>
    <font>
      <b/>
      <i/>
      <sz val="14"/>
      <color indexed="8"/>
      <name val="Arial"/>
      <family val="2"/>
    </font>
    <font>
      <b/>
      <i/>
      <sz val="10"/>
      <color indexed="8"/>
      <name val="Arial"/>
      <family val="2"/>
    </font>
    <font>
      <sz val="11"/>
      <color theme="1"/>
      <name val="Calibri"/>
      <family val="2"/>
      <scheme val="minor"/>
    </font>
  </fonts>
  <fills count="11">
    <fill>
      <patternFill patternType="none"/>
    </fill>
    <fill>
      <patternFill patternType="gray125"/>
    </fill>
    <fill>
      <patternFill patternType="solid">
        <fgColor indexed="55"/>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43"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9" fontId="8" fillId="0" borderId="0" applyFont="0" applyFill="0" applyBorder="0" applyAlignment="0" applyProtection="0"/>
    <xf numFmtId="9" fontId="15" fillId="0" borderId="0" applyFont="0" applyFill="0" applyBorder="0" applyAlignment="0" applyProtection="0"/>
  </cellStyleXfs>
  <cellXfs count="85">
    <xf numFmtId="0" fontId="0" fillId="0" borderId="0" xfId="0"/>
    <xf numFmtId="0" fontId="2" fillId="0" borderId="0" xfId="0" applyFont="1"/>
    <xf numFmtId="0" fontId="2" fillId="0" borderId="0" xfId="0" applyFont="1" applyFill="1"/>
    <xf numFmtId="0" fontId="2" fillId="0" borderId="0" xfId="0" applyFont="1" applyAlignment="1"/>
    <xf numFmtId="37" fontId="4" fillId="0" borderId="1" xfId="0" applyNumberFormat="1" applyFont="1" applyBorder="1" applyAlignment="1" applyProtection="1">
      <alignment wrapText="1"/>
    </xf>
    <xf numFmtId="0" fontId="4" fillId="0" borderId="1" xfId="0" applyFont="1" applyBorder="1" applyAlignment="1" applyProtection="1">
      <alignment wrapText="1"/>
    </xf>
    <xf numFmtId="166" fontId="4" fillId="0" borderId="2" xfId="0" applyNumberFormat="1" applyFont="1" applyBorder="1" applyAlignment="1" applyProtection="1">
      <alignment horizontal="center" wrapText="1"/>
    </xf>
    <xf numFmtId="37" fontId="4" fillId="0" borderId="3" xfId="0" applyNumberFormat="1" applyFont="1" applyBorder="1" applyAlignment="1" applyProtection="1">
      <alignment wrapText="1"/>
    </xf>
    <xf numFmtId="0" fontId="4" fillId="0" borderId="3" xfId="0" applyFont="1" applyBorder="1" applyAlignment="1" applyProtection="1">
      <alignment wrapText="1"/>
    </xf>
    <xf numFmtId="166" fontId="4" fillId="0" borderId="4" xfId="0" applyNumberFormat="1" applyFont="1" applyBorder="1" applyAlignment="1" applyProtection="1">
      <alignment horizontal="center" wrapText="1"/>
    </xf>
    <xf numFmtId="37" fontId="4" fillId="0" borderId="5" xfId="0" applyNumberFormat="1" applyFont="1" applyBorder="1" applyAlignment="1" applyProtection="1">
      <alignment wrapText="1"/>
    </xf>
    <xf numFmtId="0" fontId="4" fillId="0" borderId="5" xfId="0" applyFont="1" applyBorder="1" applyAlignment="1" applyProtection="1">
      <alignment wrapText="1"/>
    </xf>
    <xf numFmtId="166" fontId="4" fillId="0" borderId="6" xfId="0" applyNumberFormat="1" applyFont="1" applyBorder="1" applyAlignment="1" applyProtection="1">
      <alignment horizontal="center" wrapText="1"/>
    </xf>
    <xf numFmtId="0" fontId="2" fillId="0" borderId="0" xfId="0" applyFont="1" applyAlignment="1">
      <alignment horizontal="right"/>
    </xf>
    <xf numFmtId="165" fontId="4" fillId="0" borderId="3" xfId="0" applyNumberFormat="1" applyFont="1" applyFill="1" applyBorder="1" applyAlignment="1" applyProtection="1">
      <alignment wrapText="1"/>
    </xf>
    <xf numFmtId="165" fontId="4" fillId="0" borderId="5" xfId="0" applyNumberFormat="1" applyFont="1" applyFill="1" applyBorder="1" applyAlignment="1" applyProtection="1">
      <alignment wrapText="1"/>
    </xf>
    <xf numFmtId="165" fontId="4" fillId="0" borderId="1" xfId="0" applyNumberFormat="1" applyFont="1" applyFill="1" applyBorder="1" applyAlignment="1" applyProtection="1">
      <alignment wrapText="1"/>
    </xf>
    <xf numFmtId="0" fontId="2" fillId="2" borderId="0" xfId="0" applyFont="1" applyFill="1"/>
    <xf numFmtId="3" fontId="4" fillId="0" borderId="0" xfId="0" applyNumberFormat="1" applyFont="1" applyAlignment="1"/>
    <xf numFmtId="3" fontId="2" fillId="0" borderId="0" xfId="0" applyNumberFormat="1" applyFont="1" applyAlignment="1"/>
    <xf numFmtId="166" fontId="2" fillId="0" borderId="0" xfId="0" applyNumberFormat="1" applyFont="1" applyAlignment="1"/>
    <xf numFmtId="166" fontId="5" fillId="0" borderId="0" xfId="0" applyNumberFormat="1" applyFont="1" applyAlignment="1"/>
    <xf numFmtId="0" fontId="5" fillId="0" borderId="0" xfId="0" applyFont="1" applyAlignment="1"/>
    <xf numFmtId="3" fontId="5" fillId="0" borderId="0" xfId="0" applyNumberFormat="1" applyFont="1" applyAlignment="1"/>
    <xf numFmtId="0" fontId="6" fillId="0" borderId="7" xfId="0" applyFont="1" applyBorder="1" applyAlignment="1" applyProtection="1">
      <alignment horizontal="center"/>
    </xf>
    <xf numFmtId="0" fontId="11" fillId="2" borderId="0" xfId="0" applyFont="1" applyFill="1"/>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3" fontId="2" fillId="0" borderId="0" xfId="0" applyNumberFormat="1" applyFont="1"/>
    <xf numFmtId="0" fontId="5" fillId="4" borderId="7" xfId="0" applyFont="1" applyFill="1" applyBorder="1" applyAlignment="1" applyProtection="1">
      <alignment horizontal="center"/>
    </xf>
    <xf numFmtId="0" fontId="5" fillId="4" borderId="9" xfId="0" applyFont="1" applyFill="1" applyBorder="1" applyAlignment="1" applyProtection="1">
      <alignment horizontal="center"/>
    </xf>
    <xf numFmtId="0" fontId="3" fillId="3" borderId="3" xfId="0" applyFont="1" applyFill="1" applyBorder="1"/>
    <xf numFmtId="44" fontId="3" fillId="3" borderId="3" xfId="3" applyFont="1" applyFill="1" applyBorder="1"/>
    <xf numFmtId="164" fontId="3" fillId="0" borderId="0" xfId="0" applyNumberFormat="1" applyFont="1"/>
    <xf numFmtId="0" fontId="3" fillId="0" borderId="0" xfId="0" applyFont="1"/>
    <xf numFmtId="0" fontId="5" fillId="3" borderId="13" xfId="0" applyFont="1" applyFill="1" applyBorder="1" applyAlignment="1" applyProtection="1">
      <alignment horizontal="center" wrapText="1"/>
    </xf>
    <xf numFmtId="0" fontId="5" fillId="5" borderId="14" xfId="0" applyFont="1" applyFill="1" applyBorder="1" applyAlignment="1" applyProtection="1">
      <alignment horizontal="center" wrapText="1"/>
    </xf>
    <xf numFmtId="0" fontId="5" fillId="5" borderId="0" xfId="0" applyFont="1" applyFill="1" applyBorder="1" applyAlignment="1" applyProtection="1">
      <alignment horizontal="center"/>
    </xf>
    <xf numFmtId="0" fontId="5" fillId="5" borderId="13" xfId="0" applyFont="1" applyFill="1" applyBorder="1" applyAlignment="1" applyProtection="1">
      <alignment horizontal="center" wrapText="1"/>
    </xf>
    <xf numFmtId="0" fontId="2" fillId="0" borderId="0" xfId="0" applyFont="1" applyAlignment="1">
      <alignment horizontal="center" vertical="center"/>
    </xf>
    <xf numFmtId="0" fontId="5" fillId="3" borderId="15" xfId="0" applyFont="1" applyFill="1" applyBorder="1" applyAlignment="1" applyProtection="1">
      <alignment horizontal="center" wrapText="1"/>
    </xf>
    <xf numFmtId="0" fontId="2" fillId="6" borderId="0" xfId="0" applyFont="1" applyFill="1"/>
    <xf numFmtId="0" fontId="5" fillId="6" borderId="0" xfId="0" applyFont="1" applyFill="1" applyBorder="1" applyAlignment="1" applyProtection="1">
      <alignment horizontal="right" wrapText="1"/>
    </xf>
    <xf numFmtId="0" fontId="5" fillId="6" borderId="16" xfId="0" applyFont="1" applyFill="1" applyBorder="1" applyAlignment="1" applyProtection="1">
      <alignment horizontal="right"/>
    </xf>
    <xf numFmtId="0" fontId="5" fillId="6" borderId="17" xfId="0" applyFont="1" applyFill="1" applyBorder="1" applyAlignment="1" applyProtection="1">
      <alignment horizontal="right"/>
    </xf>
    <xf numFmtId="0" fontId="3" fillId="6" borderId="0" xfId="0" applyFont="1" applyFill="1" applyAlignment="1">
      <alignment horizontal="center" wrapText="1"/>
    </xf>
    <xf numFmtId="0" fontId="3" fillId="6" borderId="0" xfId="0" applyFont="1" applyFill="1"/>
    <xf numFmtId="0" fontId="6" fillId="6" borderId="0" xfId="0" applyFont="1" applyFill="1" applyBorder="1" applyAlignment="1" applyProtection="1">
      <alignment horizontal="center" wrapText="1"/>
    </xf>
    <xf numFmtId="0" fontId="2" fillId="7" borderId="0" xfId="0" applyFont="1" applyFill="1"/>
    <xf numFmtId="0" fontId="2" fillId="7" borderId="0" xfId="0" applyFont="1" applyFill="1" applyAlignment="1">
      <alignment horizontal="center" vertical="center"/>
    </xf>
    <xf numFmtId="0" fontId="2" fillId="7" borderId="0" xfId="0" applyFont="1" applyFill="1" applyAlignment="1">
      <alignment horizontal="right"/>
    </xf>
    <xf numFmtId="0" fontId="2" fillId="7" borderId="0" xfId="0" applyFont="1" applyFill="1" applyAlignment="1"/>
    <xf numFmtId="164" fontId="2" fillId="7" borderId="0" xfId="0" applyNumberFormat="1" applyFont="1" applyFill="1"/>
    <xf numFmtId="0" fontId="3" fillId="7" borderId="0" xfId="0" applyFont="1" applyFill="1"/>
    <xf numFmtId="43" fontId="2" fillId="7" borderId="0" xfId="0" applyNumberFormat="1" applyFont="1" applyFill="1"/>
    <xf numFmtId="5" fontId="2" fillId="0" borderId="0" xfId="0" applyNumberFormat="1" applyFont="1" applyAlignment="1"/>
    <xf numFmtId="166" fontId="3" fillId="0" borderId="0" xfId="0" applyNumberFormat="1" applyFont="1" applyAlignment="1">
      <alignment horizontal="center"/>
    </xf>
    <xf numFmtId="0" fontId="6" fillId="10" borderId="7" xfId="0" applyFont="1" applyFill="1" applyBorder="1" applyAlignment="1" applyProtection="1">
      <alignment horizontal="center"/>
    </xf>
    <xf numFmtId="3" fontId="4" fillId="0" borderId="0" xfId="0" applyNumberFormat="1" applyFont="1" applyFill="1" applyAlignment="1"/>
    <xf numFmtId="5" fontId="2" fillId="7" borderId="0" xfId="0" applyNumberFormat="1" applyFont="1" applyFill="1" applyAlignment="1"/>
    <xf numFmtId="0" fontId="2" fillId="7" borderId="0" xfId="0" applyFont="1" applyFill="1" applyAlignment="1">
      <alignment horizontal="right" wrapText="1"/>
    </xf>
    <xf numFmtId="3" fontId="2" fillId="0" borderId="0" xfId="0" applyNumberFormat="1" applyFont="1" applyFill="1"/>
    <xf numFmtId="3" fontId="2" fillId="0" borderId="0" xfId="0" applyNumberFormat="1" applyFont="1" applyFill="1" applyAlignment="1"/>
    <xf numFmtId="164" fontId="4" fillId="0" borderId="3" xfId="1" applyNumberFormat="1" applyFont="1" applyFill="1" applyBorder="1" applyAlignment="1" applyProtection="1">
      <alignment wrapText="1"/>
    </xf>
    <xf numFmtId="38" fontId="2" fillId="0" borderId="3" xfId="1" applyNumberFormat="1" applyFont="1" applyFill="1" applyBorder="1" applyAlignment="1"/>
    <xf numFmtId="5" fontId="3" fillId="0" borderId="10" xfId="3" applyNumberFormat="1" applyFont="1" applyFill="1" applyBorder="1" applyAlignment="1"/>
    <xf numFmtId="5" fontId="3" fillId="0" borderId="11" xfId="3" applyNumberFormat="1" applyFont="1" applyFill="1" applyBorder="1" applyAlignment="1"/>
    <xf numFmtId="38" fontId="2" fillId="0" borderId="9" xfId="1" applyNumberFormat="1" applyFont="1" applyFill="1" applyBorder="1" applyAlignment="1"/>
    <xf numFmtId="38" fontId="2" fillId="0" borderId="8" xfId="1" applyNumberFormat="1" applyFont="1" applyFill="1" applyBorder="1" applyAlignment="1"/>
    <xf numFmtId="164" fontId="4" fillId="0" borderId="1" xfId="1" applyNumberFormat="1" applyFont="1" applyFill="1" applyBorder="1" applyAlignment="1" applyProtection="1">
      <alignment wrapText="1"/>
    </xf>
    <xf numFmtId="38" fontId="2" fillId="0" borderId="1" xfId="1" applyNumberFormat="1" applyFont="1" applyFill="1" applyBorder="1" applyAlignment="1"/>
    <xf numFmtId="5" fontId="3" fillId="0" borderId="12" xfId="3" applyNumberFormat="1" applyFont="1" applyFill="1" applyBorder="1" applyAlignment="1"/>
    <xf numFmtId="10" fontId="2" fillId="0" borderId="0" xfId="8" applyNumberFormat="1" applyFont="1" applyAlignment="1"/>
    <xf numFmtId="0" fontId="7" fillId="8" borderId="18"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3" fillId="6" borderId="0" xfId="0" applyFont="1" applyFill="1" applyAlignment="1">
      <alignment horizontal="left" vertical="center" wrapText="1"/>
    </xf>
    <xf numFmtId="0" fontId="13" fillId="5" borderId="18" xfId="0" applyFont="1" applyFill="1" applyBorder="1" applyAlignment="1">
      <alignment horizontal="center"/>
    </xf>
    <xf numFmtId="0" fontId="13" fillId="5" borderId="19" xfId="0" applyFont="1" applyFill="1" applyBorder="1" applyAlignment="1">
      <alignment horizontal="center"/>
    </xf>
    <xf numFmtId="0" fontId="13" fillId="5" borderId="20" xfId="0" applyFont="1" applyFill="1" applyBorder="1" applyAlignment="1">
      <alignment horizontal="center"/>
    </xf>
    <xf numFmtId="0" fontId="3" fillId="8" borderId="3" xfId="0" applyFont="1" applyFill="1" applyBorder="1" applyAlignment="1">
      <alignment horizontal="center"/>
    </xf>
    <xf numFmtId="0" fontId="3" fillId="9" borderId="3" xfId="0" applyFont="1" applyFill="1" applyBorder="1" applyAlignment="1">
      <alignment horizontal="center"/>
    </xf>
    <xf numFmtId="0" fontId="12" fillId="4" borderId="3" xfId="0" applyFont="1" applyFill="1" applyBorder="1" applyAlignment="1">
      <alignment horizontal="center"/>
    </xf>
    <xf numFmtId="0" fontId="3" fillId="4" borderId="3" xfId="0" applyFont="1" applyFill="1" applyBorder="1" applyAlignment="1">
      <alignment horizontal="center"/>
    </xf>
  </cellXfs>
  <cellStyles count="9">
    <cellStyle name="Comma" xfId="1" builtinId="3"/>
    <cellStyle name="Comma 2" xfId="2"/>
    <cellStyle name="Currency" xfId="3" builtinId="4"/>
    <cellStyle name="Currency 2" xfId="4"/>
    <cellStyle name="Normal" xfId="0" builtinId="0"/>
    <cellStyle name="Normal 2" xfId="5"/>
    <cellStyle name="Normal 2 2" xfId="6"/>
    <cellStyle name="Percent" xfId="8"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RECT%20AID\2012-2014%20Budget\Entitlement%20Sheets\Governor's%20Budget%20Dec%202011\ASRFIN10-scr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e_data\ASRFIN\FY2004\ASRFIN132_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RECT%20AID/2020-2022%20Budget/$%20Direct%20Aid%20Budget%20Spreadsheet/Final%20GA%20Budget%20Chapter%20552%20April%202021/Final%20GA%20Budget%20Chapter%20552%20April%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Contact Information"/>
      <sheetName val="State Funds Worksheet"/>
      <sheetName val="Federal Funds Worksheet"/>
      <sheetName val="Other Payments Worksheet"/>
      <sheetName val="Other State Carry-Fwd Wksheet"/>
      <sheetName val="Other Funds Worksheet"/>
      <sheetName val="Elementary 61100"/>
      <sheetName val="Secondary 61100"/>
      <sheetName val="Elementary 61210"/>
      <sheetName val="Secondary 61210"/>
      <sheetName val="Elementary 61220"/>
      <sheetName val="Secondary 61220"/>
      <sheetName val="Elementary 61230"/>
      <sheetName val="Secondary 61230"/>
      <sheetName val="Elementary 61310"/>
      <sheetName val="Secondary 61310"/>
      <sheetName val="Elementary 61320"/>
      <sheetName val="Secondary 61320"/>
      <sheetName val="Elementary 61410"/>
      <sheetName val="Secondary 61410"/>
      <sheetName val="District 62100"/>
      <sheetName val="District 62200"/>
      <sheetName val="District 63000"/>
      <sheetName val="District 64000"/>
      <sheetName val="District 65000"/>
      <sheetName val="District 66000"/>
      <sheetName val="District 67000"/>
      <sheetName val="District 68000"/>
      <sheetName val="District 69000"/>
      <sheetName val="Recapitulation"/>
      <sheetName val="Elementary FTE Positions"/>
      <sheetName val="Secondary FTE Positions"/>
      <sheetName val="District FTE Positions"/>
      <sheetName val="Supplemental Schedules A &amp; B"/>
      <sheetName val="School Nurse Schedule C"/>
      <sheetName val="Health Care Schedule D"/>
      <sheetName val="Revenues"/>
      <sheetName val="Req. Local Effort Schedule E"/>
      <sheetName val="District 61310"/>
      <sheetName val="District 61100"/>
      <sheetName val="Req Local Match Schedule E.2"/>
      <sheetName val="Table 15 - Sched K"/>
      <sheetName val="Capital Expenses - Sched. G"/>
      <sheetName val="Textbook Survey - Schedule H"/>
      <sheetName val="Salary Survey - Schedule I"/>
      <sheetName val="Breakout Tech. FTEs - Sched J"/>
      <sheetName val="ARRA Exp. - Sched L"/>
      <sheetName val="Final Check Worksheet"/>
      <sheetName val="sheetmap"/>
      <sheetName val="prev_yr_data"/>
    </sheetNames>
    <sheetDataSet>
      <sheetData sheetId="0" refreshError="1"/>
      <sheetData sheetId="1">
        <row r="5">
          <cell r="B5" t="str">
            <v>ACCOMACK</v>
          </cell>
          <cell r="F5">
            <v>1</v>
          </cell>
        </row>
      </sheetData>
      <sheetData sheetId="2" refreshError="1"/>
      <sheetData sheetId="3" refreshError="1"/>
      <sheetData sheetId="4" refreshError="1"/>
      <sheetData sheetId="5" refreshError="1"/>
      <sheetData sheetId="6" refreshError="1"/>
      <sheetData sheetId="7">
        <row r="49">
          <cell r="H49">
            <v>0</v>
          </cell>
        </row>
      </sheetData>
      <sheetData sheetId="8">
        <row r="49">
          <cell r="H49">
            <v>0</v>
          </cell>
        </row>
      </sheetData>
      <sheetData sheetId="9">
        <row r="50">
          <cell r="H50">
            <v>0</v>
          </cell>
        </row>
      </sheetData>
      <sheetData sheetId="10">
        <row r="50">
          <cell r="H50">
            <v>0</v>
          </cell>
        </row>
      </sheetData>
      <sheetData sheetId="11">
        <row r="47">
          <cell r="H47">
            <v>0</v>
          </cell>
        </row>
      </sheetData>
      <sheetData sheetId="12">
        <row r="47">
          <cell r="H47">
            <v>0</v>
          </cell>
        </row>
      </sheetData>
      <sheetData sheetId="13">
        <row r="48">
          <cell r="H48">
            <v>0</v>
          </cell>
        </row>
      </sheetData>
      <sheetData sheetId="14">
        <row r="48">
          <cell r="H48">
            <v>0</v>
          </cell>
        </row>
      </sheetData>
      <sheetData sheetId="15">
        <row r="47">
          <cell r="H47">
            <v>0</v>
          </cell>
        </row>
      </sheetData>
      <sheetData sheetId="16">
        <row r="47">
          <cell r="H47">
            <v>0</v>
          </cell>
        </row>
      </sheetData>
      <sheetData sheetId="17">
        <row r="50">
          <cell r="H50">
            <v>0</v>
          </cell>
        </row>
      </sheetData>
      <sheetData sheetId="18">
        <row r="50">
          <cell r="H50">
            <v>0</v>
          </cell>
        </row>
      </sheetData>
      <sheetData sheetId="19">
        <row r="46">
          <cell r="H46">
            <v>0</v>
          </cell>
        </row>
      </sheetData>
      <sheetData sheetId="20">
        <row r="46">
          <cell r="H46">
            <v>0</v>
          </cell>
        </row>
      </sheetData>
      <sheetData sheetId="21">
        <row r="48">
          <cell r="K48">
            <v>0</v>
          </cell>
        </row>
      </sheetData>
      <sheetData sheetId="22">
        <row r="45">
          <cell r="G45">
            <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9">
          <cell r="F9">
            <v>2004979</v>
          </cell>
        </row>
        <row r="74">
          <cell r="F74">
            <v>20765.7</v>
          </cell>
        </row>
        <row r="147">
          <cell r="F147">
            <v>935706.86</v>
          </cell>
        </row>
        <row r="150">
          <cell r="F150">
            <v>28979.18</v>
          </cell>
        </row>
        <row r="168">
          <cell r="F168">
            <v>26204.2</v>
          </cell>
        </row>
        <row r="234">
          <cell r="F234">
            <v>0</v>
          </cell>
        </row>
      </sheetData>
      <sheetData sheetId="38" refreshError="1"/>
      <sheetData sheetId="39">
        <row r="47">
          <cell r="G47">
            <v>0</v>
          </cell>
        </row>
      </sheetData>
      <sheetData sheetId="40">
        <row r="50">
          <cell r="G50">
            <v>0</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Contact Information"/>
      <sheetName val="Revenues"/>
      <sheetName val="State Funds Worksheet"/>
      <sheetName val="Federal Funds Worksheet"/>
      <sheetName val="Other Payments Worksheet"/>
      <sheetName val="Other State Carry-Fwd Wksheet"/>
      <sheetName val="Elementary 61100"/>
      <sheetName val="Secondary 61100"/>
      <sheetName val="District 61100"/>
      <sheetName val="Elementary 61210"/>
      <sheetName val="Secondary 61210"/>
      <sheetName val="Elementary 61220"/>
      <sheetName val="Secondary 61220"/>
      <sheetName val="Elementary 61230"/>
      <sheetName val="Secondary 61230"/>
      <sheetName val="Elementary 61310"/>
      <sheetName val="Secondary 61310"/>
      <sheetName val="District 61310"/>
      <sheetName val="Elementary 61320"/>
      <sheetName val="Secondary 61320"/>
      <sheetName val="Elementary 61410"/>
      <sheetName val="Secondary 61410"/>
      <sheetName val="District 62100"/>
      <sheetName val="District 62200"/>
      <sheetName val="District 63000"/>
      <sheetName val="District 64000"/>
      <sheetName val="District 65000"/>
      <sheetName val="District 66000"/>
      <sheetName val="District 67000"/>
      <sheetName val="District 68000"/>
      <sheetName val="District 69000"/>
      <sheetName val="Recapitulation"/>
      <sheetName val="Elementary FTE Positions"/>
      <sheetName val="Secondary FTE Positions"/>
      <sheetName val="District FTE Positions"/>
      <sheetName val="Supplemental Schedules A &amp; B"/>
      <sheetName val="School Nurse Schedule C"/>
      <sheetName val="Health Care Schedule D"/>
      <sheetName val="Req. Local Effort Schedule E"/>
      <sheetName val="Capital Expenses - Sched. G"/>
      <sheetName val="Textbook Survey - Schedule H"/>
      <sheetName val="Salary Survey - Schedule I"/>
      <sheetName val="Breakout Tech. FTEs - Sched J"/>
      <sheetName val="Final Check-Generate Text File"/>
      <sheetName val="Exp_Po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sheetData sheetId="30" refreshError="1"/>
      <sheetData sheetId="31"/>
      <sheetData sheetId="32" refreshError="1">
        <row r="18">
          <cell r="F18">
            <v>0</v>
          </cell>
        </row>
      </sheetData>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VARIABLES"/>
      <sheetName val="SALARY DATA"/>
      <sheetName val="COCA DATA"/>
      <sheetName val="FISCAL AGENTS"/>
      <sheetName val="PPA"/>
      <sheetName val="FM"/>
      <sheetName val="COMP INDEX"/>
      <sheetName val="ADM"/>
      <sheetName val="FREE LUNCH"/>
      <sheetName val="SOQ CALCS"/>
      <sheetName val="BENEFITS"/>
      <sheetName val="COMP SUPP"/>
      <sheetName val="CS Queries"/>
      <sheetName val="REMEDIAL SUMMER SCHOOL"/>
      <sheetName val="SCHOOL CONSTRUCTION"/>
      <sheetName val="GOVS SCHOOL"/>
      <sheetName val="NO LOSS"/>
      <sheetName val="COVID19 Relief Payments"/>
      <sheetName val="Project Graduation"/>
      <sheetName val="Math, Reading Specialists"/>
      <sheetName val="Early Reading Specialists"/>
      <sheetName val="BONUS PYMT"/>
      <sheetName val="SCHOOL MEALS EXPANSION"/>
      <sheetName val="Early Childhood ED4"/>
      <sheetName val="VPSA TECHNOLOGY"/>
      <sheetName val="ADULT ED"/>
      <sheetName val="VIRTUAL VA"/>
      <sheetName val="INDIAN CHILDREN"/>
      <sheetName val="SCHOOL LUNCH"/>
      <sheetName val="SOP"/>
      <sheetName val="HOMEBOUND"/>
      <sheetName val="SPEC ED JAILS"/>
      <sheetName val="LOTTERY"/>
      <sheetName val="Learning Loss PPA"/>
      <sheetName val="Accomack Northampton Distr"/>
      <sheetName val="Games of Skill"/>
      <sheetName val="FOSTER CARE"/>
      <sheetName val="ENROLLMENT LOSS"/>
      <sheetName val="AT RISK"/>
      <sheetName val="VPI"/>
      <sheetName val="VPI +"/>
      <sheetName val="EARLY READING"/>
      <sheetName val="MENTOR TEACHER"/>
      <sheetName val="K-3 PRIMARY CLASS SIZE"/>
      <sheetName val="SCHOOL BREAKFAST"/>
      <sheetName val="ALGEBRA READINESS"/>
      <sheetName val="ALTERNATIVE ED"/>
      <sheetName val="ISAEP"/>
      <sheetName val="TUITION"/>
      <sheetName val="VOCATIONAL ED - CAT"/>
      <sheetName val="SUPPLEMENTAL BASIC AID"/>
      <sheetName val="ESL"/>
      <sheetName val="EFAL"/>
      <sheetName val="DISTRIBUTION SUMMARY"/>
      <sheetName val="BASE COMPARISON"/>
      <sheetName val="Increment Tracking Link"/>
      <sheetName val="Fund Code Appropriations"/>
      <sheetName val="Appropriation Act"/>
      <sheetName val="Required Local Effort"/>
      <sheetName val="Final Access Data"/>
      <sheetName val="SOQ Queries"/>
      <sheetName val="Manual AutoQuery Check"/>
      <sheetName val="LINK CHECK"/>
    </sheetNames>
    <sheetDataSet>
      <sheetData sheetId="0"/>
      <sheetData sheetId="1"/>
      <sheetData sheetId="2"/>
      <sheetData sheetId="3"/>
      <sheetData sheetId="4"/>
      <sheetData sheetId="5"/>
      <sheetData sheetId="6"/>
      <sheetData sheetId="7">
        <row r="157">
          <cell r="A157">
            <v>1</v>
          </cell>
          <cell r="B157" t="str">
            <v>ACCOMACK</v>
          </cell>
          <cell r="C157">
            <v>4724.1000000000004</v>
          </cell>
          <cell r="D157">
            <v>4724.1000000000004</v>
          </cell>
          <cell r="F157">
            <v>4675.75</v>
          </cell>
          <cell r="G157">
            <v>4675.75</v>
          </cell>
        </row>
        <row r="158">
          <cell r="A158">
            <v>2</v>
          </cell>
          <cell r="B158" t="str">
            <v>ALBEMARLE</v>
          </cell>
          <cell r="C158">
            <v>13810.95</v>
          </cell>
          <cell r="D158">
            <v>13810.95</v>
          </cell>
          <cell r="F158">
            <v>13335.900000000001</v>
          </cell>
          <cell r="G158">
            <v>13335.900000000001</v>
          </cell>
        </row>
        <row r="159">
          <cell r="A159">
            <v>3</v>
          </cell>
          <cell r="B159" t="str">
            <v>ALLEGHANY</v>
          </cell>
          <cell r="C159">
            <v>1745</v>
          </cell>
          <cell r="D159">
            <v>1745</v>
          </cell>
          <cell r="F159">
            <v>1770.6999999999998</v>
          </cell>
          <cell r="G159">
            <v>1770.6999999999998</v>
          </cell>
        </row>
        <row r="160">
          <cell r="A160">
            <v>4</v>
          </cell>
          <cell r="B160" t="str">
            <v>AMELIA</v>
          </cell>
          <cell r="C160">
            <v>1632.8999999999999</v>
          </cell>
          <cell r="D160">
            <v>1632.9</v>
          </cell>
          <cell r="F160">
            <v>1520.1999999999998</v>
          </cell>
          <cell r="G160">
            <v>1520.1999999999998</v>
          </cell>
        </row>
        <row r="161">
          <cell r="A161">
            <v>5</v>
          </cell>
          <cell r="B161" t="str">
            <v>AMHERST</v>
          </cell>
          <cell r="C161">
            <v>3972.9</v>
          </cell>
          <cell r="D161">
            <v>3972.9</v>
          </cell>
          <cell r="F161">
            <v>3934.6499999999996</v>
          </cell>
          <cell r="G161">
            <v>3934.6499999999996</v>
          </cell>
        </row>
        <row r="162">
          <cell r="A162">
            <v>6</v>
          </cell>
          <cell r="B162" t="str">
            <v>APPOMATTOX</v>
          </cell>
          <cell r="C162">
            <v>2073.8000000000002</v>
          </cell>
          <cell r="D162">
            <v>2073.8000000000002</v>
          </cell>
          <cell r="F162">
            <v>2219.75</v>
          </cell>
          <cell r="G162">
            <v>2219.75</v>
          </cell>
        </row>
        <row r="163">
          <cell r="A163">
            <v>7</v>
          </cell>
          <cell r="B163" t="str">
            <v>ARLINGTON</v>
          </cell>
          <cell r="C163">
            <v>28556.9</v>
          </cell>
          <cell r="D163">
            <v>28556.9</v>
          </cell>
          <cell r="F163">
            <v>26105.449999999997</v>
          </cell>
          <cell r="G163">
            <v>26105.449999999997</v>
          </cell>
        </row>
        <row r="164">
          <cell r="A164">
            <v>8</v>
          </cell>
          <cell r="B164" t="str">
            <v>AUGUSTA</v>
          </cell>
          <cell r="C164">
            <v>9891.35</v>
          </cell>
          <cell r="D164">
            <v>9891.35</v>
          </cell>
          <cell r="F164">
            <v>9780.7999999999993</v>
          </cell>
          <cell r="G164">
            <v>9780.7999999999993</v>
          </cell>
        </row>
        <row r="165">
          <cell r="A165">
            <v>9</v>
          </cell>
          <cell r="B165" t="str">
            <v>BATH</v>
          </cell>
          <cell r="C165">
            <v>491.8</v>
          </cell>
          <cell r="D165">
            <v>491.8</v>
          </cell>
          <cell r="F165">
            <v>493.1</v>
          </cell>
          <cell r="G165">
            <v>493.1</v>
          </cell>
        </row>
        <row r="166">
          <cell r="A166">
            <v>10</v>
          </cell>
          <cell r="B166" t="str">
            <v>BEDFORD</v>
          </cell>
          <cell r="C166">
            <v>9225.4500000000007</v>
          </cell>
          <cell r="D166">
            <v>9225.4500000000007</v>
          </cell>
          <cell r="F166">
            <v>8853.2000000000007</v>
          </cell>
          <cell r="G166">
            <v>8853.2000000000007</v>
          </cell>
        </row>
        <row r="167">
          <cell r="A167">
            <v>11</v>
          </cell>
          <cell r="B167" t="str">
            <v>BLAND</v>
          </cell>
          <cell r="C167">
            <v>719.3</v>
          </cell>
          <cell r="D167">
            <v>719.3</v>
          </cell>
          <cell r="F167">
            <v>631.35</v>
          </cell>
          <cell r="G167">
            <v>631.35</v>
          </cell>
        </row>
        <row r="168">
          <cell r="A168">
            <v>12</v>
          </cell>
          <cell r="B168" t="str">
            <v>BOTETOURT</v>
          </cell>
          <cell r="C168">
            <v>4523.75</v>
          </cell>
          <cell r="D168">
            <v>4523.75</v>
          </cell>
          <cell r="F168">
            <v>4325.0500000000011</v>
          </cell>
          <cell r="G168">
            <v>4325.0500000000011</v>
          </cell>
        </row>
        <row r="169">
          <cell r="A169">
            <v>13</v>
          </cell>
          <cell r="B169" t="str">
            <v>BRUNSWICK</v>
          </cell>
          <cell r="C169">
            <v>1428.4</v>
          </cell>
          <cell r="D169">
            <v>1428.4</v>
          </cell>
          <cell r="F169">
            <v>1351.15</v>
          </cell>
          <cell r="G169">
            <v>1351.15</v>
          </cell>
        </row>
        <row r="170">
          <cell r="A170">
            <v>14</v>
          </cell>
          <cell r="B170" t="str">
            <v>BUCHANAN</v>
          </cell>
          <cell r="C170">
            <v>2404.6999999999998</v>
          </cell>
          <cell r="D170">
            <v>2404.6999999999998</v>
          </cell>
          <cell r="F170">
            <v>2305.4499999999998</v>
          </cell>
          <cell r="G170">
            <v>2305.4499999999998</v>
          </cell>
        </row>
        <row r="171">
          <cell r="A171">
            <v>15</v>
          </cell>
          <cell r="B171" t="str">
            <v>BUCKINGHAM</v>
          </cell>
          <cell r="C171">
            <v>2090.8000000000002</v>
          </cell>
          <cell r="D171">
            <v>2090.8000000000002</v>
          </cell>
          <cell r="F171">
            <v>1915.3999999999999</v>
          </cell>
          <cell r="G171">
            <v>1915.3999999999999</v>
          </cell>
        </row>
        <row r="172">
          <cell r="A172">
            <v>16</v>
          </cell>
          <cell r="B172" t="str">
            <v>CAMPBELL</v>
          </cell>
          <cell r="C172">
            <v>7582.45</v>
          </cell>
          <cell r="D172">
            <v>7582.45</v>
          </cell>
          <cell r="F172">
            <v>7440.5</v>
          </cell>
          <cell r="G172">
            <v>7440.5</v>
          </cell>
        </row>
        <row r="173">
          <cell r="A173">
            <v>17</v>
          </cell>
          <cell r="B173" t="str">
            <v>CAROLINE</v>
          </cell>
          <cell r="C173">
            <v>3966.55</v>
          </cell>
          <cell r="D173">
            <v>3966.55</v>
          </cell>
          <cell r="F173">
            <v>3992.6</v>
          </cell>
          <cell r="G173">
            <v>3992.6</v>
          </cell>
        </row>
        <row r="174">
          <cell r="A174">
            <v>18</v>
          </cell>
          <cell r="B174" t="str">
            <v>CARROLL</v>
          </cell>
          <cell r="C174">
            <v>3492.1</v>
          </cell>
          <cell r="D174">
            <v>3492.1</v>
          </cell>
          <cell r="F174">
            <v>3308.1499999999996</v>
          </cell>
          <cell r="G174">
            <v>3308.1499999999996</v>
          </cell>
        </row>
        <row r="175">
          <cell r="A175">
            <v>19</v>
          </cell>
          <cell r="B175" t="str">
            <v>CHARLES CITY</v>
          </cell>
          <cell r="C175">
            <v>511.5</v>
          </cell>
          <cell r="D175">
            <v>511.5</v>
          </cell>
          <cell r="F175">
            <v>540.5</v>
          </cell>
          <cell r="G175">
            <v>540.5</v>
          </cell>
        </row>
        <row r="176">
          <cell r="A176">
            <v>20</v>
          </cell>
          <cell r="B176" t="str">
            <v>CHARLOTTE</v>
          </cell>
          <cell r="C176">
            <v>1689.5</v>
          </cell>
          <cell r="D176">
            <v>1689.5</v>
          </cell>
          <cell r="F176">
            <v>1589.8</v>
          </cell>
          <cell r="G176">
            <v>1589.8</v>
          </cell>
        </row>
        <row r="177">
          <cell r="A177">
            <v>21</v>
          </cell>
          <cell r="B177" t="str">
            <v>CHESTERFIELD</v>
          </cell>
          <cell r="C177">
            <v>62507.67</v>
          </cell>
          <cell r="D177">
            <v>62507.67</v>
          </cell>
          <cell r="F177">
            <v>60735.199999999997</v>
          </cell>
          <cell r="G177">
            <v>60735.199999999997</v>
          </cell>
        </row>
        <row r="178">
          <cell r="A178">
            <v>22</v>
          </cell>
          <cell r="B178" t="str">
            <v>CLARKE</v>
          </cell>
          <cell r="C178">
            <v>1906.7</v>
          </cell>
          <cell r="D178">
            <v>1906.7</v>
          </cell>
          <cell r="F178">
            <v>1686.9</v>
          </cell>
          <cell r="G178">
            <v>1686.9</v>
          </cell>
        </row>
        <row r="179">
          <cell r="A179">
            <v>23</v>
          </cell>
          <cell r="B179" t="str">
            <v>CRAIG</v>
          </cell>
          <cell r="C179">
            <v>543.20000000000005</v>
          </cell>
          <cell r="D179">
            <v>543.20000000000005</v>
          </cell>
          <cell r="F179">
            <v>502.55000000000007</v>
          </cell>
          <cell r="G179">
            <v>502.55000000000007</v>
          </cell>
        </row>
        <row r="180">
          <cell r="A180">
            <v>24</v>
          </cell>
          <cell r="B180" t="str">
            <v>CULPEPER</v>
          </cell>
          <cell r="C180">
            <v>8151.35</v>
          </cell>
          <cell r="D180">
            <v>8151.35</v>
          </cell>
          <cell r="F180">
            <v>8016.9500000000007</v>
          </cell>
          <cell r="G180">
            <v>8016.9500000000007</v>
          </cell>
        </row>
        <row r="181">
          <cell r="A181">
            <v>25</v>
          </cell>
          <cell r="B181" t="str">
            <v>CUMBERLAND</v>
          </cell>
          <cell r="C181">
            <v>1312.85</v>
          </cell>
          <cell r="D181">
            <v>1312.85</v>
          </cell>
          <cell r="F181">
            <v>1112.25</v>
          </cell>
          <cell r="G181">
            <v>1112.25</v>
          </cell>
        </row>
        <row r="182">
          <cell r="A182">
            <v>26</v>
          </cell>
          <cell r="B182" t="str">
            <v>DICKENSON</v>
          </cell>
          <cell r="C182">
            <v>1810.05</v>
          </cell>
          <cell r="D182">
            <v>1810.05</v>
          </cell>
          <cell r="F182">
            <v>1884.6999999999998</v>
          </cell>
          <cell r="G182">
            <v>1884.6999999999998</v>
          </cell>
        </row>
        <row r="183">
          <cell r="A183">
            <v>27</v>
          </cell>
          <cell r="B183" t="str">
            <v>DINWIDDIE</v>
          </cell>
          <cell r="C183">
            <v>4461.8</v>
          </cell>
          <cell r="D183">
            <v>4461.8</v>
          </cell>
          <cell r="F183">
            <v>4084.6499999999996</v>
          </cell>
          <cell r="G183">
            <v>4084.6499999999996</v>
          </cell>
        </row>
        <row r="184">
          <cell r="A184">
            <v>28</v>
          </cell>
          <cell r="B184" t="str">
            <v>ESSEX</v>
          </cell>
          <cell r="C184">
            <v>1137.95</v>
          </cell>
          <cell r="D184">
            <v>1137.95</v>
          </cell>
          <cell r="F184">
            <v>1161.6999999999998</v>
          </cell>
          <cell r="G184">
            <v>1161.6999999999998</v>
          </cell>
        </row>
        <row r="185">
          <cell r="A185">
            <v>29</v>
          </cell>
          <cell r="B185" t="str">
            <v>FAIRFAX</v>
          </cell>
          <cell r="C185">
            <v>180794.45</v>
          </cell>
          <cell r="D185">
            <v>180794.45</v>
          </cell>
          <cell r="F185">
            <v>172949.5</v>
          </cell>
          <cell r="G185">
            <v>172949.5</v>
          </cell>
        </row>
        <row r="186">
          <cell r="A186">
            <v>30</v>
          </cell>
          <cell r="B186" t="str">
            <v>FAUQUIER</v>
          </cell>
          <cell r="C186">
            <v>11021.35</v>
          </cell>
          <cell r="D186">
            <v>11021.35</v>
          </cell>
          <cell r="F186">
            <v>10102.75</v>
          </cell>
          <cell r="G186">
            <v>10102.75</v>
          </cell>
        </row>
        <row r="187">
          <cell r="A187">
            <v>31</v>
          </cell>
          <cell r="B187" t="str">
            <v>FLOYD</v>
          </cell>
          <cell r="C187">
            <v>1803.45</v>
          </cell>
          <cell r="D187">
            <v>1803.45</v>
          </cell>
          <cell r="F187">
            <v>1705.9</v>
          </cell>
          <cell r="G187">
            <v>1705.9</v>
          </cell>
        </row>
        <row r="188">
          <cell r="A188">
            <v>32</v>
          </cell>
          <cell r="B188" t="str">
            <v>FLUVANNA</v>
          </cell>
          <cell r="C188">
            <v>3439.35</v>
          </cell>
          <cell r="D188">
            <v>3439.35</v>
          </cell>
          <cell r="F188">
            <v>3204.5</v>
          </cell>
          <cell r="G188">
            <v>3204.5</v>
          </cell>
        </row>
        <row r="189">
          <cell r="A189">
            <v>33</v>
          </cell>
          <cell r="B189" t="str">
            <v>FRANKLIN</v>
          </cell>
          <cell r="C189">
            <v>6407.25</v>
          </cell>
          <cell r="D189">
            <v>6407.25</v>
          </cell>
          <cell r="F189">
            <v>6029.6500000000005</v>
          </cell>
          <cell r="G189">
            <v>6029.6500000000005</v>
          </cell>
        </row>
        <row r="190">
          <cell r="A190">
            <v>34</v>
          </cell>
          <cell r="B190" t="str">
            <v>FREDERICK</v>
          </cell>
          <cell r="C190">
            <v>13785.6</v>
          </cell>
          <cell r="D190">
            <v>13785.6</v>
          </cell>
          <cell r="F190">
            <v>13550.05</v>
          </cell>
          <cell r="G190">
            <v>13550.05</v>
          </cell>
        </row>
        <row r="191">
          <cell r="A191">
            <v>35</v>
          </cell>
          <cell r="B191" t="str">
            <v>GILES</v>
          </cell>
          <cell r="C191">
            <v>2284.9</v>
          </cell>
          <cell r="D191">
            <v>2284.9</v>
          </cell>
          <cell r="F191">
            <v>2187.25</v>
          </cell>
          <cell r="G191">
            <v>2187.25</v>
          </cell>
        </row>
        <row r="192">
          <cell r="A192">
            <v>36</v>
          </cell>
          <cell r="B192" t="str">
            <v>GLOUCESTER</v>
          </cell>
          <cell r="C192">
            <v>5039.1499999999996</v>
          </cell>
          <cell r="D192">
            <v>5039.1499999999996</v>
          </cell>
          <cell r="F192">
            <v>4791.3999999999996</v>
          </cell>
          <cell r="G192">
            <v>4791.3999999999996</v>
          </cell>
        </row>
        <row r="193">
          <cell r="A193">
            <v>37</v>
          </cell>
          <cell r="B193" t="str">
            <v>GOOCHLAND</v>
          </cell>
          <cell r="C193">
            <v>2616</v>
          </cell>
          <cell r="D193">
            <v>2616</v>
          </cell>
          <cell r="F193">
            <v>2502.5499999999997</v>
          </cell>
          <cell r="G193">
            <v>2502.5499999999997</v>
          </cell>
        </row>
        <row r="194">
          <cell r="A194">
            <v>38</v>
          </cell>
          <cell r="B194" t="str">
            <v>GRAYSON</v>
          </cell>
          <cell r="C194">
            <v>1380.15</v>
          </cell>
          <cell r="D194">
            <v>1380.15</v>
          </cell>
          <cell r="F194">
            <v>1466.9</v>
          </cell>
          <cell r="G194">
            <v>1466.9</v>
          </cell>
        </row>
        <row r="195">
          <cell r="A195">
            <v>39</v>
          </cell>
          <cell r="B195" t="str">
            <v>GREENE</v>
          </cell>
          <cell r="C195">
            <v>2730.55</v>
          </cell>
          <cell r="D195">
            <v>2730.55</v>
          </cell>
          <cell r="F195">
            <v>2833.05</v>
          </cell>
          <cell r="G195">
            <v>2833.05</v>
          </cell>
        </row>
        <row r="196">
          <cell r="A196">
            <v>40</v>
          </cell>
          <cell r="B196" t="str">
            <v>GREENSVILLE</v>
          </cell>
          <cell r="C196">
            <v>1097.75</v>
          </cell>
          <cell r="D196">
            <v>1097.75</v>
          </cell>
          <cell r="F196">
            <v>1099.8999999999999</v>
          </cell>
          <cell r="G196">
            <v>1099.8999999999999</v>
          </cell>
        </row>
        <row r="197">
          <cell r="A197">
            <v>41</v>
          </cell>
          <cell r="B197" t="str">
            <v>HALIFAX</v>
          </cell>
          <cell r="C197">
            <v>4215.16</v>
          </cell>
          <cell r="D197">
            <v>4215.16</v>
          </cell>
          <cell r="F197">
            <v>4318.8500000000004</v>
          </cell>
          <cell r="G197">
            <v>4318.8500000000004</v>
          </cell>
        </row>
        <row r="198">
          <cell r="A198">
            <v>42</v>
          </cell>
          <cell r="B198" t="str">
            <v>HANOVER</v>
          </cell>
          <cell r="C198">
            <v>16995.199999999997</v>
          </cell>
          <cell r="D198">
            <v>16995.2</v>
          </cell>
          <cell r="F198">
            <v>16104.55</v>
          </cell>
          <cell r="G198">
            <v>16104.55</v>
          </cell>
        </row>
        <row r="199">
          <cell r="A199">
            <v>43</v>
          </cell>
          <cell r="B199" t="str">
            <v>HENRICO</v>
          </cell>
          <cell r="C199">
            <v>50018.2</v>
          </cell>
          <cell r="D199">
            <v>50018.2</v>
          </cell>
          <cell r="F199">
            <v>49103.25</v>
          </cell>
          <cell r="G199">
            <v>49103.25</v>
          </cell>
        </row>
        <row r="200">
          <cell r="A200">
            <v>44</v>
          </cell>
          <cell r="B200" t="str">
            <v>HENRY</v>
          </cell>
          <cell r="C200">
            <v>7077.25</v>
          </cell>
          <cell r="D200">
            <v>7077.25</v>
          </cell>
          <cell r="F200">
            <v>6713.55</v>
          </cell>
          <cell r="G200">
            <v>6713.55</v>
          </cell>
        </row>
        <row r="201">
          <cell r="A201">
            <v>45</v>
          </cell>
          <cell r="B201" t="str">
            <v>HIGHLAND</v>
          </cell>
          <cell r="C201">
            <v>183.5</v>
          </cell>
          <cell r="D201">
            <v>183.5</v>
          </cell>
          <cell r="F201">
            <v>173.3</v>
          </cell>
          <cell r="G201">
            <v>173.3</v>
          </cell>
        </row>
        <row r="202">
          <cell r="A202">
            <v>46</v>
          </cell>
          <cell r="B202" t="str">
            <v>ISLE OF WIGHT</v>
          </cell>
          <cell r="C202">
            <v>5535</v>
          </cell>
          <cell r="D202">
            <v>5535</v>
          </cell>
          <cell r="F202">
            <v>5388.4500000000007</v>
          </cell>
          <cell r="G202">
            <v>5388.4500000000007</v>
          </cell>
        </row>
        <row r="203">
          <cell r="A203">
            <v>47</v>
          </cell>
          <cell r="B203" t="str">
            <v>JAMES CITY</v>
          </cell>
          <cell r="C203">
            <v>10440.44</v>
          </cell>
          <cell r="D203">
            <v>10440.44</v>
          </cell>
          <cell r="F203">
            <v>9858.2000000000007</v>
          </cell>
          <cell r="G203">
            <v>9858.2000000000007</v>
          </cell>
        </row>
        <row r="204">
          <cell r="A204">
            <v>48</v>
          </cell>
          <cell r="B204" t="str">
            <v>KING GEORGE</v>
          </cell>
          <cell r="C204">
            <v>4355.95</v>
          </cell>
          <cell r="D204">
            <v>4355.95</v>
          </cell>
          <cell r="F204">
            <v>4223.1500000000005</v>
          </cell>
          <cell r="G204">
            <v>4223.1500000000005</v>
          </cell>
        </row>
        <row r="205">
          <cell r="A205">
            <v>49</v>
          </cell>
          <cell r="B205" t="str">
            <v>KING QUEEN</v>
          </cell>
          <cell r="C205">
            <v>568.68000000000006</v>
          </cell>
          <cell r="D205">
            <v>568.68000000000006</v>
          </cell>
          <cell r="F205">
            <v>815.55000000000007</v>
          </cell>
          <cell r="G205">
            <v>815.55000000000007</v>
          </cell>
        </row>
        <row r="206">
          <cell r="A206">
            <v>50</v>
          </cell>
          <cell r="B206" t="str">
            <v>KING WILLIAM</v>
          </cell>
          <cell r="C206">
            <v>2266.3000000000002</v>
          </cell>
          <cell r="D206">
            <v>2266.3000000000002</v>
          </cell>
          <cell r="F206">
            <v>1972.4499999999998</v>
          </cell>
          <cell r="G206">
            <v>1972.4499999999998</v>
          </cell>
        </row>
        <row r="207">
          <cell r="A207">
            <v>51</v>
          </cell>
          <cell r="B207" t="str">
            <v>LANCASTER</v>
          </cell>
          <cell r="C207">
            <v>952.4</v>
          </cell>
          <cell r="D207">
            <v>952.4</v>
          </cell>
          <cell r="F207">
            <v>928.2</v>
          </cell>
          <cell r="G207">
            <v>928.2</v>
          </cell>
        </row>
        <row r="208">
          <cell r="A208">
            <v>52</v>
          </cell>
          <cell r="B208" t="str">
            <v>LEE</v>
          </cell>
          <cell r="C208">
            <v>2961.6</v>
          </cell>
          <cell r="D208">
            <v>2961.6</v>
          </cell>
          <cell r="F208">
            <v>2840.95</v>
          </cell>
          <cell r="G208">
            <v>2840.95</v>
          </cell>
        </row>
        <row r="209">
          <cell r="A209">
            <v>53</v>
          </cell>
          <cell r="B209" t="str">
            <v>LOUDOUN</v>
          </cell>
          <cell r="C209">
            <v>87262.82</v>
          </cell>
          <cell r="D209">
            <v>87262.82</v>
          </cell>
          <cell r="F209">
            <v>82501.25</v>
          </cell>
          <cell r="G209">
            <v>82501.25</v>
          </cell>
        </row>
        <row r="210">
          <cell r="A210">
            <v>54</v>
          </cell>
          <cell r="B210" t="str">
            <v>LOUISA</v>
          </cell>
          <cell r="C210">
            <v>4755.8999999999996</v>
          </cell>
          <cell r="D210">
            <v>4755.8999999999996</v>
          </cell>
          <cell r="F210">
            <v>4820.1000000000004</v>
          </cell>
          <cell r="G210">
            <v>4820.1000000000004</v>
          </cell>
        </row>
        <row r="211">
          <cell r="A211">
            <v>55</v>
          </cell>
          <cell r="B211" t="str">
            <v>LUNENBURG</v>
          </cell>
          <cell r="C211">
            <v>1519.8</v>
          </cell>
          <cell r="D211">
            <v>1519.8</v>
          </cell>
          <cell r="F211">
            <v>1558.8999999999999</v>
          </cell>
          <cell r="G211">
            <v>1558.8999999999999</v>
          </cell>
        </row>
        <row r="212">
          <cell r="A212">
            <v>56</v>
          </cell>
          <cell r="B212" t="str">
            <v>MADISON</v>
          </cell>
          <cell r="C212">
            <v>1621.2</v>
          </cell>
          <cell r="D212">
            <v>1621.2</v>
          </cell>
          <cell r="F212">
            <v>1612.1</v>
          </cell>
          <cell r="G212">
            <v>1612.1</v>
          </cell>
        </row>
        <row r="213">
          <cell r="A213">
            <v>57</v>
          </cell>
          <cell r="B213" t="str">
            <v>MATHEWS</v>
          </cell>
          <cell r="C213">
            <v>1000.5</v>
          </cell>
          <cell r="D213">
            <v>1000.5</v>
          </cell>
          <cell r="F213">
            <v>881.2</v>
          </cell>
          <cell r="G213">
            <v>881.2</v>
          </cell>
        </row>
        <row r="214">
          <cell r="A214">
            <v>58</v>
          </cell>
          <cell r="B214" t="str">
            <v>MECKLENBURG</v>
          </cell>
          <cell r="C214">
            <v>3649.95</v>
          </cell>
          <cell r="D214">
            <v>3649.95</v>
          </cell>
          <cell r="F214">
            <v>3849.85</v>
          </cell>
          <cell r="G214">
            <v>3849.85</v>
          </cell>
        </row>
        <row r="215">
          <cell r="A215">
            <v>59</v>
          </cell>
          <cell r="B215" t="str">
            <v>MIDDLESEX</v>
          </cell>
          <cell r="C215">
            <v>1119.45</v>
          </cell>
          <cell r="D215">
            <v>1119.45</v>
          </cell>
          <cell r="F215">
            <v>1058.8</v>
          </cell>
          <cell r="G215">
            <v>1058.8</v>
          </cell>
        </row>
        <row r="216">
          <cell r="A216">
            <v>60</v>
          </cell>
          <cell r="B216" t="str">
            <v>MONTGOMERY</v>
          </cell>
          <cell r="C216">
            <v>9897.2000000000007</v>
          </cell>
          <cell r="D216">
            <v>9897.2000000000007</v>
          </cell>
          <cell r="F216">
            <v>9563.5499999999993</v>
          </cell>
          <cell r="G216">
            <v>9563.5499999999993</v>
          </cell>
        </row>
        <row r="217">
          <cell r="A217">
            <v>62</v>
          </cell>
          <cell r="B217" t="str">
            <v>NELSON</v>
          </cell>
          <cell r="C217">
            <v>1577.25</v>
          </cell>
          <cell r="D217">
            <v>1577.25</v>
          </cell>
          <cell r="F217">
            <v>1445.1999999999998</v>
          </cell>
          <cell r="G217">
            <v>1445.1999999999998</v>
          </cell>
        </row>
        <row r="218">
          <cell r="A218">
            <v>63</v>
          </cell>
          <cell r="B218" t="str">
            <v>NEW KENT</v>
          </cell>
          <cell r="C218">
            <v>3469.4</v>
          </cell>
          <cell r="D218">
            <v>3469.4</v>
          </cell>
          <cell r="F218">
            <v>3023.1499999999996</v>
          </cell>
          <cell r="G218">
            <v>3023.1499999999996</v>
          </cell>
        </row>
        <row r="219">
          <cell r="A219">
            <v>65</v>
          </cell>
          <cell r="B219" t="str">
            <v>NORTHAMPTON</v>
          </cell>
          <cell r="C219">
            <v>1408.8</v>
          </cell>
          <cell r="D219">
            <v>1408.8</v>
          </cell>
          <cell r="F219">
            <v>1291.55</v>
          </cell>
          <cell r="G219">
            <v>1291.55</v>
          </cell>
        </row>
        <row r="220">
          <cell r="A220">
            <v>66</v>
          </cell>
          <cell r="B220" t="str">
            <v>NORTHUMBERLAND</v>
          </cell>
          <cell r="C220">
            <v>1284.5</v>
          </cell>
          <cell r="D220">
            <v>1284.5</v>
          </cell>
          <cell r="F220">
            <v>1179.1999999999998</v>
          </cell>
          <cell r="G220">
            <v>1179.1999999999998</v>
          </cell>
        </row>
        <row r="221">
          <cell r="A221">
            <v>67</v>
          </cell>
          <cell r="B221" t="str">
            <v>NOTTOWAY</v>
          </cell>
          <cell r="C221">
            <v>1883</v>
          </cell>
          <cell r="D221">
            <v>1883</v>
          </cell>
          <cell r="F221">
            <v>1748.6499999999999</v>
          </cell>
          <cell r="G221">
            <v>1748.6499999999999</v>
          </cell>
        </row>
        <row r="222">
          <cell r="A222">
            <v>68</v>
          </cell>
          <cell r="B222" t="str">
            <v>ORANGE</v>
          </cell>
          <cell r="C222">
            <v>4628.75</v>
          </cell>
          <cell r="D222">
            <v>4628.75</v>
          </cell>
          <cell r="F222">
            <v>4666.25</v>
          </cell>
          <cell r="G222">
            <v>4666.25</v>
          </cell>
        </row>
        <row r="223">
          <cell r="A223">
            <v>69</v>
          </cell>
          <cell r="B223" t="str">
            <v>PAGE</v>
          </cell>
          <cell r="C223">
            <v>3133.7</v>
          </cell>
          <cell r="D223">
            <v>3133.7</v>
          </cell>
          <cell r="F223">
            <v>3073.4</v>
          </cell>
          <cell r="G223">
            <v>3073.4</v>
          </cell>
        </row>
        <row r="224">
          <cell r="A224">
            <v>70</v>
          </cell>
          <cell r="B224" t="str">
            <v>PATRICK</v>
          </cell>
          <cell r="C224">
            <v>1981.8500000000004</v>
          </cell>
          <cell r="D224">
            <v>1981.8500000000004</v>
          </cell>
          <cell r="F224">
            <v>2312.5</v>
          </cell>
          <cell r="G224">
            <v>2312.5</v>
          </cell>
        </row>
        <row r="225">
          <cell r="A225">
            <v>71</v>
          </cell>
          <cell r="B225" t="str">
            <v>PITTSYLVANIA</v>
          </cell>
          <cell r="C225">
            <v>8245.5199999999986</v>
          </cell>
          <cell r="D225">
            <v>8245.5199999999986</v>
          </cell>
          <cell r="F225">
            <v>7725.2000000000007</v>
          </cell>
          <cell r="G225">
            <v>7725.2000000000007</v>
          </cell>
        </row>
        <row r="226">
          <cell r="A226">
            <v>72</v>
          </cell>
          <cell r="B226" t="str">
            <v>POWHATAN</v>
          </cell>
          <cell r="C226">
            <v>4237.6499999999996</v>
          </cell>
          <cell r="D226">
            <v>4237.6499999999996</v>
          </cell>
          <cell r="F226">
            <v>4098.6000000000004</v>
          </cell>
          <cell r="G226">
            <v>4098.6000000000004</v>
          </cell>
        </row>
        <row r="227">
          <cell r="A227">
            <v>73</v>
          </cell>
          <cell r="B227" t="str">
            <v>PRINCE EDWARD</v>
          </cell>
          <cell r="C227">
            <v>1908.95</v>
          </cell>
          <cell r="D227">
            <v>1908.95</v>
          </cell>
          <cell r="F227">
            <v>1834</v>
          </cell>
          <cell r="G227">
            <v>1834</v>
          </cell>
        </row>
        <row r="228">
          <cell r="A228">
            <v>74</v>
          </cell>
          <cell r="B228" t="str">
            <v>PRINCE GEORGE</v>
          </cell>
          <cell r="C228">
            <v>6148.1</v>
          </cell>
          <cell r="D228">
            <v>6148.1</v>
          </cell>
          <cell r="F228">
            <v>5897.8</v>
          </cell>
          <cell r="G228">
            <v>5897.8</v>
          </cell>
        </row>
        <row r="229">
          <cell r="A229">
            <v>75</v>
          </cell>
          <cell r="B229" t="str">
            <v>PRINCE WILLIAM</v>
          </cell>
          <cell r="C229">
            <v>91548.6</v>
          </cell>
          <cell r="D229">
            <v>91548.6</v>
          </cell>
          <cell r="F229">
            <v>89031.85</v>
          </cell>
          <cell r="G229">
            <v>89031.85</v>
          </cell>
        </row>
        <row r="230">
          <cell r="A230">
            <v>77</v>
          </cell>
          <cell r="B230" t="str">
            <v>PULASKI</v>
          </cell>
          <cell r="C230">
            <v>3629.8</v>
          </cell>
          <cell r="D230">
            <v>3629.8</v>
          </cell>
          <cell r="F230">
            <v>3807.5</v>
          </cell>
          <cell r="G230">
            <v>3807.5</v>
          </cell>
        </row>
        <row r="231">
          <cell r="A231">
            <v>78</v>
          </cell>
          <cell r="B231" t="str">
            <v>RAPPAHANNOCK</v>
          </cell>
          <cell r="C231">
            <v>680.05</v>
          </cell>
          <cell r="D231">
            <v>680.05</v>
          </cell>
          <cell r="F231">
            <v>705.15000000000009</v>
          </cell>
          <cell r="G231">
            <v>705.15000000000009</v>
          </cell>
        </row>
        <row r="232">
          <cell r="A232">
            <v>79</v>
          </cell>
          <cell r="B232" t="str">
            <v>RICHMOND</v>
          </cell>
          <cell r="C232">
            <v>1274.9000000000001</v>
          </cell>
          <cell r="D232">
            <v>1274.9000000000001</v>
          </cell>
          <cell r="F232">
            <v>1212.5999999999999</v>
          </cell>
          <cell r="G232">
            <v>1212.5999999999999</v>
          </cell>
        </row>
        <row r="233">
          <cell r="A233">
            <v>80</v>
          </cell>
          <cell r="B233" t="str">
            <v>ROANOKE</v>
          </cell>
          <cell r="C233">
            <v>13549.2</v>
          </cell>
          <cell r="D233">
            <v>13549.2</v>
          </cell>
          <cell r="F233">
            <v>13087.400000000001</v>
          </cell>
          <cell r="G233">
            <v>13087.400000000001</v>
          </cell>
        </row>
        <row r="234">
          <cell r="A234">
            <v>81</v>
          </cell>
          <cell r="B234" t="str">
            <v>ROCKBRIDGE</v>
          </cell>
          <cell r="C234">
            <v>2592.9</v>
          </cell>
          <cell r="D234">
            <v>2592.9</v>
          </cell>
          <cell r="F234">
            <v>2397.6499999999996</v>
          </cell>
          <cell r="G234">
            <v>2397.6499999999996</v>
          </cell>
        </row>
        <row r="235">
          <cell r="A235">
            <v>82</v>
          </cell>
          <cell r="B235" t="str">
            <v>ROCKINGHAM</v>
          </cell>
          <cell r="C235">
            <v>11505.85</v>
          </cell>
          <cell r="D235">
            <v>11505.85</v>
          </cell>
          <cell r="F235">
            <v>10906.25</v>
          </cell>
          <cell r="G235">
            <v>10906.25</v>
          </cell>
        </row>
        <row r="236">
          <cell r="A236">
            <v>83</v>
          </cell>
          <cell r="B236" t="str">
            <v>RUSSELL</v>
          </cell>
          <cell r="C236">
            <v>3313.75</v>
          </cell>
          <cell r="D236">
            <v>3313.75</v>
          </cell>
          <cell r="F236">
            <v>3362.1</v>
          </cell>
          <cell r="G236">
            <v>3362.1</v>
          </cell>
        </row>
        <row r="237">
          <cell r="A237">
            <v>84</v>
          </cell>
          <cell r="B237" t="str">
            <v>SCOTT</v>
          </cell>
          <cell r="C237">
            <v>3317.25</v>
          </cell>
          <cell r="D237">
            <v>3317.25</v>
          </cell>
          <cell r="F237">
            <v>3349.6</v>
          </cell>
          <cell r="G237">
            <v>3349.6</v>
          </cell>
        </row>
        <row r="238">
          <cell r="A238">
            <v>85</v>
          </cell>
          <cell r="B238" t="str">
            <v>SHENANDOAH</v>
          </cell>
          <cell r="C238">
            <v>5754.35</v>
          </cell>
          <cell r="D238">
            <v>5754.35</v>
          </cell>
          <cell r="F238">
            <v>5471.6500000000005</v>
          </cell>
          <cell r="G238">
            <v>5471.6500000000005</v>
          </cell>
        </row>
        <row r="239">
          <cell r="A239">
            <v>86</v>
          </cell>
          <cell r="B239" t="str">
            <v>SMYTH</v>
          </cell>
          <cell r="C239">
            <v>3907.7</v>
          </cell>
          <cell r="D239">
            <v>3907.7</v>
          </cell>
          <cell r="F239">
            <v>3867.1</v>
          </cell>
          <cell r="G239">
            <v>3867.1</v>
          </cell>
        </row>
        <row r="240">
          <cell r="A240">
            <v>87</v>
          </cell>
          <cell r="B240" t="str">
            <v>SOUTHAMPTON</v>
          </cell>
          <cell r="C240">
            <v>2787.95</v>
          </cell>
          <cell r="D240">
            <v>2787.95</v>
          </cell>
          <cell r="F240">
            <v>2424.1</v>
          </cell>
          <cell r="G240">
            <v>2424.1</v>
          </cell>
        </row>
        <row r="241">
          <cell r="A241">
            <v>88</v>
          </cell>
          <cell r="B241" t="str">
            <v>SPOTSYLVANIA</v>
          </cell>
          <cell r="C241">
            <v>22886.2</v>
          </cell>
          <cell r="D241">
            <v>22886.2</v>
          </cell>
          <cell r="F241">
            <v>22602.3</v>
          </cell>
          <cell r="G241">
            <v>22602.3</v>
          </cell>
        </row>
        <row r="242">
          <cell r="A242">
            <v>89</v>
          </cell>
          <cell r="B242" t="str">
            <v>STAFFORD</v>
          </cell>
          <cell r="C242">
            <v>29985.8</v>
          </cell>
          <cell r="D242">
            <v>29985.8</v>
          </cell>
          <cell r="F242">
            <v>29424.6</v>
          </cell>
          <cell r="G242">
            <v>29424.6</v>
          </cell>
        </row>
        <row r="243">
          <cell r="A243">
            <v>90</v>
          </cell>
          <cell r="B243" t="str">
            <v>SURRY</v>
          </cell>
          <cell r="C243">
            <v>650.80000000000007</v>
          </cell>
          <cell r="D243">
            <v>650.79999999999995</v>
          </cell>
          <cell r="F243">
            <v>615.79999999999995</v>
          </cell>
          <cell r="G243">
            <v>615.79999999999995</v>
          </cell>
        </row>
        <row r="244">
          <cell r="A244">
            <v>91</v>
          </cell>
          <cell r="B244" t="str">
            <v>SUSSEX</v>
          </cell>
          <cell r="C244">
            <v>1054.9000000000001</v>
          </cell>
          <cell r="D244">
            <v>1054.9000000000001</v>
          </cell>
          <cell r="F244">
            <v>992.40000000000009</v>
          </cell>
          <cell r="G244">
            <v>992.40000000000009</v>
          </cell>
        </row>
        <row r="245">
          <cell r="A245">
            <v>92</v>
          </cell>
          <cell r="B245" t="str">
            <v>TAZEWELL</v>
          </cell>
          <cell r="C245">
            <v>5030.45</v>
          </cell>
          <cell r="D245">
            <v>5030.45</v>
          </cell>
          <cell r="F245">
            <v>5231</v>
          </cell>
          <cell r="G245">
            <v>5231</v>
          </cell>
        </row>
        <row r="246">
          <cell r="A246">
            <v>93</v>
          </cell>
          <cell r="B246" t="str">
            <v>WARREN</v>
          </cell>
          <cell r="C246">
            <v>4985.05</v>
          </cell>
          <cell r="D246">
            <v>4985.05</v>
          </cell>
          <cell r="F246">
            <v>4964.3500000000004</v>
          </cell>
          <cell r="G246">
            <v>4964.3500000000004</v>
          </cell>
        </row>
        <row r="247">
          <cell r="A247">
            <v>94</v>
          </cell>
          <cell r="B247" t="str">
            <v>WASHINGTON</v>
          </cell>
          <cell r="C247">
            <v>6601.95</v>
          </cell>
          <cell r="D247">
            <v>6601.95</v>
          </cell>
          <cell r="F247">
            <v>6477.75</v>
          </cell>
          <cell r="G247">
            <v>6477.75</v>
          </cell>
        </row>
        <row r="248">
          <cell r="A248">
            <v>95</v>
          </cell>
          <cell r="B248" t="str">
            <v>WESTMORELAND</v>
          </cell>
          <cell r="C248">
            <v>1606.45</v>
          </cell>
          <cell r="D248">
            <v>1606.45</v>
          </cell>
          <cell r="F248">
            <v>1413.8</v>
          </cell>
          <cell r="G248">
            <v>1413.8</v>
          </cell>
        </row>
        <row r="249">
          <cell r="A249">
            <v>96</v>
          </cell>
          <cell r="B249" t="str">
            <v>WISE</v>
          </cell>
          <cell r="C249">
            <v>5203.7</v>
          </cell>
          <cell r="D249">
            <v>5203.7</v>
          </cell>
          <cell r="F249">
            <v>5086</v>
          </cell>
          <cell r="G249">
            <v>5086</v>
          </cell>
        </row>
        <row r="250">
          <cell r="A250">
            <v>97</v>
          </cell>
          <cell r="B250" t="str">
            <v>WYTHE</v>
          </cell>
          <cell r="C250">
            <v>3728.2</v>
          </cell>
          <cell r="D250">
            <v>3728.2</v>
          </cell>
          <cell r="F250">
            <v>3663.05</v>
          </cell>
          <cell r="G250">
            <v>3663.05</v>
          </cell>
        </row>
        <row r="251">
          <cell r="A251">
            <v>98</v>
          </cell>
          <cell r="B251" t="str">
            <v>YORK</v>
          </cell>
          <cell r="C251">
            <v>13023.1</v>
          </cell>
          <cell r="D251">
            <v>13023.1</v>
          </cell>
          <cell r="F251">
            <v>12420.8</v>
          </cell>
          <cell r="G251">
            <v>12420.8</v>
          </cell>
        </row>
        <row r="252">
          <cell r="A252">
            <v>101</v>
          </cell>
          <cell r="B252" t="str">
            <v>ALEXANDRIA</v>
          </cell>
          <cell r="C252">
            <v>16218.45</v>
          </cell>
          <cell r="D252">
            <v>16218.45</v>
          </cell>
          <cell r="F252">
            <v>15439.900000000001</v>
          </cell>
          <cell r="G252">
            <v>15439.900000000001</v>
          </cell>
        </row>
        <row r="253">
          <cell r="A253">
            <v>102</v>
          </cell>
          <cell r="B253" t="str">
            <v>BRISTOL</v>
          </cell>
          <cell r="C253">
            <v>2112</v>
          </cell>
          <cell r="D253">
            <v>2112</v>
          </cell>
          <cell r="F253">
            <v>2083.35</v>
          </cell>
          <cell r="G253">
            <v>2083.35</v>
          </cell>
        </row>
        <row r="254">
          <cell r="A254">
            <v>103</v>
          </cell>
          <cell r="B254" t="str">
            <v>BUENA VISTA</v>
          </cell>
          <cell r="C254">
            <v>769</v>
          </cell>
          <cell r="D254">
            <v>769</v>
          </cell>
          <cell r="F254">
            <v>823.40000000000009</v>
          </cell>
          <cell r="G254">
            <v>823.40000000000009</v>
          </cell>
        </row>
        <row r="255">
          <cell r="A255">
            <v>104</v>
          </cell>
          <cell r="B255" t="str">
            <v>CHARLOTTESVILLE</v>
          </cell>
          <cell r="C255">
            <v>4336.25</v>
          </cell>
          <cell r="D255">
            <v>4336.25</v>
          </cell>
          <cell r="F255">
            <v>3957.25</v>
          </cell>
          <cell r="G255">
            <v>3957.25</v>
          </cell>
        </row>
        <row r="256">
          <cell r="A256">
            <v>106</v>
          </cell>
          <cell r="B256" t="str">
            <v>COLONIAL HEIGHTS</v>
          </cell>
          <cell r="C256">
            <v>2832.15</v>
          </cell>
          <cell r="D256">
            <v>2832.15</v>
          </cell>
          <cell r="F256">
            <v>2693.35</v>
          </cell>
          <cell r="G256">
            <v>2693.35</v>
          </cell>
        </row>
        <row r="257">
          <cell r="A257">
            <v>107</v>
          </cell>
          <cell r="B257" t="str">
            <v>COVINGTON</v>
          </cell>
          <cell r="C257">
            <v>1029.95</v>
          </cell>
          <cell r="D257">
            <v>1029.95</v>
          </cell>
          <cell r="F257">
            <v>940.15000000000009</v>
          </cell>
          <cell r="G257">
            <v>940.15000000000009</v>
          </cell>
        </row>
        <row r="258">
          <cell r="A258">
            <v>108</v>
          </cell>
          <cell r="B258" t="str">
            <v>DANVILLE</v>
          </cell>
          <cell r="C258">
            <v>5022.75</v>
          </cell>
          <cell r="D258">
            <v>5022.75</v>
          </cell>
          <cell r="F258">
            <v>5336.5</v>
          </cell>
          <cell r="G258">
            <v>5336.5</v>
          </cell>
        </row>
        <row r="259">
          <cell r="A259">
            <v>109</v>
          </cell>
          <cell r="B259" t="str">
            <v>FALLS CHURCH</v>
          </cell>
          <cell r="C259">
            <v>2585.1</v>
          </cell>
          <cell r="D259">
            <v>2585.1</v>
          </cell>
          <cell r="F259">
            <v>2436.85</v>
          </cell>
          <cell r="G259">
            <v>2436.85</v>
          </cell>
        </row>
        <row r="260">
          <cell r="A260">
            <v>110</v>
          </cell>
          <cell r="B260" t="str">
            <v>FREDERICKSBURG</v>
          </cell>
          <cell r="C260">
            <v>3695.6</v>
          </cell>
          <cell r="D260">
            <v>3695.6</v>
          </cell>
          <cell r="F260">
            <v>3425.7</v>
          </cell>
          <cell r="G260">
            <v>3425.7</v>
          </cell>
        </row>
        <row r="261">
          <cell r="A261">
            <v>111</v>
          </cell>
          <cell r="B261" t="str">
            <v>GALAX</v>
          </cell>
          <cell r="C261">
            <v>1312.9</v>
          </cell>
          <cell r="D261">
            <v>1312.9</v>
          </cell>
          <cell r="F261">
            <v>1275.6499999999999</v>
          </cell>
          <cell r="G261">
            <v>1275.6499999999999</v>
          </cell>
        </row>
        <row r="262">
          <cell r="A262">
            <v>112</v>
          </cell>
          <cell r="B262" t="str">
            <v>HAMPTON</v>
          </cell>
          <cell r="C262">
            <v>18044.7</v>
          </cell>
          <cell r="D262">
            <v>18044.7</v>
          </cell>
          <cell r="F262">
            <v>18813.099999999999</v>
          </cell>
          <cell r="G262">
            <v>18813.099999999999</v>
          </cell>
        </row>
        <row r="263">
          <cell r="A263">
            <v>113</v>
          </cell>
          <cell r="B263" t="str">
            <v>HARRISONBURG</v>
          </cell>
          <cell r="C263">
            <v>6343.05</v>
          </cell>
          <cell r="D263">
            <v>6343.05</v>
          </cell>
          <cell r="F263">
            <v>6206.7000000000007</v>
          </cell>
          <cell r="G263">
            <v>6206.7000000000007</v>
          </cell>
        </row>
        <row r="264">
          <cell r="A264">
            <v>114</v>
          </cell>
          <cell r="B264" t="str">
            <v>HOPEWELL</v>
          </cell>
          <cell r="C264">
            <v>4082.8</v>
          </cell>
          <cell r="D264">
            <v>4082.8</v>
          </cell>
          <cell r="F264">
            <v>3811.0499999999997</v>
          </cell>
          <cell r="G264">
            <v>3811.0499999999997</v>
          </cell>
        </row>
        <row r="265">
          <cell r="A265">
            <v>115</v>
          </cell>
          <cell r="B265" t="str">
            <v>LYNCHBURG</v>
          </cell>
          <cell r="C265">
            <v>7580.25</v>
          </cell>
          <cell r="D265">
            <v>7580.25</v>
          </cell>
          <cell r="F265">
            <v>7486</v>
          </cell>
          <cell r="G265">
            <v>7486</v>
          </cell>
        </row>
        <row r="266">
          <cell r="A266">
            <v>116</v>
          </cell>
          <cell r="B266" t="str">
            <v>MARTINSVILLE</v>
          </cell>
          <cell r="C266">
            <v>1587.3999999999999</v>
          </cell>
          <cell r="D266">
            <v>1587.4</v>
          </cell>
          <cell r="F266">
            <v>1753.65</v>
          </cell>
          <cell r="G266">
            <v>1753.65</v>
          </cell>
        </row>
        <row r="267">
          <cell r="A267">
            <v>117</v>
          </cell>
          <cell r="B267" t="str">
            <v>NEWPORT NEWS</v>
          </cell>
          <cell r="C267">
            <v>26919.5</v>
          </cell>
          <cell r="D267">
            <v>26919.5</v>
          </cell>
          <cell r="F267">
            <v>25759.399999999998</v>
          </cell>
          <cell r="G267">
            <v>25759.399999999998</v>
          </cell>
        </row>
        <row r="268">
          <cell r="A268">
            <v>118</v>
          </cell>
          <cell r="B268" t="str">
            <v>NORFOLK</v>
          </cell>
          <cell r="C268">
            <v>26222.35</v>
          </cell>
          <cell r="D268">
            <v>26222.35</v>
          </cell>
          <cell r="F268">
            <v>26078.149999999998</v>
          </cell>
          <cell r="G268">
            <v>26078.149999999998</v>
          </cell>
        </row>
        <row r="269">
          <cell r="A269">
            <v>119</v>
          </cell>
          <cell r="B269" t="str">
            <v>NORTON</v>
          </cell>
          <cell r="C269">
            <v>822.5</v>
          </cell>
          <cell r="D269">
            <v>822.5</v>
          </cell>
          <cell r="F269">
            <v>816.7</v>
          </cell>
          <cell r="G269">
            <v>816.7</v>
          </cell>
        </row>
        <row r="270">
          <cell r="A270">
            <v>120</v>
          </cell>
          <cell r="B270" t="str">
            <v>PETERSBURG</v>
          </cell>
          <cell r="C270">
            <v>3750.4</v>
          </cell>
          <cell r="D270">
            <v>3750.4</v>
          </cell>
          <cell r="F270">
            <v>3700.35</v>
          </cell>
          <cell r="G270">
            <v>3700.35</v>
          </cell>
        </row>
        <row r="271">
          <cell r="A271">
            <v>121</v>
          </cell>
          <cell r="B271" t="str">
            <v>PORTSMOUTH</v>
          </cell>
          <cell r="C271">
            <v>12556.5</v>
          </cell>
          <cell r="D271">
            <v>12556.5</v>
          </cell>
          <cell r="F271">
            <v>12794.15</v>
          </cell>
          <cell r="G271">
            <v>12794.15</v>
          </cell>
        </row>
        <row r="272">
          <cell r="A272">
            <v>122</v>
          </cell>
          <cell r="B272" t="str">
            <v>RADFORD</v>
          </cell>
          <cell r="C272">
            <v>1686.25</v>
          </cell>
          <cell r="D272">
            <v>1686.25</v>
          </cell>
          <cell r="F272">
            <v>2465.25</v>
          </cell>
          <cell r="G272">
            <v>2465.25</v>
          </cell>
        </row>
        <row r="273">
          <cell r="A273">
            <v>123</v>
          </cell>
          <cell r="B273" t="str">
            <v>RICHMOND CITY</v>
          </cell>
          <cell r="C273">
            <v>22402.05</v>
          </cell>
          <cell r="D273">
            <v>22402.05</v>
          </cell>
          <cell r="F273">
            <v>26692.6</v>
          </cell>
          <cell r="G273">
            <v>26692.6</v>
          </cell>
        </row>
        <row r="274">
          <cell r="A274">
            <v>124</v>
          </cell>
          <cell r="B274" t="str">
            <v>ROANOKE CITY</v>
          </cell>
          <cell r="C274">
            <v>12979.9</v>
          </cell>
          <cell r="D274">
            <v>12979.9</v>
          </cell>
          <cell r="F274">
            <v>13044.3</v>
          </cell>
          <cell r="G274">
            <v>13044.3</v>
          </cell>
        </row>
        <row r="275">
          <cell r="A275">
            <v>126</v>
          </cell>
          <cell r="B275" t="str">
            <v>STAUNTON</v>
          </cell>
          <cell r="C275">
            <v>2602.6</v>
          </cell>
          <cell r="D275">
            <v>2602.6</v>
          </cell>
          <cell r="F275">
            <v>2495.4499999999998</v>
          </cell>
          <cell r="G275">
            <v>2495.4499999999998</v>
          </cell>
        </row>
        <row r="276">
          <cell r="A276">
            <v>127</v>
          </cell>
          <cell r="B276" t="str">
            <v>SUFFOLK</v>
          </cell>
          <cell r="C276">
            <v>13581</v>
          </cell>
          <cell r="D276">
            <v>13581</v>
          </cell>
          <cell r="F276">
            <v>13518.5</v>
          </cell>
          <cell r="G276">
            <v>13518.5</v>
          </cell>
        </row>
        <row r="277">
          <cell r="A277">
            <v>128</v>
          </cell>
          <cell r="B277" t="str">
            <v>VIRGINIA BEACH</v>
          </cell>
          <cell r="C277">
            <v>65382</v>
          </cell>
          <cell r="D277">
            <v>65382</v>
          </cell>
          <cell r="F277">
            <v>63693.35</v>
          </cell>
          <cell r="G277">
            <v>63693.35</v>
          </cell>
        </row>
        <row r="278">
          <cell r="A278">
            <v>130</v>
          </cell>
          <cell r="B278" t="str">
            <v>WAYNESBORO</v>
          </cell>
          <cell r="C278">
            <v>2697.9</v>
          </cell>
          <cell r="D278">
            <v>2697.9</v>
          </cell>
          <cell r="F278">
            <v>2671.35</v>
          </cell>
          <cell r="G278">
            <v>2671.35</v>
          </cell>
        </row>
        <row r="279">
          <cell r="A279">
            <v>131</v>
          </cell>
          <cell r="B279" t="str">
            <v>WILLIAMSBURG</v>
          </cell>
          <cell r="C279">
            <v>1140.5</v>
          </cell>
          <cell r="D279">
            <v>1140.5</v>
          </cell>
          <cell r="F279">
            <v>928.45</v>
          </cell>
          <cell r="G279">
            <v>928.45</v>
          </cell>
        </row>
        <row r="280">
          <cell r="A280">
            <v>132</v>
          </cell>
          <cell r="B280" t="str">
            <v>WINCHESTER</v>
          </cell>
          <cell r="C280">
            <v>4094.55</v>
          </cell>
          <cell r="D280">
            <v>4094.55</v>
          </cell>
          <cell r="F280">
            <v>4168.7000000000007</v>
          </cell>
          <cell r="G280">
            <v>4168.7000000000007</v>
          </cell>
        </row>
        <row r="281">
          <cell r="A281">
            <v>134</v>
          </cell>
          <cell r="B281" t="str">
            <v>FAIRFAX CITY</v>
          </cell>
          <cell r="C281">
            <v>2897.82</v>
          </cell>
          <cell r="D281">
            <v>2897.82</v>
          </cell>
          <cell r="F281">
            <v>2810.3</v>
          </cell>
          <cell r="G281">
            <v>2810.3</v>
          </cell>
        </row>
        <row r="282">
          <cell r="A282">
            <v>135</v>
          </cell>
          <cell r="B282" t="str">
            <v>FRANKLIN CITY</v>
          </cell>
          <cell r="C282">
            <v>938.7</v>
          </cell>
          <cell r="D282">
            <v>938.7</v>
          </cell>
          <cell r="F282">
            <v>967.4</v>
          </cell>
          <cell r="G282">
            <v>967.4</v>
          </cell>
        </row>
        <row r="283">
          <cell r="A283">
            <v>136</v>
          </cell>
          <cell r="B283" t="str">
            <v>CHESAPEAKE CITY</v>
          </cell>
          <cell r="C283">
            <v>40505.5</v>
          </cell>
          <cell r="D283">
            <v>40505.5</v>
          </cell>
          <cell r="F283">
            <v>39219.399999999994</v>
          </cell>
          <cell r="G283">
            <v>39219.399999999994</v>
          </cell>
        </row>
        <row r="284">
          <cell r="A284">
            <v>137</v>
          </cell>
          <cell r="B284" t="str">
            <v>LEXINGTON</v>
          </cell>
          <cell r="C284">
            <v>697</v>
          </cell>
          <cell r="D284">
            <v>697</v>
          </cell>
          <cell r="F284">
            <v>605.40000000000009</v>
          </cell>
          <cell r="G284">
            <v>605.40000000000009</v>
          </cell>
        </row>
        <row r="285">
          <cell r="A285">
            <v>138</v>
          </cell>
          <cell r="B285" t="str">
            <v>EMPORIA</v>
          </cell>
          <cell r="C285">
            <v>828.2</v>
          </cell>
          <cell r="D285">
            <v>828.2</v>
          </cell>
          <cell r="F285">
            <v>844.6</v>
          </cell>
          <cell r="G285">
            <v>844.6</v>
          </cell>
        </row>
        <row r="286">
          <cell r="A286">
            <v>139</v>
          </cell>
          <cell r="B286" t="str">
            <v>SALEM</v>
          </cell>
          <cell r="C286">
            <v>3938.5</v>
          </cell>
          <cell r="D286">
            <v>3938.5</v>
          </cell>
          <cell r="F286">
            <v>3669.85</v>
          </cell>
          <cell r="G286">
            <v>3669.85</v>
          </cell>
        </row>
        <row r="287">
          <cell r="A287">
            <v>140</v>
          </cell>
          <cell r="B287" t="str">
            <v>BEDFORD CITY</v>
          </cell>
          <cell r="C287">
            <v>0</v>
          </cell>
          <cell r="D287">
            <v>0</v>
          </cell>
          <cell r="F287">
            <v>0</v>
          </cell>
          <cell r="G287">
            <v>0</v>
          </cell>
        </row>
        <row r="288">
          <cell r="A288">
            <v>142</v>
          </cell>
          <cell r="B288" t="str">
            <v>POQUOSON</v>
          </cell>
          <cell r="C288">
            <v>2149.6999999999998</v>
          </cell>
          <cell r="D288">
            <v>2149.6999999999998</v>
          </cell>
          <cell r="F288">
            <v>2068.8999999999996</v>
          </cell>
          <cell r="G288">
            <v>2068.8999999999996</v>
          </cell>
        </row>
        <row r="289">
          <cell r="A289">
            <v>143</v>
          </cell>
          <cell r="B289" t="str">
            <v>MANASSAS CITY</v>
          </cell>
          <cell r="C289">
            <v>7437.95</v>
          </cell>
          <cell r="D289">
            <v>7437.95</v>
          </cell>
          <cell r="F289">
            <v>7350.75</v>
          </cell>
          <cell r="G289">
            <v>7350.75</v>
          </cell>
        </row>
        <row r="290">
          <cell r="A290">
            <v>144</v>
          </cell>
          <cell r="B290" t="str">
            <v>MANASSAS PARK</v>
          </cell>
          <cell r="C290">
            <v>3700.5</v>
          </cell>
          <cell r="D290">
            <v>3700.5</v>
          </cell>
          <cell r="F290">
            <v>3337.2</v>
          </cell>
          <cell r="G290">
            <v>3337.2</v>
          </cell>
        </row>
        <row r="291">
          <cell r="A291">
            <v>202</v>
          </cell>
          <cell r="B291" t="str">
            <v>COLONIAL BEACH</v>
          </cell>
          <cell r="C291">
            <v>689.4</v>
          </cell>
          <cell r="D291">
            <v>689.4</v>
          </cell>
          <cell r="F291">
            <v>560.79999999999995</v>
          </cell>
          <cell r="G291">
            <v>560.79999999999995</v>
          </cell>
        </row>
        <row r="292">
          <cell r="A292">
            <v>207</v>
          </cell>
          <cell r="B292" t="str">
            <v>WEST POINT</v>
          </cell>
          <cell r="C292">
            <v>839.95</v>
          </cell>
          <cell r="D292">
            <v>839.95</v>
          </cell>
          <cell r="F292">
            <v>792.9</v>
          </cell>
          <cell r="G292">
            <v>792.9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154">
          <cell r="A154">
            <v>1</v>
          </cell>
          <cell r="B154" t="str">
            <v>ACCOMACK</v>
          </cell>
          <cell r="C154">
            <v>16829694</v>
          </cell>
          <cell r="D154">
            <v>5661529.0395662664</v>
          </cell>
          <cell r="E154">
            <v>332958</v>
          </cell>
          <cell r="F154">
            <v>346993</v>
          </cell>
          <cell r="G154">
            <v>161104</v>
          </cell>
          <cell r="H154">
            <v>1942541</v>
          </cell>
          <cell r="I154">
            <v>876777</v>
          </cell>
          <cell r="J154">
            <v>2357694</v>
          </cell>
          <cell r="K154">
            <v>1009998</v>
          </cell>
          <cell r="L154">
            <v>71257</v>
          </cell>
          <cell r="M154">
            <v>643784</v>
          </cell>
          <cell r="N154">
            <v>67529</v>
          </cell>
          <cell r="O154">
            <v>0</v>
          </cell>
          <cell r="P154">
            <v>1123890</v>
          </cell>
          <cell r="Q154">
            <v>0</v>
          </cell>
          <cell r="R154">
            <v>426065</v>
          </cell>
          <cell r="S154">
            <v>1464469</v>
          </cell>
          <cell r="T154">
            <v>30000</v>
          </cell>
          <cell r="U154">
            <v>336000</v>
          </cell>
          <cell r="V154">
            <v>0</v>
          </cell>
          <cell r="W154">
            <v>0</v>
          </cell>
          <cell r="X154">
            <v>0</v>
          </cell>
          <cell r="Y154">
            <v>0</v>
          </cell>
          <cell r="Z154">
            <v>0</v>
          </cell>
          <cell r="AA154">
            <v>0</v>
          </cell>
          <cell r="AB154">
            <v>25231</v>
          </cell>
          <cell r="AC154">
            <v>13596</v>
          </cell>
          <cell r="AD154">
            <v>0</v>
          </cell>
          <cell r="AE154">
            <v>0</v>
          </cell>
          <cell r="AG154">
            <v>0</v>
          </cell>
          <cell r="AI154">
            <v>1413562</v>
          </cell>
          <cell r="AJ154">
            <v>0</v>
          </cell>
          <cell r="AK154">
            <v>0</v>
          </cell>
          <cell r="AM154">
            <v>1560</v>
          </cell>
          <cell r="AN154">
            <v>0</v>
          </cell>
          <cell r="AO154">
            <v>841673</v>
          </cell>
          <cell r="AP154">
            <v>0</v>
          </cell>
          <cell r="AQ154">
            <v>129555</v>
          </cell>
          <cell r="AR154">
            <v>6754</v>
          </cell>
          <cell r="AS154">
            <v>998957</v>
          </cell>
          <cell r="AT154">
            <v>21994.94</v>
          </cell>
          <cell r="AU154">
            <v>109348</v>
          </cell>
          <cell r="AV154">
            <v>1252542</v>
          </cell>
          <cell r="AW154">
            <v>0</v>
          </cell>
          <cell r="AX154">
            <v>16772</v>
          </cell>
          <cell r="AY154">
            <v>241382.40000000002</v>
          </cell>
          <cell r="AZ154">
            <v>62296</v>
          </cell>
          <cell r="BA154">
            <v>0</v>
          </cell>
          <cell r="BB154">
            <v>0</v>
          </cell>
          <cell r="BC154">
            <v>0</v>
          </cell>
          <cell r="BD154">
            <v>0</v>
          </cell>
          <cell r="BE154">
            <v>7357</v>
          </cell>
          <cell r="BF154">
            <v>1637851</v>
          </cell>
        </row>
        <row r="155">
          <cell r="A155">
            <v>2</v>
          </cell>
          <cell r="B155" t="str">
            <v>ALBEMARLE</v>
          </cell>
          <cell r="C155">
            <v>23442438</v>
          </cell>
          <cell r="D155">
            <v>18359797.463500291</v>
          </cell>
          <cell r="E155">
            <v>508933</v>
          </cell>
          <cell r="F155">
            <v>388317</v>
          </cell>
          <cell r="G155">
            <v>246250</v>
          </cell>
          <cell r="H155">
            <v>3182308</v>
          </cell>
          <cell r="I155">
            <v>535120</v>
          </cell>
          <cell r="J155">
            <v>3357525</v>
          </cell>
          <cell r="K155">
            <v>1439616</v>
          </cell>
          <cell r="L155">
            <v>99447</v>
          </cell>
          <cell r="M155">
            <v>525424</v>
          </cell>
          <cell r="N155">
            <v>111086</v>
          </cell>
          <cell r="O155">
            <v>0</v>
          </cell>
          <cell r="P155">
            <v>1577050</v>
          </cell>
          <cell r="Q155">
            <v>0</v>
          </cell>
          <cell r="R155">
            <v>891808</v>
          </cell>
          <cell r="S155">
            <v>385664</v>
          </cell>
          <cell r="T155">
            <v>82500</v>
          </cell>
          <cell r="U155">
            <v>700000</v>
          </cell>
          <cell r="V155">
            <v>44551.546540451964</v>
          </cell>
          <cell r="W155">
            <v>0</v>
          </cell>
          <cell r="X155">
            <v>0</v>
          </cell>
          <cell r="Y155">
            <v>0</v>
          </cell>
          <cell r="Z155">
            <v>0</v>
          </cell>
          <cell r="AA155">
            <v>0</v>
          </cell>
          <cell r="AB155">
            <v>53564</v>
          </cell>
          <cell r="AC155">
            <v>8454</v>
          </cell>
          <cell r="AD155">
            <v>99405</v>
          </cell>
          <cell r="AE155">
            <v>809889</v>
          </cell>
          <cell r="AG155">
            <v>0</v>
          </cell>
          <cell r="AI155">
            <v>2081755</v>
          </cell>
          <cell r="AJ155">
            <v>0</v>
          </cell>
          <cell r="AK155">
            <v>0</v>
          </cell>
          <cell r="AM155">
            <v>85279</v>
          </cell>
          <cell r="AN155">
            <v>0</v>
          </cell>
          <cell r="AO155">
            <v>221653</v>
          </cell>
          <cell r="AP155">
            <v>0</v>
          </cell>
          <cell r="AQ155">
            <v>233540</v>
          </cell>
          <cell r="AR155">
            <v>8555</v>
          </cell>
          <cell r="AS155">
            <v>488344</v>
          </cell>
          <cell r="AT155">
            <v>0</v>
          </cell>
          <cell r="AU155">
            <v>68862</v>
          </cell>
          <cell r="AV155">
            <v>1914533</v>
          </cell>
          <cell r="AW155">
            <v>0</v>
          </cell>
          <cell r="AX155">
            <v>25159</v>
          </cell>
          <cell r="AY155">
            <v>1044045.4500000001</v>
          </cell>
          <cell r="AZ155">
            <v>13805</v>
          </cell>
          <cell r="BA155">
            <v>0</v>
          </cell>
          <cell r="BB155">
            <v>0</v>
          </cell>
          <cell r="BC155">
            <v>0</v>
          </cell>
          <cell r="BD155">
            <v>0</v>
          </cell>
          <cell r="BE155">
            <v>18219</v>
          </cell>
          <cell r="BF155">
            <v>0</v>
          </cell>
        </row>
        <row r="156">
          <cell r="A156">
            <v>3</v>
          </cell>
          <cell r="B156" t="str">
            <v>ALLEGHANY</v>
          </cell>
          <cell r="C156">
            <v>6787012</v>
          </cell>
          <cell r="D156">
            <v>2438903.5075547528</v>
          </cell>
          <cell r="E156">
            <v>136652</v>
          </cell>
          <cell r="F156">
            <v>282282</v>
          </cell>
          <cell r="G156">
            <v>67392</v>
          </cell>
          <cell r="H156">
            <v>759109</v>
          </cell>
          <cell r="I156">
            <v>291183</v>
          </cell>
          <cell r="J156">
            <v>961284</v>
          </cell>
          <cell r="K156">
            <v>411979</v>
          </cell>
          <cell r="L156">
            <v>29245</v>
          </cell>
          <cell r="M156">
            <v>8245</v>
          </cell>
          <cell r="N156">
            <v>21916</v>
          </cell>
          <cell r="O156">
            <v>0</v>
          </cell>
          <cell r="P156">
            <v>453970</v>
          </cell>
          <cell r="Q156">
            <v>91154</v>
          </cell>
          <cell r="R156">
            <v>351812</v>
          </cell>
          <cell r="S156">
            <v>351818</v>
          </cell>
          <cell r="T156">
            <v>22500</v>
          </cell>
          <cell r="U156">
            <v>232000</v>
          </cell>
          <cell r="V156">
            <v>3246.3291325420942</v>
          </cell>
          <cell r="W156">
            <v>0</v>
          </cell>
          <cell r="X156">
            <v>0</v>
          </cell>
          <cell r="Y156">
            <v>0</v>
          </cell>
          <cell r="Z156">
            <v>0</v>
          </cell>
          <cell r="AA156">
            <v>0</v>
          </cell>
          <cell r="AB156">
            <v>8633</v>
          </cell>
          <cell r="AC156">
            <v>3327</v>
          </cell>
          <cell r="AD156">
            <v>0</v>
          </cell>
          <cell r="AE156">
            <v>0</v>
          </cell>
          <cell r="AG156">
            <v>0</v>
          </cell>
          <cell r="AH156">
            <v>1200000</v>
          </cell>
          <cell r="AI156">
            <v>0</v>
          </cell>
          <cell r="AJ156">
            <v>0</v>
          </cell>
          <cell r="AK156">
            <v>0</v>
          </cell>
          <cell r="AM156">
            <v>14321</v>
          </cell>
          <cell r="AN156">
            <v>0</v>
          </cell>
          <cell r="AO156">
            <v>202200</v>
          </cell>
          <cell r="AP156">
            <v>0</v>
          </cell>
          <cell r="AQ156">
            <v>56163</v>
          </cell>
          <cell r="AR156">
            <v>1801</v>
          </cell>
          <cell r="AS156">
            <v>340930</v>
          </cell>
          <cell r="AT156">
            <v>0</v>
          </cell>
          <cell r="AU156">
            <v>30946</v>
          </cell>
          <cell r="AV156">
            <v>514067</v>
          </cell>
          <cell r="AW156">
            <v>0</v>
          </cell>
          <cell r="AX156">
            <v>8386</v>
          </cell>
          <cell r="AY156">
            <v>268417.8</v>
          </cell>
          <cell r="AZ156">
            <v>46329</v>
          </cell>
          <cell r="BA156">
            <v>0</v>
          </cell>
          <cell r="BB156">
            <v>0</v>
          </cell>
          <cell r="BC156">
            <v>0</v>
          </cell>
          <cell r="BD156">
            <v>0</v>
          </cell>
          <cell r="BE156">
            <v>6763</v>
          </cell>
          <cell r="BF156">
            <v>0</v>
          </cell>
        </row>
        <row r="157">
          <cell r="A157">
            <v>4</v>
          </cell>
          <cell r="B157" t="str">
            <v>AMELIA</v>
          </cell>
          <cell r="C157">
            <v>5185207</v>
          </cell>
          <cell r="D157">
            <v>2326520.7266892549</v>
          </cell>
          <cell r="E157">
            <v>106537</v>
          </cell>
          <cell r="F157">
            <v>140768</v>
          </cell>
          <cell r="G157">
            <v>52540</v>
          </cell>
          <cell r="H157">
            <v>699874</v>
          </cell>
          <cell r="I157">
            <v>182403</v>
          </cell>
          <cell r="J157">
            <v>734570</v>
          </cell>
          <cell r="K157">
            <v>315241</v>
          </cell>
          <cell r="L157">
            <v>21809</v>
          </cell>
          <cell r="M157">
            <v>41178</v>
          </cell>
          <cell r="N157">
            <v>48334</v>
          </cell>
          <cell r="O157">
            <v>0</v>
          </cell>
          <cell r="P157">
            <v>353304</v>
          </cell>
          <cell r="Q157">
            <v>0</v>
          </cell>
          <cell r="R157">
            <v>174714</v>
          </cell>
          <cell r="S157">
            <v>255250</v>
          </cell>
          <cell r="T157">
            <v>12500</v>
          </cell>
          <cell r="U157">
            <v>128000</v>
          </cell>
          <cell r="V157">
            <v>0</v>
          </cell>
          <cell r="W157">
            <v>0</v>
          </cell>
          <cell r="X157">
            <v>0</v>
          </cell>
          <cell r="Y157">
            <v>0</v>
          </cell>
          <cell r="Z157">
            <v>0</v>
          </cell>
          <cell r="AA157">
            <v>0</v>
          </cell>
          <cell r="AB157">
            <v>7417</v>
          </cell>
          <cell r="AC157">
            <v>3139</v>
          </cell>
          <cell r="AD157">
            <v>0</v>
          </cell>
          <cell r="AE157">
            <v>0</v>
          </cell>
          <cell r="AG157">
            <v>0</v>
          </cell>
          <cell r="AI157">
            <v>267672</v>
          </cell>
          <cell r="AJ157">
            <v>0</v>
          </cell>
          <cell r="AK157">
            <v>0</v>
          </cell>
          <cell r="AM157">
            <v>1378</v>
          </cell>
          <cell r="AN157">
            <v>0</v>
          </cell>
          <cell r="AO157">
            <v>146700</v>
          </cell>
          <cell r="AP157">
            <v>0</v>
          </cell>
          <cell r="AQ157">
            <v>44046</v>
          </cell>
          <cell r="AR157">
            <v>675</v>
          </cell>
          <cell r="AS157">
            <v>236983</v>
          </cell>
          <cell r="AT157">
            <v>1166.6600000000001</v>
          </cell>
          <cell r="AU157">
            <v>25707</v>
          </cell>
          <cell r="AV157">
            <v>400778</v>
          </cell>
          <cell r="AW157">
            <v>0</v>
          </cell>
          <cell r="AX157">
            <v>8386</v>
          </cell>
          <cell r="AY157">
            <v>35259</v>
          </cell>
          <cell r="AZ157">
            <v>4248</v>
          </cell>
          <cell r="BA157">
            <v>0</v>
          </cell>
          <cell r="BB157">
            <v>0</v>
          </cell>
          <cell r="BC157">
            <v>0</v>
          </cell>
          <cell r="BD157">
            <v>0</v>
          </cell>
          <cell r="BE157">
            <v>4125</v>
          </cell>
          <cell r="BF157">
            <v>0</v>
          </cell>
        </row>
        <row r="158">
          <cell r="A158">
            <v>5</v>
          </cell>
          <cell r="B158" t="str">
            <v>AMHERST</v>
          </cell>
          <cell r="C158">
            <v>14355803</v>
          </cell>
          <cell r="D158">
            <v>5184395.1278215218</v>
          </cell>
          <cell r="E158">
            <v>290038</v>
          </cell>
          <cell r="F158">
            <v>318456</v>
          </cell>
          <cell r="G158">
            <v>140336</v>
          </cell>
          <cell r="H158">
            <v>1978203</v>
          </cell>
          <cell r="I158">
            <v>528960</v>
          </cell>
          <cell r="J158">
            <v>2018685</v>
          </cell>
          <cell r="K158">
            <v>866307</v>
          </cell>
          <cell r="L158">
            <v>62072</v>
          </cell>
          <cell r="M158">
            <v>30516</v>
          </cell>
          <cell r="N158">
            <v>63175</v>
          </cell>
          <cell r="O158">
            <v>0</v>
          </cell>
          <cell r="P158">
            <v>949810</v>
          </cell>
          <cell r="Q158">
            <v>0</v>
          </cell>
          <cell r="R158">
            <v>509305</v>
          </cell>
          <cell r="S158">
            <v>777675</v>
          </cell>
          <cell r="T158">
            <v>35000</v>
          </cell>
          <cell r="U158">
            <v>284000</v>
          </cell>
          <cell r="V158">
            <v>26446.233813301867</v>
          </cell>
          <cell r="W158">
            <v>0</v>
          </cell>
          <cell r="X158">
            <v>0</v>
          </cell>
          <cell r="Y158">
            <v>0</v>
          </cell>
          <cell r="Z158">
            <v>37926</v>
          </cell>
          <cell r="AA158">
            <v>0</v>
          </cell>
          <cell r="AB158">
            <v>20985</v>
          </cell>
          <cell r="AC158">
            <v>35856</v>
          </cell>
          <cell r="AD158">
            <v>12524</v>
          </cell>
          <cell r="AE158">
            <v>0</v>
          </cell>
          <cell r="AG158">
            <v>0</v>
          </cell>
          <cell r="AI158">
            <v>541439</v>
          </cell>
          <cell r="AJ158">
            <v>0</v>
          </cell>
          <cell r="AK158">
            <v>0</v>
          </cell>
          <cell r="AM158">
            <v>51446</v>
          </cell>
          <cell r="AN158">
            <v>0</v>
          </cell>
          <cell r="AO158">
            <v>446953</v>
          </cell>
          <cell r="AP158">
            <v>0</v>
          </cell>
          <cell r="AQ158">
            <v>92658</v>
          </cell>
          <cell r="AR158">
            <v>3377</v>
          </cell>
          <cell r="AS158">
            <v>656494</v>
          </cell>
          <cell r="AT158">
            <v>4013.9</v>
          </cell>
          <cell r="AU158">
            <v>76302</v>
          </cell>
          <cell r="AV158">
            <v>1091080</v>
          </cell>
          <cell r="AW158">
            <v>0</v>
          </cell>
          <cell r="AX158">
            <v>16772</v>
          </cell>
          <cell r="AY158">
            <v>804328.35</v>
          </cell>
          <cell r="AZ158">
            <v>21656</v>
          </cell>
          <cell r="BA158">
            <v>0</v>
          </cell>
          <cell r="BB158">
            <v>0</v>
          </cell>
          <cell r="BC158">
            <v>0</v>
          </cell>
          <cell r="BD158">
            <v>0</v>
          </cell>
          <cell r="BE158">
            <v>8432</v>
          </cell>
          <cell r="BF158">
            <v>0</v>
          </cell>
        </row>
        <row r="159">
          <cell r="A159">
            <v>6</v>
          </cell>
          <cell r="B159" t="str">
            <v>APPOMATTOX</v>
          </cell>
          <cell r="C159">
            <v>8268668</v>
          </cell>
          <cell r="D159">
            <v>2748449.0618684925</v>
          </cell>
          <cell r="E159">
            <v>167514</v>
          </cell>
          <cell r="F159">
            <v>500345</v>
          </cell>
          <cell r="G159">
            <v>81053</v>
          </cell>
          <cell r="H159">
            <v>966399</v>
          </cell>
          <cell r="I159">
            <v>279009</v>
          </cell>
          <cell r="J159">
            <v>1169031</v>
          </cell>
          <cell r="K159">
            <v>501904</v>
          </cell>
          <cell r="L159">
            <v>35850</v>
          </cell>
          <cell r="M159">
            <v>19148</v>
          </cell>
          <cell r="N159">
            <v>27937</v>
          </cell>
          <cell r="O159">
            <v>0</v>
          </cell>
          <cell r="P159">
            <v>550125</v>
          </cell>
          <cell r="Q159">
            <v>0</v>
          </cell>
          <cell r="R159">
            <v>354773</v>
          </cell>
          <cell r="S159">
            <v>396727</v>
          </cell>
          <cell r="T159">
            <v>22500</v>
          </cell>
          <cell r="U159">
            <v>154000</v>
          </cell>
          <cell r="V159">
            <v>8987.6881346235969</v>
          </cell>
          <cell r="W159">
            <v>0</v>
          </cell>
          <cell r="X159">
            <v>0</v>
          </cell>
          <cell r="Y159">
            <v>0</v>
          </cell>
          <cell r="Z159">
            <v>0</v>
          </cell>
          <cell r="AA159">
            <v>0</v>
          </cell>
          <cell r="AB159">
            <v>9956</v>
          </cell>
          <cell r="AC159">
            <v>15871</v>
          </cell>
          <cell r="AD159">
            <v>0</v>
          </cell>
          <cell r="AE159">
            <v>0</v>
          </cell>
          <cell r="AG159">
            <v>0</v>
          </cell>
          <cell r="AI159">
            <v>19758</v>
          </cell>
          <cell r="AJ159">
            <v>0</v>
          </cell>
          <cell r="AK159">
            <v>0</v>
          </cell>
          <cell r="AM159">
            <v>14522</v>
          </cell>
          <cell r="AN159">
            <v>0</v>
          </cell>
          <cell r="AO159">
            <v>228010</v>
          </cell>
          <cell r="AP159">
            <v>0</v>
          </cell>
          <cell r="AQ159">
            <v>52423</v>
          </cell>
          <cell r="AR159">
            <v>2927</v>
          </cell>
          <cell r="AS159">
            <v>418525.00000000006</v>
          </cell>
          <cell r="AT159">
            <v>0</v>
          </cell>
          <cell r="AU159">
            <v>37769</v>
          </cell>
          <cell r="AV159">
            <v>630166</v>
          </cell>
          <cell r="AW159">
            <v>0</v>
          </cell>
          <cell r="AX159">
            <v>8386</v>
          </cell>
          <cell r="AY159">
            <v>202807.5</v>
          </cell>
          <cell r="AZ159">
            <v>18392</v>
          </cell>
          <cell r="BA159">
            <v>0</v>
          </cell>
          <cell r="BB159">
            <v>0</v>
          </cell>
          <cell r="BC159">
            <v>0</v>
          </cell>
          <cell r="BD159">
            <v>0</v>
          </cell>
          <cell r="BE159">
            <v>3903</v>
          </cell>
          <cell r="BF159">
            <v>0</v>
          </cell>
        </row>
        <row r="160">
          <cell r="A160">
            <v>7</v>
          </cell>
          <cell r="B160" t="str">
            <v>ARLINGTON</v>
          </cell>
          <cell r="C160">
            <v>27426934</v>
          </cell>
          <cell r="D160">
            <v>34169294.452447571</v>
          </cell>
          <cell r="E160">
            <v>561111</v>
          </cell>
          <cell r="F160">
            <v>224507</v>
          </cell>
          <cell r="G160">
            <v>302823</v>
          </cell>
          <cell r="H160">
            <v>4845172</v>
          </cell>
          <cell r="I160">
            <v>542993</v>
          </cell>
          <cell r="J160">
            <v>4108998</v>
          </cell>
          <cell r="K160">
            <v>1759507</v>
          </cell>
          <cell r="L160">
            <v>125306</v>
          </cell>
          <cell r="M160">
            <v>1562582</v>
          </cell>
          <cell r="N160">
            <v>26269</v>
          </cell>
          <cell r="O160">
            <v>0</v>
          </cell>
          <cell r="P160">
            <v>1948435</v>
          </cell>
          <cell r="Q160">
            <v>0</v>
          </cell>
          <cell r="R160">
            <v>1879303</v>
          </cell>
          <cell r="S160">
            <v>375826</v>
          </cell>
          <cell r="T160">
            <v>175000</v>
          </cell>
          <cell r="U160">
            <v>934000</v>
          </cell>
          <cell r="V160">
            <v>130371.66174427709</v>
          </cell>
          <cell r="W160">
            <v>0</v>
          </cell>
          <cell r="X160">
            <v>0</v>
          </cell>
          <cell r="Y160">
            <v>16032</v>
          </cell>
          <cell r="Z160">
            <v>0</v>
          </cell>
          <cell r="AA160">
            <v>0</v>
          </cell>
          <cell r="AB160">
            <v>105860</v>
          </cell>
          <cell r="AC160">
            <v>3733</v>
          </cell>
          <cell r="AD160">
            <v>113679</v>
          </cell>
          <cell r="AE160">
            <v>0</v>
          </cell>
          <cell r="AG160">
            <v>0</v>
          </cell>
          <cell r="AI160">
            <v>0</v>
          </cell>
          <cell r="AJ160">
            <v>0</v>
          </cell>
          <cell r="AK160">
            <v>0</v>
          </cell>
          <cell r="AM160">
            <v>16114</v>
          </cell>
          <cell r="AN160">
            <v>0</v>
          </cell>
          <cell r="AO160">
            <v>215998</v>
          </cell>
          <cell r="AP160">
            <v>0</v>
          </cell>
          <cell r="AQ160">
            <v>163196</v>
          </cell>
          <cell r="AR160">
            <v>20711</v>
          </cell>
          <cell r="AS160">
            <v>502229</v>
          </cell>
          <cell r="AT160">
            <v>0</v>
          </cell>
          <cell r="AU160">
            <v>74959</v>
          </cell>
          <cell r="AV160">
            <v>2110820</v>
          </cell>
          <cell r="AW160">
            <v>0</v>
          </cell>
          <cell r="AX160">
            <v>33545</v>
          </cell>
          <cell r="AY160">
            <v>705600</v>
          </cell>
          <cell r="AZ160">
            <v>152422</v>
          </cell>
          <cell r="BA160">
            <v>0</v>
          </cell>
          <cell r="BB160">
            <v>0</v>
          </cell>
          <cell r="BC160">
            <v>0</v>
          </cell>
          <cell r="BD160">
            <v>0</v>
          </cell>
          <cell r="BE160">
            <v>10901</v>
          </cell>
          <cell r="BF160">
            <v>0</v>
          </cell>
        </row>
        <row r="161">
          <cell r="A161">
            <v>8</v>
          </cell>
          <cell r="B161" t="str">
            <v>AUGUSTA</v>
          </cell>
          <cell r="C161">
            <v>29698870</v>
          </cell>
          <cell r="D161">
            <v>12557297.040918529</v>
          </cell>
          <cell r="E161">
            <v>654967</v>
          </cell>
          <cell r="F161">
            <v>1298111</v>
          </cell>
          <cell r="G161">
            <v>323004</v>
          </cell>
          <cell r="H161">
            <v>1529699</v>
          </cell>
          <cell r="I161">
            <v>847124</v>
          </cell>
          <cell r="J161">
            <v>4028409</v>
          </cell>
          <cell r="K161">
            <v>1730814</v>
          </cell>
          <cell r="L161">
            <v>121888</v>
          </cell>
          <cell r="M161">
            <v>147551</v>
          </cell>
          <cell r="N161">
            <v>0</v>
          </cell>
          <cell r="O161">
            <v>0</v>
          </cell>
          <cell r="P161">
            <v>1880321</v>
          </cell>
          <cell r="Q161">
            <v>717353</v>
          </cell>
          <cell r="R161">
            <v>1106601</v>
          </cell>
          <cell r="S161">
            <v>845747</v>
          </cell>
          <cell r="T161">
            <v>82500</v>
          </cell>
          <cell r="U161">
            <v>596000</v>
          </cell>
          <cell r="V161">
            <v>65356.788936142199</v>
          </cell>
          <cell r="W161">
            <v>0</v>
          </cell>
          <cell r="X161">
            <v>0</v>
          </cell>
          <cell r="Y161">
            <v>0</v>
          </cell>
          <cell r="Z161">
            <v>0</v>
          </cell>
          <cell r="AA161">
            <v>0</v>
          </cell>
          <cell r="AB161">
            <v>47148</v>
          </cell>
          <cell r="AC161">
            <v>14524</v>
          </cell>
          <cell r="AD161">
            <v>0</v>
          </cell>
          <cell r="AE161">
            <v>0</v>
          </cell>
          <cell r="AG161">
            <v>0</v>
          </cell>
          <cell r="AI161">
            <v>0</v>
          </cell>
          <cell r="AJ161">
            <v>0</v>
          </cell>
          <cell r="AK161">
            <v>0</v>
          </cell>
          <cell r="AM161">
            <v>153963</v>
          </cell>
          <cell r="AN161">
            <v>0</v>
          </cell>
          <cell r="AO161">
            <v>486075</v>
          </cell>
          <cell r="AP161">
            <v>0</v>
          </cell>
          <cell r="AQ161">
            <v>276890</v>
          </cell>
          <cell r="AR161">
            <v>4953</v>
          </cell>
          <cell r="AS161">
            <v>1233225</v>
          </cell>
          <cell r="AT161">
            <v>11482.24</v>
          </cell>
          <cell r="AU161">
            <v>118647</v>
          </cell>
          <cell r="AV161">
            <v>2463894</v>
          </cell>
          <cell r="AW161">
            <v>0</v>
          </cell>
          <cell r="AX161">
            <v>16772</v>
          </cell>
          <cell r="AY161">
            <v>1321159.3500000001</v>
          </cell>
          <cell r="AZ161">
            <v>341934</v>
          </cell>
          <cell r="BA161">
            <v>0</v>
          </cell>
          <cell r="BB161">
            <v>0</v>
          </cell>
          <cell r="BC161">
            <v>0</v>
          </cell>
          <cell r="BD161">
            <v>0</v>
          </cell>
          <cell r="BE161">
            <v>9220</v>
          </cell>
          <cell r="BF161">
            <v>0</v>
          </cell>
        </row>
        <row r="162">
          <cell r="A162">
            <v>9</v>
          </cell>
          <cell r="B162" t="str">
            <v>BATH</v>
          </cell>
          <cell r="C162">
            <v>624013</v>
          </cell>
          <cell r="D162">
            <v>570786.22913266043</v>
          </cell>
          <cell r="E162">
            <v>10599</v>
          </cell>
          <cell r="F162">
            <v>53452</v>
          </cell>
          <cell r="G162">
            <v>5128</v>
          </cell>
          <cell r="H162">
            <v>77121</v>
          </cell>
          <cell r="I162">
            <v>16272</v>
          </cell>
          <cell r="J162">
            <v>88659</v>
          </cell>
          <cell r="K162">
            <v>38067</v>
          </cell>
          <cell r="L162">
            <v>2663</v>
          </cell>
          <cell r="M162">
            <v>1148</v>
          </cell>
          <cell r="N162">
            <v>0</v>
          </cell>
          <cell r="O162">
            <v>0</v>
          </cell>
          <cell r="P162">
            <v>41833</v>
          </cell>
          <cell r="Q162">
            <v>0</v>
          </cell>
          <cell r="R162">
            <v>0</v>
          </cell>
          <cell r="S162">
            <v>25092</v>
          </cell>
          <cell r="T162">
            <v>0</v>
          </cell>
          <cell r="U162">
            <v>128000</v>
          </cell>
          <cell r="V162">
            <v>0</v>
          </cell>
          <cell r="W162">
            <v>0</v>
          </cell>
          <cell r="X162">
            <v>0</v>
          </cell>
          <cell r="Y162">
            <v>0</v>
          </cell>
          <cell r="Z162">
            <v>0</v>
          </cell>
          <cell r="AA162">
            <v>0</v>
          </cell>
          <cell r="AB162">
            <v>3266</v>
          </cell>
          <cell r="AC162">
            <v>1193</v>
          </cell>
          <cell r="AD162">
            <v>0</v>
          </cell>
          <cell r="AE162">
            <v>0</v>
          </cell>
          <cell r="AG162">
            <v>0</v>
          </cell>
          <cell r="AI162">
            <v>0</v>
          </cell>
          <cell r="AJ162">
            <v>0</v>
          </cell>
          <cell r="AK162">
            <v>0</v>
          </cell>
          <cell r="AM162">
            <v>79</v>
          </cell>
          <cell r="AN162">
            <v>0</v>
          </cell>
          <cell r="AO162">
            <v>14421</v>
          </cell>
          <cell r="AP162">
            <v>0</v>
          </cell>
          <cell r="AQ162">
            <v>5688</v>
          </cell>
          <cell r="AR162">
            <v>675</v>
          </cell>
          <cell r="AS162">
            <v>19816</v>
          </cell>
          <cell r="AT162">
            <v>0</v>
          </cell>
          <cell r="AU162">
            <v>2873</v>
          </cell>
          <cell r="AV162">
            <v>200000</v>
          </cell>
          <cell r="AW162">
            <v>0</v>
          </cell>
          <cell r="AX162">
            <v>0</v>
          </cell>
          <cell r="AY162">
            <v>20414.625</v>
          </cell>
          <cell r="AZ162">
            <v>38192</v>
          </cell>
          <cell r="BA162">
            <v>0</v>
          </cell>
          <cell r="BB162">
            <v>0</v>
          </cell>
          <cell r="BC162">
            <v>0</v>
          </cell>
          <cell r="BD162">
            <v>0</v>
          </cell>
          <cell r="BE162">
            <v>3104</v>
          </cell>
          <cell r="BF162">
            <v>0</v>
          </cell>
        </row>
        <row r="163">
          <cell r="A163">
            <v>10</v>
          </cell>
          <cell r="B163" t="str">
            <v>BEDFORD</v>
          </cell>
          <cell r="C163">
            <v>28703852</v>
          </cell>
          <cell r="D163">
            <v>13866457.856614856</v>
          </cell>
          <cell r="E163">
            <v>653458</v>
          </cell>
          <cell r="F163">
            <v>608038</v>
          </cell>
          <cell r="G163">
            <v>316180</v>
          </cell>
          <cell r="H163">
            <v>3477976</v>
          </cell>
          <cell r="I163">
            <v>772208</v>
          </cell>
          <cell r="J163">
            <v>4225863</v>
          </cell>
          <cell r="K163">
            <v>1811953</v>
          </cell>
          <cell r="L163">
            <v>127688</v>
          </cell>
          <cell r="M163">
            <v>62097</v>
          </cell>
          <cell r="N163">
            <v>248165</v>
          </cell>
          <cell r="O163">
            <v>0</v>
          </cell>
          <cell r="P163">
            <v>1970465</v>
          </cell>
          <cell r="Q163">
            <v>0</v>
          </cell>
          <cell r="R163">
            <v>799133</v>
          </cell>
          <cell r="S163">
            <v>776991</v>
          </cell>
          <cell r="T163">
            <v>55000</v>
          </cell>
          <cell r="U163">
            <v>594000</v>
          </cell>
          <cell r="V163">
            <v>46334.424669561995</v>
          </cell>
          <cell r="W163">
            <v>0</v>
          </cell>
          <cell r="X163">
            <v>0</v>
          </cell>
          <cell r="Y163">
            <v>0</v>
          </cell>
          <cell r="Z163">
            <v>0</v>
          </cell>
          <cell r="AA163">
            <v>0</v>
          </cell>
          <cell r="AB163">
            <v>40219</v>
          </cell>
          <cell r="AC163">
            <v>35916</v>
          </cell>
          <cell r="AD163">
            <v>7674</v>
          </cell>
          <cell r="AE163">
            <v>0</v>
          </cell>
          <cell r="AG163">
            <v>0</v>
          </cell>
          <cell r="AI163">
            <v>1106821</v>
          </cell>
          <cell r="AJ163">
            <v>0</v>
          </cell>
          <cell r="AK163">
            <v>0</v>
          </cell>
          <cell r="AM163">
            <v>158685</v>
          </cell>
          <cell r="AN163">
            <v>0</v>
          </cell>
          <cell r="AO163">
            <v>446559</v>
          </cell>
          <cell r="AP163">
            <v>0</v>
          </cell>
          <cell r="AQ163">
            <v>158702</v>
          </cell>
          <cell r="AR163">
            <v>9905</v>
          </cell>
          <cell r="AS163">
            <v>844644</v>
          </cell>
          <cell r="AT163">
            <v>0</v>
          </cell>
          <cell r="AU163">
            <v>111045</v>
          </cell>
          <cell r="AV163">
            <v>2458219</v>
          </cell>
          <cell r="AW163">
            <v>0</v>
          </cell>
          <cell r="AX163">
            <v>16772</v>
          </cell>
          <cell r="AY163">
            <v>465671.85000000003</v>
          </cell>
          <cell r="AZ163">
            <v>149654</v>
          </cell>
          <cell r="BA163">
            <v>0</v>
          </cell>
          <cell r="BB163">
            <v>0</v>
          </cell>
          <cell r="BC163">
            <v>0</v>
          </cell>
          <cell r="BD163">
            <v>0</v>
          </cell>
          <cell r="BE163">
            <v>19627</v>
          </cell>
          <cell r="BF163">
            <v>0</v>
          </cell>
        </row>
        <row r="164">
          <cell r="A164">
            <v>11</v>
          </cell>
          <cell r="B164" t="str">
            <v>BLAND</v>
          </cell>
          <cell r="C164">
            <v>2263992</v>
          </cell>
          <cell r="D164">
            <v>844842.48422571667</v>
          </cell>
          <cell r="E164">
            <v>44917</v>
          </cell>
          <cell r="F164">
            <v>43885</v>
          </cell>
          <cell r="G164">
            <v>21734</v>
          </cell>
          <cell r="H164">
            <v>333945</v>
          </cell>
          <cell r="I164">
            <v>63529</v>
          </cell>
          <cell r="J164">
            <v>319735</v>
          </cell>
          <cell r="K164">
            <v>137089</v>
          </cell>
          <cell r="L164">
            <v>9613</v>
          </cell>
          <cell r="M164">
            <v>950</v>
          </cell>
          <cell r="N164">
            <v>0</v>
          </cell>
          <cell r="O164">
            <v>0</v>
          </cell>
          <cell r="P164">
            <v>151750</v>
          </cell>
          <cell r="Q164">
            <v>0</v>
          </cell>
          <cell r="R164">
            <v>10135</v>
          </cell>
          <cell r="S164">
            <v>76991</v>
          </cell>
          <cell r="T164">
            <v>0</v>
          </cell>
          <cell r="U164">
            <v>102000</v>
          </cell>
          <cell r="V164">
            <v>4345.7914686435861</v>
          </cell>
          <cell r="W164">
            <v>0</v>
          </cell>
          <cell r="X164">
            <v>0</v>
          </cell>
          <cell r="Y164">
            <v>0</v>
          </cell>
          <cell r="Z164">
            <v>0</v>
          </cell>
          <cell r="AA164">
            <v>0</v>
          </cell>
          <cell r="AB164">
            <v>2835</v>
          </cell>
          <cell r="AC164">
            <v>3719</v>
          </cell>
          <cell r="AD164">
            <v>0</v>
          </cell>
          <cell r="AE164">
            <v>0</v>
          </cell>
          <cell r="AG164">
            <v>0</v>
          </cell>
          <cell r="AI164">
            <v>0</v>
          </cell>
          <cell r="AJ164">
            <v>0</v>
          </cell>
          <cell r="AK164">
            <v>0</v>
          </cell>
          <cell r="AM164">
            <v>14011</v>
          </cell>
          <cell r="AN164">
            <v>0</v>
          </cell>
          <cell r="AO164">
            <v>44248</v>
          </cell>
          <cell r="AP164">
            <v>0</v>
          </cell>
          <cell r="AQ164">
            <v>23534</v>
          </cell>
          <cell r="AR164">
            <v>900</v>
          </cell>
          <cell r="AS164">
            <v>83208</v>
          </cell>
          <cell r="AT164">
            <v>0</v>
          </cell>
          <cell r="AU164">
            <v>9509</v>
          </cell>
          <cell r="AV164">
            <v>200000</v>
          </cell>
          <cell r="AW164">
            <v>0</v>
          </cell>
          <cell r="AX164">
            <v>0</v>
          </cell>
          <cell r="AY164">
            <v>130977</v>
          </cell>
          <cell r="AZ164">
            <v>0</v>
          </cell>
          <cell r="BA164">
            <v>0</v>
          </cell>
          <cell r="BB164">
            <v>0</v>
          </cell>
          <cell r="BC164">
            <v>0</v>
          </cell>
          <cell r="BD164">
            <v>0</v>
          </cell>
          <cell r="BE164">
            <v>3312</v>
          </cell>
          <cell r="BF164">
            <v>0</v>
          </cell>
        </row>
        <row r="165">
          <cell r="A165">
            <v>12</v>
          </cell>
          <cell r="B165" t="str">
            <v>BOTETOURT</v>
          </cell>
          <cell r="C165">
            <v>13375846</v>
          </cell>
          <cell r="D165">
            <v>5752223.9153524581</v>
          </cell>
          <cell r="E165">
            <v>280050</v>
          </cell>
          <cell r="F165">
            <v>328336</v>
          </cell>
          <cell r="G165">
            <v>135504</v>
          </cell>
          <cell r="H165">
            <v>1456666</v>
          </cell>
          <cell r="I165">
            <v>218891</v>
          </cell>
          <cell r="J165">
            <v>1831907</v>
          </cell>
          <cell r="K165">
            <v>786964</v>
          </cell>
          <cell r="L165">
            <v>54723</v>
          </cell>
          <cell r="M165">
            <v>64851</v>
          </cell>
          <cell r="N165">
            <v>28896</v>
          </cell>
          <cell r="O165">
            <v>0</v>
          </cell>
          <cell r="P165">
            <v>859861</v>
          </cell>
          <cell r="Q165">
            <v>0</v>
          </cell>
          <cell r="R165">
            <v>332074</v>
          </cell>
          <cell r="S165">
            <v>162841</v>
          </cell>
          <cell r="T165">
            <v>25000</v>
          </cell>
          <cell r="U165">
            <v>362000</v>
          </cell>
          <cell r="V165">
            <v>13270.177226340127</v>
          </cell>
          <cell r="W165">
            <v>0</v>
          </cell>
          <cell r="X165">
            <v>0</v>
          </cell>
          <cell r="Y165">
            <v>0</v>
          </cell>
          <cell r="Z165">
            <v>0</v>
          </cell>
          <cell r="AA165">
            <v>0</v>
          </cell>
          <cell r="AB165">
            <v>15496</v>
          </cell>
          <cell r="AC165">
            <v>7425</v>
          </cell>
          <cell r="AD165">
            <v>0</v>
          </cell>
          <cell r="AE165">
            <v>0</v>
          </cell>
          <cell r="AG165">
            <v>0</v>
          </cell>
          <cell r="AI165">
            <v>751102</v>
          </cell>
          <cell r="AJ165">
            <v>0</v>
          </cell>
          <cell r="AK165">
            <v>0</v>
          </cell>
          <cell r="AM165">
            <v>89333</v>
          </cell>
          <cell r="AN165">
            <v>0</v>
          </cell>
          <cell r="AO165">
            <v>93590</v>
          </cell>
          <cell r="AP165">
            <v>0</v>
          </cell>
          <cell r="AQ165">
            <v>77108</v>
          </cell>
          <cell r="AR165">
            <v>1351</v>
          </cell>
          <cell r="AS165">
            <v>74983</v>
          </cell>
          <cell r="AT165">
            <v>0</v>
          </cell>
          <cell r="AU165">
            <v>32505</v>
          </cell>
          <cell r="AV165">
            <v>1053508</v>
          </cell>
          <cell r="AW165">
            <v>0</v>
          </cell>
          <cell r="AX165">
            <v>8386</v>
          </cell>
          <cell r="AY165">
            <v>239644.65000000002</v>
          </cell>
          <cell r="AZ165">
            <v>60381</v>
          </cell>
          <cell r="BA165">
            <v>0</v>
          </cell>
          <cell r="BB165">
            <v>0</v>
          </cell>
          <cell r="BC165">
            <v>0</v>
          </cell>
          <cell r="BD165">
            <v>0</v>
          </cell>
          <cell r="BE165">
            <v>4540</v>
          </cell>
          <cell r="BF165">
            <v>0</v>
          </cell>
        </row>
        <row r="166">
          <cell r="A166">
            <v>13</v>
          </cell>
          <cell r="B166" t="str">
            <v>BRUNSWICK</v>
          </cell>
          <cell r="C166">
            <v>4234404</v>
          </cell>
          <cell r="D166">
            <v>2247655.6173099582</v>
          </cell>
          <cell r="E166">
            <v>82914</v>
          </cell>
          <cell r="F166">
            <v>122670</v>
          </cell>
          <cell r="G166">
            <v>40890</v>
          </cell>
          <cell r="H166">
            <v>835542</v>
          </cell>
          <cell r="I166">
            <v>314775</v>
          </cell>
          <cell r="J166">
            <v>688184</v>
          </cell>
          <cell r="K166">
            <v>295487</v>
          </cell>
          <cell r="L166">
            <v>20831</v>
          </cell>
          <cell r="M166">
            <v>23765</v>
          </cell>
          <cell r="N166">
            <v>39522</v>
          </cell>
          <cell r="O166">
            <v>0</v>
          </cell>
          <cell r="P166">
            <v>318184</v>
          </cell>
          <cell r="Q166">
            <v>0</v>
          </cell>
          <cell r="R166">
            <v>157356</v>
          </cell>
          <cell r="S166">
            <v>602343</v>
          </cell>
          <cell r="T166">
            <v>12500</v>
          </cell>
          <cell r="U166">
            <v>206000</v>
          </cell>
          <cell r="V166">
            <v>0</v>
          </cell>
          <cell r="W166">
            <v>0</v>
          </cell>
          <cell r="X166">
            <v>0</v>
          </cell>
          <cell r="Y166">
            <v>41957</v>
          </cell>
          <cell r="Z166">
            <v>0</v>
          </cell>
          <cell r="AA166">
            <v>0</v>
          </cell>
          <cell r="AB166">
            <v>10162</v>
          </cell>
          <cell r="AC166">
            <v>2832</v>
          </cell>
          <cell r="AD166">
            <v>44876</v>
          </cell>
          <cell r="AE166">
            <v>0</v>
          </cell>
          <cell r="AG166">
            <v>0</v>
          </cell>
          <cell r="AI166">
            <v>61173</v>
          </cell>
          <cell r="AJ166">
            <v>0</v>
          </cell>
          <cell r="AK166">
            <v>0</v>
          </cell>
          <cell r="AM166">
            <v>18204</v>
          </cell>
          <cell r="AN166">
            <v>0</v>
          </cell>
          <cell r="AO166">
            <v>346184</v>
          </cell>
          <cell r="AP166">
            <v>0</v>
          </cell>
          <cell r="AQ166">
            <v>34508</v>
          </cell>
          <cell r="AR166">
            <v>3152</v>
          </cell>
          <cell r="AS166">
            <v>273062</v>
          </cell>
          <cell r="AT166">
            <v>0</v>
          </cell>
          <cell r="AU166">
            <v>30711</v>
          </cell>
          <cell r="AV166">
            <v>311909</v>
          </cell>
          <cell r="AW166">
            <v>447415</v>
          </cell>
          <cell r="AX166">
            <v>8386</v>
          </cell>
          <cell r="AY166">
            <v>58172.625</v>
          </cell>
          <cell r="AZ166">
            <v>3945</v>
          </cell>
          <cell r="BA166">
            <v>0</v>
          </cell>
          <cell r="BB166">
            <v>0</v>
          </cell>
          <cell r="BC166">
            <v>0</v>
          </cell>
          <cell r="BD166">
            <v>0</v>
          </cell>
          <cell r="BE166">
            <v>4171</v>
          </cell>
          <cell r="BF166">
            <v>0</v>
          </cell>
        </row>
        <row r="167">
          <cell r="A167">
            <v>14</v>
          </cell>
          <cell r="B167" t="str">
            <v>BUCHANAN</v>
          </cell>
          <cell r="C167">
            <v>8417516</v>
          </cell>
          <cell r="D167">
            <v>3259100.6450994392</v>
          </cell>
          <cell r="E167">
            <v>174056</v>
          </cell>
          <cell r="F167">
            <v>649451</v>
          </cell>
          <cell r="G167">
            <v>84218</v>
          </cell>
          <cell r="H167">
            <v>1054346</v>
          </cell>
          <cell r="I167">
            <v>468058</v>
          </cell>
          <cell r="J167">
            <v>1339392</v>
          </cell>
          <cell r="K167">
            <v>574950</v>
          </cell>
          <cell r="L167">
            <v>40489</v>
          </cell>
          <cell r="M167">
            <v>4033</v>
          </cell>
          <cell r="N167">
            <v>0</v>
          </cell>
          <cell r="O167">
            <v>0</v>
          </cell>
          <cell r="P167">
            <v>606148</v>
          </cell>
          <cell r="Q167">
            <v>0</v>
          </cell>
          <cell r="R167">
            <v>107553</v>
          </cell>
          <cell r="S167">
            <v>811131</v>
          </cell>
          <cell r="T167">
            <v>7500</v>
          </cell>
          <cell r="U167">
            <v>258000</v>
          </cell>
          <cell r="V167">
            <v>0</v>
          </cell>
          <cell r="W167">
            <v>0</v>
          </cell>
          <cell r="X167">
            <v>0</v>
          </cell>
          <cell r="Y167">
            <v>0</v>
          </cell>
          <cell r="Z167">
            <v>0</v>
          </cell>
          <cell r="AA167">
            <v>0</v>
          </cell>
          <cell r="AB167">
            <v>18284</v>
          </cell>
          <cell r="AC167">
            <v>30799</v>
          </cell>
          <cell r="AD167">
            <v>0</v>
          </cell>
          <cell r="AE167">
            <v>0</v>
          </cell>
          <cell r="AG167">
            <v>0</v>
          </cell>
          <cell r="AI167">
            <v>70734</v>
          </cell>
          <cell r="AJ167">
            <v>0</v>
          </cell>
          <cell r="AK167">
            <v>0</v>
          </cell>
          <cell r="AM167">
            <v>2947</v>
          </cell>
          <cell r="AN167">
            <v>0</v>
          </cell>
          <cell r="AO167">
            <v>466181</v>
          </cell>
          <cell r="AP167">
            <v>0</v>
          </cell>
          <cell r="AQ167">
            <v>72424</v>
          </cell>
          <cell r="AR167">
            <v>1576</v>
          </cell>
          <cell r="AS167">
            <v>466053.99999999994</v>
          </cell>
          <cell r="AT167">
            <v>0</v>
          </cell>
          <cell r="AU167">
            <v>55386</v>
          </cell>
          <cell r="AV167">
            <v>654775</v>
          </cell>
          <cell r="AW167">
            <v>0</v>
          </cell>
          <cell r="AX167">
            <v>25159</v>
          </cell>
          <cell r="AY167">
            <v>235486.65000000002</v>
          </cell>
          <cell r="AZ167">
            <v>26071</v>
          </cell>
          <cell r="BA167">
            <v>0</v>
          </cell>
          <cell r="BB167">
            <v>0</v>
          </cell>
          <cell r="BC167">
            <v>0</v>
          </cell>
          <cell r="BD167">
            <v>0</v>
          </cell>
          <cell r="BE167">
            <v>4040</v>
          </cell>
          <cell r="BF167">
            <v>0</v>
          </cell>
        </row>
        <row r="168">
          <cell r="A168">
            <v>15</v>
          </cell>
          <cell r="B168" t="str">
            <v>BUCKINGHAM</v>
          </cell>
          <cell r="C168">
            <v>6950758</v>
          </cell>
          <cell r="D168">
            <v>2640009.5364719597</v>
          </cell>
          <cell r="E168">
            <v>135407</v>
          </cell>
          <cell r="F168">
            <v>209152</v>
          </cell>
          <cell r="G168">
            <v>65517</v>
          </cell>
          <cell r="H168">
            <v>863066</v>
          </cell>
          <cell r="I168">
            <v>364126</v>
          </cell>
          <cell r="J168">
            <v>951262</v>
          </cell>
          <cell r="K168">
            <v>408224</v>
          </cell>
          <cell r="L168">
            <v>28979</v>
          </cell>
          <cell r="M168">
            <v>26433</v>
          </cell>
          <cell r="N168">
            <v>40511</v>
          </cell>
          <cell r="O168">
            <v>0</v>
          </cell>
          <cell r="P168">
            <v>459362</v>
          </cell>
          <cell r="Q168">
            <v>0</v>
          </cell>
          <cell r="R168">
            <v>397801</v>
          </cell>
          <cell r="S168">
            <v>566326</v>
          </cell>
          <cell r="T168">
            <v>27500</v>
          </cell>
          <cell r="U168">
            <v>154000</v>
          </cell>
          <cell r="V168">
            <v>0</v>
          </cell>
          <cell r="W168">
            <v>0</v>
          </cell>
          <cell r="X168">
            <v>0</v>
          </cell>
          <cell r="Y168">
            <v>0</v>
          </cell>
          <cell r="Z168">
            <v>0</v>
          </cell>
          <cell r="AA168">
            <v>0</v>
          </cell>
          <cell r="AB168">
            <v>11332</v>
          </cell>
          <cell r="AC168">
            <v>10383</v>
          </cell>
          <cell r="AD168">
            <v>0</v>
          </cell>
          <cell r="AE168">
            <v>0</v>
          </cell>
          <cell r="AG168">
            <v>0</v>
          </cell>
          <cell r="AI168">
            <v>330911</v>
          </cell>
          <cell r="AJ168">
            <v>0</v>
          </cell>
          <cell r="AK168">
            <v>0</v>
          </cell>
          <cell r="AM168">
            <v>5033</v>
          </cell>
          <cell r="AN168">
            <v>0</v>
          </cell>
          <cell r="AO168">
            <v>325484</v>
          </cell>
          <cell r="AP168">
            <v>0</v>
          </cell>
          <cell r="AQ168">
            <v>56123</v>
          </cell>
          <cell r="AR168">
            <v>1576</v>
          </cell>
          <cell r="AS168">
            <v>398237</v>
          </cell>
          <cell r="AT168">
            <v>2343.2199999999998</v>
          </cell>
          <cell r="AU168">
            <v>47245</v>
          </cell>
          <cell r="AV168">
            <v>509381</v>
          </cell>
          <cell r="AW168">
            <v>0</v>
          </cell>
          <cell r="AX168">
            <v>8386</v>
          </cell>
          <cell r="AY168">
            <v>108832.5</v>
          </cell>
          <cell r="AZ168">
            <v>31874</v>
          </cell>
          <cell r="BA168">
            <v>0</v>
          </cell>
          <cell r="BB168">
            <v>0</v>
          </cell>
          <cell r="BC168">
            <v>0</v>
          </cell>
          <cell r="BD168">
            <v>0</v>
          </cell>
          <cell r="BE168">
            <v>3963</v>
          </cell>
          <cell r="BF168">
            <v>0</v>
          </cell>
        </row>
        <row r="169">
          <cell r="A169">
            <v>16</v>
          </cell>
          <cell r="B169" t="str">
            <v>CAMPBELL</v>
          </cell>
          <cell r="C169">
            <v>26507196</v>
          </cell>
          <cell r="D169">
            <v>9366217.552658733</v>
          </cell>
          <cell r="E169">
            <v>569497</v>
          </cell>
          <cell r="F169">
            <v>514015</v>
          </cell>
          <cell r="G169">
            <v>275554</v>
          </cell>
          <cell r="H169">
            <v>2829732</v>
          </cell>
          <cell r="I169">
            <v>943244</v>
          </cell>
          <cell r="J169">
            <v>3709387</v>
          </cell>
          <cell r="K169">
            <v>1589737</v>
          </cell>
          <cell r="L169">
            <v>111282</v>
          </cell>
          <cell r="M169">
            <v>174783</v>
          </cell>
          <cell r="N169">
            <v>134300</v>
          </cell>
          <cell r="O169">
            <v>0</v>
          </cell>
          <cell r="P169">
            <v>1723038</v>
          </cell>
          <cell r="Q169">
            <v>0</v>
          </cell>
          <cell r="R169">
            <v>1101282</v>
          </cell>
          <cell r="S169">
            <v>1151289</v>
          </cell>
          <cell r="T169">
            <v>72500</v>
          </cell>
          <cell r="U169">
            <v>388000</v>
          </cell>
          <cell r="V169">
            <v>36844.065686576847</v>
          </cell>
          <cell r="W169">
            <v>0</v>
          </cell>
          <cell r="X169">
            <v>0</v>
          </cell>
          <cell r="Y169">
            <v>0</v>
          </cell>
          <cell r="Z169">
            <v>0</v>
          </cell>
          <cell r="AA169">
            <v>0</v>
          </cell>
          <cell r="AB169">
            <v>37932</v>
          </cell>
          <cell r="AC169">
            <v>38961</v>
          </cell>
          <cell r="AD169">
            <v>88577</v>
          </cell>
          <cell r="AE169">
            <v>0</v>
          </cell>
          <cell r="AG169">
            <v>0</v>
          </cell>
          <cell r="AI169">
            <v>273367</v>
          </cell>
          <cell r="AJ169">
            <v>0</v>
          </cell>
          <cell r="AK169">
            <v>0</v>
          </cell>
          <cell r="AM169">
            <v>105413</v>
          </cell>
          <cell r="AN169">
            <v>0</v>
          </cell>
          <cell r="AO169">
            <v>661680</v>
          </cell>
          <cell r="AP169">
            <v>0</v>
          </cell>
          <cell r="AQ169">
            <v>121530</v>
          </cell>
          <cell r="AR169">
            <v>7204</v>
          </cell>
          <cell r="AS169">
            <v>1205929</v>
          </cell>
          <cell r="AT169">
            <v>0</v>
          </cell>
          <cell r="AU169">
            <v>133113</v>
          </cell>
          <cell r="AV169">
            <v>2142367</v>
          </cell>
          <cell r="AW169">
            <v>0</v>
          </cell>
          <cell r="AX169">
            <v>16772</v>
          </cell>
          <cell r="AY169">
            <v>684219.9</v>
          </cell>
          <cell r="AZ169">
            <v>39847</v>
          </cell>
          <cell r="BA169">
            <v>0</v>
          </cell>
          <cell r="BB169">
            <v>0</v>
          </cell>
          <cell r="BC169">
            <v>0</v>
          </cell>
          <cell r="BD169">
            <v>0</v>
          </cell>
          <cell r="BE169">
            <v>17617</v>
          </cell>
          <cell r="BF169">
            <v>0</v>
          </cell>
        </row>
        <row r="170">
          <cell r="A170">
            <v>17</v>
          </cell>
          <cell r="B170" t="str">
            <v>CAROLINE</v>
          </cell>
          <cell r="C170">
            <v>13056256</v>
          </cell>
          <cell r="D170">
            <v>5680259.50304385</v>
          </cell>
          <cell r="E170">
            <v>276631</v>
          </cell>
          <cell r="F170">
            <v>244533</v>
          </cell>
          <cell r="G170">
            <v>133850</v>
          </cell>
          <cell r="H170">
            <v>1436308</v>
          </cell>
          <cell r="I170">
            <v>530250</v>
          </cell>
          <cell r="J170">
            <v>1794098</v>
          </cell>
          <cell r="K170">
            <v>769635</v>
          </cell>
          <cell r="L170">
            <v>54055</v>
          </cell>
          <cell r="M170">
            <v>65693</v>
          </cell>
          <cell r="N170">
            <v>63948</v>
          </cell>
          <cell r="O170">
            <v>0</v>
          </cell>
          <cell r="P170">
            <v>859162</v>
          </cell>
          <cell r="Q170">
            <v>0</v>
          </cell>
          <cell r="R170">
            <v>523129</v>
          </cell>
          <cell r="S170">
            <v>639554</v>
          </cell>
          <cell r="T170">
            <v>37500</v>
          </cell>
          <cell r="U170">
            <v>180000</v>
          </cell>
          <cell r="V170">
            <v>0</v>
          </cell>
          <cell r="W170">
            <v>0</v>
          </cell>
          <cell r="X170">
            <v>0</v>
          </cell>
          <cell r="Y170">
            <v>0</v>
          </cell>
          <cell r="Z170">
            <v>0</v>
          </cell>
          <cell r="AA170">
            <v>0</v>
          </cell>
          <cell r="AB170">
            <v>19782</v>
          </cell>
          <cell r="AC170">
            <v>16557</v>
          </cell>
          <cell r="AD170">
            <v>0</v>
          </cell>
          <cell r="AE170">
            <v>0</v>
          </cell>
          <cell r="AG170">
            <v>0</v>
          </cell>
          <cell r="AI170">
            <v>667838</v>
          </cell>
          <cell r="AJ170">
            <v>0</v>
          </cell>
          <cell r="AK170">
            <v>0</v>
          </cell>
          <cell r="AM170">
            <v>51701</v>
          </cell>
          <cell r="AN170">
            <v>0</v>
          </cell>
          <cell r="AO170">
            <v>367570</v>
          </cell>
          <cell r="AP170">
            <v>0</v>
          </cell>
          <cell r="AQ170">
            <v>107720</v>
          </cell>
          <cell r="AR170">
            <v>3152</v>
          </cell>
          <cell r="AS170">
            <v>692513</v>
          </cell>
          <cell r="AT170">
            <v>0</v>
          </cell>
          <cell r="AU170">
            <v>60195</v>
          </cell>
          <cell r="AV170">
            <v>1040647</v>
          </cell>
          <cell r="AW170">
            <v>0</v>
          </cell>
          <cell r="AX170">
            <v>16772</v>
          </cell>
          <cell r="AY170">
            <v>297289.65000000002</v>
          </cell>
          <cell r="AZ170">
            <v>10739</v>
          </cell>
          <cell r="BA170">
            <v>0</v>
          </cell>
          <cell r="BB170">
            <v>0</v>
          </cell>
          <cell r="BC170">
            <v>0</v>
          </cell>
          <cell r="BD170">
            <v>0</v>
          </cell>
          <cell r="BE170">
            <v>5992</v>
          </cell>
          <cell r="BF170">
            <v>0</v>
          </cell>
        </row>
        <row r="171">
          <cell r="A171">
            <v>18</v>
          </cell>
          <cell r="B171" t="str">
            <v>CARROLL</v>
          </cell>
          <cell r="C171">
            <v>12446860</v>
          </cell>
          <cell r="D171">
            <v>4582062.8549371427</v>
          </cell>
          <cell r="E171">
            <v>257793</v>
          </cell>
          <cell r="F171">
            <v>513330</v>
          </cell>
          <cell r="G171">
            <v>127133</v>
          </cell>
          <cell r="H171">
            <v>1544788</v>
          </cell>
          <cell r="I171">
            <v>539716</v>
          </cell>
          <cell r="J171">
            <v>1832637</v>
          </cell>
          <cell r="K171">
            <v>786787</v>
          </cell>
          <cell r="L171">
            <v>55171</v>
          </cell>
          <cell r="M171">
            <v>122795</v>
          </cell>
          <cell r="N171">
            <v>43470</v>
          </cell>
          <cell r="O171">
            <v>0</v>
          </cell>
          <cell r="P171">
            <v>854509</v>
          </cell>
          <cell r="Q171">
            <v>0</v>
          </cell>
          <cell r="R171">
            <v>566165</v>
          </cell>
          <cell r="S171">
            <v>861772</v>
          </cell>
          <cell r="T171">
            <v>37500</v>
          </cell>
          <cell r="U171">
            <v>336000</v>
          </cell>
          <cell r="V171">
            <v>26566.591622064498</v>
          </cell>
          <cell r="W171">
            <v>0</v>
          </cell>
          <cell r="X171">
            <v>0</v>
          </cell>
          <cell r="Y171">
            <v>0</v>
          </cell>
          <cell r="Z171">
            <v>0</v>
          </cell>
          <cell r="AA171">
            <v>0</v>
          </cell>
          <cell r="AB171">
            <v>22327</v>
          </cell>
          <cell r="AC171">
            <v>20268</v>
          </cell>
          <cell r="AD171">
            <v>0</v>
          </cell>
          <cell r="AE171">
            <v>0</v>
          </cell>
          <cell r="AG171">
            <v>0</v>
          </cell>
          <cell r="AI171">
            <v>515898</v>
          </cell>
          <cell r="AJ171">
            <v>0</v>
          </cell>
          <cell r="AK171">
            <v>0</v>
          </cell>
          <cell r="AM171">
            <v>39086</v>
          </cell>
          <cell r="AN171">
            <v>0</v>
          </cell>
          <cell r="AO171">
            <v>495285</v>
          </cell>
          <cell r="AP171">
            <v>0</v>
          </cell>
          <cell r="AQ171">
            <v>123731</v>
          </cell>
          <cell r="AR171">
            <v>1126</v>
          </cell>
          <cell r="AS171">
            <v>564530</v>
          </cell>
          <cell r="AT171">
            <v>0</v>
          </cell>
          <cell r="AU171">
            <v>72911</v>
          </cell>
          <cell r="AV171">
            <v>969779</v>
          </cell>
          <cell r="AW171">
            <v>193165</v>
          </cell>
          <cell r="AX171">
            <v>16772</v>
          </cell>
          <cell r="AY171">
            <v>155707.65</v>
          </cell>
          <cell r="AZ171">
            <v>28092</v>
          </cell>
          <cell r="BA171">
            <v>0</v>
          </cell>
          <cell r="BB171">
            <v>0</v>
          </cell>
          <cell r="BC171">
            <v>0</v>
          </cell>
          <cell r="BD171">
            <v>0</v>
          </cell>
          <cell r="BE171">
            <v>6506</v>
          </cell>
          <cell r="BF171">
            <v>0</v>
          </cell>
        </row>
        <row r="172">
          <cell r="A172">
            <v>19</v>
          </cell>
          <cell r="B172" t="str">
            <v>CHARLES CITY</v>
          </cell>
          <cell r="C172">
            <v>1323375</v>
          </cell>
          <cell r="D172">
            <v>900048.06079122447</v>
          </cell>
          <cell r="E172">
            <v>23932</v>
          </cell>
          <cell r="F172">
            <v>137620</v>
          </cell>
          <cell r="G172">
            <v>11580</v>
          </cell>
          <cell r="H172">
            <v>192178</v>
          </cell>
          <cell r="I172">
            <v>55894</v>
          </cell>
          <cell r="J172">
            <v>197300</v>
          </cell>
          <cell r="K172">
            <v>84621</v>
          </cell>
          <cell r="L172">
            <v>6013</v>
          </cell>
          <cell r="M172">
            <v>0</v>
          </cell>
          <cell r="N172">
            <v>0</v>
          </cell>
          <cell r="O172">
            <v>0</v>
          </cell>
          <cell r="P172">
            <v>96055</v>
          </cell>
          <cell r="Q172">
            <v>0</v>
          </cell>
          <cell r="R172">
            <v>68895</v>
          </cell>
          <cell r="S172">
            <v>81055</v>
          </cell>
          <cell r="T172">
            <v>7500</v>
          </cell>
          <cell r="U172">
            <v>102000</v>
          </cell>
          <cell r="V172">
            <v>0</v>
          </cell>
          <cell r="W172">
            <v>0</v>
          </cell>
          <cell r="X172">
            <v>0</v>
          </cell>
          <cell r="Y172">
            <v>0</v>
          </cell>
          <cell r="Z172">
            <v>0</v>
          </cell>
          <cell r="AA172">
            <v>0</v>
          </cell>
          <cell r="AB172">
            <v>2483</v>
          </cell>
          <cell r="AC172">
            <v>1632</v>
          </cell>
          <cell r="AD172">
            <v>0</v>
          </cell>
          <cell r="AE172">
            <v>0</v>
          </cell>
          <cell r="AG172">
            <v>0</v>
          </cell>
          <cell r="AI172">
            <v>0</v>
          </cell>
          <cell r="AJ172">
            <v>0</v>
          </cell>
          <cell r="AK172">
            <v>0</v>
          </cell>
          <cell r="AM172">
            <v>22963</v>
          </cell>
          <cell r="AN172">
            <v>0</v>
          </cell>
          <cell r="AO172">
            <v>46585</v>
          </cell>
          <cell r="AP172">
            <v>0</v>
          </cell>
          <cell r="AQ172">
            <v>8788</v>
          </cell>
          <cell r="AR172">
            <v>225</v>
          </cell>
          <cell r="AS172">
            <v>41541</v>
          </cell>
          <cell r="AT172">
            <v>95.04</v>
          </cell>
          <cell r="AU172">
            <v>5918</v>
          </cell>
          <cell r="AV172">
            <v>200000</v>
          </cell>
          <cell r="AW172">
            <v>0</v>
          </cell>
          <cell r="AX172">
            <v>8386</v>
          </cell>
          <cell r="AY172">
            <v>154216.65</v>
          </cell>
          <cell r="AZ172">
            <v>0</v>
          </cell>
          <cell r="BA172">
            <v>0</v>
          </cell>
          <cell r="BB172">
            <v>0</v>
          </cell>
          <cell r="BC172">
            <v>0</v>
          </cell>
          <cell r="BD172">
            <v>0</v>
          </cell>
          <cell r="BE172">
            <v>3355</v>
          </cell>
          <cell r="BF172">
            <v>0</v>
          </cell>
        </row>
        <row r="173">
          <cell r="A173">
            <v>20</v>
          </cell>
          <cell r="B173" t="str">
            <v>CHARLOTTE</v>
          </cell>
          <cell r="C173">
            <v>6554226</v>
          </cell>
          <cell r="D173">
            <v>2063308.4241358517</v>
          </cell>
          <cell r="E173">
            <v>129099</v>
          </cell>
          <cell r="F173">
            <v>246257</v>
          </cell>
          <cell r="G173">
            <v>63666</v>
          </cell>
          <cell r="H173">
            <v>1010254</v>
          </cell>
          <cell r="I173">
            <v>242653</v>
          </cell>
          <cell r="J173">
            <v>947789</v>
          </cell>
          <cell r="K173">
            <v>406023</v>
          </cell>
          <cell r="L173">
            <v>28830</v>
          </cell>
          <cell r="M173">
            <v>11928</v>
          </cell>
          <cell r="N173">
            <v>0</v>
          </cell>
          <cell r="O173">
            <v>0</v>
          </cell>
          <cell r="P173">
            <v>444143</v>
          </cell>
          <cell r="Q173">
            <v>0</v>
          </cell>
          <cell r="R173">
            <v>271854</v>
          </cell>
          <cell r="S173">
            <v>414371</v>
          </cell>
          <cell r="T173">
            <v>17500</v>
          </cell>
          <cell r="U173">
            <v>180000</v>
          </cell>
          <cell r="V173">
            <v>0</v>
          </cell>
          <cell r="W173">
            <v>0</v>
          </cell>
          <cell r="X173">
            <v>0</v>
          </cell>
          <cell r="Y173">
            <v>0</v>
          </cell>
          <cell r="Z173">
            <v>0</v>
          </cell>
          <cell r="AA173">
            <v>0</v>
          </cell>
          <cell r="AB173">
            <v>7219</v>
          </cell>
          <cell r="AC173">
            <v>27522</v>
          </cell>
          <cell r="AD173">
            <v>0</v>
          </cell>
          <cell r="AE173">
            <v>0</v>
          </cell>
          <cell r="AG173">
            <v>0</v>
          </cell>
          <cell r="AI173">
            <v>0</v>
          </cell>
          <cell r="AJ173">
            <v>0</v>
          </cell>
          <cell r="AK173">
            <v>0</v>
          </cell>
          <cell r="AM173">
            <v>0</v>
          </cell>
          <cell r="AN173">
            <v>0</v>
          </cell>
          <cell r="AO173">
            <v>238151</v>
          </cell>
          <cell r="AP173">
            <v>0</v>
          </cell>
          <cell r="AQ173">
            <v>34920</v>
          </cell>
          <cell r="AR173">
            <v>2476</v>
          </cell>
          <cell r="AS173">
            <v>283194</v>
          </cell>
          <cell r="AT173">
            <v>0</v>
          </cell>
          <cell r="AU173">
            <v>29786</v>
          </cell>
          <cell r="AV173">
            <v>485651</v>
          </cell>
          <cell r="AW173">
            <v>0</v>
          </cell>
          <cell r="AX173">
            <v>8386</v>
          </cell>
          <cell r="AY173">
            <v>71515.5</v>
          </cell>
          <cell r="AZ173">
            <v>13597</v>
          </cell>
          <cell r="BA173">
            <v>0</v>
          </cell>
          <cell r="BB173">
            <v>0</v>
          </cell>
          <cell r="BC173">
            <v>0</v>
          </cell>
          <cell r="BD173">
            <v>0</v>
          </cell>
          <cell r="BE173">
            <v>4033</v>
          </cell>
          <cell r="BF173">
            <v>0</v>
          </cell>
        </row>
        <row r="174">
          <cell r="A174">
            <v>21</v>
          </cell>
          <cell r="B174" t="str">
            <v>CHESTERFIELD</v>
          </cell>
          <cell r="C174">
            <v>199213149</v>
          </cell>
          <cell r="D174">
            <v>71287158.181813598</v>
          </cell>
          <cell r="E174">
            <v>4187859</v>
          </cell>
          <cell r="F174">
            <v>1363870</v>
          </cell>
          <cell r="G174">
            <v>2026321</v>
          </cell>
          <cell r="H174">
            <v>20224239</v>
          </cell>
          <cell r="I174">
            <v>4715092</v>
          </cell>
          <cell r="J174">
            <v>25679717</v>
          </cell>
          <cell r="K174">
            <v>11027860</v>
          </cell>
          <cell r="L174">
            <v>779354</v>
          </cell>
          <cell r="M174">
            <v>4042306</v>
          </cell>
          <cell r="N174">
            <v>4342227</v>
          </cell>
          <cell r="O174">
            <v>0</v>
          </cell>
          <cell r="P174">
            <v>12335628</v>
          </cell>
          <cell r="Q174">
            <v>1352647</v>
          </cell>
          <cell r="R174">
            <v>5623608</v>
          </cell>
          <cell r="S174">
            <v>4612320</v>
          </cell>
          <cell r="T174">
            <v>410000</v>
          </cell>
          <cell r="U174">
            <v>1688000</v>
          </cell>
          <cell r="V174">
            <v>204561.63103978013</v>
          </cell>
          <cell r="W174">
            <v>0</v>
          </cell>
          <cell r="X174">
            <v>0</v>
          </cell>
          <cell r="Y174">
            <v>0</v>
          </cell>
          <cell r="Z174">
            <v>0</v>
          </cell>
          <cell r="AA174">
            <v>0</v>
          </cell>
          <cell r="AB174">
            <v>249783</v>
          </cell>
          <cell r="AC174">
            <v>155189</v>
          </cell>
          <cell r="AD174">
            <v>0</v>
          </cell>
          <cell r="AE174">
            <v>1102000</v>
          </cell>
          <cell r="AG174">
            <v>0</v>
          </cell>
          <cell r="AI174">
            <v>9805085</v>
          </cell>
          <cell r="AJ174">
            <v>0</v>
          </cell>
          <cell r="AK174">
            <v>0</v>
          </cell>
          <cell r="AM174">
            <v>351993</v>
          </cell>
          <cell r="AN174">
            <v>0</v>
          </cell>
          <cell r="AO174">
            <v>2650834</v>
          </cell>
          <cell r="AP174">
            <v>0</v>
          </cell>
          <cell r="AQ174">
            <v>1471173</v>
          </cell>
          <cell r="AR174">
            <v>54030</v>
          </cell>
          <cell r="AS174">
            <v>5484053</v>
          </cell>
          <cell r="AT174">
            <v>154229.01999999999</v>
          </cell>
          <cell r="AU174">
            <v>691541</v>
          </cell>
          <cell r="AV174">
            <v>15754145</v>
          </cell>
          <cell r="AW174">
            <v>0</v>
          </cell>
          <cell r="AX174">
            <v>50318</v>
          </cell>
          <cell r="AY174">
            <v>1212541.05</v>
          </cell>
          <cell r="AZ174">
            <v>379111</v>
          </cell>
          <cell r="BA174">
            <v>0</v>
          </cell>
          <cell r="BB174">
            <v>0</v>
          </cell>
          <cell r="BC174">
            <v>0</v>
          </cell>
          <cell r="BD174">
            <v>0</v>
          </cell>
          <cell r="BE174">
            <v>37500</v>
          </cell>
          <cell r="BF174">
            <v>0</v>
          </cell>
        </row>
        <row r="175">
          <cell r="A175">
            <v>22</v>
          </cell>
          <cell r="B175" t="str">
            <v>CLARKE</v>
          </cell>
          <cell r="C175">
            <v>3678542</v>
          </cell>
          <cell r="D175">
            <v>2508896.2921288786</v>
          </cell>
          <cell r="E175">
            <v>77429</v>
          </cell>
          <cell r="F175">
            <v>105910</v>
          </cell>
          <cell r="G175">
            <v>38906</v>
          </cell>
          <cell r="H175">
            <v>536754</v>
          </cell>
          <cell r="I175">
            <v>58358</v>
          </cell>
          <cell r="J175">
            <v>538195</v>
          </cell>
          <cell r="K175">
            <v>230552</v>
          </cell>
          <cell r="L175">
            <v>16571</v>
          </cell>
          <cell r="M175">
            <v>37613</v>
          </cell>
          <cell r="N175">
            <v>0</v>
          </cell>
          <cell r="O175">
            <v>0</v>
          </cell>
          <cell r="P175">
            <v>252828</v>
          </cell>
          <cell r="Q175">
            <v>0</v>
          </cell>
          <cell r="R175">
            <v>57413</v>
          </cell>
          <cell r="S175">
            <v>32842</v>
          </cell>
          <cell r="T175">
            <v>5000</v>
          </cell>
          <cell r="U175">
            <v>154000</v>
          </cell>
          <cell r="V175">
            <v>3319.2101586094282</v>
          </cell>
          <cell r="W175">
            <v>0</v>
          </cell>
          <cell r="X175">
            <v>0</v>
          </cell>
          <cell r="Y175">
            <v>0</v>
          </cell>
          <cell r="Z175">
            <v>0</v>
          </cell>
          <cell r="AA175">
            <v>0</v>
          </cell>
          <cell r="AB175">
            <v>6728</v>
          </cell>
          <cell r="AC175">
            <v>3114</v>
          </cell>
          <cell r="AD175">
            <v>0</v>
          </cell>
          <cell r="AE175">
            <v>0</v>
          </cell>
          <cell r="AG175">
            <v>0</v>
          </cell>
          <cell r="AI175">
            <v>446241</v>
          </cell>
          <cell r="AJ175">
            <v>0</v>
          </cell>
          <cell r="AK175">
            <v>0</v>
          </cell>
          <cell r="AM175">
            <v>3235</v>
          </cell>
          <cell r="AN175">
            <v>0</v>
          </cell>
          <cell r="AO175">
            <v>18875</v>
          </cell>
          <cell r="AP175">
            <v>0</v>
          </cell>
          <cell r="AQ175">
            <v>24890</v>
          </cell>
          <cell r="AR175">
            <v>2251</v>
          </cell>
          <cell r="AS175">
            <v>0</v>
          </cell>
          <cell r="AT175">
            <v>0</v>
          </cell>
          <cell r="AU175">
            <v>9429</v>
          </cell>
          <cell r="AV175">
            <v>291279</v>
          </cell>
          <cell r="AW175">
            <v>0</v>
          </cell>
          <cell r="AX175">
            <v>8386</v>
          </cell>
          <cell r="AY175">
            <v>69447</v>
          </cell>
          <cell r="AZ175">
            <v>8224</v>
          </cell>
          <cell r="BA175">
            <v>0</v>
          </cell>
          <cell r="BB175">
            <v>0</v>
          </cell>
          <cell r="BC175">
            <v>0</v>
          </cell>
          <cell r="BD175">
            <v>0</v>
          </cell>
          <cell r="BE175">
            <v>4206</v>
          </cell>
          <cell r="BF175">
            <v>0</v>
          </cell>
        </row>
        <row r="176">
          <cell r="A176">
            <v>23</v>
          </cell>
          <cell r="B176" t="str">
            <v>CRAIG</v>
          </cell>
          <cell r="C176">
            <v>1834968</v>
          </cell>
          <cell r="D176">
            <v>800480.86019986228</v>
          </cell>
          <cell r="E176">
            <v>35992</v>
          </cell>
          <cell r="F176">
            <v>73008</v>
          </cell>
          <cell r="G176">
            <v>17415</v>
          </cell>
          <cell r="H176">
            <v>378436</v>
          </cell>
          <cell r="I176">
            <v>75017</v>
          </cell>
          <cell r="J176">
            <v>292032</v>
          </cell>
          <cell r="K176">
            <v>125252</v>
          </cell>
          <cell r="L176">
            <v>8707</v>
          </cell>
          <cell r="M176">
            <v>956</v>
          </cell>
          <cell r="N176">
            <v>13801</v>
          </cell>
          <cell r="O176">
            <v>0</v>
          </cell>
          <cell r="P176">
            <v>136740</v>
          </cell>
          <cell r="Q176">
            <v>0</v>
          </cell>
          <cell r="R176">
            <v>0</v>
          </cell>
          <cell r="S176">
            <v>103713</v>
          </cell>
          <cell r="T176">
            <v>0</v>
          </cell>
          <cell r="U176">
            <v>102000</v>
          </cell>
          <cell r="V176">
            <v>3945.5705197823991</v>
          </cell>
          <cell r="W176">
            <v>0</v>
          </cell>
          <cell r="X176">
            <v>0</v>
          </cell>
          <cell r="Y176">
            <v>0</v>
          </cell>
          <cell r="Z176">
            <v>0</v>
          </cell>
          <cell r="AA176">
            <v>0</v>
          </cell>
          <cell r="AB176">
            <v>3538</v>
          </cell>
          <cell r="AC176">
            <v>756</v>
          </cell>
          <cell r="AD176">
            <v>0</v>
          </cell>
          <cell r="AE176">
            <v>0</v>
          </cell>
          <cell r="AG176">
            <v>0</v>
          </cell>
          <cell r="AI176">
            <v>162942</v>
          </cell>
          <cell r="AJ176">
            <v>0</v>
          </cell>
          <cell r="AK176">
            <v>0</v>
          </cell>
          <cell r="AM176">
            <v>16900</v>
          </cell>
          <cell r="AN176">
            <v>0</v>
          </cell>
          <cell r="AO176">
            <v>59607</v>
          </cell>
          <cell r="AP176">
            <v>0</v>
          </cell>
          <cell r="AQ176">
            <v>18952</v>
          </cell>
          <cell r="AR176">
            <v>675</v>
          </cell>
          <cell r="AS176">
            <v>49189</v>
          </cell>
          <cell r="AT176">
            <v>2875.4</v>
          </cell>
          <cell r="AU176">
            <v>12020</v>
          </cell>
          <cell r="AV176">
            <v>200000</v>
          </cell>
          <cell r="AW176">
            <v>0</v>
          </cell>
          <cell r="AX176">
            <v>8386</v>
          </cell>
          <cell r="AY176">
            <v>184754.85</v>
          </cell>
          <cell r="AZ176">
            <v>2725</v>
          </cell>
          <cell r="BA176">
            <v>0</v>
          </cell>
          <cell r="BB176">
            <v>0</v>
          </cell>
          <cell r="BC176">
            <v>0</v>
          </cell>
          <cell r="BD176">
            <v>0</v>
          </cell>
          <cell r="BE176">
            <v>3466</v>
          </cell>
          <cell r="BF176">
            <v>0</v>
          </cell>
        </row>
        <row r="177">
          <cell r="A177">
            <v>24</v>
          </cell>
          <cell r="B177" t="str">
            <v>CULPEPER</v>
          </cell>
          <cell r="C177">
            <v>25377080</v>
          </cell>
          <cell r="D177">
            <v>10979994.853332594</v>
          </cell>
          <cell r="E177">
            <v>539264</v>
          </cell>
          <cell r="F177">
            <v>441567</v>
          </cell>
          <cell r="G177">
            <v>270962</v>
          </cell>
          <cell r="H177">
            <v>2107480</v>
          </cell>
          <cell r="I177">
            <v>903206</v>
          </cell>
          <cell r="J177">
            <v>3417128</v>
          </cell>
          <cell r="K177">
            <v>1465200</v>
          </cell>
          <cell r="L177">
            <v>105374</v>
          </cell>
          <cell r="M177">
            <v>860795</v>
          </cell>
          <cell r="N177">
            <v>0</v>
          </cell>
          <cell r="O177">
            <v>0</v>
          </cell>
          <cell r="P177">
            <v>1658785</v>
          </cell>
          <cell r="Q177">
            <v>0</v>
          </cell>
          <cell r="R177">
            <v>848054</v>
          </cell>
          <cell r="S177">
            <v>1042802</v>
          </cell>
          <cell r="T177">
            <v>62500</v>
          </cell>
          <cell r="U177">
            <v>310000</v>
          </cell>
          <cell r="V177">
            <v>36641.664665612705</v>
          </cell>
          <cell r="W177">
            <v>0</v>
          </cell>
          <cell r="X177">
            <v>0</v>
          </cell>
          <cell r="Y177">
            <v>0</v>
          </cell>
          <cell r="Z177">
            <v>0</v>
          </cell>
          <cell r="AA177">
            <v>0</v>
          </cell>
          <cell r="AB177">
            <v>39828</v>
          </cell>
          <cell r="AC177">
            <v>28814</v>
          </cell>
          <cell r="AD177">
            <v>3412</v>
          </cell>
          <cell r="AE177">
            <v>0</v>
          </cell>
          <cell r="AG177">
            <v>0</v>
          </cell>
          <cell r="AI177">
            <v>2946642</v>
          </cell>
          <cell r="AJ177">
            <v>0</v>
          </cell>
          <cell r="AK177">
            <v>0</v>
          </cell>
          <cell r="AM177">
            <v>40967</v>
          </cell>
          <cell r="AN177">
            <v>0</v>
          </cell>
          <cell r="AO177">
            <v>599328</v>
          </cell>
          <cell r="AP177">
            <v>0</v>
          </cell>
          <cell r="AQ177">
            <v>216573</v>
          </cell>
          <cell r="AR177">
            <v>9455</v>
          </cell>
          <cell r="AS177">
            <v>1056039</v>
          </cell>
          <cell r="AT177">
            <v>0</v>
          </cell>
          <cell r="AU177">
            <v>124363</v>
          </cell>
          <cell r="AV177">
            <v>2028636</v>
          </cell>
          <cell r="AW177">
            <v>0</v>
          </cell>
          <cell r="AX177">
            <v>16772</v>
          </cell>
          <cell r="AY177">
            <v>879560.85000000009</v>
          </cell>
          <cell r="AZ177">
            <v>21035</v>
          </cell>
          <cell r="BA177">
            <v>0</v>
          </cell>
          <cell r="BB177">
            <v>0</v>
          </cell>
          <cell r="BC177">
            <v>0</v>
          </cell>
          <cell r="BD177">
            <v>0</v>
          </cell>
          <cell r="BE177">
            <v>11107</v>
          </cell>
          <cell r="BF177">
            <v>0</v>
          </cell>
        </row>
        <row r="178">
          <cell r="A178">
            <v>25</v>
          </cell>
          <cell r="B178" t="str">
            <v>CUMBERLAND</v>
          </cell>
          <cell r="C178">
            <v>4392075</v>
          </cell>
          <cell r="D178">
            <v>1643351.7166910965</v>
          </cell>
          <cell r="E178">
            <v>83936</v>
          </cell>
          <cell r="F178">
            <v>127307</v>
          </cell>
          <cell r="G178">
            <v>40613</v>
          </cell>
          <cell r="H178">
            <v>509226</v>
          </cell>
          <cell r="I178">
            <v>222591</v>
          </cell>
          <cell r="J178">
            <v>599825</v>
          </cell>
          <cell r="K178">
            <v>256956</v>
          </cell>
          <cell r="L178">
            <v>17964</v>
          </cell>
          <cell r="M178">
            <v>15117</v>
          </cell>
          <cell r="N178">
            <v>76540</v>
          </cell>
          <cell r="O178">
            <v>0</v>
          </cell>
          <cell r="P178">
            <v>291485</v>
          </cell>
          <cell r="Q178">
            <v>640856</v>
          </cell>
          <cell r="R178">
            <v>247266</v>
          </cell>
          <cell r="S178">
            <v>382315</v>
          </cell>
          <cell r="T178">
            <v>17500</v>
          </cell>
          <cell r="U178">
            <v>154000</v>
          </cell>
          <cell r="V178">
            <v>0</v>
          </cell>
          <cell r="W178">
            <v>0</v>
          </cell>
          <cell r="X178">
            <v>0</v>
          </cell>
          <cell r="Y178">
            <v>0</v>
          </cell>
          <cell r="Z178">
            <v>0</v>
          </cell>
          <cell r="AA178">
            <v>0</v>
          </cell>
          <cell r="AB178">
            <v>8454</v>
          </cell>
          <cell r="AC178">
            <v>2000</v>
          </cell>
          <cell r="AD178">
            <v>0</v>
          </cell>
          <cell r="AE178">
            <v>0</v>
          </cell>
          <cell r="AG178">
            <v>0</v>
          </cell>
          <cell r="AI178">
            <v>242332</v>
          </cell>
          <cell r="AJ178">
            <v>0</v>
          </cell>
          <cell r="AK178">
            <v>0</v>
          </cell>
          <cell r="AM178">
            <v>5683</v>
          </cell>
          <cell r="AN178">
            <v>0</v>
          </cell>
          <cell r="AO178">
            <v>219728</v>
          </cell>
          <cell r="AP178">
            <v>0</v>
          </cell>
          <cell r="AQ178">
            <v>37445</v>
          </cell>
          <cell r="AR178">
            <v>900</v>
          </cell>
          <cell r="AS178">
            <v>247565</v>
          </cell>
          <cell r="AT178">
            <v>915.86</v>
          </cell>
          <cell r="AU178">
            <v>27796</v>
          </cell>
          <cell r="AV178">
            <v>315756</v>
          </cell>
          <cell r="AW178">
            <v>0</v>
          </cell>
          <cell r="AX178">
            <v>8386</v>
          </cell>
          <cell r="AY178">
            <v>35673.75</v>
          </cell>
          <cell r="AZ178">
            <v>3469</v>
          </cell>
          <cell r="BA178">
            <v>0</v>
          </cell>
          <cell r="BB178">
            <v>0</v>
          </cell>
          <cell r="BC178">
            <v>0</v>
          </cell>
          <cell r="BD178">
            <v>0</v>
          </cell>
          <cell r="BE178">
            <v>5308</v>
          </cell>
          <cell r="BF178">
            <v>0</v>
          </cell>
        </row>
        <row r="179">
          <cell r="A179">
            <v>26</v>
          </cell>
          <cell r="B179" t="str">
            <v>DICKENSON</v>
          </cell>
          <cell r="C179">
            <v>7750319</v>
          </cell>
          <cell r="D179">
            <v>2442846.7630237173</v>
          </cell>
          <cell r="E179">
            <v>152499</v>
          </cell>
          <cell r="F179">
            <v>451239</v>
          </cell>
          <cell r="G179">
            <v>75207</v>
          </cell>
          <cell r="H179">
            <v>1095461</v>
          </cell>
          <cell r="I179">
            <v>312178</v>
          </cell>
          <cell r="J179">
            <v>1129517</v>
          </cell>
          <cell r="K179">
            <v>483876</v>
          </cell>
          <cell r="L179">
            <v>34056</v>
          </cell>
          <cell r="M179">
            <v>3242</v>
          </cell>
          <cell r="N179">
            <v>0</v>
          </cell>
          <cell r="O179">
            <v>0</v>
          </cell>
          <cell r="P179">
            <v>528830</v>
          </cell>
          <cell r="Q179">
            <v>0</v>
          </cell>
          <cell r="R179">
            <v>316990</v>
          </cell>
          <cell r="S179">
            <v>573073</v>
          </cell>
          <cell r="T179">
            <v>20000</v>
          </cell>
          <cell r="U179">
            <v>180000</v>
          </cell>
          <cell r="V179">
            <v>0</v>
          </cell>
          <cell r="W179">
            <v>0</v>
          </cell>
          <cell r="X179">
            <v>0</v>
          </cell>
          <cell r="Y179">
            <v>0</v>
          </cell>
          <cell r="Z179">
            <v>0</v>
          </cell>
          <cell r="AA179">
            <v>0</v>
          </cell>
          <cell r="AB179">
            <v>13524</v>
          </cell>
          <cell r="AC179">
            <v>9237</v>
          </cell>
          <cell r="AD179">
            <v>0</v>
          </cell>
          <cell r="AE179">
            <v>0</v>
          </cell>
          <cell r="AG179">
            <v>0</v>
          </cell>
          <cell r="AI179">
            <v>488339</v>
          </cell>
          <cell r="AJ179">
            <v>0</v>
          </cell>
          <cell r="AK179">
            <v>0</v>
          </cell>
          <cell r="AM179">
            <v>18271</v>
          </cell>
          <cell r="AN179">
            <v>0</v>
          </cell>
          <cell r="AO179">
            <v>329361</v>
          </cell>
          <cell r="AP179">
            <v>0</v>
          </cell>
          <cell r="AQ179">
            <v>66914</v>
          </cell>
          <cell r="AR179">
            <v>1126</v>
          </cell>
          <cell r="AS179">
            <v>421500.00000000006</v>
          </cell>
          <cell r="AT179">
            <v>6813.4</v>
          </cell>
          <cell r="AU179">
            <v>43261</v>
          </cell>
          <cell r="AV179">
            <v>573679</v>
          </cell>
          <cell r="AW179">
            <v>0</v>
          </cell>
          <cell r="AX179">
            <v>8386</v>
          </cell>
          <cell r="AY179">
            <v>227707.2</v>
          </cell>
          <cell r="AZ179">
            <v>56085</v>
          </cell>
          <cell r="BA179">
            <v>0</v>
          </cell>
          <cell r="BB179">
            <v>0</v>
          </cell>
          <cell r="BC179">
            <v>0</v>
          </cell>
          <cell r="BD179">
            <v>0</v>
          </cell>
          <cell r="BE179">
            <v>3613</v>
          </cell>
          <cell r="BF179">
            <v>0</v>
          </cell>
        </row>
        <row r="180">
          <cell r="A180">
            <v>27</v>
          </cell>
          <cell r="B180" t="str">
            <v>DINWIDDIE</v>
          </cell>
          <cell r="C180">
            <v>15978466</v>
          </cell>
          <cell r="D180">
            <v>4969487.7047629384</v>
          </cell>
          <cell r="E180">
            <v>312596</v>
          </cell>
          <cell r="F180">
            <v>247238</v>
          </cell>
          <cell r="G180">
            <v>151251</v>
          </cell>
          <cell r="H180">
            <v>2041893</v>
          </cell>
          <cell r="I180">
            <v>607914</v>
          </cell>
          <cell r="J180">
            <v>2114610</v>
          </cell>
          <cell r="K180">
            <v>907508</v>
          </cell>
          <cell r="L180">
            <v>63991</v>
          </cell>
          <cell r="M180">
            <v>104242</v>
          </cell>
          <cell r="N180">
            <v>12419</v>
          </cell>
          <cell r="O180">
            <v>0</v>
          </cell>
          <cell r="P180">
            <v>1014251</v>
          </cell>
          <cell r="Q180">
            <v>0</v>
          </cell>
          <cell r="R180">
            <v>588722</v>
          </cell>
          <cell r="S180">
            <v>884286</v>
          </cell>
          <cell r="T180">
            <v>37500</v>
          </cell>
          <cell r="U180">
            <v>232000</v>
          </cell>
          <cell r="V180">
            <v>18014.940254826601</v>
          </cell>
          <cell r="W180">
            <v>0</v>
          </cell>
          <cell r="X180">
            <v>0</v>
          </cell>
          <cell r="Y180">
            <v>0</v>
          </cell>
          <cell r="Z180">
            <v>0</v>
          </cell>
          <cell r="AA180">
            <v>0</v>
          </cell>
          <cell r="AB180">
            <v>16857</v>
          </cell>
          <cell r="AC180">
            <v>38434</v>
          </cell>
          <cell r="AD180">
            <v>0</v>
          </cell>
          <cell r="AE180">
            <v>0</v>
          </cell>
          <cell r="AG180">
            <v>0</v>
          </cell>
          <cell r="AI180">
            <v>708297</v>
          </cell>
          <cell r="AJ180">
            <v>0</v>
          </cell>
          <cell r="AK180">
            <v>0</v>
          </cell>
          <cell r="AM180">
            <v>24511</v>
          </cell>
          <cell r="AN180">
            <v>0</v>
          </cell>
          <cell r="AO180">
            <v>508225</v>
          </cell>
          <cell r="AP180">
            <v>0</v>
          </cell>
          <cell r="AQ180">
            <v>139233</v>
          </cell>
          <cell r="AR180">
            <v>3377</v>
          </cell>
          <cell r="AS180">
            <v>753940.00000000012</v>
          </cell>
          <cell r="AT180">
            <v>1402.06</v>
          </cell>
          <cell r="AU180">
            <v>76718</v>
          </cell>
          <cell r="AV180">
            <v>1175941</v>
          </cell>
          <cell r="AW180">
            <v>0</v>
          </cell>
          <cell r="AX180">
            <v>8386</v>
          </cell>
          <cell r="AY180">
            <v>313723.2</v>
          </cell>
          <cell r="AZ180">
            <v>16030</v>
          </cell>
          <cell r="BA180">
            <v>0</v>
          </cell>
          <cell r="BB180">
            <v>0</v>
          </cell>
          <cell r="BC180">
            <v>0</v>
          </cell>
          <cell r="BD180">
            <v>0</v>
          </cell>
          <cell r="BE180">
            <v>7360</v>
          </cell>
          <cell r="BF180">
            <v>0</v>
          </cell>
        </row>
        <row r="181">
          <cell r="A181">
            <v>28</v>
          </cell>
          <cell r="B181" t="str">
            <v>ESSEX</v>
          </cell>
          <cell r="C181">
            <v>3439120</v>
          </cell>
          <cell r="D181">
            <v>1686727.5268497097</v>
          </cell>
          <cell r="E181">
            <v>66968</v>
          </cell>
          <cell r="F181">
            <v>101571</v>
          </cell>
          <cell r="G181">
            <v>33026</v>
          </cell>
          <cell r="H181">
            <v>521565</v>
          </cell>
          <cell r="I181">
            <v>216228</v>
          </cell>
          <cell r="J181">
            <v>502248</v>
          </cell>
          <cell r="K181">
            <v>215605</v>
          </cell>
          <cell r="L181">
            <v>14955</v>
          </cell>
          <cell r="M181">
            <v>29253</v>
          </cell>
          <cell r="N181">
            <v>0</v>
          </cell>
          <cell r="O181">
            <v>0</v>
          </cell>
          <cell r="P181">
            <v>239866</v>
          </cell>
          <cell r="Q181">
            <v>0</v>
          </cell>
          <cell r="R181">
            <v>143715</v>
          </cell>
          <cell r="S181">
            <v>334633</v>
          </cell>
          <cell r="T181">
            <v>12500</v>
          </cell>
          <cell r="U181">
            <v>128000</v>
          </cell>
          <cell r="V181">
            <v>0</v>
          </cell>
          <cell r="W181">
            <v>0</v>
          </cell>
          <cell r="X181">
            <v>0</v>
          </cell>
          <cell r="Y181">
            <v>0</v>
          </cell>
          <cell r="Z181">
            <v>0</v>
          </cell>
          <cell r="AA181">
            <v>0</v>
          </cell>
          <cell r="AB181">
            <v>7351</v>
          </cell>
          <cell r="AC181">
            <v>2305</v>
          </cell>
          <cell r="AD181">
            <v>0</v>
          </cell>
          <cell r="AE181">
            <v>0</v>
          </cell>
          <cell r="AG181">
            <v>0</v>
          </cell>
          <cell r="AI181">
            <v>274366</v>
          </cell>
          <cell r="AJ181">
            <v>0</v>
          </cell>
          <cell r="AK181">
            <v>0</v>
          </cell>
          <cell r="AM181">
            <v>0</v>
          </cell>
          <cell r="AN181">
            <v>0</v>
          </cell>
          <cell r="AO181">
            <v>192323</v>
          </cell>
          <cell r="AP181">
            <v>0</v>
          </cell>
          <cell r="AQ181">
            <v>28604</v>
          </cell>
          <cell r="AR181">
            <v>2701</v>
          </cell>
          <cell r="AS181">
            <v>216421</v>
          </cell>
          <cell r="AT181">
            <v>6519.04</v>
          </cell>
          <cell r="AU181">
            <v>23116</v>
          </cell>
          <cell r="AV181">
            <v>251926</v>
          </cell>
          <cell r="AW181">
            <v>0</v>
          </cell>
          <cell r="AX181">
            <v>8386</v>
          </cell>
          <cell r="AY181">
            <v>90444.375</v>
          </cell>
          <cell r="AZ181">
            <v>4038</v>
          </cell>
          <cell r="BA181">
            <v>0</v>
          </cell>
          <cell r="BB181">
            <v>0</v>
          </cell>
          <cell r="BC181">
            <v>0</v>
          </cell>
          <cell r="BD181">
            <v>0</v>
          </cell>
          <cell r="BE181">
            <v>4283</v>
          </cell>
          <cell r="BF181">
            <v>0</v>
          </cell>
        </row>
        <row r="182">
          <cell r="A182">
            <v>29</v>
          </cell>
          <cell r="B182" t="str">
            <v>FAIRFAX</v>
          </cell>
          <cell r="C182">
            <v>330585342</v>
          </cell>
          <cell r="D182">
            <v>224655150.5778648</v>
          </cell>
          <cell r="E182">
            <v>6429203</v>
          </cell>
          <cell r="F182">
            <v>2632222</v>
          </cell>
          <cell r="G182">
            <v>3469747</v>
          </cell>
          <cell r="H182">
            <v>52943560</v>
          </cell>
          <cell r="I182">
            <v>6341263</v>
          </cell>
          <cell r="J182">
            <v>46482651</v>
          </cell>
          <cell r="K182">
            <v>19921136</v>
          </cell>
          <cell r="L182">
            <v>1435758</v>
          </cell>
          <cell r="M182">
            <v>19213587</v>
          </cell>
          <cell r="N182">
            <v>644534</v>
          </cell>
          <cell r="O182">
            <v>56665</v>
          </cell>
          <cell r="P182">
            <v>22666516</v>
          </cell>
          <cell r="Q182">
            <v>3862367</v>
          </cell>
          <cell r="R182">
            <v>10923685</v>
          </cell>
          <cell r="S182">
            <v>4566974</v>
          </cell>
          <cell r="T182">
            <v>987500</v>
          </cell>
          <cell r="U182">
            <v>5146000</v>
          </cell>
          <cell r="V182">
            <v>646555.48526472622</v>
          </cell>
          <cell r="W182">
            <v>0</v>
          </cell>
          <cell r="X182">
            <v>0</v>
          </cell>
          <cell r="Y182">
            <v>194094</v>
          </cell>
          <cell r="Z182">
            <v>212530</v>
          </cell>
          <cell r="AA182">
            <v>0</v>
          </cell>
          <cell r="AB182">
            <v>719055</v>
          </cell>
          <cell r="AC182">
            <v>239663</v>
          </cell>
          <cell r="AD182">
            <v>402209</v>
          </cell>
          <cell r="AE182">
            <v>2219429</v>
          </cell>
          <cell r="AG182">
            <v>0</v>
          </cell>
          <cell r="AI182">
            <v>7763198</v>
          </cell>
          <cell r="AJ182">
            <v>0</v>
          </cell>
          <cell r="AK182">
            <v>0</v>
          </cell>
          <cell r="AM182">
            <v>266230</v>
          </cell>
          <cell r="AN182">
            <v>0</v>
          </cell>
          <cell r="AO182">
            <v>2624772</v>
          </cell>
          <cell r="AP182">
            <v>0</v>
          </cell>
          <cell r="AQ182">
            <v>2711729</v>
          </cell>
          <cell r="AR182">
            <v>140486</v>
          </cell>
          <cell r="AS182">
            <v>5754864</v>
          </cell>
          <cell r="AT182">
            <v>31025.94</v>
          </cell>
          <cell r="AU182">
            <v>908576</v>
          </cell>
          <cell r="AV182">
            <v>24185768</v>
          </cell>
          <cell r="AW182">
            <v>132320</v>
          </cell>
          <cell r="AX182">
            <v>109023</v>
          </cell>
          <cell r="AY182">
            <v>4539160.5</v>
          </cell>
          <cell r="AZ182">
            <v>716078</v>
          </cell>
          <cell r="BA182">
            <v>0</v>
          </cell>
          <cell r="BB182">
            <v>0</v>
          </cell>
          <cell r="BC182">
            <v>0</v>
          </cell>
          <cell r="BD182">
            <v>0</v>
          </cell>
          <cell r="BE182">
            <v>37500</v>
          </cell>
          <cell r="BF182">
            <v>0</v>
          </cell>
        </row>
        <row r="183">
          <cell r="A183">
            <v>30</v>
          </cell>
          <cell r="B183" t="str">
            <v>FAUQUIER</v>
          </cell>
          <cell r="C183">
            <v>21432931</v>
          </cell>
          <cell r="D183">
            <v>14335705.25742167</v>
          </cell>
          <cell r="E183">
            <v>447435</v>
          </cell>
          <cell r="F183">
            <v>557888</v>
          </cell>
          <cell r="G183">
            <v>224821</v>
          </cell>
          <cell r="H183">
            <v>3110017</v>
          </cell>
          <cell r="I183">
            <v>412171</v>
          </cell>
          <cell r="J183">
            <v>3097527</v>
          </cell>
          <cell r="K183">
            <v>1328107</v>
          </cell>
          <cell r="L183">
            <v>95757</v>
          </cell>
          <cell r="M183">
            <v>440946</v>
          </cell>
          <cell r="N183">
            <v>271759</v>
          </cell>
          <cell r="O183">
            <v>0</v>
          </cell>
          <cell r="P183">
            <v>1457699</v>
          </cell>
          <cell r="Q183">
            <v>536187</v>
          </cell>
          <cell r="R183">
            <v>329165</v>
          </cell>
          <cell r="S183">
            <v>263712</v>
          </cell>
          <cell r="T183">
            <v>30000</v>
          </cell>
          <cell r="U183">
            <v>596000</v>
          </cell>
          <cell r="V183">
            <v>42313.890808681768</v>
          </cell>
          <cell r="W183">
            <v>0</v>
          </cell>
          <cell r="X183">
            <v>0</v>
          </cell>
          <cell r="Y183">
            <v>0</v>
          </cell>
          <cell r="Z183">
            <v>0</v>
          </cell>
          <cell r="AA183">
            <v>0</v>
          </cell>
          <cell r="AB183">
            <v>47631</v>
          </cell>
          <cell r="AC183">
            <v>8646</v>
          </cell>
          <cell r="AD183">
            <v>0</v>
          </cell>
          <cell r="AE183">
            <v>0</v>
          </cell>
          <cell r="AG183">
            <v>0</v>
          </cell>
          <cell r="AI183">
            <v>1508918</v>
          </cell>
          <cell r="AJ183">
            <v>0</v>
          </cell>
          <cell r="AK183">
            <v>0</v>
          </cell>
          <cell r="AM183">
            <v>57069</v>
          </cell>
          <cell r="AN183">
            <v>0</v>
          </cell>
          <cell r="AO183">
            <v>151564</v>
          </cell>
          <cell r="AP183">
            <v>0</v>
          </cell>
          <cell r="AQ183">
            <v>141093</v>
          </cell>
          <cell r="AR183">
            <v>9455</v>
          </cell>
          <cell r="AS183">
            <v>268474</v>
          </cell>
          <cell r="AT183">
            <v>0</v>
          </cell>
          <cell r="AU183">
            <v>56070</v>
          </cell>
          <cell r="AV183">
            <v>1683186</v>
          </cell>
          <cell r="AW183">
            <v>190952</v>
          </cell>
          <cell r="AX183">
            <v>16772</v>
          </cell>
          <cell r="AY183">
            <v>718132.8</v>
          </cell>
          <cell r="AZ183">
            <v>114839</v>
          </cell>
          <cell r="BA183">
            <v>0</v>
          </cell>
          <cell r="BB183">
            <v>0</v>
          </cell>
          <cell r="BC183">
            <v>0</v>
          </cell>
          <cell r="BD183">
            <v>0</v>
          </cell>
          <cell r="BE183">
            <v>13421</v>
          </cell>
          <cell r="BF183">
            <v>0</v>
          </cell>
        </row>
        <row r="184">
          <cell r="A184">
            <v>31</v>
          </cell>
          <cell r="B184" t="str">
            <v>FLOYD</v>
          </cell>
          <cell r="C184">
            <v>5783762</v>
          </cell>
          <cell r="D184">
            <v>2669583.9524891959</v>
          </cell>
          <cell r="E184">
            <v>120670</v>
          </cell>
          <cell r="F184">
            <v>175160</v>
          </cell>
          <cell r="G184">
            <v>59510</v>
          </cell>
          <cell r="H184">
            <v>607447</v>
          </cell>
          <cell r="I184">
            <v>203231</v>
          </cell>
          <cell r="J184">
            <v>823030</v>
          </cell>
          <cell r="K184">
            <v>352567</v>
          </cell>
          <cell r="L184">
            <v>24702</v>
          </cell>
          <cell r="M184">
            <v>36840</v>
          </cell>
          <cell r="N184">
            <v>0</v>
          </cell>
          <cell r="O184">
            <v>0</v>
          </cell>
          <cell r="P184">
            <v>392167</v>
          </cell>
          <cell r="Q184">
            <v>0</v>
          </cell>
          <cell r="R184">
            <v>186425</v>
          </cell>
          <cell r="S184">
            <v>253137</v>
          </cell>
          <cell r="T184">
            <v>12500</v>
          </cell>
          <cell r="U184">
            <v>180000</v>
          </cell>
          <cell r="V184">
            <v>0</v>
          </cell>
          <cell r="W184">
            <v>0</v>
          </cell>
          <cell r="X184">
            <v>0</v>
          </cell>
          <cell r="Y184">
            <v>0</v>
          </cell>
          <cell r="Z184">
            <v>0</v>
          </cell>
          <cell r="AA184">
            <v>0</v>
          </cell>
          <cell r="AB184">
            <v>9966</v>
          </cell>
          <cell r="AC184">
            <v>838</v>
          </cell>
          <cell r="AD184">
            <v>0</v>
          </cell>
          <cell r="AE184">
            <v>0</v>
          </cell>
          <cell r="AG184">
            <v>0</v>
          </cell>
          <cell r="AI184">
            <v>9136</v>
          </cell>
          <cell r="AJ184">
            <v>0</v>
          </cell>
          <cell r="AK184">
            <v>0</v>
          </cell>
          <cell r="AM184">
            <v>20302</v>
          </cell>
          <cell r="AN184">
            <v>0</v>
          </cell>
          <cell r="AO184">
            <v>145485</v>
          </cell>
          <cell r="AP184">
            <v>0</v>
          </cell>
          <cell r="AQ184">
            <v>44458</v>
          </cell>
          <cell r="AR184">
            <v>900</v>
          </cell>
          <cell r="AS184">
            <v>174130</v>
          </cell>
          <cell r="AT184">
            <v>0</v>
          </cell>
          <cell r="AU184">
            <v>28364</v>
          </cell>
          <cell r="AV184">
            <v>453943</v>
          </cell>
          <cell r="AW184">
            <v>0</v>
          </cell>
          <cell r="AX184">
            <v>8386</v>
          </cell>
          <cell r="AY184">
            <v>226676.1</v>
          </cell>
          <cell r="AZ184">
            <v>10386</v>
          </cell>
          <cell r="BA184">
            <v>0</v>
          </cell>
          <cell r="BB184">
            <v>0</v>
          </cell>
          <cell r="BC184">
            <v>0</v>
          </cell>
          <cell r="BD184">
            <v>0</v>
          </cell>
          <cell r="BE184">
            <v>3546</v>
          </cell>
          <cell r="BF184">
            <v>0</v>
          </cell>
        </row>
        <row r="185">
          <cell r="A185">
            <v>32</v>
          </cell>
          <cell r="B185" t="str">
            <v>FLUVANNA</v>
          </cell>
          <cell r="C185">
            <v>10118270</v>
          </cell>
          <cell r="D185">
            <v>4645154.9424405806</v>
          </cell>
          <cell r="E185">
            <v>208699</v>
          </cell>
          <cell r="F185">
            <v>219438</v>
          </cell>
          <cell r="G185">
            <v>102922</v>
          </cell>
          <cell r="H185">
            <v>1064176</v>
          </cell>
          <cell r="I185">
            <v>221380</v>
          </cell>
          <cell r="J185">
            <v>1341872</v>
          </cell>
          <cell r="K185">
            <v>576752</v>
          </cell>
          <cell r="L185">
            <v>40780</v>
          </cell>
          <cell r="M185">
            <v>48704</v>
          </cell>
          <cell r="N185">
            <v>0</v>
          </cell>
          <cell r="O185">
            <v>0</v>
          </cell>
          <cell r="P185">
            <v>648392</v>
          </cell>
          <cell r="Q185">
            <v>1005911</v>
          </cell>
          <cell r="R185">
            <v>208752</v>
          </cell>
          <cell r="S185">
            <v>199107</v>
          </cell>
          <cell r="T185">
            <v>15000</v>
          </cell>
          <cell r="U185">
            <v>258000</v>
          </cell>
          <cell r="V185">
            <v>11591.831311760956</v>
          </cell>
          <cell r="W185">
            <v>0</v>
          </cell>
          <cell r="X185">
            <v>0</v>
          </cell>
          <cell r="Y185">
            <v>0</v>
          </cell>
          <cell r="Z185">
            <v>0</v>
          </cell>
          <cell r="AA185">
            <v>0</v>
          </cell>
          <cell r="AB185">
            <v>13633</v>
          </cell>
          <cell r="AC185">
            <v>5291</v>
          </cell>
          <cell r="AD185">
            <v>0</v>
          </cell>
          <cell r="AE185">
            <v>0</v>
          </cell>
          <cell r="AG185">
            <v>0</v>
          </cell>
          <cell r="AI185">
            <v>730279</v>
          </cell>
          <cell r="AJ185">
            <v>0</v>
          </cell>
          <cell r="AK185">
            <v>0</v>
          </cell>
          <cell r="AM185">
            <v>65375</v>
          </cell>
          <cell r="AN185">
            <v>0</v>
          </cell>
          <cell r="AO185">
            <v>114432</v>
          </cell>
          <cell r="AP185">
            <v>0</v>
          </cell>
          <cell r="AQ185">
            <v>47395</v>
          </cell>
          <cell r="AR185">
            <v>2026</v>
          </cell>
          <cell r="AS185">
            <v>166884</v>
          </cell>
          <cell r="AT185">
            <v>2105.4</v>
          </cell>
          <cell r="AU185">
            <v>32594</v>
          </cell>
          <cell r="AV185">
            <v>785095</v>
          </cell>
          <cell r="AW185">
            <v>273888</v>
          </cell>
          <cell r="AX185">
            <v>0</v>
          </cell>
          <cell r="AY185">
            <v>359681.7</v>
          </cell>
          <cell r="AZ185">
            <v>20589</v>
          </cell>
          <cell r="BA185">
            <v>0</v>
          </cell>
          <cell r="BB185">
            <v>0</v>
          </cell>
          <cell r="BC185">
            <v>0</v>
          </cell>
          <cell r="BD185">
            <v>0</v>
          </cell>
          <cell r="BE185">
            <v>4124</v>
          </cell>
          <cell r="BF185">
            <v>0</v>
          </cell>
        </row>
        <row r="186">
          <cell r="A186">
            <v>33</v>
          </cell>
          <cell r="B186" t="str">
            <v>FRANKLIN</v>
          </cell>
          <cell r="C186">
            <v>18152500</v>
          </cell>
          <cell r="D186">
            <v>9240033.3776518591</v>
          </cell>
          <cell r="E186">
            <v>391850</v>
          </cell>
          <cell r="F186">
            <v>328152</v>
          </cell>
          <cell r="G186">
            <v>193245</v>
          </cell>
          <cell r="H186">
            <v>2967949</v>
          </cell>
          <cell r="I186">
            <v>670888</v>
          </cell>
          <cell r="J186">
            <v>2760120</v>
          </cell>
          <cell r="K186">
            <v>1184992</v>
          </cell>
          <cell r="L186">
            <v>83861</v>
          </cell>
          <cell r="M186">
            <v>79841</v>
          </cell>
          <cell r="N186">
            <v>57014</v>
          </cell>
          <cell r="O186">
            <v>0</v>
          </cell>
          <cell r="P186">
            <v>1280004</v>
          </cell>
          <cell r="Q186">
            <v>0</v>
          </cell>
          <cell r="R186">
            <v>675831</v>
          </cell>
          <cell r="S186">
            <v>978603</v>
          </cell>
          <cell r="T186">
            <v>52500</v>
          </cell>
          <cell r="U186">
            <v>466000</v>
          </cell>
          <cell r="V186">
            <v>23885.402788798812</v>
          </cell>
          <cell r="W186">
            <v>0</v>
          </cell>
          <cell r="X186">
            <v>0</v>
          </cell>
          <cell r="Y186">
            <v>0</v>
          </cell>
          <cell r="Z186">
            <v>49995</v>
          </cell>
          <cell r="AA186">
            <v>0</v>
          </cell>
          <cell r="AB186">
            <v>34513</v>
          </cell>
          <cell r="AC186">
            <v>33809</v>
          </cell>
          <cell r="AD186">
            <v>0</v>
          </cell>
          <cell r="AE186">
            <v>0</v>
          </cell>
          <cell r="AG186">
            <v>0</v>
          </cell>
          <cell r="AI186">
            <v>1724364</v>
          </cell>
          <cell r="AJ186">
            <v>0</v>
          </cell>
          <cell r="AK186">
            <v>0</v>
          </cell>
          <cell r="AM186">
            <v>281715</v>
          </cell>
          <cell r="AN186">
            <v>0</v>
          </cell>
          <cell r="AO186">
            <v>562432</v>
          </cell>
          <cell r="AP186">
            <v>0</v>
          </cell>
          <cell r="AQ186">
            <v>120384</v>
          </cell>
          <cell r="AR186">
            <v>6078</v>
          </cell>
          <cell r="AS186">
            <v>819051</v>
          </cell>
          <cell r="AT186">
            <v>0</v>
          </cell>
          <cell r="AU186">
            <v>95450</v>
          </cell>
          <cell r="AV186">
            <v>1474083</v>
          </cell>
          <cell r="AW186">
            <v>0</v>
          </cell>
          <cell r="AX186">
            <v>0</v>
          </cell>
          <cell r="AY186">
            <v>761407.5</v>
          </cell>
          <cell r="AZ186">
            <v>46360</v>
          </cell>
          <cell r="BA186">
            <v>0</v>
          </cell>
          <cell r="BB186">
            <v>0</v>
          </cell>
          <cell r="BC186">
            <v>0</v>
          </cell>
          <cell r="BD186">
            <v>0</v>
          </cell>
          <cell r="BE186">
            <v>9008</v>
          </cell>
          <cell r="BF186">
            <v>0</v>
          </cell>
        </row>
        <row r="187">
          <cell r="A187">
            <v>34</v>
          </cell>
          <cell r="B187" t="str">
            <v>FREDERICK</v>
          </cell>
          <cell r="C187">
            <v>42334057</v>
          </cell>
          <cell r="D187">
            <v>17460735.216576304</v>
          </cell>
          <cell r="E187">
            <v>856260</v>
          </cell>
          <cell r="F187">
            <v>916254</v>
          </cell>
          <cell r="G187">
            <v>430241</v>
          </cell>
          <cell r="H187">
            <v>3768594</v>
          </cell>
          <cell r="I187">
            <v>1011864</v>
          </cell>
          <cell r="J187">
            <v>5481591</v>
          </cell>
          <cell r="K187">
            <v>2350392</v>
          </cell>
          <cell r="L187">
            <v>167316</v>
          </cell>
          <cell r="M187">
            <v>750847</v>
          </cell>
          <cell r="N187">
            <v>14421</v>
          </cell>
          <cell r="O187">
            <v>0</v>
          </cell>
          <cell r="P187">
            <v>2654286</v>
          </cell>
          <cell r="Q187">
            <v>0</v>
          </cell>
          <cell r="R187">
            <v>985750</v>
          </cell>
          <cell r="S187">
            <v>860204</v>
          </cell>
          <cell r="T187">
            <v>77500</v>
          </cell>
          <cell r="U187">
            <v>570000</v>
          </cell>
          <cell r="V187">
            <v>52146.165919674248</v>
          </cell>
          <cell r="W187">
            <v>0</v>
          </cell>
          <cell r="X187">
            <v>0</v>
          </cell>
          <cell r="Y187">
            <v>0</v>
          </cell>
          <cell r="Z187">
            <v>0</v>
          </cell>
          <cell r="AA187">
            <v>0</v>
          </cell>
          <cell r="AB187">
            <v>57579</v>
          </cell>
          <cell r="AC187">
            <v>47416</v>
          </cell>
          <cell r="AD187">
            <v>115717</v>
          </cell>
          <cell r="AE187">
            <v>621816</v>
          </cell>
          <cell r="AG187">
            <v>0</v>
          </cell>
          <cell r="AI187">
            <v>1981950</v>
          </cell>
          <cell r="AJ187">
            <v>0</v>
          </cell>
          <cell r="AK187">
            <v>0</v>
          </cell>
          <cell r="AM187">
            <v>89276</v>
          </cell>
          <cell r="AN187">
            <v>0</v>
          </cell>
          <cell r="AO187">
            <v>494385</v>
          </cell>
          <cell r="AP187">
            <v>0</v>
          </cell>
          <cell r="AQ187">
            <v>254859</v>
          </cell>
          <cell r="AR187">
            <v>9455</v>
          </cell>
          <cell r="AS187">
            <v>722098</v>
          </cell>
          <cell r="AT187">
            <v>6142.84</v>
          </cell>
          <cell r="AU187">
            <v>140780</v>
          </cell>
          <cell r="AV187">
            <v>3221129</v>
          </cell>
          <cell r="AW187">
            <v>0</v>
          </cell>
          <cell r="AX187">
            <v>25159</v>
          </cell>
          <cell r="AY187">
            <v>1398940.2</v>
          </cell>
          <cell r="AZ187">
            <v>121750</v>
          </cell>
          <cell r="BA187">
            <v>0</v>
          </cell>
          <cell r="BB187">
            <v>0</v>
          </cell>
          <cell r="BC187">
            <v>0</v>
          </cell>
          <cell r="BD187">
            <v>0</v>
          </cell>
          <cell r="BE187">
            <v>28331</v>
          </cell>
          <cell r="BF187">
            <v>0</v>
          </cell>
        </row>
        <row r="188">
          <cell r="A188">
            <v>35</v>
          </cell>
          <cell r="B188" t="str">
            <v>GILES</v>
          </cell>
          <cell r="C188">
            <v>8196168</v>
          </cell>
          <cell r="D188">
            <v>2984058.5761391418</v>
          </cell>
          <cell r="E188">
            <v>171714</v>
          </cell>
          <cell r="F188">
            <v>445782</v>
          </cell>
          <cell r="G188">
            <v>83085</v>
          </cell>
          <cell r="H188">
            <v>1083299</v>
          </cell>
          <cell r="I188">
            <v>266830</v>
          </cell>
          <cell r="J188">
            <v>1217513</v>
          </cell>
          <cell r="K188">
            <v>522476</v>
          </cell>
          <cell r="L188">
            <v>36749</v>
          </cell>
          <cell r="M188">
            <v>7339</v>
          </cell>
          <cell r="N188">
            <v>0</v>
          </cell>
          <cell r="O188">
            <v>0</v>
          </cell>
          <cell r="P188">
            <v>561712</v>
          </cell>
          <cell r="Q188">
            <v>0</v>
          </cell>
          <cell r="R188">
            <v>402622</v>
          </cell>
          <cell r="S188">
            <v>385046</v>
          </cell>
          <cell r="T188">
            <v>15000</v>
          </cell>
          <cell r="U188">
            <v>180000</v>
          </cell>
          <cell r="V188">
            <v>14126.841629885874</v>
          </cell>
          <cell r="W188">
            <v>0</v>
          </cell>
          <cell r="X188">
            <v>0</v>
          </cell>
          <cell r="Y188">
            <v>0</v>
          </cell>
          <cell r="Z188">
            <v>0</v>
          </cell>
          <cell r="AA188">
            <v>0</v>
          </cell>
          <cell r="AB188">
            <v>11725</v>
          </cell>
          <cell r="AC188">
            <v>17671</v>
          </cell>
          <cell r="AD188">
            <v>0</v>
          </cell>
          <cell r="AE188">
            <v>0</v>
          </cell>
          <cell r="AG188">
            <v>0</v>
          </cell>
          <cell r="AI188">
            <v>177596</v>
          </cell>
          <cell r="AJ188">
            <v>0</v>
          </cell>
          <cell r="AK188">
            <v>0</v>
          </cell>
          <cell r="AM188">
            <v>11110</v>
          </cell>
          <cell r="AN188">
            <v>0</v>
          </cell>
          <cell r="AO188">
            <v>221297</v>
          </cell>
          <cell r="AP188">
            <v>0</v>
          </cell>
          <cell r="AQ188">
            <v>72714</v>
          </cell>
          <cell r="AR188">
            <v>2476</v>
          </cell>
          <cell r="AS188">
            <v>397273.99999999994</v>
          </cell>
          <cell r="AT188">
            <v>0</v>
          </cell>
          <cell r="AU188">
            <v>36727</v>
          </cell>
          <cell r="AV188">
            <v>645964</v>
          </cell>
          <cell r="AW188">
            <v>0</v>
          </cell>
          <cell r="AX188">
            <v>8386</v>
          </cell>
          <cell r="AY188">
            <v>245659.05000000002</v>
          </cell>
          <cell r="AZ188">
            <v>59391</v>
          </cell>
          <cell r="BA188">
            <v>0</v>
          </cell>
          <cell r="BB188">
            <v>0</v>
          </cell>
          <cell r="BC188">
            <v>0</v>
          </cell>
          <cell r="BD188">
            <v>0</v>
          </cell>
          <cell r="BE188">
            <v>4165</v>
          </cell>
          <cell r="BF188">
            <v>0</v>
          </cell>
        </row>
        <row r="189">
          <cell r="A189">
            <v>36</v>
          </cell>
          <cell r="B189" t="str">
            <v>GLOUCESTER</v>
          </cell>
          <cell r="C189">
            <v>15396482</v>
          </cell>
          <cell r="D189">
            <v>6368357.5823782142</v>
          </cell>
          <cell r="E189">
            <v>314881</v>
          </cell>
          <cell r="F189">
            <v>199236</v>
          </cell>
          <cell r="G189">
            <v>155287</v>
          </cell>
          <cell r="H189">
            <v>1444461</v>
          </cell>
          <cell r="I189">
            <v>369173</v>
          </cell>
          <cell r="J189">
            <v>1951341</v>
          </cell>
          <cell r="K189">
            <v>837963</v>
          </cell>
          <cell r="L189">
            <v>58599</v>
          </cell>
          <cell r="M189">
            <v>31594</v>
          </cell>
          <cell r="N189">
            <v>80651</v>
          </cell>
          <cell r="O189">
            <v>0</v>
          </cell>
          <cell r="P189">
            <v>948907</v>
          </cell>
          <cell r="Q189">
            <v>0</v>
          </cell>
          <cell r="R189">
            <v>351077</v>
          </cell>
          <cell r="S189">
            <v>380056</v>
          </cell>
          <cell r="T189">
            <v>27500</v>
          </cell>
          <cell r="U189">
            <v>284000</v>
          </cell>
          <cell r="V189">
            <v>23195.740050698787</v>
          </cell>
          <cell r="W189">
            <v>0</v>
          </cell>
          <cell r="X189">
            <v>0</v>
          </cell>
          <cell r="Y189">
            <v>0</v>
          </cell>
          <cell r="Z189">
            <v>0</v>
          </cell>
          <cell r="AA189">
            <v>0</v>
          </cell>
          <cell r="AB189">
            <v>25582</v>
          </cell>
          <cell r="AC189">
            <v>17357</v>
          </cell>
          <cell r="AD189">
            <v>0</v>
          </cell>
          <cell r="AE189">
            <v>0</v>
          </cell>
          <cell r="AG189">
            <v>0</v>
          </cell>
          <cell r="AI189">
            <v>497266</v>
          </cell>
          <cell r="AJ189">
            <v>0</v>
          </cell>
          <cell r="AK189">
            <v>0</v>
          </cell>
          <cell r="AM189">
            <v>9644</v>
          </cell>
          <cell r="AN189">
            <v>0</v>
          </cell>
          <cell r="AO189">
            <v>218429</v>
          </cell>
          <cell r="AP189">
            <v>0</v>
          </cell>
          <cell r="AQ189">
            <v>80434</v>
          </cell>
          <cell r="AR189">
            <v>2701</v>
          </cell>
          <cell r="AS189">
            <v>307003</v>
          </cell>
          <cell r="AT189">
            <v>0</v>
          </cell>
          <cell r="AU189">
            <v>52704</v>
          </cell>
          <cell r="AV189">
            <v>1184537</v>
          </cell>
          <cell r="AW189">
            <v>0</v>
          </cell>
          <cell r="AX189">
            <v>16772</v>
          </cell>
          <cell r="AY189">
            <v>937513.5</v>
          </cell>
          <cell r="AZ189">
            <v>10727</v>
          </cell>
          <cell r="BA189">
            <v>0</v>
          </cell>
          <cell r="BB189">
            <v>0</v>
          </cell>
          <cell r="BC189">
            <v>0</v>
          </cell>
          <cell r="BD189">
            <v>0</v>
          </cell>
          <cell r="BE189">
            <v>4986</v>
          </cell>
          <cell r="BF189">
            <v>0</v>
          </cell>
        </row>
        <row r="190">
          <cell r="A190">
            <v>37</v>
          </cell>
          <cell r="B190" t="str">
            <v>GOOCHLAND</v>
          </cell>
          <cell r="C190">
            <v>2548308</v>
          </cell>
          <cell r="D190">
            <v>3670185.0277390233</v>
          </cell>
          <cell r="E190">
            <v>53790</v>
          </cell>
          <cell r="F190">
            <v>55557</v>
          </cell>
          <cell r="G190">
            <v>26527</v>
          </cell>
          <cell r="H190">
            <v>341848</v>
          </cell>
          <cell r="I190">
            <v>51553</v>
          </cell>
          <cell r="J190">
            <v>361368</v>
          </cell>
          <cell r="K190">
            <v>155158</v>
          </cell>
          <cell r="L190">
            <v>11011</v>
          </cell>
          <cell r="M190">
            <v>13203</v>
          </cell>
          <cell r="N190">
            <v>3597</v>
          </cell>
          <cell r="O190">
            <v>0</v>
          </cell>
          <cell r="P190">
            <v>170527</v>
          </cell>
          <cell r="Q190">
            <v>0</v>
          </cell>
          <cell r="R190">
            <v>122480</v>
          </cell>
          <cell r="S190">
            <v>39115</v>
          </cell>
          <cell r="T190">
            <v>12500</v>
          </cell>
          <cell r="U190">
            <v>180000</v>
          </cell>
          <cell r="V190">
            <v>5665.562734971475</v>
          </cell>
          <cell r="W190">
            <v>0</v>
          </cell>
          <cell r="X190">
            <v>0</v>
          </cell>
          <cell r="Y190">
            <v>0</v>
          </cell>
          <cell r="Z190">
            <v>0</v>
          </cell>
          <cell r="AA190">
            <v>0</v>
          </cell>
          <cell r="AB190">
            <v>9894</v>
          </cell>
          <cell r="AC190">
            <v>1442</v>
          </cell>
          <cell r="AD190">
            <v>0</v>
          </cell>
          <cell r="AE190">
            <v>0</v>
          </cell>
          <cell r="AG190">
            <v>0</v>
          </cell>
          <cell r="AI190">
            <v>0</v>
          </cell>
          <cell r="AJ190">
            <v>0</v>
          </cell>
          <cell r="AK190">
            <v>0</v>
          </cell>
          <cell r="AM190">
            <v>36606</v>
          </cell>
          <cell r="AN190">
            <v>0</v>
          </cell>
          <cell r="AO190">
            <v>22480</v>
          </cell>
          <cell r="AP190">
            <v>0</v>
          </cell>
          <cell r="AQ190">
            <v>14220</v>
          </cell>
          <cell r="AR190">
            <v>2251</v>
          </cell>
          <cell r="AS190">
            <v>22743</v>
          </cell>
          <cell r="AT190">
            <v>0</v>
          </cell>
          <cell r="AU190">
            <v>7885</v>
          </cell>
          <cell r="AV190">
            <v>202349</v>
          </cell>
          <cell r="AW190">
            <v>0</v>
          </cell>
          <cell r="AX190">
            <v>8386</v>
          </cell>
          <cell r="AY190">
            <v>105000</v>
          </cell>
          <cell r="AZ190">
            <v>6245</v>
          </cell>
          <cell r="BA190">
            <v>0</v>
          </cell>
          <cell r="BB190">
            <v>0</v>
          </cell>
          <cell r="BC190">
            <v>0</v>
          </cell>
          <cell r="BD190">
            <v>0</v>
          </cell>
          <cell r="BE190">
            <v>3589</v>
          </cell>
          <cell r="BF190">
            <v>0</v>
          </cell>
        </row>
        <row r="191">
          <cell r="A191">
            <v>38</v>
          </cell>
          <cell r="B191" t="str">
            <v>GRAYSON</v>
          </cell>
          <cell r="C191">
            <v>5241607</v>
          </cell>
          <cell r="D191">
            <v>2264414.4530530586</v>
          </cell>
          <cell r="E191">
            <v>100658</v>
          </cell>
          <cell r="F191">
            <v>292224</v>
          </cell>
          <cell r="G191">
            <v>49641</v>
          </cell>
          <cell r="H191">
            <v>656568</v>
          </cell>
          <cell r="I191">
            <v>209802</v>
          </cell>
          <cell r="J191">
            <v>772708</v>
          </cell>
          <cell r="K191">
            <v>331562</v>
          </cell>
          <cell r="L191">
            <v>23415</v>
          </cell>
          <cell r="M191">
            <v>17411</v>
          </cell>
          <cell r="N191">
            <v>2436</v>
          </cell>
          <cell r="O191">
            <v>0</v>
          </cell>
          <cell r="P191">
            <v>363537</v>
          </cell>
          <cell r="Q191">
            <v>0</v>
          </cell>
          <cell r="R191">
            <v>234610</v>
          </cell>
          <cell r="S191">
            <v>403128</v>
          </cell>
          <cell r="T191">
            <v>17500</v>
          </cell>
          <cell r="U191">
            <v>206000</v>
          </cell>
          <cell r="V191">
            <v>13829.903506537252</v>
          </cell>
          <cell r="W191">
            <v>0</v>
          </cell>
          <cell r="X191">
            <v>0</v>
          </cell>
          <cell r="Y191">
            <v>0</v>
          </cell>
          <cell r="Z191">
            <v>0</v>
          </cell>
          <cell r="AA191">
            <v>0</v>
          </cell>
          <cell r="AB191">
            <v>9739</v>
          </cell>
          <cell r="AC191">
            <v>4505</v>
          </cell>
          <cell r="AD191">
            <v>0</v>
          </cell>
          <cell r="AE191">
            <v>0</v>
          </cell>
          <cell r="AG191">
            <v>0</v>
          </cell>
          <cell r="AI191">
            <v>370128</v>
          </cell>
          <cell r="AJ191">
            <v>0</v>
          </cell>
          <cell r="AK191">
            <v>0</v>
          </cell>
          <cell r="AM191">
            <v>27949</v>
          </cell>
          <cell r="AN191">
            <v>0</v>
          </cell>
          <cell r="AO191">
            <v>231689</v>
          </cell>
          <cell r="AP191">
            <v>0</v>
          </cell>
          <cell r="AQ191">
            <v>34048</v>
          </cell>
          <cell r="AR191">
            <v>2026</v>
          </cell>
          <cell r="AS191">
            <v>169940</v>
          </cell>
          <cell r="AT191">
            <v>0</v>
          </cell>
          <cell r="AU191">
            <v>29861</v>
          </cell>
          <cell r="AV191">
            <v>378661</v>
          </cell>
          <cell r="AW191">
            <v>0</v>
          </cell>
          <cell r="AX191">
            <v>8386</v>
          </cell>
          <cell r="AY191">
            <v>143124.45000000001</v>
          </cell>
          <cell r="AZ191">
            <v>33968</v>
          </cell>
          <cell r="BA191">
            <v>0</v>
          </cell>
          <cell r="BB191">
            <v>0</v>
          </cell>
          <cell r="BC191">
            <v>0</v>
          </cell>
          <cell r="BD191">
            <v>0</v>
          </cell>
          <cell r="BE191">
            <v>3530</v>
          </cell>
          <cell r="BF191">
            <v>0</v>
          </cell>
        </row>
        <row r="192">
          <cell r="A192">
            <v>39</v>
          </cell>
          <cell r="B192" t="str">
            <v>GREENE</v>
          </cell>
          <cell r="C192">
            <v>9320430</v>
          </cell>
          <cell r="D192">
            <v>4063524.7607682664</v>
          </cell>
          <cell r="E192">
            <v>199548</v>
          </cell>
          <cell r="F192">
            <v>334221</v>
          </cell>
          <cell r="G192">
            <v>98409</v>
          </cell>
          <cell r="H192">
            <v>898682</v>
          </cell>
          <cell r="I192">
            <v>308226</v>
          </cell>
          <cell r="J192">
            <v>1299747</v>
          </cell>
          <cell r="K192">
            <v>557034</v>
          </cell>
          <cell r="L192">
            <v>38992</v>
          </cell>
          <cell r="M192">
            <v>121338</v>
          </cell>
          <cell r="N192">
            <v>73939</v>
          </cell>
          <cell r="O192">
            <v>0</v>
          </cell>
          <cell r="P192">
            <v>620350</v>
          </cell>
          <cell r="Q192">
            <v>0</v>
          </cell>
          <cell r="R192">
            <v>240820</v>
          </cell>
          <cell r="S192">
            <v>295603</v>
          </cell>
          <cell r="T192">
            <v>17500</v>
          </cell>
          <cell r="U192">
            <v>180000</v>
          </cell>
          <cell r="V192">
            <v>10572.746335836582</v>
          </cell>
          <cell r="W192">
            <v>0</v>
          </cell>
          <cell r="X192">
            <v>0</v>
          </cell>
          <cell r="Y192">
            <v>0</v>
          </cell>
          <cell r="Z192">
            <v>0</v>
          </cell>
          <cell r="AA192">
            <v>0</v>
          </cell>
          <cell r="AB192">
            <v>11147</v>
          </cell>
          <cell r="AC192">
            <v>1159</v>
          </cell>
          <cell r="AD192">
            <v>0</v>
          </cell>
          <cell r="AE192">
            <v>0</v>
          </cell>
          <cell r="AG192">
            <v>0</v>
          </cell>
          <cell r="AI192">
            <v>36729</v>
          </cell>
          <cell r="AJ192">
            <v>0</v>
          </cell>
          <cell r="AK192">
            <v>0</v>
          </cell>
          <cell r="AM192">
            <v>23863</v>
          </cell>
          <cell r="AN192">
            <v>0</v>
          </cell>
          <cell r="AO192">
            <v>169892</v>
          </cell>
          <cell r="AP192">
            <v>0</v>
          </cell>
          <cell r="AQ192">
            <v>79218</v>
          </cell>
          <cell r="AR192">
            <v>1576</v>
          </cell>
          <cell r="AS192">
            <v>347091.00000000006</v>
          </cell>
          <cell r="AT192">
            <v>0</v>
          </cell>
          <cell r="AU192">
            <v>40066</v>
          </cell>
          <cell r="AV192">
            <v>750672</v>
          </cell>
          <cell r="AW192">
            <v>0</v>
          </cell>
          <cell r="AX192">
            <v>0</v>
          </cell>
          <cell r="AY192">
            <v>803352.9</v>
          </cell>
          <cell r="AZ192">
            <v>38420</v>
          </cell>
          <cell r="BA192">
            <v>0</v>
          </cell>
          <cell r="BB192">
            <v>0</v>
          </cell>
          <cell r="BC192">
            <v>0</v>
          </cell>
          <cell r="BD192">
            <v>0</v>
          </cell>
          <cell r="BE192">
            <v>7878</v>
          </cell>
          <cell r="BF192">
            <v>0</v>
          </cell>
        </row>
        <row r="193">
          <cell r="A193">
            <v>40</v>
          </cell>
          <cell r="B193" t="str">
            <v>GREENSVILLE</v>
          </cell>
          <cell r="C193">
            <v>4013154</v>
          </cell>
          <cell r="D193">
            <v>1633493.5780186844</v>
          </cell>
          <cell r="E193">
            <v>85120</v>
          </cell>
          <cell r="F193">
            <v>101381</v>
          </cell>
          <cell r="G193">
            <v>41186</v>
          </cell>
          <cell r="H193">
            <v>533834</v>
          </cell>
          <cell r="I193">
            <v>306519</v>
          </cell>
          <cell r="J193">
            <v>608285</v>
          </cell>
          <cell r="K193">
            <v>260580</v>
          </cell>
          <cell r="L193">
            <v>18217</v>
          </cell>
          <cell r="M193">
            <v>75442</v>
          </cell>
          <cell r="N193">
            <v>65147</v>
          </cell>
          <cell r="O193">
            <v>0</v>
          </cell>
          <cell r="P193">
            <v>286681</v>
          </cell>
          <cell r="Q193">
            <v>0</v>
          </cell>
          <cell r="R193">
            <v>275618</v>
          </cell>
          <cell r="S193">
            <v>429083</v>
          </cell>
          <cell r="T193">
            <v>17500</v>
          </cell>
          <cell r="U193">
            <v>154000</v>
          </cell>
          <cell r="V193">
            <v>0</v>
          </cell>
          <cell r="W193">
            <v>0</v>
          </cell>
          <cell r="X193">
            <v>0</v>
          </cell>
          <cell r="Y193">
            <v>0</v>
          </cell>
          <cell r="Z193">
            <v>0</v>
          </cell>
          <cell r="AA193">
            <v>0</v>
          </cell>
          <cell r="AB193">
            <v>14443</v>
          </cell>
          <cell r="AC193">
            <v>28964</v>
          </cell>
          <cell r="AD193">
            <v>3877</v>
          </cell>
          <cell r="AE193">
            <v>0</v>
          </cell>
          <cell r="AG193">
            <v>0</v>
          </cell>
          <cell r="AI193">
            <v>1046390</v>
          </cell>
          <cell r="AJ193">
            <v>0</v>
          </cell>
          <cell r="AK193">
            <v>0</v>
          </cell>
          <cell r="AM193">
            <v>6891</v>
          </cell>
          <cell r="AN193">
            <v>0</v>
          </cell>
          <cell r="AO193">
            <v>246606</v>
          </cell>
          <cell r="AP193">
            <v>0</v>
          </cell>
          <cell r="AQ193">
            <v>35839</v>
          </cell>
          <cell r="AR193">
            <v>3377</v>
          </cell>
          <cell r="AS193">
            <v>295430</v>
          </cell>
          <cell r="AT193">
            <v>8257.7000000000007</v>
          </cell>
          <cell r="AU193">
            <v>30914</v>
          </cell>
          <cell r="AV193">
            <v>320210</v>
          </cell>
          <cell r="AW193">
            <v>0</v>
          </cell>
          <cell r="AX193">
            <v>0</v>
          </cell>
          <cell r="AY193">
            <v>122993.32500000001</v>
          </cell>
          <cell r="AZ193">
            <v>32324</v>
          </cell>
          <cell r="BA193">
            <v>0</v>
          </cell>
          <cell r="BB193">
            <v>0</v>
          </cell>
          <cell r="BC193">
            <v>0</v>
          </cell>
          <cell r="BD193">
            <v>0</v>
          </cell>
          <cell r="BE193">
            <v>5051</v>
          </cell>
          <cell r="BF193">
            <v>0</v>
          </cell>
        </row>
        <row r="194">
          <cell r="A194">
            <v>41</v>
          </cell>
          <cell r="B194" t="str">
            <v>HALIFAX</v>
          </cell>
          <cell r="C194">
            <v>16479091</v>
          </cell>
          <cell r="D194">
            <v>5936571.1085265651</v>
          </cell>
          <cell r="E194">
            <v>322211</v>
          </cell>
          <cell r="F194">
            <v>341789</v>
          </cell>
          <cell r="G194">
            <v>158902</v>
          </cell>
          <cell r="H194">
            <v>3792654</v>
          </cell>
          <cell r="I194">
            <v>797507</v>
          </cell>
          <cell r="J194">
            <v>2548424</v>
          </cell>
          <cell r="K194">
            <v>1094323</v>
          </cell>
          <cell r="L194">
            <v>77952</v>
          </cell>
          <cell r="M194">
            <v>50811</v>
          </cell>
          <cell r="N194">
            <v>57129</v>
          </cell>
          <cell r="O194">
            <v>0</v>
          </cell>
          <cell r="P194">
            <v>1180979</v>
          </cell>
          <cell r="Q194">
            <v>0</v>
          </cell>
          <cell r="R194">
            <v>807743</v>
          </cell>
          <cell r="S194">
            <v>1361114</v>
          </cell>
          <cell r="T194">
            <v>55000</v>
          </cell>
          <cell r="U194">
            <v>284000</v>
          </cell>
          <cell r="V194">
            <v>0</v>
          </cell>
          <cell r="W194">
            <v>0</v>
          </cell>
          <cell r="X194">
            <v>0</v>
          </cell>
          <cell r="Y194">
            <v>0</v>
          </cell>
          <cell r="Z194">
            <v>0</v>
          </cell>
          <cell r="AA194">
            <v>0</v>
          </cell>
          <cell r="AB194">
            <v>28966</v>
          </cell>
          <cell r="AC194">
            <v>38339</v>
          </cell>
          <cell r="AD194">
            <v>8567</v>
          </cell>
          <cell r="AE194">
            <v>0</v>
          </cell>
          <cell r="AG194">
            <v>0</v>
          </cell>
          <cell r="AI194">
            <v>78580</v>
          </cell>
          <cell r="AJ194">
            <v>0</v>
          </cell>
          <cell r="AK194">
            <v>0</v>
          </cell>
          <cell r="AM194">
            <v>17502</v>
          </cell>
          <cell r="AN194">
            <v>0</v>
          </cell>
          <cell r="AO194">
            <v>782272</v>
          </cell>
          <cell r="AP194">
            <v>0</v>
          </cell>
          <cell r="AQ194">
            <v>120926</v>
          </cell>
          <cell r="AR194">
            <v>4728</v>
          </cell>
          <cell r="AS194">
            <v>974235</v>
          </cell>
          <cell r="AT194">
            <v>1070.52</v>
          </cell>
          <cell r="AU194">
            <v>102155</v>
          </cell>
          <cell r="AV194">
            <v>1212112</v>
          </cell>
          <cell r="AW194">
            <v>0</v>
          </cell>
          <cell r="AX194">
            <v>25159</v>
          </cell>
          <cell r="AY194">
            <v>327940.2</v>
          </cell>
          <cell r="AZ194">
            <v>41171</v>
          </cell>
          <cell r="BA194">
            <v>0</v>
          </cell>
          <cell r="BB194">
            <v>0</v>
          </cell>
          <cell r="BC194">
            <v>0</v>
          </cell>
          <cell r="BD194">
            <v>0</v>
          </cell>
          <cell r="BE194">
            <v>10513</v>
          </cell>
          <cell r="BF194">
            <v>0</v>
          </cell>
        </row>
        <row r="195">
          <cell r="A195">
            <v>42</v>
          </cell>
          <cell r="B195" t="str">
            <v>HANOVER</v>
          </cell>
          <cell r="C195">
            <v>43344747</v>
          </cell>
          <cell r="D195">
            <v>21059941.645873964</v>
          </cell>
          <cell r="E195">
            <v>930108</v>
          </cell>
          <cell r="F195">
            <v>553893</v>
          </cell>
          <cell r="G195">
            <v>450038</v>
          </cell>
          <cell r="H195">
            <v>5781263</v>
          </cell>
          <cell r="I195">
            <v>579857</v>
          </cell>
          <cell r="J195">
            <v>5980318</v>
          </cell>
          <cell r="K195">
            <v>2561757</v>
          </cell>
          <cell r="L195">
            <v>181746</v>
          </cell>
          <cell r="M195">
            <v>236775</v>
          </cell>
          <cell r="N195">
            <v>157571</v>
          </cell>
          <cell r="O195">
            <v>0</v>
          </cell>
          <cell r="P195">
            <v>2788764</v>
          </cell>
          <cell r="Q195">
            <v>0</v>
          </cell>
          <cell r="R195">
            <v>580045</v>
          </cell>
          <cell r="S195">
            <v>335063</v>
          </cell>
          <cell r="T195">
            <v>50000</v>
          </cell>
          <cell r="U195">
            <v>648000</v>
          </cell>
          <cell r="V195">
            <v>32475.785215603912</v>
          </cell>
          <cell r="W195">
            <v>0</v>
          </cell>
          <cell r="X195">
            <v>0</v>
          </cell>
          <cell r="Y195">
            <v>0</v>
          </cell>
          <cell r="Z195">
            <v>0</v>
          </cell>
          <cell r="AA195">
            <v>0</v>
          </cell>
          <cell r="AB195">
            <v>56709</v>
          </cell>
          <cell r="AC195">
            <v>32289</v>
          </cell>
          <cell r="AD195">
            <v>22134</v>
          </cell>
          <cell r="AE195">
            <v>0</v>
          </cell>
          <cell r="AG195">
            <v>0</v>
          </cell>
          <cell r="AI195">
            <v>2152747</v>
          </cell>
          <cell r="AJ195">
            <v>0</v>
          </cell>
          <cell r="AK195">
            <v>0</v>
          </cell>
          <cell r="AM195">
            <v>121262</v>
          </cell>
          <cell r="AN195">
            <v>0</v>
          </cell>
          <cell r="AO195">
            <v>192571</v>
          </cell>
          <cell r="AP195">
            <v>0</v>
          </cell>
          <cell r="AQ195">
            <v>229255</v>
          </cell>
          <cell r="AR195">
            <v>6754</v>
          </cell>
          <cell r="AS195">
            <v>360670</v>
          </cell>
          <cell r="AT195">
            <v>0</v>
          </cell>
          <cell r="AU195">
            <v>90749</v>
          </cell>
          <cell r="AV195">
            <v>3498938</v>
          </cell>
          <cell r="AW195">
            <v>0</v>
          </cell>
          <cell r="AX195">
            <v>25159</v>
          </cell>
          <cell r="AY195">
            <v>909627.60000000009</v>
          </cell>
          <cell r="AZ195">
            <v>103823</v>
          </cell>
          <cell r="BA195">
            <v>0</v>
          </cell>
          <cell r="BB195">
            <v>0</v>
          </cell>
          <cell r="BC195">
            <v>0</v>
          </cell>
          <cell r="BD195">
            <v>0</v>
          </cell>
          <cell r="BE195">
            <v>33099</v>
          </cell>
          <cell r="BF195">
            <v>0</v>
          </cell>
        </row>
        <row r="196">
          <cell r="A196">
            <v>43</v>
          </cell>
          <cell r="B196" t="str">
            <v>HENRICO</v>
          </cell>
          <cell r="C196">
            <v>141076607</v>
          </cell>
          <cell r="D196">
            <v>62559748.015127167</v>
          </cell>
          <cell r="E196">
            <v>3019044</v>
          </cell>
          <cell r="F196">
            <v>2022622</v>
          </cell>
          <cell r="G196">
            <v>1460782</v>
          </cell>
          <cell r="H196">
            <v>17782217</v>
          </cell>
          <cell r="I196">
            <v>4747543</v>
          </cell>
          <cell r="J196">
            <v>19664379</v>
          </cell>
          <cell r="K196">
            <v>8427591</v>
          </cell>
          <cell r="L196">
            <v>589931</v>
          </cell>
          <cell r="M196">
            <v>2881082</v>
          </cell>
          <cell r="N196">
            <v>479540</v>
          </cell>
          <cell r="O196">
            <v>84075</v>
          </cell>
          <cell r="P196">
            <v>9265033</v>
          </cell>
          <cell r="Q196">
            <v>0</v>
          </cell>
          <cell r="R196">
            <v>5750186</v>
          </cell>
          <cell r="S196">
            <v>5698972</v>
          </cell>
          <cell r="T196">
            <v>470000</v>
          </cell>
          <cell r="U196">
            <v>1792000</v>
          </cell>
          <cell r="V196">
            <v>146910.24064248256</v>
          </cell>
          <cell r="W196">
            <v>0</v>
          </cell>
          <cell r="X196">
            <v>0</v>
          </cell>
          <cell r="Y196">
            <v>42037</v>
          </cell>
          <cell r="Z196">
            <v>0</v>
          </cell>
          <cell r="AA196">
            <v>0</v>
          </cell>
          <cell r="AB196">
            <v>227247</v>
          </cell>
          <cell r="AC196">
            <v>117011</v>
          </cell>
          <cell r="AD196">
            <v>94275</v>
          </cell>
          <cell r="AE196">
            <v>1320797</v>
          </cell>
          <cell r="AG196">
            <v>0</v>
          </cell>
          <cell r="AI196">
            <v>5416481</v>
          </cell>
          <cell r="AJ196">
            <v>0</v>
          </cell>
          <cell r="AK196">
            <v>0</v>
          </cell>
          <cell r="AM196">
            <v>521662</v>
          </cell>
          <cell r="AN196">
            <v>0</v>
          </cell>
          <cell r="AO196">
            <v>3275364</v>
          </cell>
          <cell r="AP196">
            <v>0</v>
          </cell>
          <cell r="AQ196">
            <v>1143004</v>
          </cell>
          <cell r="AR196">
            <v>32868</v>
          </cell>
          <cell r="AS196">
            <v>6092349</v>
          </cell>
          <cell r="AT196">
            <v>122212.42</v>
          </cell>
          <cell r="AU196">
            <v>649314</v>
          </cell>
          <cell r="AV196">
            <v>11357224</v>
          </cell>
          <cell r="AW196">
            <v>0</v>
          </cell>
          <cell r="AX196">
            <v>50318</v>
          </cell>
          <cell r="AY196">
            <v>1251114.9000000001</v>
          </cell>
          <cell r="AZ196">
            <v>837262</v>
          </cell>
          <cell r="BA196">
            <v>0</v>
          </cell>
          <cell r="BB196">
            <v>0</v>
          </cell>
          <cell r="BC196">
            <v>0</v>
          </cell>
          <cell r="BD196">
            <v>0</v>
          </cell>
          <cell r="BE196">
            <v>37500</v>
          </cell>
          <cell r="BF196">
            <v>0</v>
          </cell>
        </row>
        <row r="197">
          <cell r="A197">
            <v>44</v>
          </cell>
          <cell r="B197" t="str">
            <v>HENRY</v>
          </cell>
          <cell r="C197">
            <v>26351521</v>
          </cell>
          <cell r="D197">
            <v>8683048.5426605754</v>
          </cell>
          <cell r="E197">
            <v>558950</v>
          </cell>
          <cell r="F197">
            <v>624118</v>
          </cell>
          <cell r="G197">
            <v>275652</v>
          </cell>
          <cell r="H197">
            <v>2969764</v>
          </cell>
          <cell r="I197">
            <v>1321051</v>
          </cell>
          <cell r="J197">
            <v>3744711</v>
          </cell>
          <cell r="K197">
            <v>1607105</v>
          </cell>
          <cell r="L197">
            <v>114422</v>
          </cell>
          <cell r="M197">
            <v>406926</v>
          </cell>
          <cell r="N197">
            <v>45177</v>
          </cell>
          <cell r="O197">
            <v>0</v>
          </cell>
          <cell r="P197">
            <v>1762205</v>
          </cell>
          <cell r="Q197">
            <v>548574</v>
          </cell>
          <cell r="R197">
            <v>1518164</v>
          </cell>
          <cell r="S197">
            <v>2200403</v>
          </cell>
          <cell r="T197">
            <v>92500</v>
          </cell>
          <cell r="U197">
            <v>466000</v>
          </cell>
          <cell r="V197">
            <v>0</v>
          </cell>
          <cell r="W197">
            <v>0</v>
          </cell>
          <cell r="X197">
            <v>0</v>
          </cell>
          <cell r="Y197">
            <v>0</v>
          </cell>
          <cell r="Z197">
            <v>0</v>
          </cell>
          <cell r="AA197">
            <v>0</v>
          </cell>
          <cell r="AB197">
            <v>50949</v>
          </cell>
          <cell r="AC197">
            <v>14613</v>
          </cell>
          <cell r="AD197">
            <v>7443</v>
          </cell>
          <cell r="AE197">
            <v>0</v>
          </cell>
          <cell r="AG197">
            <v>0</v>
          </cell>
          <cell r="AI197">
            <v>1205896</v>
          </cell>
          <cell r="AJ197">
            <v>0</v>
          </cell>
          <cell r="AK197">
            <v>0</v>
          </cell>
          <cell r="AM197">
            <v>37039</v>
          </cell>
          <cell r="AN197">
            <v>0</v>
          </cell>
          <cell r="AO197">
            <v>1264636</v>
          </cell>
          <cell r="AP197">
            <v>0</v>
          </cell>
          <cell r="AQ197">
            <v>217571</v>
          </cell>
          <cell r="AR197">
            <v>4953</v>
          </cell>
          <cell r="AS197">
            <v>1730735.9999999998</v>
          </cell>
          <cell r="AT197">
            <v>21578.26</v>
          </cell>
          <cell r="AU197">
            <v>175333</v>
          </cell>
          <cell r="AV197">
            <v>2102692</v>
          </cell>
          <cell r="AW197">
            <v>206316</v>
          </cell>
          <cell r="AX197">
            <v>33545</v>
          </cell>
          <cell r="AY197">
            <v>1046970.75</v>
          </cell>
          <cell r="AZ197">
            <v>29503</v>
          </cell>
          <cell r="BA197">
            <v>0</v>
          </cell>
          <cell r="BB197">
            <v>0</v>
          </cell>
          <cell r="BC197">
            <v>0</v>
          </cell>
          <cell r="BD197">
            <v>0</v>
          </cell>
          <cell r="BE197">
            <v>12462</v>
          </cell>
          <cell r="BF197">
            <v>0</v>
          </cell>
        </row>
        <row r="198">
          <cell r="A198">
            <v>45</v>
          </cell>
          <cell r="B198" t="str">
            <v>HIGHLAND</v>
          </cell>
          <cell r="C198">
            <v>334781</v>
          </cell>
          <cell r="D198">
            <v>240538.58360685516</v>
          </cell>
          <cell r="E198">
            <v>3725</v>
          </cell>
          <cell r="F198">
            <v>32095</v>
          </cell>
          <cell r="G198">
            <v>1872</v>
          </cell>
          <cell r="H198">
            <v>15216</v>
          </cell>
          <cell r="I198">
            <v>7625</v>
          </cell>
          <cell r="J198">
            <v>46514</v>
          </cell>
          <cell r="K198">
            <v>19964</v>
          </cell>
          <cell r="L198">
            <v>1421</v>
          </cell>
          <cell r="M198">
            <v>0</v>
          </cell>
          <cell r="N198">
            <v>1744</v>
          </cell>
          <cell r="O198">
            <v>0</v>
          </cell>
          <cell r="P198">
            <v>21559</v>
          </cell>
          <cell r="Q198">
            <v>0</v>
          </cell>
          <cell r="R198">
            <v>0</v>
          </cell>
          <cell r="S198">
            <v>21009</v>
          </cell>
          <cell r="T198">
            <v>0</v>
          </cell>
          <cell r="U198">
            <v>102000</v>
          </cell>
          <cell r="V198">
            <v>2615.3876783020337</v>
          </cell>
          <cell r="W198">
            <v>0</v>
          </cell>
          <cell r="X198">
            <v>0</v>
          </cell>
          <cell r="Y198">
            <v>0</v>
          </cell>
          <cell r="Z198">
            <v>0</v>
          </cell>
          <cell r="AA198">
            <v>0</v>
          </cell>
          <cell r="AB198">
            <v>1465</v>
          </cell>
          <cell r="AC198">
            <v>0</v>
          </cell>
          <cell r="AD198">
            <v>0</v>
          </cell>
          <cell r="AE198">
            <v>0</v>
          </cell>
          <cell r="AG198">
            <v>0</v>
          </cell>
          <cell r="AI198">
            <v>210116</v>
          </cell>
          <cell r="AJ198">
            <v>0</v>
          </cell>
          <cell r="AK198">
            <v>0</v>
          </cell>
          <cell r="AM198">
            <v>0</v>
          </cell>
          <cell r="AN198">
            <v>0</v>
          </cell>
          <cell r="AO198">
            <v>12075</v>
          </cell>
          <cell r="AP198">
            <v>0</v>
          </cell>
          <cell r="AQ198">
            <v>711</v>
          </cell>
          <cell r="AR198">
            <v>225</v>
          </cell>
          <cell r="AS198">
            <v>1458</v>
          </cell>
          <cell r="AT198">
            <v>107.8</v>
          </cell>
          <cell r="AU198">
            <v>1436</v>
          </cell>
          <cell r="AV198">
            <v>200000</v>
          </cell>
          <cell r="AW198">
            <v>0</v>
          </cell>
          <cell r="AX198">
            <v>0</v>
          </cell>
          <cell r="AY198">
            <v>25908.75</v>
          </cell>
          <cell r="AZ198">
            <v>0</v>
          </cell>
          <cell r="BA198">
            <v>708230</v>
          </cell>
          <cell r="BB198">
            <v>0</v>
          </cell>
          <cell r="BC198">
            <v>0</v>
          </cell>
          <cell r="BD198">
            <v>0</v>
          </cell>
          <cell r="BE198">
            <v>3060</v>
          </cell>
          <cell r="BF198">
            <v>0</v>
          </cell>
        </row>
        <row r="199">
          <cell r="A199">
            <v>46</v>
          </cell>
          <cell r="B199" t="str">
            <v>ISLE OF WIGHT</v>
          </cell>
          <cell r="C199">
            <v>17105103</v>
          </cell>
          <cell r="D199">
            <v>6713392.435912638</v>
          </cell>
          <cell r="E199">
            <v>349543</v>
          </cell>
          <cell r="F199">
            <v>243935</v>
          </cell>
          <cell r="G199">
            <v>169128</v>
          </cell>
          <cell r="H199">
            <v>1788858</v>
          </cell>
          <cell r="I199">
            <v>393549</v>
          </cell>
          <cell r="J199">
            <v>2214931</v>
          </cell>
          <cell r="K199">
            <v>949721</v>
          </cell>
          <cell r="L199">
            <v>68302</v>
          </cell>
          <cell r="M199">
            <v>38982</v>
          </cell>
          <cell r="N199">
            <v>18422</v>
          </cell>
          <cell r="O199">
            <v>0</v>
          </cell>
          <cell r="P199">
            <v>1057105</v>
          </cell>
          <cell r="Q199">
            <v>0</v>
          </cell>
          <cell r="R199">
            <v>489779</v>
          </cell>
          <cell r="S199">
            <v>353679</v>
          </cell>
          <cell r="T199">
            <v>37500</v>
          </cell>
          <cell r="U199">
            <v>284000</v>
          </cell>
          <cell r="V199">
            <v>16863.836505968829</v>
          </cell>
          <cell r="W199">
            <v>0</v>
          </cell>
          <cell r="X199">
            <v>0</v>
          </cell>
          <cell r="Y199">
            <v>0</v>
          </cell>
          <cell r="Z199">
            <v>0</v>
          </cell>
          <cell r="AA199">
            <v>0</v>
          </cell>
          <cell r="AB199">
            <v>20743</v>
          </cell>
          <cell r="AC199">
            <v>5252</v>
          </cell>
          <cell r="AD199">
            <v>0</v>
          </cell>
          <cell r="AE199">
            <v>0</v>
          </cell>
          <cell r="AG199">
            <v>0</v>
          </cell>
          <cell r="AI199">
            <v>1410107</v>
          </cell>
          <cell r="AJ199">
            <v>0</v>
          </cell>
          <cell r="AK199">
            <v>0</v>
          </cell>
          <cell r="AM199">
            <v>23023</v>
          </cell>
          <cell r="AN199">
            <v>0</v>
          </cell>
          <cell r="AO199">
            <v>203270</v>
          </cell>
          <cell r="AP199">
            <v>0</v>
          </cell>
          <cell r="AQ199">
            <v>122310</v>
          </cell>
          <cell r="AR199">
            <v>1576</v>
          </cell>
          <cell r="AS199">
            <v>351572.99999999994</v>
          </cell>
          <cell r="AT199">
            <v>0</v>
          </cell>
          <cell r="AU199">
            <v>58576</v>
          </cell>
          <cell r="AV199">
            <v>1314931</v>
          </cell>
          <cell r="AW199">
            <v>0</v>
          </cell>
          <cell r="AX199">
            <v>16772</v>
          </cell>
          <cell r="AY199">
            <v>547588.65</v>
          </cell>
          <cell r="AZ199">
            <v>6795</v>
          </cell>
          <cell r="BA199">
            <v>0</v>
          </cell>
          <cell r="BB199">
            <v>0</v>
          </cell>
          <cell r="BC199">
            <v>0</v>
          </cell>
          <cell r="BD199">
            <v>0</v>
          </cell>
          <cell r="BE199">
            <v>6224</v>
          </cell>
          <cell r="BF199">
            <v>0</v>
          </cell>
        </row>
        <row r="200">
          <cell r="A200">
            <v>47</v>
          </cell>
          <cell r="B200" t="str">
            <v>JAMES CITY</v>
          </cell>
          <cell r="C200">
            <v>22769352</v>
          </cell>
          <cell r="D200">
            <v>13192161.171421867</v>
          </cell>
          <cell r="E200">
            <v>471142</v>
          </cell>
          <cell r="F200">
            <v>157822</v>
          </cell>
          <cell r="G200">
            <v>232349</v>
          </cell>
          <cell r="H200">
            <v>2906553</v>
          </cell>
          <cell r="I200">
            <v>504153</v>
          </cell>
          <cell r="J200">
            <v>3038071</v>
          </cell>
          <cell r="K200">
            <v>1302031</v>
          </cell>
          <cell r="L200">
            <v>92063</v>
          </cell>
          <cell r="M200">
            <v>257839</v>
          </cell>
          <cell r="N200">
            <v>13330</v>
          </cell>
          <cell r="O200">
            <v>0</v>
          </cell>
          <cell r="P200">
            <v>1453620</v>
          </cell>
          <cell r="Q200">
            <v>0</v>
          </cell>
          <cell r="R200">
            <v>470783</v>
          </cell>
          <cell r="S200">
            <v>444447</v>
          </cell>
          <cell r="T200">
            <v>45000</v>
          </cell>
          <cell r="U200">
            <v>0</v>
          </cell>
          <cell r="V200">
            <v>0</v>
          </cell>
          <cell r="W200">
            <v>0</v>
          </cell>
          <cell r="X200">
            <v>0</v>
          </cell>
          <cell r="Y200">
            <v>0</v>
          </cell>
          <cell r="Z200">
            <v>0</v>
          </cell>
          <cell r="AA200">
            <v>0</v>
          </cell>
          <cell r="AB200">
            <v>0</v>
          </cell>
          <cell r="AC200">
            <v>0</v>
          </cell>
          <cell r="AD200">
            <v>0</v>
          </cell>
          <cell r="AE200">
            <v>0</v>
          </cell>
          <cell r="AG200">
            <v>0</v>
          </cell>
          <cell r="AI200">
            <v>1167502</v>
          </cell>
          <cell r="AJ200">
            <v>0</v>
          </cell>
          <cell r="AK200">
            <v>0</v>
          </cell>
          <cell r="AM200">
            <v>162661</v>
          </cell>
          <cell r="AN200">
            <v>0</v>
          </cell>
          <cell r="AO200">
            <v>255436</v>
          </cell>
          <cell r="AP200">
            <v>0</v>
          </cell>
          <cell r="AQ200">
            <v>135958</v>
          </cell>
          <cell r="AR200">
            <v>0</v>
          </cell>
          <cell r="AS200">
            <v>422221</v>
          </cell>
          <cell r="AT200">
            <v>0</v>
          </cell>
          <cell r="AU200">
            <v>70267</v>
          </cell>
          <cell r="AV200">
            <v>1772371</v>
          </cell>
          <cell r="AW200">
            <v>0</v>
          </cell>
          <cell r="AX200">
            <v>0</v>
          </cell>
          <cell r="AY200">
            <v>360965.85000000003</v>
          </cell>
          <cell r="AZ200">
            <v>0</v>
          </cell>
          <cell r="BA200">
            <v>0</v>
          </cell>
          <cell r="BB200">
            <v>0</v>
          </cell>
          <cell r="BC200">
            <v>0</v>
          </cell>
          <cell r="BD200">
            <v>0</v>
          </cell>
          <cell r="BE200">
            <v>0</v>
          </cell>
          <cell r="BF200">
            <v>0</v>
          </cell>
        </row>
        <row r="201">
          <cell r="A201">
            <v>48</v>
          </cell>
          <cell r="B201" t="str">
            <v>KING GEORGE</v>
          </cell>
          <cell r="C201">
            <v>14309918</v>
          </cell>
          <cell r="D201">
            <v>5565905.0944438698</v>
          </cell>
          <cell r="E201">
            <v>285797</v>
          </cell>
          <cell r="F201">
            <v>167537</v>
          </cell>
          <cell r="G201">
            <v>140944</v>
          </cell>
          <cell r="H201">
            <v>1412098</v>
          </cell>
          <cell r="I201">
            <v>313799</v>
          </cell>
          <cell r="J201">
            <v>1789721</v>
          </cell>
          <cell r="K201">
            <v>768543</v>
          </cell>
          <cell r="L201">
            <v>53186</v>
          </cell>
          <cell r="M201">
            <v>42475</v>
          </cell>
          <cell r="N201">
            <v>0</v>
          </cell>
          <cell r="O201">
            <v>0</v>
          </cell>
          <cell r="P201">
            <v>871444</v>
          </cell>
          <cell r="Q201">
            <v>0</v>
          </cell>
          <cell r="R201">
            <v>313323</v>
          </cell>
          <cell r="S201">
            <v>308504</v>
          </cell>
          <cell r="T201">
            <v>22500</v>
          </cell>
          <cell r="U201">
            <v>180000</v>
          </cell>
          <cell r="V201">
            <v>16999.603445957116</v>
          </cell>
          <cell r="W201">
            <v>0</v>
          </cell>
          <cell r="X201">
            <v>0</v>
          </cell>
          <cell r="Y201">
            <v>0</v>
          </cell>
          <cell r="Z201">
            <v>0</v>
          </cell>
          <cell r="AA201">
            <v>0</v>
          </cell>
          <cell r="AB201">
            <v>18415</v>
          </cell>
          <cell r="AC201">
            <v>9967</v>
          </cell>
          <cell r="AD201">
            <v>0</v>
          </cell>
          <cell r="AE201">
            <v>0</v>
          </cell>
          <cell r="AG201">
            <v>0</v>
          </cell>
          <cell r="AI201">
            <v>977059</v>
          </cell>
          <cell r="AJ201">
            <v>0</v>
          </cell>
          <cell r="AK201">
            <v>0</v>
          </cell>
          <cell r="AM201">
            <v>8451</v>
          </cell>
          <cell r="AN201">
            <v>0</v>
          </cell>
          <cell r="AO201">
            <v>177306</v>
          </cell>
          <cell r="AP201">
            <v>0</v>
          </cell>
          <cell r="AQ201">
            <v>111929</v>
          </cell>
          <cell r="AR201">
            <v>2251</v>
          </cell>
          <cell r="AS201">
            <v>170279</v>
          </cell>
          <cell r="AT201">
            <v>0</v>
          </cell>
          <cell r="AU201">
            <v>49749</v>
          </cell>
          <cell r="AV201">
            <v>1075127</v>
          </cell>
          <cell r="AW201">
            <v>0</v>
          </cell>
          <cell r="AX201">
            <v>8386</v>
          </cell>
          <cell r="AY201">
            <v>284815.65000000002</v>
          </cell>
          <cell r="AZ201">
            <v>7928</v>
          </cell>
          <cell r="BA201">
            <v>0</v>
          </cell>
          <cell r="BB201">
            <v>0</v>
          </cell>
          <cell r="BC201">
            <v>0</v>
          </cell>
          <cell r="BD201">
            <v>0</v>
          </cell>
          <cell r="BE201">
            <v>5587</v>
          </cell>
          <cell r="BF201">
            <v>0</v>
          </cell>
        </row>
        <row r="202">
          <cell r="A202">
            <v>49</v>
          </cell>
          <cell r="B202" t="str">
            <v>KING QUEEN</v>
          </cell>
          <cell r="C202">
            <v>3036768</v>
          </cell>
          <cell r="D202">
            <v>1061721.5350187828</v>
          </cell>
          <cell r="E202">
            <v>51370</v>
          </cell>
          <cell r="F202">
            <v>141486</v>
          </cell>
          <cell r="G202">
            <v>24378</v>
          </cell>
          <cell r="H202">
            <v>494246</v>
          </cell>
          <cell r="I202">
            <v>104681</v>
          </cell>
          <cell r="J202">
            <v>411075</v>
          </cell>
          <cell r="K202">
            <v>176380</v>
          </cell>
          <cell r="L202">
            <v>12428</v>
          </cell>
          <cell r="M202">
            <v>7570</v>
          </cell>
          <cell r="N202">
            <v>0</v>
          </cell>
          <cell r="O202">
            <v>0</v>
          </cell>
          <cell r="P202">
            <v>202031</v>
          </cell>
          <cell r="Q202">
            <v>0</v>
          </cell>
          <cell r="R202">
            <v>134598</v>
          </cell>
          <cell r="S202">
            <v>252453</v>
          </cell>
          <cell r="T202">
            <v>10000</v>
          </cell>
          <cell r="U202">
            <v>128000</v>
          </cell>
          <cell r="V202">
            <v>0</v>
          </cell>
          <cell r="W202">
            <v>0</v>
          </cell>
          <cell r="X202">
            <v>0</v>
          </cell>
          <cell r="Y202">
            <v>0</v>
          </cell>
          <cell r="Z202">
            <v>0</v>
          </cell>
          <cell r="AA202">
            <v>0</v>
          </cell>
          <cell r="AB202">
            <v>3144</v>
          </cell>
          <cell r="AC202">
            <v>1904</v>
          </cell>
          <cell r="AD202">
            <v>0</v>
          </cell>
          <cell r="AE202">
            <v>0</v>
          </cell>
          <cell r="AG202">
            <v>0</v>
          </cell>
          <cell r="AI202">
            <v>0</v>
          </cell>
          <cell r="AJ202">
            <v>0</v>
          </cell>
          <cell r="AK202">
            <v>0</v>
          </cell>
          <cell r="AM202">
            <v>0</v>
          </cell>
          <cell r="AN202">
            <v>0</v>
          </cell>
          <cell r="AO202">
            <v>145092</v>
          </cell>
          <cell r="AP202">
            <v>0</v>
          </cell>
          <cell r="AQ202">
            <v>27087</v>
          </cell>
          <cell r="AR202">
            <v>1351</v>
          </cell>
          <cell r="AS202">
            <v>98457</v>
          </cell>
          <cell r="AT202">
            <v>0</v>
          </cell>
          <cell r="AU202">
            <v>12629</v>
          </cell>
          <cell r="AV202">
            <v>200000</v>
          </cell>
          <cell r="AW202">
            <v>0</v>
          </cell>
          <cell r="AX202">
            <v>8386</v>
          </cell>
          <cell r="AY202">
            <v>114439.5</v>
          </cell>
          <cell r="AZ202">
            <v>2543</v>
          </cell>
          <cell r="BA202">
            <v>0</v>
          </cell>
          <cell r="BB202">
            <v>0</v>
          </cell>
          <cell r="BC202">
            <v>0</v>
          </cell>
          <cell r="BD202">
            <v>0</v>
          </cell>
          <cell r="BE202">
            <v>3529</v>
          </cell>
          <cell r="BF202">
            <v>0</v>
          </cell>
        </row>
        <row r="203">
          <cell r="A203">
            <v>50</v>
          </cell>
          <cell r="B203" t="str">
            <v>KING WILLIAM</v>
          </cell>
          <cell r="C203">
            <v>6911207</v>
          </cell>
          <cell r="D203">
            <v>2505938.8505271547</v>
          </cell>
          <cell r="E203">
            <v>139758</v>
          </cell>
          <cell r="F203">
            <v>135245</v>
          </cell>
          <cell r="G203">
            <v>68923</v>
          </cell>
          <cell r="H203">
            <v>949318</v>
          </cell>
          <cell r="I203">
            <v>150851</v>
          </cell>
          <cell r="J203">
            <v>938915</v>
          </cell>
          <cell r="K203">
            <v>403135</v>
          </cell>
          <cell r="L203">
            <v>28610</v>
          </cell>
          <cell r="M203">
            <v>23655</v>
          </cell>
          <cell r="N203">
            <v>17966</v>
          </cell>
          <cell r="O203">
            <v>0</v>
          </cell>
          <cell r="P203">
            <v>445409</v>
          </cell>
          <cell r="Q203">
            <v>0</v>
          </cell>
          <cell r="R203">
            <v>70657</v>
          </cell>
          <cell r="S203">
            <v>120538</v>
          </cell>
          <cell r="T203">
            <v>5000</v>
          </cell>
          <cell r="U203">
            <v>180000</v>
          </cell>
          <cell r="V203">
            <v>6633.0062981395686</v>
          </cell>
          <cell r="W203">
            <v>0</v>
          </cell>
          <cell r="X203">
            <v>0</v>
          </cell>
          <cell r="Y203">
            <v>0</v>
          </cell>
          <cell r="Z203">
            <v>17632</v>
          </cell>
          <cell r="AA203">
            <v>0</v>
          </cell>
          <cell r="AB203">
            <v>7802</v>
          </cell>
          <cell r="AC203">
            <v>7128</v>
          </cell>
          <cell r="AD203">
            <v>0</v>
          </cell>
          <cell r="AE203">
            <v>0</v>
          </cell>
          <cell r="AG203">
            <v>54077</v>
          </cell>
          <cell r="AI203">
            <v>794823</v>
          </cell>
          <cell r="AJ203">
            <v>0</v>
          </cell>
          <cell r="AK203">
            <v>0</v>
          </cell>
          <cell r="AM203">
            <v>10530</v>
          </cell>
          <cell r="AN203">
            <v>0</v>
          </cell>
          <cell r="AO203">
            <v>69277</v>
          </cell>
          <cell r="AP203">
            <v>0</v>
          </cell>
          <cell r="AQ203">
            <v>30470</v>
          </cell>
          <cell r="AR203">
            <v>900</v>
          </cell>
          <cell r="AS203">
            <v>0</v>
          </cell>
          <cell r="AT203">
            <v>0</v>
          </cell>
          <cell r="AU203">
            <v>23676</v>
          </cell>
          <cell r="AV203">
            <v>525749</v>
          </cell>
          <cell r="AW203">
            <v>530956</v>
          </cell>
          <cell r="AX203">
            <v>8386</v>
          </cell>
          <cell r="AY203">
            <v>35841.75</v>
          </cell>
          <cell r="AZ203">
            <v>5408</v>
          </cell>
          <cell r="BA203">
            <v>0</v>
          </cell>
          <cell r="BB203">
            <v>0</v>
          </cell>
          <cell r="BC203">
            <v>0</v>
          </cell>
          <cell r="BD203">
            <v>0</v>
          </cell>
          <cell r="BE203">
            <v>4357</v>
          </cell>
          <cell r="BF203">
            <v>0</v>
          </cell>
        </row>
        <row r="204">
          <cell r="A204">
            <v>51</v>
          </cell>
          <cell r="B204" t="str">
            <v>LANCASTER</v>
          </cell>
          <cell r="C204">
            <v>1048006</v>
          </cell>
          <cell r="D204">
            <v>1427458.4797652715</v>
          </cell>
          <cell r="E204">
            <v>21597</v>
          </cell>
          <cell r="F204">
            <v>48430</v>
          </cell>
          <cell r="G204">
            <v>10450</v>
          </cell>
          <cell r="H204">
            <v>169606</v>
          </cell>
          <cell r="I204">
            <v>63703</v>
          </cell>
          <cell r="J204">
            <v>162975</v>
          </cell>
          <cell r="K204">
            <v>69932</v>
          </cell>
          <cell r="L204">
            <v>5024</v>
          </cell>
          <cell r="M204">
            <v>621</v>
          </cell>
          <cell r="N204">
            <v>0</v>
          </cell>
          <cell r="O204">
            <v>0</v>
          </cell>
          <cell r="P204">
            <v>76402</v>
          </cell>
          <cell r="Q204">
            <v>0</v>
          </cell>
          <cell r="R204">
            <v>103343</v>
          </cell>
          <cell r="S204">
            <v>93077</v>
          </cell>
          <cell r="T204">
            <v>10000</v>
          </cell>
          <cell r="U204">
            <v>128000</v>
          </cell>
          <cell r="V204">
            <v>0</v>
          </cell>
          <cell r="W204">
            <v>0</v>
          </cell>
          <cell r="X204">
            <v>0</v>
          </cell>
          <cell r="Y204">
            <v>0</v>
          </cell>
          <cell r="Z204">
            <v>0</v>
          </cell>
          <cell r="AA204">
            <v>0</v>
          </cell>
          <cell r="AB204">
            <v>4973</v>
          </cell>
          <cell r="AC204">
            <v>376</v>
          </cell>
          <cell r="AD204">
            <v>0</v>
          </cell>
          <cell r="AE204">
            <v>0</v>
          </cell>
          <cell r="AG204">
            <v>0</v>
          </cell>
          <cell r="AI204">
            <v>0</v>
          </cell>
          <cell r="AJ204">
            <v>0</v>
          </cell>
          <cell r="AK204">
            <v>0</v>
          </cell>
          <cell r="AM204">
            <v>0</v>
          </cell>
          <cell r="AN204">
            <v>0</v>
          </cell>
          <cell r="AO204">
            <v>53495</v>
          </cell>
          <cell r="AP204">
            <v>0</v>
          </cell>
          <cell r="AQ204">
            <v>7697</v>
          </cell>
          <cell r="AR204">
            <v>1801</v>
          </cell>
          <cell r="AS204">
            <v>74407</v>
          </cell>
          <cell r="AT204">
            <v>0</v>
          </cell>
          <cell r="AU204">
            <v>6256</v>
          </cell>
          <cell r="AV204">
            <v>200000</v>
          </cell>
          <cell r="AW204">
            <v>0</v>
          </cell>
          <cell r="AX204">
            <v>8386</v>
          </cell>
          <cell r="AY204">
            <v>131785.5</v>
          </cell>
          <cell r="AZ204">
            <v>0</v>
          </cell>
          <cell r="BA204">
            <v>0</v>
          </cell>
          <cell r="BB204">
            <v>0</v>
          </cell>
          <cell r="BC204">
            <v>0</v>
          </cell>
          <cell r="BD204">
            <v>0</v>
          </cell>
          <cell r="BE204">
            <v>3282</v>
          </cell>
          <cell r="BF204">
            <v>0</v>
          </cell>
        </row>
        <row r="205">
          <cell r="A205">
            <v>52</v>
          </cell>
          <cell r="B205" t="str">
            <v>LEE</v>
          </cell>
          <cell r="C205">
            <v>12697484</v>
          </cell>
          <cell r="D205">
            <v>3844674.082240718</v>
          </cell>
          <cell r="E205">
            <v>253657</v>
          </cell>
          <cell r="F205">
            <v>627829</v>
          </cell>
          <cell r="G205">
            <v>122734</v>
          </cell>
          <cell r="H205">
            <v>1999141</v>
          </cell>
          <cell r="I205">
            <v>608947</v>
          </cell>
          <cell r="J205">
            <v>1951936</v>
          </cell>
          <cell r="K205">
            <v>837893</v>
          </cell>
          <cell r="L205">
            <v>59007</v>
          </cell>
          <cell r="M205">
            <v>3577</v>
          </cell>
          <cell r="N205">
            <v>0</v>
          </cell>
          <cell r="O205">
            <v>0</v>
          </cell>
          <cell r="P205">
            <v>892175</v>
          </cell>
          <cell r="Q205">
            <v>0</v>
          </cell>
          <cell r="R205">
            <v>0</v>
          </cell>
          <cell r="S205">
            <v>1073170</v>
          </cell>
          <cell r="T205">
            <v>0</v>
          </cell>
          <cell r="U205">
            <v>310000</v>
          </cell>
          <cell r="V205">
            <v>0</v>
          </cell>
          <cell r="W205">
            <v>0</v>
          </cell>
          <cell r="X205">
            <v>0</v>
          </cell>
          <cell r="Y205">
            <v>0</v>
          </cell>
          <cell r="Z205">
            <v>0</v>
          </cell>
          <cell r="AA205">
            <v>0</v>
          </cell>
          <cell r="AB205">
            <v>18001</v>
          </cell>
          <cell r="AC205">
            <v>69957</v>
          </cell>
          <cell r="AD205">
            <v>0</v>
          </cell>
          <cell r="AE205">
            <v>0</v>
          </cell>
          <cell r="AG205">
            <v>0</v>
          </cell>
          <cell r="AI205">
            <v>173259</v>
          </cell>
          <cell r="AJ205">
            <v>0</v>
          </cell>
          <cell r="AK205">
            <v>0</v>
          </cell>
          <cell r="AM205">
            <v>91707</v>
          </cell>
          <cell r="AN205">
            <v>0</v>
          </cell>
          <cell r="AO205">
            <v>616782</v>
          </cell>
          <cell r="AP205">
            <v>0</v>
          </cell>
          <cell r="AQ205">
            <v>127000</v>
          </cell>
          <cell r="AR205">
            <v>1576</v>
          </cell>
          <cell r="AS205">
            <v>787532</v>
          </cell>
          <cell r="AT205">
            <v>0</v>
          </cell>
          <cell r="AU205">
            <v>74657</v>
          </cell>
          <cell r="AV205">
            <v>954223</v>
          </cell>
          <cell r="AW205">
            <v>0</v>
          </cell>
          <cell r="AX205">
            <v>16772</v>
          </cell>
          <cell r="AY205">
            <v>280529.55</v>
          </cell>
          <cell r="AZ205">
            <v>61040</v>
          </cell>
          <cell r="BA205">
            <v>0</v>
          </cell>
          <cell r="BB205">
            <v>0</v>
          </cell>
          <cell r="BC205">
            <v>0</v>
          </cell>
          <cell r="BD205">
            <v>0</v>
          </cell>
          <cell r="BE205">
            <v>4510</v>
          </cell>
          <cell r="BF205">
            <v>0</v>
          </cell>
        </row>
        <row r="206">
          <cell r="A206">
            <v>53</v>
          </cell>
          <cell r="B206" t="str">
            <v>LOUDOUN</v>
          </cell>
          <cell r="C206">
            <v>203109906</v>
          </cell>
          <cell r="D206">
            <v>99920121.955834523</v>
          </cell>
          <cell r="E206">
            <v>4020030</v>
          </cell>
          <cell r="F206">
            <v>1496243</v>
          </cell>
          <cell r="G206">
            <v>2132146</v>
          </cell>
          <cell r="H206">
            <v>22256610</v>
          </cell>
          <cell r="I206">
            <v>2244364</v>
          </cell>
          <cell r="J206">
            <v>26894962</v>
          </cell>
          <cell r="K206">
            <v>11521069</v>
          </cell>
          <cell r="L206">
            <v>822933</v>
          </cell>
          <cell r="M206">
            <v>7025129</v>
          </cell>
          <cell r="N206">
            <v>679039</v>
          </cell>
          <cell r="O206">
            <v>36345</v>
          </cell>
          <cell r="P206">
            <v>12915215</v>
          </cell>
          <cell r="Q206">
            <v>0</v>
          </cell>
          <cell r="R206">
            <v>2859143</v>
          </cell>
          <cell r="S206">
            <v>909100</v>
          </cell>
          <cell r="T206">
            <v>267500</v>
          </cell>
          <cell r="U206">
            <v>2468000</v>
          </cell>
          <cell r="V206">
            <v>222384.58184879506</v>
          </cell>
          <cell r="W206">
            <v>0</v>
          </cell>
          <cell r="X206">
            <v>0</v>
          </cell>
          <cell r="Y206">
            <v>72690</v>
          </cell>
          <cell r="Z206">
            <v>0</v>
          </cell>
          <cell r="AA206">
            <v>0</v>
          </cell>
          <cell r="AB206">
            <v>258594</v>
          </cell>
          <cell r="AC206">
            <v>109551</v>
          </cell>
          <cell r="AD206">
            <v>158736</v>
          </cell>
          <cell r="AE206">
            <v>642062</v>
          </cell>
          <cell r="AG206">
            <v>0</v>
          </cell>
          <cell r="AI206">
            <v>9274795</v>
          </cell>
          <cell r="AJ206">
            <v>0</v>
          </cell>
          <cell r="AK206">
            <v>0</v>
          </cell>
          <cell r="AM206">
            <v>264821</v>
          </cell>
          <cell r="AN206">
            <v>0</v>
          </cell>
          <cell r="AO206">
            <v>522487</v>
          </cell>
          <cell r="AP206">
            <v>0</v>
          </cell>
          <cell r="AQ206">
            <v>987752</v>
          </cell>
          <cell r="AR206">
            <v>48176</v>
          </cell>
          <cell r="AS206">
            <v>1300640</v>
          </cell>
          <cell r="AT206">
            <v>30131.64</v>
          </cell>
          <cell r="AU206">
            <v>345188</v>
          </cell>
          <cell r="AV206">
            <v>15122794</v>
          </cell>
          <cell r="AW206">
            <v>0</v>
          </cell>
          <cell r="AX206">
            <v>33545</v>
          </cell>
          <cell r="AY206">
            <v>1706443.2000000002</v>
          </cell>
          <cell r="AZ206">
            <v>331456</v>
          </cell>
          <cell r="BA206">
            <v>0</v>
          </cell>
          <cell r="BB206">
            <v>0</v>
          </cell>
          <cell r="BC206">
            <v>0</v>
          </cell>
          <cell r="BD206">
            <v>0</v>
          </cell>
          <cell r="BE206">
            <v>37500</v>
          </cell>
          <cell r="BF206">
            <v>0</v>
          </cell>
        </row>
        <row r="207">
          <cell r="A207">
            <v>54</v>
          </cell>
          <cell r="B207" t="str">
            <v>LOUISA</v>
          </cell>
          <cell r="C207">
            <v>11381911</v>
          </cell>
          <cell r="D207">
            <v>6179081.3198679015</v>
          </cell>
          <cell r="E207">
            <v>237977</v>
          </cell>
          <cell r="F207">
            <v>194863</v>
          </cell>
          <cell r="G207">
            <v>115146</v>
          </cell>
          <cell r="H207">
            <v>1459259</v>
          </cell>
          <cell r="I207">
            <v>369797</v>
          </cell>
          <cell r="J207">
            <v>1563334</v>
          </cell>
          <cell r="K207">
            <v>670949</v>
          </cell>
          <cell r="L207">
            <v>46501</v>
          </cell>
          <cell r="M207">
            <v>77799</v>
          </cell>
          <cell r="N207">
            <v>48572</v>
          </cell>
          <cell r="O207">
            <v>0</v>
          </cell>
          <cell r="P207">
            <v>739425</v>
          </cell>
          <cell r="Q207">
            <v>0</v>
          </cell>
          <cell r="R207">
            <v>478438</v>
          </cell>
          <cell r="S207">
            <v>430035</v>
          </cell>
          <cell r="T207">
            <v>45000</v>
          </cell>
          <cell r="U207">
            <v>206000</v>
          </cell>
          <cell r="V207">
            <v>25215.585630279176</v>
          </cell>
          <cell r="W207">
            <v>0</v>
          </cell>
          <cell r="X207">
            <v>0</v>
          </cell>
          <cell r="Y207">
            <v>0</v>
          </cell>
          <cell r="Z207">
            <v>0</v>
          </cell>
          <cell r="AA207">
            <v>0</v>
          </cell>
          <cell r="AB207">
            <v>21964</v>
          </cell>
          <cell r="AC207">
            <v>19560</v>
          </cell>
          <cell r="AD207">
            <v>0</v>
          </cell>
          <cell r="AE207">
            <v>0</v>
          </cell>
          <cell r="AG207">
            <v>0</v>
          </cell>
          <cell r="AI207">
            <v>0</v>
          </cell>
          <cell r="AJ207">
            <v>0</v>
          </cell>
          <cell r="AK207">
            <v>0</v>
          </cell>
          <cell r="AM207">
            <v>77845</v>
          </cell>
          <cell r="AN207">
            <v>0</v>
          </cell>
          <cell r="AO207">
            <v>247154</v>
          </cell>
          <cell r="AP207">
            <v>0</v>
          </cell>
          <cell r="AQ207">
            <v>57161</v>
          </cell>
          <cell r="AR207">
            <v>3152</v>
          </cell>
          <cell r="AS207">
            <v>482781.00000000006</v>
          </cell>
          <cell r="AT207">
            <v>0</v>
          </cell>
          <cell r="AU207">
            <v>52793</v>
          </cell>
          <cell r="AV207">
            <v>895234</v>
          </cell>
          <cell r="AW207">
            <v>0</v>
          </cell>
          <cell r="AX207">
            <v>8386</v>
          </cell>
          <cell r="AY207">
            <v>511534.80000000005</v>
          </cell>
          <cell r="AZ207">
            <v>11322</v>
          </cell>
          <cell r="BA207">
            <v>0</v>
          </cell>
          <cell r="BB207">
            <v>0</v>
          </cell>
          <cell r="BC207">
            <v>0</v>
          </cell>
          <cell r="BD207">
            <v>0</v>
          </cell>
          <cell r="BE207">
            <v>3920</v>
          </cell>
          <cell r="BF207">
            <v>0</v>
          </cell>
        </row>
        <row r="208">
          <cell r="A208">
            <v>55</v>
          </cell>
          <cell r="B208" t="str">
            <v>LUNENBURG</v>
          </cell>
          <cell r="C208">
            <v>6547537</v>
          </cell>
          <cell r="D208">
            <v>1879947.0448289867</v>
          </cell>
          <cell r="E208">
            <v>124629</v>
          </cell>
          <cell r="F208">
            <v>459228</v>
          </cell>
          <cell r="G208">
            <v>60303</v>
          </cell>
          <cell r="H208">
            <v>778136</v>
          </cell>
          <cell r="I208">
            <v>317748</v>
          </cell>
          <cell r="J208">
            <v>939329</v>
          </cell>
          <cell r="K208">
            <v>402404</v>
          </cell>
          <cell r="L208">
            <v>28992</v>
          </cell>
          <cell r="M208">
            <v>107829</v>
          </cell>
          <cell r="N208">
            <v>23515</v>
          </cell>
          <cell r="O208">
            <v>0</v>
          </cell>
          <cell r="P208">
            <v>444441</v>
          </cell>
          <cell r="Q208">
            <v>0</v>
          </cell>
          <cell r="R208">
            <v>313200</v>
          </cell>
          <cell r="S208">
            <v>563603</v>
          </cell>
          <cell r="T208">
            <v>20000</v>
          </cell>
          <cell r="U208">
            <v>154000</v>
          </cell>
          <cell r="V208">
            <v>0</v>
          </cell>
          <cell r="W208">
            <v>0</v>
          </cell>
          <cell r="X208">
            <v>0</v>
          </cell>
          <cell r="Y208">
            <v>0</v>
          </cell>
          <cell r="Z208">
            <v>0</v>
          </cell>
          <cell r="AA208">
            <v>0</v>
          </cell>
          <cell r="AB208">
            <v>9030</v>
          </cell>
          <cell r="AC208">
            <v>15198</v>
          </cell>
          <cell r="AD208">
            <v>0</v>
          </cell>
          <cell r="AE208">
            <v>0</v>
          </cell>
          <cell r="AG208">
            <v>0</v>
          </cell>
          <cell r="AI208">
            <v>0</v>
          </cell>
          <cell r="AJ208">
            <v>0</v>
          </cell>
          <cell r="AK208">
            <v>0</v>
          </cell>
          <cell r="AM208">
            <v>0</v>
          </cell>
          <cell r="AN208">
            <v>0</v>
          </cell>
          <cell r="AO208">
            <v>323919</v>
          </cell>
          <cell r="AP208">
            <v>0</v>
          </cell>
          <cell r="AQ208">
            <v>47602</v>
          </cell>
          <cell r="AR208">
            <v>1576</v>
          </cell>
          <cell r="AS208">
            <v>368857</v>
          </cell>
          <cell r="AT208">
            <v>0</v>
          </cell>
          <cell r="AU208">
            <v>37400</v>
          </cell>
          <cell r="AV208">
            <v>468838</v>
          </cell>
          <cell r="AW208">
            <v>0</v>
          </cell>
          <cell r="AX208">
            <v>8386</v>
          </cell>
          <cell r="AY208">
            <v>53156.25</v>
          </cell>
          <cell r="AZ208">
            <v>4169</v>
          </cell>
          <cell r="BA208">
            <v>0</v>
          </cell>
          <cell r="BB208">
            <v>0</v>
          </cell>
          <cell r="BC208">
            <v>0</v>
          </cell>
          <cell r="BD208">
            <v>0</v>
          </cell>
          <cell r="BE208">
            <v>5052</v>
          </cell>
          <cell r="BF208">
            <v>0</v>
          </cell>
        </row>
        <row r="209">
          <cell r="A209">
            <v>56</v>
          </cell>
          <cell r="B209" t="str">
            <v>MADISON</v>
          </cell>
          <cell r="C209">
            <v>4392732</v>
          </cell>
          <cell r="D209">
            <v>2282159.1026634001</v>
          </cell>
          <cell r="E209">
            <v>91165</v>
          </cell>
          <cell r="F209">
            <v>136574</v>
          </cell>
          <cell r="G209">
            <v>44111</v>
          </cell>
          <cell r="H209">
            <v>294356</v>
          </cell>
          <cell r="I209">
            <v>143361</v>
          </cell>
          <cell r="J209">
            <v>580228</v>
          </cell>
          <cell r="K209">
            <v>249396</v>
          </cell>
          <cell r="L209">
            <v>17814</v>
          </cell>
          <cell r="M209">
            <v>18880</v>
          </cell>
          <cell r="N209">
            <v>27818</v>
          </cell>
          <cell r="O209">
            <v>0</v>
          </cell>
          <cell r="P209">
            <v>280825</v>
          </cell>
          <cell r="Q209">
            <v>0</v>
          </cell>
          <cell r="R209">
            <v>40281</v>
          </cell>
          <cell r="S209">
            <v>137155</v>
          </cell>
          <cell r="T209">
            <v>2500</v>
          </cell>
          <cell r="U209">
            <v>154000</v>
          </cell>
          <cell r="V209">
            <v>14804.843403815126</v>
          </cell>
          <cell r="W209">
            <v>0</v>
          </cell>
          <cell r="X209">
            <v>0</v>
          </cell>
          <cell r="Y209">
            <v>0</v>
          </cell>
          <cell r="Z209">
            <v>0</v>
          </cell>
          <cell r="AA209">
            <v>0</v>
          </cell>
          <cell r="AB209">
            <v>8934</v>
          </cell>
          <cell r="AC209">
            <v>1615</v>
          </cell>
          <cell r="AD209">
            <v>0</v>
          </cell>
          <cell r="AE209">
            <v>0</v>
          </cell>
          <cell r="AG209">
            <v>0</v>
          </cell>
          <cell r="AI209">
            <v>0</v>
          </cell>
          <cell r="AJ209">
            <v>0</v>
          </cell>
          <cell r="AK209">
            <v>0</v>
          </cell>
          <cell r="AM209">
            <v>13229</v>
          </cell>
          <cell r="AN209">
            <v>0</v>
          </cell>
          <cell r="AO209">
            <v>78827</v>
          </cell>
          <cell r="AP209">
            <v>0</v>
          </cell>
          <cell r="AQ209">
            <v>33672</v>
          </cell>
          <cell r="AR209">
            <v>1576</v>
          </cell>
          <cell r="AS209">
            <v>146975</v>
          </cell>
          <cell r="AT209">
            <v>4076.16</v>
          </cell>
          <cell r="AU209">
            <v>18897</v>
          </cell>
          <cell r="AV209">
            <v>342951</v>
          </cell>
          <cell r="AW209">
            <v>0</v>
          </cell>
          <cell r="AX209">
            <v>8386</v>
          </cell>
          <cell r="AY209">
            <v>330170.40000000002</v>
          </cell>
          <cell r="AZ209">
            <v>9012</v>
          </cell>
          <cell r="BA209">
            <v>0</v>
          </cell>
          <cell r="BB209">
            <v>0</v>
          </cell>
          <cell r="BC209">
            <v>0</v>
          </cell>
          <cell r="BD209">
            <v>0</v>
          </cell>
          <cell r="BE209">
            <v>3805</v>
          </cell>
          <cell r="BF209">
            <v>0</v>
          </cell>
        </row>
        <row r="210">
          <cell r="A210">
            <v>57</v>
          </cell>
          <cell r="B210" t="str">
            <v>MATHEWS</v>
          </cell>
          <cell r="C210">
            <v>2409678</v>
          </cell>
          <cell r="D210">
            <v>1210579.4289722056</v>
          </cell>
          <cell r="E210">
            <v>45817</v>
          </cell>
          <cell r="F210">
            <v>134719</v>
          </cell>
          <cell r="G210">
            <v>22169</v>
          </cell>
          <cell r="H210">
            <v>337223</v>
          </cell>
          <cell r="I210">
            <v>68638</v>
          </cell>
          <cell r="J210">
            <v>344470</v>
          </cell>
          <cell r="K210">
            <v>147935</v>
          </cell>
          <cell r="L210">
            <v>10232</v>
          </cell>
          <cell r="M210">
            <v>3472</v>
          </cell>
          <cell r="N210">
            <v>3428</v>
          </cell>
          <cell r="O210">
            <v>0</v>
          </cell>
          <cell r="P210">
            <v>163028</v>
          </cell>
          <cell r="Q210">
            <v>0</v>
          </cell>
          <cell r="R210">
            <v>26793</v>
          </cell>
          <cell r="S210">
            <v>81514</v>
          </cell>
          <cell r="T210">
            <v>2500</v>
          </cell>
          <cell r="U210">
            <v>128000</v>
          </cell>
          <cell r="V210">
            <v>6666.3233386274924</v>
          </cell>
          <cell r="W210">
            <v>0</v>
          </cell>
          <cell r="X210">
            <v>0</v>
          </cell>
          <cell r="Y210">
            <v>0</v>
          </cell>
          <cell r="Z210">
            <v>0</v>
          </cell>
          <cell r="AA210">
            <v>0</v>
          </cell>
          <cell r="AB210">
            <v>5865</v>
          </cell>
          <cell r="AC210">
            <v>1076</v>
          </cell>
          <cell r="AD210">
            <v>0</v>
          </cell>
          <cell r="AE210">
            <v>0</v>
          </cell>
          <cell r="AG210">
            <v>0</v>
          </cell>
          <cell r="AI210">
            <v>196792</v>
          </cell>
          <cell r="AJ210">
            <v>0</v>
          </cell>
          <cell r="AK210">
            <v>0</v>
          </cell>
          <cell r="AM210">
            <v>572</v>
          </cell>
          <cell r="AN210">
            <v>0</v>
          </cell>
          <cell r="AO210">
            <v>46849</v>
          </cell>
          <cell r="AP210">
            <v>0</v>
          </cell>
          <cell r="AQ210">
            <v>13759</v>
          </cell>
          <cell r="AR210">
            <v>900</v>
          </cell>
          <cell r="AS210">
            <v>77621</v>
          </cell>
          <cell r="AT210">
            <v>0</v>
          </cell>
          <cell r="AU210">
            <v>10424</v>
          </cell>
          <cell r="AV210">
            <v>200000</v>
          </cell>
          <cell r="AW210">
            <v>0</v>
          </cell>
          <cell r="AX210">
            <v>8386</v>
          </cell>
          <cell r="AY210">
            <v>0</v>
          </cell>
          <cell r="AZ210">
            <v>3361</v>
          </cell>
          <cell r="BA210">
            <v>0</v>
          </cell>
          <cell r="BB210">
            <v>0</v>
          </cell>
          <cell r="BC210">
            <v>0</v>
          </cell>
          <cell r="BD210">
            <v>0</v>
          </cell>
          <cell r="BE210">
            <v>3575</v>
          </cell>
          <cell r="BF210">
            <v>0</v>
          </cell>
        </row>
        <row r="211">
          <cell r="A211">
            <v>58</v>
          </cell>
          <cell r="B211" t="str">
            <v>MECKLENBURG</v>
          </cell>
          <cell r="C211">
            <v>12480898</v>
          </cell>
          <cell r="D211">
            <v>4860062.365499164</v>
          </cell>
          <cell r="E211">
            <v>248412</v>
          </cell>
          <cell r="F211">
            <v>543191</v>
          </cell>
          <cell r="G211">
            <v>120195</v>
          </cell>
          <cell r="H211">
            <v>1354510</v>
          </cell>
          <cell r="I211">
            <v>559371</v>
          </cell>
          <cell r="J211">
            <v>1719719</v>
          </cell>
          <cell r="K211">
            <v>737353</v>
          </cell>
          <cell r="L211">
            <v>53163</v>
          </cell>
          <cell r="M211">
            <v>42222</v>
          </cell>
          <cell r="N211">
            <v>0</v>
          </cell>
          <cell r="O211">
            <v>0</v>
          </cell>
          <cell r="P211">
            <v>816165</v>
          </cell>
          <cell r="Q211">
            <v>0</v>
          </cell>
          <cell r="R211">
            <v>707794</v>
          </cell>
          <cell r="S211">
            <v>964902</v>
          </cell>
          <cell r="T211">
            <v>55000</v>
          </cell>
          <cell r="U211">
            <v>258000</v>
          </cell>
          <cell r="V211">
            <v>0</v>
          </cell>
          <cell r="W211">
            <v>0</v>
          </cell>
          <cell r="X211">
            <v>0</v>
          </cell>
          <cell r="Y211">
            <v>0</v>
          </cell>
          <cell r="Z211">
            <v>0</v>
          </cell>
          <cell r="AA211">
            <v>0</v>
          </cell>
          <cell r="AB211">
            <v>21640</v>
          </cell>
          <cell r="AC211">
            <v>35755</v>
          </cell>
          <cell r="AD211">
            <v>0</v>
          </cell>
          <cell r="AE211">
            <v>0</v>
          </cell>
          <cell r="AG211">
            <v>0</v>
          </cell>
          <cell r="AI211">
            <v>0</v>
          </cell>
          <cell r="AJ211">
            <v>0</v>
          </cell>
          <cell r="AK211">
            <v>0</v>
          </cell>
          <cell r="AM211">
            <v>35104</v>
          </cell>
          <cell r="AN211">
            <v>0</v>
          </cell>
          <cell r="AO211">
            <v>554557</v>
          </cell>
          <cell r="AP211">
            <v>0</v>
          </cell>
          <cell r="AQ211">
            <v>66167</v>
          </cell>
          <cell r="AR211">
            <v>1576</v>
          </cell>
          <cell r="AS211">
            <v>742587</v>
          </cell>
          <cell r="AT211">
            <v>4901.6000000000004</v>
          </cell>
          <cell r="AU211">
            <v>68996</v>
          </cell>
          <cell r="AV211">
            <v>934489</v>
          </cell>
          <cell r="AW211">
            <v>0</v>
          </cell>
          <cell r="AX211">
            <v>16772</v>
          </cell>
          <cell r="AY211">
            <v>97819.574999999997</v>
          </cell>
          <cell r="AZ211">
            <v>9123</v>
          </cell>
          <cell r="BA211">
            <v>0</v>
          </cell>
          <cell r="BB211">
            <v>0</v>
          </cell>
          <cell r="BC211">
            <v>0</v>
          </cell>
          <cell r="BD211">
            <v>0</v>
          </cell>
          <cell r="BE211">
            <v>7902</v>
          </cell>
          <cell r="BF211">
            <v>0</v>
          </cell>
        </row>
        <row r="212">
          <cell r="A212">
            <v>59</v>
          </cell>
          <cell r="B212" t="str">
            <v>MIDDLESEX</v>
          </cell>
          <cell r="C212">
            <v>2277356</v>
          </cell>
          <cell r="D212">
            <v>1444217.3155083722</v>
          </cell>
          <cell r="E212">
            <v>45425</v>
          </cell>
          <cell r="F212">
            <v>115812</v>
          </cell>
          <cell r="G212">
            <v>22402</v>
          </cell>
          <cell r="H212">
            <v>381251</v>
          </cell>
          <cell r="I212">
            <v>101019</v>
          </cell>
          <cell r="J212">
            <v>346592</v>
          </cell>
          <cell r="K212">
            <v>148781</v>
          </cell>
          <cell r="L212">
            <v>10567</v>
          </cell>
          <cell r="M212">
            <v>12604</v>
          </cell>
          <cell r="N212">
            <v>0</v>
          </cell>
          <cell r="O212">
            <v>0</v>
          </cell>
          <cell r="P212">
            <v>161645</v>
          </cell>
          <cell r="Q212">
            <v>607069</v>
          </cell>
          <cell r="R212">
            <v>130135</v>
          </cell>
          <cell r="S212">
            <v>136735</v>
          </cell>
          <cell r="T212">
            <v>12500</v>
          </cell>
          <cell r="U212">
            <v>154000</v>
          </cell>
          <cell r="V212">
            <v>0</v>
          </cell>
          <cell r="W212">
            <v>0</v>
          </cell>
          <cell r="X212">
            <v>0</v>
          </cell>
          <cell r="Y212">
            <v>0</v>
          </cell>
          <cell r="Z212">
            <v>0</v>
          </cell>
          <cell r="AA212">
            <v>0</v>
          </cell>
          <cell r="AB212">
            <v>5206</v>
          </cell>
          <cell r="AC212">
            <v>0</v>
          </cell>
          <cell r="AD212">
            <v>1551</v>
          </cell>
          <cell r="AE212">
            <v>0</v>
          </cell>
          <cell r="AG212">
            <v>0</v>
          </cell>
          <cell r="AI212">
            <v>82292</v>
          </cell>
          <cell r="AJ212">
            <v>0</v>
          </cell>
          <cell r="AK212">
            <v>0</v>
          </cell>
          <cell r="AM212">
            <v>0</v>
          </cell>
          <cell r="AN212">
            <v>0</v>
          </cell>
          <cell r="AO212">
            <v>78586</v>
          </cell>
          <cell r="AP212">
            <v>0</v>
          </cell>
          <cell r="AQ212">
            <v>15611</v>
          </cell>
          <cell r="AR212">
            <v>900</v>
          </cell>
          <cell r="AS212">
            <v>139161</v>
          </cell>
          <cell r="AT212">
            <v>0</v>
          </cell>
          <cell r="AU212">
            <v>11469</v>
          </cell>
          <cell r="AV212">
            <v>200000</v>
          </cell>
          <cell r="AW212">
            <v>0</v>
          </cell>
          <cell r="AX212">
            <v>8386</v>
          </cell>
          <cell r="AY212">
            <v>54831</v>
          </cell>
          <cell r="AZ212">
            <v>5920</v>
          </cell>
          <cell r="BA212">
            <v>0</v>
          </cell>
          <cell r="BB212">
            <v>0</v>
          </cell>
          <cell r="BC212">
            <v>0</v>
          </cell>
          <cell r="BD212">
            <v>0</v>
          </cell>
          <cell r="BE212">
            <v>3513</v>
          </cell>
          <cell r="BF212">
            <v>0</v>
          </cell>
        </row>
        <row r="213">
          <cell r="A213">
            <v>60</v>
          </cell>
          <cell r="B213" t="str">
            <v>MONTGOMERY</v>
          </cell>
          <cell r="C213">
            <v>28975915</v>
          </cell>
          <cell r="D213">
            <v>12928948.868868465</v>
          </cell>
          <cell r="E213">
            <v>618835</v>
          </cell>
          <cell r="F213">
            <v>760084</v>
          </cell>
          <cell r="G213">
            <v>299427</v>
          </cell>
          <cell r="H213">
            <v>3397346</v>
          </cell>
          <cell r="I213">
            <v>742810</v>
          </cell>
          <cell r="J213">
            <v>4065299</v>
          </cell>
          <cell r="K213">
            <v>1744739</v>
          </cell>
          <cell r="L213">
            <v>120922</v>
          </cell>
          <cell r="M213">
            <v>292069</v>
          </cell>
          <cell r="N213">
            <v>21986</v>
          </cell>
          <cell r="O213">
            <v>0</v>
          </cell>
          <cell r="P213">
            <v>1906079</v>
          </cell>
          <cell r="Q213">
            <v>0</v>
          </cell>
          <cell r="R213">
            <v>792761</v>
          </cell>
          <cell r="S213">
            <v>710975</v>
          </cell>
          <cell r="T213">
            <v>62500</v>
          </cell>
          <cell r="U213">
            <v>570000</v>
          </cell>
          <cell r="V213">
            <v>32337.935960585131</v>
          </cell>
          <cell r="W213">
            <v>0</v>
          </cell>
          <cell r="X213">
            <v>0</v>
          </cell>
          <cell r="Y213">
            <v>0</v>
          </cell>
          <cell r="Z213">
            <v>0</v>
          </cell>
          <cell r="AA213">
            <v>0</v>
          </cell>
          <cell r="AB213">
            <v>37672</v>
          </cell>
          <cell r="AC213">
            <v>21228</v>
          </cell>
          <cell r="AD213">
            <v>0</v>
          </cell>
          <cell r="AE213">
            <v>456548</v>
          </cell>
          <cell r="AG213">
            <v>0</v>
          </cell>
          <cell r="AI213">
            <v>1629751</v>
          </cell>
          <cell r="AJ213">
            <v>0</v>
          </cell>
          <cell r="AK213">
            <v>0</v>
          </cell>
          <cell r="AM213">
            <v>118178</v>
          </cell>
          <cell r="AN213">
            <v>0</v>
          </cell>
          <cell r="AO213">
            <v>408618</v>
          </cell>
          <cell r="AP213">
            <v>0</v>
          </cell>
          <cell r="AQ213">
            <v>218327</v>
          </cell>
          <cell r="AR213">
            <v>10356</v>
          </cell>
          <cell r="AS213">
            <v>903089</v>
          </cell>
          <cell r="AT213">
            <v>0</v>
          </cell>
          <cell r="AU213">
            <v>105999</v>
          </cell>
          <cell r="AV213">
            <v>2327972</v>
          </cell>
          <cell r="AW213">
            <v>343246</v>
          </cell>
          <cell r="AX213">
            <v>16772</v>
          </cell>
          <cell r="AY213">
            <v>164325</v>
          </cell>
          <cell r="AZ213">
            <v>98217</v>
          </cell>
          <cell r="BA213">
            <v>0</v>
          </cell>
          <cell r="BB213">
            <v>0</v>
          </cell>
          <cell r="BC213">
            <v>0</v>
          </cell>
          <cell r="BD213">
            <v>0</v>
          </cell>
          <cell r="BE213">
            <v>9999</v>
          </cell>
          <cell r="BF213">
            <v>0</v>
          </cell>
        </row>
        <row r="214">
          <cell r="A214">
            <v>62</v>
          </cell>
          <cell r="B214" t="str">
            <v>NELSON</v>
          </cell>
          <cell r="C214">
            <v>3356171</v>
          </cell>
          <cell r="D214">
            <v>2291031.4274685713</v>
          </cell>
          <cell r="E214">
            <v>68277</v>
          </cell>
          <cell r="F214">
            <v>112450</v>
          </cell>
          <cell r="G214">
            <v>33671</v>
          </cell>
          <cell r="H214">
            <v>419305</v>
          </cell>
          <cell r="I214">
            <v>130874</v>
          </cell>
          <cell r="J214">
            <v>484106</v>
          </cell>
          <cell r="K214">
            <v>207746</v>
          </cell>
          <cell r="L214">
            <v>14612</v>
          </cell>
          <cell r="M214">
            <v>39746</v>
          </cell>
          <cell r="N214">
            <v>15573</v>
          </cell>
          <cell r="O214">
            <v>0</v>
          </cell>
          <cell r="P214">
            <v>231901</v>
          </cell>
          <cell r="Q214">
            <v>0</v>
          </cell>
          <cell r="R214">
            <v>61240</v>
          </cell>
          <cell r="S214">
            <v>197372</v>
          </cell>
          <cell r="T214">
            <v>5000</v>
          </cell>
          <cell r="U214">
            <v>154000</v>
          </cell>
          <cell r="V214">
            <v>0</v>
          </cell>
          <cell r="W214">
            <v>0</v>
          </cell>
          <cell r="X214">
            <v>0</v>
          </cell>
          <cell r="Y214">
            <v>0</v>
          </cell>
          <cell r="Z214">
            <v>0</v>
          </cell>
          <cell r="AA214">
            <v>0</v>
          </cell>
          <cell r="AB214">
            <v>9254</v>
          </cell>
          <cell r="AC214">
            <v>2372</v>
          </cell>
          <cell r="AD214">
            <v>0</v>
          </cell>
          <cell r="AE214">
            <v>0</v>
          </cell>
          <cell r="AG214">
            <v>0</v>
          </cell>
          <cell r="AI214">
            <v>0</v>
          </cell>
          <cell r="AJ214">
            <v>0</v>
          </cell>
          <cell r="AK214">
            <v>0</v>
          </cell>
          <cell r="AM214">
            <v>0</v>
          </cell>
          <cell r="AN214">
            <v>0</v>
          </cell>
          <cell r="AO214">
            <v>113435</v>
          </cell>
          <cell r="AP214">
            <v>0</v>
          </cell>
          <cell r="AQ214">
            <v>26567</v>
          </cell>
          <cell r="AR214">
            <v>1576</v>
          </cell>
          <cell r="AS214">
            <v>143665</v>
          </cell>
          <cell r="AT214">
            <v>0</v>
          </cell>
          <cell r="AU214">
            <v>17402</v>
          </cell>
          <cell r="AV214">
            <v>256848</v>
          </cell>
          <cell r="AW214">
            <v>0</v>
          </cell>
          <cell r="AX214">
            <v>16772</v>
          </cell>
          <cell r="AY214">
            <v>181718.25</v>
          </cell>
          <cell r="AZ214">
            <v>24508</v>
          </cell>
          <cell r="BA214">
            <v>0</v>
          </cell>
          <cell r="BB214">
            <v>0</v>
          </cell>
          <cell r="BC214">
            <v>0</v>
          </cell>
          <cell r="BD214">
            <v>0</v>
          </cell>
          <cell r="BE214">
            <v>3501</v>
          </cell>
          <cell r="BF214">
            <v>0</v>
          </cell>
        </row>
        <row r="215">
          <cell r="A215">
            <v>63</v>
          </cell>
          <cell r="B215" t="str">
            <v>NEW KENT</v>
          </cell>
          <cell r="C215">
            <v>9403034</v>
          </cell>
          <cell r="D215">
            <v>3956071.0492389742</v>
          </cell>
          <cell r="E215">
            <v>189545</v>
          </cell>
          <cell r="F215">
            <v>118168</v>
          </cell>
          <cell r="G215">
            <v>91713</v>
          </cell>
          <cell r="H215">
            <v>973566</v>
          </cell>
          <cell r="I215">
            <v>149915</v>
          </cell>
          <cell r="J215">
            <v>1178155</v>
          </cell>
          <cell r="K215">
            <v>504420</v>
          </cell>
          <cell r="L215">
            <v>35274</v>
          </cell>
          <cell r="M215">
            <v>20095</v>
          </cell>
          <cell r="N215">
            <v>0</v>
          </cell>
          <cell r="O215">
            <v>0</v>
          </cell>
          <cell r="P215">
            <v>574517</v>
          </cell>
          <cell r="Q215">
            <v>0</v>
          </cell>
          <cell r="R215">
            <v>174171</v>
          </cell>
          <cell r="S215">
            <v>103490</v>
          </cell>
          <cell r="T215">
            <v>15000</v>
          </cell>
          <cell r="U215">
            <v>180000</v>
          </cell>
          <cell r="V215">
            <v>6576.783792316196</v>
          </cell>
          <cell r="W215">
            <v>0</v>
          </cell>
          <cell r="X215">
            <v>0</v>
          </cell>
          <cell r="Y215">
            <v>0</v>
          </cell>
          <cell r="Z215">
            <v>0</v>
          </cell>
          <cell r="AA215">
            <v>0</v>
          </cell>
          <cell r="AB215">
            <v>10289</v>
          </cell>
          <cell r="AC215">
            <v>6871</v>
          </cell>
          <cell r="AD215">
            <v>0</v>
          </cell>
          <cell r="AE215">
            <v>0</v>
          </cell>
          <cell r="AG215">
            <v>0</v>
          </cell>
          <cell r="AI215">
            <v>1475729</v>
          </cell>
          <cell r="AJ215">
            <v>0</v>
          </cell>
          <cell r="AK215">
            <v>0</v>
          </cell>
          <cell r="AM215">
            <v>7758</v>
          </cell>
          <cell r="AN215">
            <v>0</v>
          </cell>
          <cell r="AO215">
            <v>59479</v>
          </cell>
          <cell r="AP215">
            <v>0</v>
          </cell>
          <cell r="AQ215">
            <v>49776</v>
          </cell>
          <cell r="AR215">
            <v>3152</v>
          </cell>
          <cell r="AS215">
            <v>0</v>
          </cell>
          <cell r="AT215">
            <v>0</v>
          </cell>
          <cell r="AU215">
            <v>25141</v>
          </cell>
          <cell r="AV215">
            <v>713044</v>
          </cell>
          <cell r="AW215">
            <v>0</v>
          </cell>
          <cell r="AX215">
            <v>8386</v>
          </cell>
          <cell r="AY215">
            <v>330447.60000000003</v>
          </cell>
          <cell r="AZ215">
            <v>52827</v>
          </cell>
          <cell r="BA215">
            <v>0</v>
          </cell>
          <cell r="BB215">
            <v>0</v>
          </cell>
          <cell r="BC215">
            <v>0</v>
          </cell>
          <cell r="BD215">
            <v>0</v>
          </cell>
          <cell r="BE215">
            <v>4011</v>
          </cell>
          <cell r="BF215">
            <v>0</v>
          </cell>
        </row>
        <row r="216">
          <cell r="A216">
            <v>65</v>
          </cell>
          <cell r="B216" t="str">
            <v>NORTHAMPTON</v>
          </cell>
          <cell r="C216">
            <v>3749264</v>
          </cell>
          <cell r="D216">
            <v>1961769.5958100071</v>
          </cell>
          <cell r="E216">
            <v>73621</v>
          </cell>
          <cell r="F216">
            <v>73299</v>
          </cell>
          <cell r="G216">
            <v>36307</v>
          </cell>
          <cell r="H216">
            <v>450070</v>
          </cell>
          <cell r="I216">
            <v>243874</v>
          </cell>
          <cell r="J216">
            <v>530905</v>
          </cell>
          <cell r="K216">
            <v>227433</v>
          </cell>
          <cell r="L216">
            <v>15756</v>
          </cell>
          <cell r="M216">
            <v>95912</v>
          </cell>
          <cell r="N216">
            <v>0</v>
          </cell>
          <cell r="O216">
            <v>0</v>
          </cell>
          <cell r="P216">
            <v>258440</v>
          </cell>
          <cell r="Q216">
            <v>0</v>
          </cell>
          <cell r="R216">
            <v>133987</v>
          </cell>
          <cell r="S216">
            <v>480599</v>
          </cell>
          <cell r="T216">
            <v>12500</v>
          </cell>
          <cell r="U216">
            <v>180000</v>
          </cell>
          <cell r="V216">
            <v>0</v>
          </cell>
          <cell r="W216">
            <v>0</v>
          </cell>
          <cell r="X216">
            <v>0</v>
          </cell>
          <cell r="Y216">
            <v>0</v>
          </cell>
          <cell r="Z216">
            <v>0</v>
          </cell>
          <cell r="AA216">
            <v>0</v>
          </cell>
          <cell r="AB216">
            <v>9417</v>
          </cell>
          <cell r="AC216">
            <v>3888</v>
          </cell>
          <cell r="AD216">
            <v>0</v>
          </cell>
          <cell r="AE216">
            <v>0</v>
          </cell>
          <cell r="AG216">
            <v>0</v>
          </cell>
          <cell r="AI216">
            <v>52326</v>
          </cell>
          <cell r="AJ216">
            <v>0</v>
          </cell>
          <cell r="AK216">
            <v>0</v>
          </cell>
          <cell r="AM216">
            <v>0</v>
          </cell>
          <cell r="AN216">
            <v>0</v>
          </cell>
          <cell r="AO216">
            <v>276215</v>
          </cell>
          <cell r="AP216">
            <v>0</v>
          </cell>
          <cell r="AQ216">
            <v>35826</v>
          </cell>
          <cell r="AR216">
            <v>2476</v>
          </cell>
          <cell r="AS216">
            <v>319353</v>
          </cell>
          <cell r="AT216">
            <v>0</v>
          </cell>
          <cell r="AU216">
            <v>28528</v>
          </cell>
          <cell r="AV216">
            <v>276952</v>
          </cell>
          <cell r="AW216">
            <v>107567</v>
          </cell>
          <cell r="AX216">
            <v>8386</v>
          </cell>
          <cell r="AY216">
            <v>178741.5</v>
          </cell>
          <cell r="AZ216">
            <v>4384</v>
          </cell>
          <cell r="BA216">
            <v>0</v>
          </cell>
          <cell r="BB216">
            <v>0</v>
          </cell>
          <cell r="BC216">
            <v>0</v>
          </cell>
          <cell r="BD216">
            <v>0</v>
          </cell>
          <cell r="BE216">
            <v>4079</v>
          </cell>
          <cell r="BF216">
            <v>362149</v>
          </cell>
        </row>
        <row r="217">
          <cell r="A217">
            <v>66</v>
          </cell>
          <cell r="B217" t="str">
            <v>NORTHUMBERLAND</v>
          </cell>
          <cell r="C217">
            <v>1920679</v>
          </cell>
          <cell r="D217">
            <v>1525054.0526221513</v>
          </cell>
          <cell r="E217">
            <v>36549</v>
          </cell>
          <cell r="F217">
            <v>52713</v>
          </cell>
          <cell r="G217">
            <v>18024</v>
          </cell>
          <cell r="H217">
            <v>207109</v>
          </cell>
          <cell r="I217">
            <v>77539</v>
          </cell>
          <cell r="J217">
            <v>249960</v>
          </cell>
          <cell r="K217">
            <v>107126</v>
          </cell>
          <cell r="L217">
            <v>7482</v>
          </cell>
          <cell r="M217">
            <v>7864</v>
          </cell>
          <cell r="N217">
            <v>8330</v>
          </cell>
          <cell r="O217">
            <v>0</v>
          </cell>
          <cell r="P217">
            <v>122368</v>
          </cell>
          <cell r="Q217">
            <v>0</v>
          </cell>
          <cell r="R217">
            <v>153100</v>
          </cell>
          <cell r="S217">
            <v>134882</v>
          </cell>
          <cell r="T217">
            <v>15000</v>
          </cell>
          <cell r="U217">
            <v>154000</v>
          </cell>
          <cell r="V217">
            <v>0</v>
          </cell>
          <cell r="W217">
            <v>0</v>
          </cell>
          <cell r="X217">
            <v>0</v>
          </cell>
          <cell r="Y217">
            <v>0</v>
          </cell>
          <cell r="Z217">
            <v>0</v>
          </cell>
          <cell r="AA217">
            <v>0</v>
          </cell>
          <cell r="AB217">
            <v>5375</v>
          </cell>
          <cell r="AC217">
            <v>5050</v>
          </cell>
          <cell r="AD217">
            <v>0</v>
          </cell>
          <cell r="AE217">
            <v>0</v>
          </cell>
          <cell r="AG217">
            <v>0</v>
          </cell>
          <cell r="AI217">
            <v>0</v>
          </cell>
          <cell r="AJ217">
            <v>0</v>
          </cell>
          <cell r="AK217">
            <v>0</v>
          </cell>
          <cell r="AM217">
            <v>0</v>
          </cell>
          <cell r="AN217">
            <v>0</v>
          </cell>
          <cell r="AO217">
            <v>77520</v>
          </cell>
          <cell r="AP217">
            <v>0</v>
          </cell>
          <cell r="AQ217">
            <v>14354</v>
          </cell>
          <cell r="AR217">
            <v>1351</v>
          </cell>
          <cell r="AS217">
            <v>104364</v>
          </cell>
          <cell r="AT217">
            <v>0</v>
          </cell>
          <cell r="AU217">
            <v>9297</v>
          </cell>
          <cell r="AV217">
            <v>200000</v>
          </cell>
          <cell r="AW217">
            <v>0</v>
          </cell>
          <cell r="AX217">
            <v>8386</v>
          </cell>
          <cell r="AY217">
            <v>94516.800000000003</v>
          </cell>
          <cell r="AZ217">
            <v>0</v>
          </cell>
          <cell r="BA217">
            <v>0</v>
          </cell>
          <cell r="BB217">
            <v>0</v>
          </cell>
          <cell r="BC217">
            <v>0</v>
          </cell>
          <cell r="BD217">
            <v>0</v>
          </cell>
          <cell r="BE217">
            <v>3366</v>
          </cell>
          <cell r="BF217">
            <v>0</v>
          </cell>
        </row>
        <row r="218">
          <cell r="A218">
            <v>67</v>
          </cell>
          <cell r="B218" t="str">
            <v>NOTTOWAY</v>
          </cell>
          <cell r="C218">
            <v>6915881</v>
          </cell>
          <cell r="D218">
            <v>2475378.6206426774</v>
          </cell>
          <cell r="E218">
            <v>139123</v>
          </cell>
          <cell r="F218">
            <v>195473</v>
          </cell>
          <cell r="G218">
            <v>68610</v>
          </cell>
          <cell r="H218">
            <v>842736</v>
          </cell>
          <cell r="I218">
            <v>370234</v>
          </cell>
          <cell r="J218">
            <v>996785</v>
          </cell>
          <cell r="K218">
            <v>427193</v>
          </cell>
          <cell r="L218">
            <v>29774</v>
          </cell>
          <cell r="M218">
            <v>83933</v>
          </cell>
          <cell r="N218">
            <v>37926</v>
          </cell>
          <cell r="O218">
            <v>0</v>
          </cell>
          <cell r="P218">
            <v>471870</v>
          </cell>
          <cell r="Q218">
            <v>0</v>
          </cell>
          <cell r="R218">
            <v>379689</v>
          </cell>
          <cell r="S218">
            <v>683541</v>
          </cell>
          <cell r="T218">
            <v>25000</v>
          </cell>
          <cell r="U218">
            <v>232000</v>
          </cell>
          <cell r="V218">
            <v>0</v>
          </cell>
          <cell r="W218">
            <v>0</v>
          </cell>
          <cell r="X218">
            <v>0</v>
          </cell>
          <cell r="Y218">
            <v>0</v>
          </cell>
          <cell r="Z218">
            <v>0</v>
          </cell>
          <cell r="AA218">
            <v>0</v>
          </cell>
          <cell r="AB218">
            <v>9946</v>
          </cell>
          <cell r="AC218">
            <v>4258</v>
          </cell>
          <cell r="AD218">
            <v>0</v>
          </cell>
          <cell r="AE218">
            <v>0</v>
          </cell>
          <cell r="AG218">
            <v>0</v>
          </cell>
          <cell r="AI218">
            <v>426386</v>
          </cell>
          <cell r="AJ218">
            <v>0</v>
          </cell>
          <cell r="AK218">
            <v>0</v>
          </cell>
          <cell r="AM218">
            <v>2096</v>
          </cell>
          <cell r="AN218">
            <v>0</v>
          </cell>
          <cell r="AO218">
            <v>392851</v>
          </cell>
          <cell r="AP218">
            <v>0</v>
          </cell>
          <cell r="AQ218">
            <v>76321</v>
          </cell>
          <cell r="AR218">
            <v>900</v>
          </cell>
          <cell r="AS218">
            <v>518992</v>
          </cell>
          <cell r="AT218">
            <v>5892.48</v>
          </cell>
          <cell r="AU218">
            <v>45256</v>
          </cell>
          <cell r="AV218">
            <v>523359</v>
          </cell>
          <cell r="AW218">
            <v>439180</v>
          </cell>
          <cell r="AX218">
            <v>8386</v>
          </cell>
          <cell r="AY218">
            <v>53636.625</v>
          </cell>
          <cell r="AZ218">
            <v>39574</v>
          </cell>
          <cell r="BA218">
            <v>0</v>
          </cell>
          <cell r="BB218">
            <v>0</v>
          </cell>
          <cell r="BC218">
            <v>0</v>
          </cell>
          <cell r="BD218">
            <v>0</v>
          </cell>
          <cell r="BE218">
            <v>5101</v>
          </cell>
          <cell r="BF218">
            <v>0</v>
          </cell>
        </row>
        <row r="219">
          <cell r="A219">
            <v>68</v>
          </cell>
          <cell r="B219" t="str">
            <v>ORANGE</v>
          </cell>
          <cell r="C219">
            <v>14299169</v>
          </cell>
          <cell r="D219">
            <v>6242173.4073713403</v>
          </cell>
          <cell r="E219">
            <v>295624</v>
          </cell>
          <cell r="F219">
            <v>283328</v>
          </cell>
          <cell r="G219">
            <v>143039</v>
          </cell>
          <cell r="H219">
            <v>1397383</v>
          </cell>
          <cell r="I219">
            <v>464877</v>
          </cell>
          <cell r="J219">
            <v>1895270</v>
          </cell>
          <cell r="K219">
            <v>811473</v>
          </cell>
          <cell r="L219">
            <v>57766</v>
          </cell>
          <cell r="M219">
            <v>164129</v>
          </cell>
          <cell r="N219">
            <v>148109</v>
          </cell>
          <cell r="O219">
            <v>0</v>
          </cell>
          <cell r="P219">
            <v>912947</v>
          </cell>
          <cell r="Q219">
            <v>0</v>
          </cell>
          <cell r="R219">
            <v>406136</v>
          </cell>
          <cell r="S219">
            <v>561892</v>
          </cell>
          <cell r="T219">
            <v>32500</v>
          </cell>
          <cell r="U219">
            <v>284000</v>
          </cell>
          <cell r="V219">
            <v>20066.020559864424</v>
          </cell>
          <cell r="W219">
            <v>0</v>
          </cell>
          <cell r="X219">
            <v>0</v>
          </cell>
          <cell r="Y219">
            <v>0</v>
          </cell>
          <cell r="Z219">
            <v>26751</v>
          </cell>
          <cell r="AA219">
            <v>0</v>
          </cell>
          <cell r="AB219">
            <v>21266</v>
          </cell>
          <cell r="AC219">
            <v>8276</v>
          </cell>
          <cell r="AD219">
            <v>9648</v>
          </cell>
          <cell r="AE219">
            <v>0</v>
          </cell>
          <cell r="AG219">
            <v>0</v>
          </cell>
          <cell r="AI219">
            <v>684648</v>
          </cell>
          <cell r="AJ219">
            <v>0</v>
          </cell>
          <cell r="AK219">
            <v>0</v>
          </cell>
          <cell r="AM219">
            <v>35544</v>
          </cell>
          <cell r="AN219">
            <v>0</v>
          </cell>
          <cell r="AO219">
            <v>322935</v>
          </cell>
          <cell r="AP219">
            <v>0</v>
          </cell>
          <cell r="AQ219">
            <v>69157</v>
          </cell>
          <cell r="AR219">
            <v>2476</v>
          </cell>
          <cell r="AS219">
            <v>517141</v>
          </cell>
          <cell r="AT219">
            <v>3113.44</v>
          </cell>
          <cell r="AU219">
            <v>65675</v>
          </cell>
          <cell r="AV219">
            <v>1112094</v>
          </cell>
          <cell r="AW219">
            <v>0</v>
          </cell>
          <cell r="AX219">
            <v>8386</v>
          </cell>
          <cell r="AY219">
            <v>520094.4</v>
          </cell>
          <cell r="AZ219">
            <v>7880</v>
          </cell>
          <cell r="BA219">
            <v>0</v>
          </cell>
          <cell r="BB219">
            <v>0</v>
          </cell>
          <cell r="BC219">
            <v>0</v>
          </cell>
          <cell r="BD219">
            <v>0</v>
          </cell>
          <cell r="BE219">
            <v>4792</v>
          </cell>
          <cell r="BF219">
            <v>0</v>
          </cell>
        </row>
        <row r="220">
          <cell r="A220">
            <v>69</v>
          </cell>
          <cell r="B220" t="str">
            <v>PAGE</v>
          </cell>
          <cell r="C220">
            <v>11134838</v>
          </cell>
          <cell r="D220">
            <v>3997475.2316631051</v>
          </cell>
          <cell r="E220">
            <v>224669</v>
          </cell>
          <cell r="F220">
            <v>459916</v>
          </cell>
          <cell r="G220">
            <v>108707</v>
          </cell>
          <cell r="H220">
            <v>850844</v>
          </cell>
          <cell r="I220">
            <v>445282</v>
          </cell>
          <cell r="J220">
            <v>1496817</v>
          </cell>
          <cell r="K220">
            <v>641792</v>
          </cell>
          <cell r="L220">
            <v>45992</v>
          </cell>
          <cell r="M220">
            <v>32214</v>
          </cell>
          <cell r="N220">
            <v>0</v>
          </cell>
          <cell r="O220">
            <v>0</v>
          </cell>
          <cell r="P220">
            <v>712292</v>
          </cell>
          <cell r="Q220">
            <v>0</v>
          </cell>
          <cell r="R220">
            <v>432175</v>
          </cell>
          <cell r="S220">
            <v>644745</v>
          </cell>
          <cell r="T220">
            <v>30000</v>
          </cell>
          <cell r="U220">
            <v>258000</v>
          </cell>
          <cell r="V220">
            <v>19326.79872403861</v>
          </cell>
          <cell r="W220">
            <v>0</v>
          </cell>
          <cell r="X220">
            <v>0</v>
          </cell>
          <cell r="Y220">
            <v>0</v>
          </cell>
          <cell r="Z220">
            <v>0</v>
          </cell>
          <cell r="AA220">
            <v>0</v>
          </cell>
          <cell r="AB220">
            <v>17277</v>
          </cell>
          <cell r="AC220">
            <v>4493</v>
          </cell>
          <cell r="AD220">
            <v>5227</v>
          </cell>
          <cell r="AE220">
            <v>0</v>
          </cell>
          <cell r="AG220">
            <v>0</v>
          </cell>
          <cell r="AI220">
            <v>599372</v>
          </cell>
          <cell r="AJ220">
            <v>0</v>
          </cell>
          <cell r="AK220">
            <v>0</v>
          </cell>
          <cell r="AM220">
            <v>7288</v>
          </cell>
          <cell r="AN220">
            <v>0</v>
          </cell>
          <cell r="AO220">
            <v>370553</v>
          </cell>
          <cell r="AP220">
            <v>0</v>
          </cell>
          <cell r="AQ220">
            <v>58035</v>
          </cell>
          <cell r="AR220">
            <v>4052</v>
          </cell>
          <cell r="AS220">
            <v>441007</v>
          </cell>
          <cell r="AT220">
            <v>0</v>
          </cell>
          <cell r="AU220">
            <v>53628</v>
          </cell>
          <cell r="AV220">
            <v>845173</v>
          </cell>
          <cell r="AW220">
            <v>0</v>
          </cell>
          <cell r="AX220">
            <v>16772</v>
          </cell>
          <cell r="AY220">
            <v>693697.20000000007</v>
          </cell>
          <cell r="AZ220">
            <v>83099</v>
          </cell>
          <cell r="BA220">
            <v>0</v>
          </cell>
          <cell r="BB220">
            <v>0</v>
          </cell>
          <cell r="BC220">
            <v>0</v>
          </cell>
          <cell r="BD220">
            <v>0</v>
          </cell>
          <cell r="BE220">
            <v>4345</v>
          </cell>
          <cell r="BF220">
            <v>0</v>
          </cell>
        </row>
        <row r="221">
          <cell r="A221">
            <v>70</v>
          </cell>
          <cell r="B221" t="str">
            <v>PATRICK</v>
          </cell>
          <cell r="C221">
            <v>9705438</v>
          </cell>
          <cell r="D221">
            <v>2665640.6970202308</v>
          </cell>
          <cell r="E221">
            <v>187487</v>
          </cell>
          <cell r="F221">
            <v>209346</v>
          </cell>
          <cell r="G221">
            <v>92461</v>
          </cell>
          <cell r="H221">
            <v>1348537</v>
          </cell>
          <cell r="I221">
            <v>320997</v>
          </cell>
          <cell r="J221">
            <v>1331092</v>
          </cell>
          <cell r="K221">
            <v>570468</v>
          </cell>
          <cell r="L221">
            <v>40125</v>
          </cell>
          <cell r="M221">
            <v>56300</v>
          </cell>
          <cell r="N221">
            <v>0</v>
          </cell>
          <cell r="O221">
            <v>0</v>
          </cell>
          <cell r="P221">
            <v>627963</v>
          </cell>
          <cell r="Q221">
            <v>0</v>
          </cell>
          <cell r="R221">
            <v>923989</v>
          </cell>
          <cell r="S221">
            <v>557610</v>
          </cell>
          <cell r="T221">
            <v>57500</v>
          </cell>
          <cell r="U221">
            <v>232000</v>
          </cell>
          <cell r="V221">
            <v>0</v>
          </cell>
          <cell r="W221">
            <v>0</v>
          </cell>
          <cell r="X221">
            <v>0</v>
          </cell>
          <cell r="Y221">
            <v>0</v>
          </cell>
          <cell r="Z221">
            <v>0</v>
          </cell>
          <cell r="AA221">
            <v>0</v>
          </cell>
          <cell r="AB221">
            <v>12487</v>
          </cell>
          <cell r="AC221">
            <v>13310</v>
          </cell>
          <cell r="AD221">
            <v>1096</v>
          </cell>
          <cell r="AE221">
            <v>0</v>
          </cell>
          <cell r="AG221">
            <v>0</v>
          </cell>
          <cell r="AI221">
            <v>240159</v>
          </cell>
          <cell r="AJ221">
            <v>0</v>
          </cell>
          <cell r="AK221">
            <v>0</v>
          </cell>
          <cell r="AM221">
            <v>8896</v>
          </cell>
          <cell r="AN221">
            <v>0</v>
          </cell>
          <cell r="AO221">
            <v>320475</v>
          </cell>
          <cell r="AP221">
            <v>0</v>
          </cell>
          <cell r="AQ221">
            <v>69729</v>
          </cell>
          <cell r="AR221">
            <v>1126</v>
          </cell>
          <cell r="AS221">
            <v>297374</v>
          </cell>
          <cell r="AT221">
            <v>3439.92</v>
          </cell>
          <cell r="AU221">
            <v>43346</v>
          </cell>
          <cell r="AV221">
            <v>705299</v>
          </cell>
          <cell r="AW221">
            <v>0</v>
          </cell>
          <cell r="AX221">
            <v>8386</v>
          </cell>
          <cell r="AY221">
            <v>53164.125</v>
          </cell>
          <cell r="AZ221">
            <v>40895</v>
          </cell>
          <cell r="BA221">
            <v>0</v>
          </cell>
          <cell r="BB221">
            <v>0</v>
          </cell>
          <cell r="BC221">
            <v>0</v>
          </cell>
          <cell r="BD221">
            <v>0</v>
          </cell>
          <cell r="BE221">
            <v>3976</v>
          </cell>
          <cell r="BF221">
            <v>0</v>
          </cell>
        </row>
        <row r="222">
          <cell r="A222">
            <v>71</v>
          </cell>
          <cell r="B222" t="str">
            <v>PITTSYLVANIA</v>
          </cell>
          <cell r="C222">
            <v>29422909</v>
          </cell>
          <cell r="D222">
            <v>10120365.161098259</v>
          </cell>
          <cell r="E222">
            <v>627154</v>
          </cell>
          <cell r="F222">
            <v>1196301</v>
          </cell>
          <cell r="G222">
            <v>309288</v>
          </cell>
          <cell r="H222">
            <v>3950712</v>
          </cell>
          <cell r="I222">
            <v>1202137</v>
          </cell>
          <cell r="J222">
            <v>4376712</v>
          </cell>
          <cell r="K222">
            <v>1879068</v>
          </cell>
          <cell r="L222">
            <v>134219</v>
          </cell>
          <cell r="M222">
            <v>203815</v>
          </cell>
          <cell r="N222">
            <v>1235</v>
          </cell>
          <cell r="O222">
            <v>0</v>
          </cell>
          <cell r="P222">
            <v>2016053</v>
          </cell>
          <cell r="Q222">
            <v>0</v>
          </cell>
          <cell r="R222">
            <v>1266387</v>
          </cell>
          <cell r="S222">
            <v>1920864</v>
          </cell>
          <cell r="T222">
            <v>77500</v>
          </cell>
          <cell r="U222">
            <v>544000</v>
          </cell>
          <cell r="V222">
            <v>0</v>
          </cell>
          <cell r="W222">
            <v>0</v>
          </cell>
          <cell r="X222">
            <v>0</v>
          </cell>
          <cell r="Y222">
            <v>0</v>
          </cell>
          <cell r="Z222">
            <v>0</v>
          </cell>
          <cell r="AA222">
            <v>0</v>
          </cell>
          <cell r="AB222">
            <v>52819</v>
          </cell>
          <cell r="AC222">
            <v>30213</v>
          </cell>
          <cell r="AD222">
            <v>875</v>
          </cell>
          <cell r="AE222">
            <v>0</v>
          </cell>
          <cell r="AG222">
            <v>0</v>
          </cell>
          <cell r="AI222">
            <v>2265575</v>
          </cell>
          <cell r="AJ222">
            <v>0</v>
          </cell>
          <cell r="AK222">
            <v>0</v>
          </cell>
          <cell r="AM222">
            <v>55686</v>
          </cell>
          <cell r="AN222">
            <v>0</v>
          </cell>
          <cell r="AO222">
            <v>1103976</v>
          </cell>
          <cell r="AP222">
            <v>0</v>
          </cell>
          <cell r="AQ222">
            <v>196038</v>
          </cell>
          <cell r="AR222">
            <v>4728</v>
          </cell>
          <cell r="AS222">
            <v>1403690</v>
          </cell>
          <cell r="AT222">
            <v>15137.54</v>
          </cell>
          <cell r="AU222">
            <v>176267</v>
          </cell>
          <cell r="AV222">
            <v>2359265</v>
          </cell>
          <cell r="AW222">
            <v>234335</v>
          </cell>
          <cell r="AX222">
            <v>25159</v>
          </cell>
          <cell r="AY222">
            <v>147420</v>
          </cell>
          <cell r="AZ222">
            <v>76423</v>
          </cell>
          <cell r="BA222">
            <v>0</v>
          </cell>
          <cell r="BB222">
            <v>0</v>
          </cell>
          <cell r="BC222">
            <v>0</v>
          </cell>
          <cell r="BD222">
            <v>0</v>
          </cell>
          <cell r="BE222">
            <v>14229</v>
          </cell>
          <cell r="BF222">
            <v>0</v>
          </cell>
        </row>
        <row r="223">
          <cell r="A223">
            <v>72</v>
          </cell>
          <cell r="B223" t="str">
            <v>POWHATAN</v>
          </cell>
          <cell r="C223">
            <v>11928566</v>
          </cell>
          <cell r="D223">
            <v>4773310.7451819368</v>
          </cell>
          <cell r="E223">
            <v>241954</v>
          </cell>
          <cell r="F223">
            <v>202622</v>
          </cell>
          <cell r="G223">
            <v>117071</v>
          </cell>
          <cell r="H223">
            <v>1251757</v>
          </cell>
          <cell r="I223">
            <v>148590</v>
          </cell>
          <cell r="J223">
            <v>1512915</v>
          </cell>
          <cell r="K223">
            <v>648392</v>
          </cell>
          <cell r="L223">
            <v>45027</v>
          </cell>
          <cell r="M223">
            <v>22073</v>
          </cell>
          <cell r="N223">
            <v>23351</v>
          </cell>
          <cell r="O223">
            <v>0</v>
          </cell>
          <cell r="P223">
            <v>722531</v>
          </cell>
          <cell r="Q223">
            <v>0</v>
          </cell>
          <cell r="R223">
            <v>176605</v>
          </cell>
          <cell r="S223">
            <v>77259</v>
          </cell>
          <cell r="T223">
            <v>15000</v>
          </cell>
          <cell r="U223">
            <v>232000</v>
          </cell>
          <cell r="V223">
            <v>6555.5441790051455</v>
          </cell>
          <cell r="W223">
            <v>0</v>
          </cell>
          <cell r="X223">
            <v>0</v>
          </cell>
          <cell r="Y223">
            <v>0</v>
          </cell>
          <cell r="Z223">
            <v>0</v>
          </cell>
          <cell r="AA223">
            <v>0</v>
          </cell>
          <cell r="AB223">
            <v>10479</v>
          </cell>
          <cell r="AC223">
            <v>19407</v>
          </cell>
          <cell r="AD223">
            <v>0</v>
          </cell>
          <cell r="AE223">
            <v>0</v>
          </cell>
          <cell r="AG223">
            <v>0</v>
          </cell>
          <cell r="AI223">
            <v>687604</v>
          </cell>
          <cell r="AJ223">
            <v>0</v>
          </cell>
          <cell r="AK223">
            <v>0</v>
          </cell>
          <cell r="AM223">
            <v>24956</v>
          </cell>
          <cell r="AN223">
            <v>0</v>
          </cell>
          <cell r="AO223">
            <v>44403</v>
          </cell>
          <cell r="AP223">
            <v>0</v>
          </cell>
          <cell r="AQ223">
            <v>74205</v>
          </cell>
          <cell r="AR223">
            <v>2026</v>
          </cell>
          <cell r="AS223">
            <v>0</v>
          </cell>
          <cell r="AT223">
            <v>0</v>
          </cell>
          <cell r="AU223">
            <v>21654</v>
          </cell>
          <cell r="AV223">
            <v>910196</v>
          </cell>
          <cell r="AW223">
            <v>208313</v>
          </cell>
          <cell r="AX223">
            <v>16772</v>
          </cell>
          <cell r="AY223">
            <v>312307.8</v>
          </cell>
          <cell r="AZ223">
            <v>7540</v>
          </cell>
          <cell r="BA223">
            <v>0</v>
          </cell>
          <cell r="BB223">
            <v>0</v>
          </cell>
          <cell r="BC223">
            <v>0</v>
          </cell>
          <cell r="BD223">
            <v>0</v>
          </cell>
          <cell r="BE223">
            <v>6195</v>
          </cell>
          <cell r="BF223">
            <v>0</v>
          </cell>
        </row>
        <row r="224">
          <cell r="A224">
            <v>73</v>
          </cell>
          <cell r="B224" t="str">
            <v>PRINCE EDWARD</v>
          </cell>
          <cell r="C224">
            <v>6001873</v>
          </cell>
          <cell r="D224">
            <v>3103342.0540753282</v>
          </cell>
          <cell r="E224">
            <v>127051</v>
          </cell>
          <cell r="F224">
            <v>148957</v>
          </cell>
          <cell r="G224">
            <v>62656</v>
          </cell>
          <cell r="H224">
            <v>578094</v>
          </cell>
          <cell r="I224">
            <v>416133</v>
          </cell>
          <cell r="J224">
            <v>868914</v>
          </cell>
          <cell r="K224">
            <v>372392</v>
          </cell>
          <cell r="L224">
            <v>26008</v>
          </cell>
          <cell r="M224">
            <v>54581</v>
          </cell>
          <cell r="N224">
            <v>0</v>
          </cell>
          <cell r="O224">
            <v>0</v>
          </cell>
          <cell r="P224">
            <v>418788</v>
          </cell>
          <cell r="Q224">
            <v>0</v>
          </cell>
          <cell r="R224">
            <v>439163</v>
          </cell>
          <cell r="S224">
            <v>700289</v>
          </cell>
          <cell r="T224">
            <v>32500</v>
          </cell>
          <cell r="U224">
            <v>188800</v>
          </cell>
          <cell r="V224">
            <v>0</v>
          </cell>
          <cell r="W224">
            <v>0</v>
          </cell>
          <cell r="X224">
            <v>0</v>
          </cell>
          <cell r="Y224">
            <v>0</v>
          </cell>
          <cell r="Z224">
            <v>0</v>
          </cell>
          <cell r="AA224">
            <v>0</v>
          </cell>
          <cell r="AB224">
            <v>12687</v>
          </cell>
          <cell r="AC224">
            <v>11109</v>
          </cell>
          <cell r="AD224">
            <v>18614</v>
          </cell>
          <cell r="AE224">
            <v>288698</v>
          </cell>
          <cell r="AG224">
            <v>0</v>
          </cell>
          <cell r="AI224">
            <v>323316</v>
          </cell>
          <cell r="AJ224">
            <v>0</v>
          </cell>
          <cell r="AK224">
            <v>0</v>
          </cell>
          <cell r="AM224">
            <v>0</v>
          </cell>
          <cell r="AN224">
            <v>0</v>
          </cell>
          <cell r="AO224">
            <v>402476</v>
          </cell>
          <cell r="AP224">
            <v>0</v>
          </cell>
          <cell r="AQ224">
            <v>68747</v>
          </cell>
          <cell r="AR224">
            <v>2701</v>
          </cell>
          <cell r="AS224">
            <v>473656</v>
          </cell>
          <cell r="AT224">
            <v>25458.84</v>
          </cell>
          <cell r="AU224">
            <v>43930</v>
          </cell>
          <cell r="AV224">
            <v>477946</v>
          </cell>
          <cell r="AW224">
            <v>0</v>
          </cell>
          <cell r="AX224">
            <v>8386</v>
          </cell>
          <cell r="AY224">
            <v>52801.875</v>
          </cell>
          <cell r="AZ224">
            <v>28187</v>
          </cell>
          <cell r="BA224">
            <v>0</v>
          </cell>
          <cell r="BB224">
            <v>0</v>
          </cell>
          <cell r="BC224">
            <v>0</v>
          </cell>
          <cell r="BD224">
            <v>0</v>
          </cell>
          <cell r="BE224">
            <v>5847</v>
          </cell>
          <cell r="BF224">
            <v>0</v>
          </cell>
        </row>
        <row r="225">
          <cell r="A225">
            <v>74</v>
          </cell>
          <cell r="B225" t="str">
            <v>PRINCE GEORGE</v>
          </cell>
          <cell r="C225">
            <v>23441638</v>
          </cell>
          <cell r="D225">
            <v>6863236.1437333012</v>
          </cell>
          <cell r="E225">
            <v>477469</v>
          </cell>
          <cell r="F225">
            <v>350982</v>
          </cell>
          <cell r="G225">
            <v>231026</v>
          </cell>
          <cell r="H225">
            <v>2425776</v>
          </cell>
          <cell r="I225">
            <v>550909</v>
          </cell>
          <cell r="J225">
            <v>2998899</v>
          </cell>
          <cell r="K225">
            <v>1288416</v>
          </cell>
          <cell r="L225">
            <v>88856</v>
          </cell>
          <cell r="M225">
            <v>95137</v>
          </cell>
          <cell r="N225">
            <v>97300</v>
          </cell>
          <cell r="O225">
            <v>0</v>
          </cell>
          <cell r="P225">
            <v>1431675</v>
          </cell>
          <cell r="Q225">
            <v>0</v>
          </cell>
          <cell r="R225">
            <v>847677</v>
          </cell>
          <cell r="S225">
            <v>537013</v>
          </cell>
          <cell r="T225">
            <v>52500</v>
          </cell>
          <cell r="U225">
            <v>258000</v>
          </cell>
          <cell r="V225">
            <v>58181.964267067771</v>
          </cell>
          <cell r="W225">
            <v>0</v>
          </cell>
          <cell r="X225">
            <v>0</v>
          </cell>
          <cell r="Y225">
            <v>0</v>
          </cell>
          <cell r="Z225">
            <v>36138</v>
          </cell>
          <cell r="AA225">
            <v>0</v>
          </cell>
          <cell r="AB225">
            <v>28329</v>
          </cell>
          <cell r="AC225">
            <v>9659</v>
          </cell>
          <cell r="AD225">
            <v>78030</v>
          </cell>
          <cell r="AE225">
            <v>526997</v>
          </cell>
          <cell r="AG225">
            <v>0</v>
          </cell>
          <cell r="AI225">
            <v>1503559</v>
          </cell>
          <cell r="AJ225">
            <v>0</v>
          </cell>
          <cell r="AK225">
            <v>0</v>
          </cell>
          <cell r="AM225">
            <v>39414</v>
          </cell>
          <cell r="AN225">
            <v>0</v>
          </cell>
          <cell r="AO225">
            <v>308636</v>
          </cell>
          <cell r="AP225">
            <v>0</v>
          </cell>
          <cell r="AQ225">
            <v>203527</v>
          </cell>
          <cell r="AR225">
            <v>4953</v>
          </cell>
          <cell r="AS225">
            <v>603369</v>
          </cell>
          <cell r="AT225">
            <v>1913.34</v>
          </cell>
          <cell r="AU225">
            <v>81157</v>
          </cell>
          <cell r="AV225">
            <v>1796172</v>
          </cell>
          <cell r="AW225">
            <v>0</v>
          </cell>
          <cell r="AX225">
            <v>8386</v>
          </cell>
          <cell r="AY225">
            <v>325171.35000000003</v>
          </cell>
          <cell r="AZ225">
            <v>54016</v>
          </cell>
          <cell r="BA225">
            <v>0</v>
          </cell>
          <cell r="BB225">
            <v>0</v>
          </cell>
          <cell r="BC225">
            <v>0</v>
          </cell>
          <cell r="BD225">
            <v>0</v>
          </cell>
          <cell r="BE225">
            <v>12752</v>
          </cell>
          <cell r="BF225">
            <v>0</v>
          </cell>
        </row>
        <row r="226">
          <cell r="A226">
            <v>75</v>
          </cell>
          <cell r="B226" t="str">
            <v>PRINCE WILLIAM</v>
          </cell>
          <cell r="C226">
            <v>307880924</v>
          </cell>
          <cell r="D226">
            <v>105264218.93014914</v>
          </cell>
          <cell r="E226">
            <v>5933274</v>
          </cell>
          <cell r="F226">
            <v>1766677</v>
          </cell>
          <cell r="G226">
            <v>3146893</v>
          </cell>
          <cell r="H226">
            <v>25837648</v>
          </cell>
          <cell r="I226">
            <v>9164636</v>
          </cell>
          <cell r="J226">
            <v>39253350</v>
          </cell>
          <cell r="K226">
            <v>16838638</v>
          </cell>
          <cell r="L226">
            <v>1214590</v>
          </cell>
          <cell r="M226">
            <v>15185702</v>
          </cell>
          <cell r="N226">
            <v>1961488</v>
          </cell>
          <cell r="O226">
            <v>0</v>
          </cell>
          <cell r="P226">
            <v>19457519</v>
          </cell>
          <cell r="Q226">
            <v>429855</v>
          </cell>
          <cell r="R226">
            <v>8957335</v>
          </cell>
          <cell r="S226">
            <v>9111677</v>
          </cell>
          <cell r="T226">
            <v>675000</v>
          </cell>
          <cell r="U226">
            <v>2520000</v>
          </cell>
          <cell r="V226">
            <v>566646.64596947096</v>
          </cell>
          <cell r="W226">
            <v>0</v>
          </cell>
          <cell r="X226">
            <v>0</v>
          </cell>
          <cell r="Y226">
            <v>0</v>
          </cell>
          <cell r="Z226">
            <v>0</v>
          </cell>
          <cell r="AA226">
            <v>0</v>
          </cell>
          <cell r="AB226">
            <v>489055</v>
          </cell>
          <cell r="AC226">
            <v>86962</v>
          </cell>
          <cell r="AD226">
            <v>358580</v>
          </cell>
          <cell r="AE226">
            <v>1540687</v>
          </cell>
          <cell r="AG226">
            <v>0</v>
          </cell>
          <cell r="AI226">
            <v>16737536</v>
          </cell>
          <cell r="AJ226">
            <v>0</v>
          </cell>
          <cell r="AK226">
            <v>0</v>
          </cell>
          <cell r="AM226">
            <v>359798</v>
          </cell>
          <cell r="AN226">
            <v>0</v>
          </cell>
          <cell r="AO226">
            <v>5236746</v>
          </cell>
          <cell r="AP226">
            <v>0</v>
          </cell>
          <cell r="AQ226">
            <v>2142580</v>
          </cell>
          <cell r="AR226">
            <v>47051</v>
          </cell>
          <cell r="AS226">
            <v>8819193</v>
          </cell>
          <cell r="AT226">
            <v>0</v>
          </cell>
          <cell r="AU226">
            <v>1203803</v>
          </cell>
          <cell r="AV226">
            <v>22320152</v>
          </cell>
          <cell r="AW226">
            <v>390552</v>
          </cell>
          <cell r="AX226">
            <v>50318</v>
          </cell>
          <cell r="AY226">
            <v>6236980</v>
          </cell>
          <cell r="AZ226">
            <v>527252</v>
          </cell>
          <cell r="BA226">
            <v>0</v>
          </cell>
          <cell r="BB226">
            <v>0</v>
          </cell>
          <cell r="BC226">
            <v>0</v>
          </cell>
          <cell r="BD226">
            <v>0</v>
          </cell>
          <cell r="BE226">
            <v>37500</v>
          </cell>
          <cell r="BF226">
            <v>0</v>
          </cell>
        </row>
        <row r="227">
          <cell r="A227">
            <v>77</v>
          </cell>
          <cell r="B227" t="str">
            <v>PULASKI</v>
          </cell>
          <cell r="C227">
            <v>13241260</v>
          </cell>
          <cell r="D227">
            <v>5038494.6754698223</v>
          </cell>
          <cell r="E227">
            <v>276818</v>
          </cell>
          <cell r="F227">
            <v>350305</v>
          </cell>
          <cell r="G227">
            <v>133940</v>
          </cell>
          <cell r="H227">
            <v>1772132</v>
          </cell>
          <cell r="I227">
            <v>535761</v>
          </cell>
          <cell r="J227">
            <v>1908648</v>
          </cell>
          <cell r="K227">
            <v>819096</v>
          </cell>
          <cell r="L227">
            <v>56667</v>
          </cell>
          <cell r="M227">
            <v>66020</v>
          </cell>
          <cell r="N227">
            <v>21753</v>
          </cell>
          <cell r="O227">
            <v>0</v>
          </cell>
          <cell r="P227">
            <v>891390</v>
          </cell>
          <cell r="Q227">
            <v>387689</v>
          </cell>
          <cell r="R227">
            <v>507504</v>
          </cell>
          <cell r="S227">
            <v>765903</v>
          </cell>
          <cell r="T227">
            <v>35000</v>
          </cell>
          <cell r="U227">
            <v>310000</v>
          </cell>
          <cell r="V227">
            <v>0</v>
          </cell>
          <cell r="W227">
            <v>0</v>
          </cell>
          <cell r="X227">
            <v>0</v>
          </cell>
          <cell r="Y227">
            <v>0</v>
          </cell>
          <cell r="Z227">
            <v>0</v>
          </cell>
          <cell r="AA227">
            <v>0</v>
          </cell>
          <cell r="AB227">
            <v>24421</v>
          </cell>
          <cell r="AC227">
            <v>11616</v>
          </cell>
          <cell r="AD227">
            <v>0</v>
          </cell>
          <cell r="AE227">
            <v>0</v>
          </cell>
          <cell r="AG227">
            <v>0</v>
          </cell>
          <cell r="AI227">
            <v>66193</v>
          </cell>
          <cell r="AJ227">
            <v>0</v>
          </cell>
          <cell r="AK227">
            <v>0</v>
          </cell>
          <cell r="AM227">
            <v>22952</v>
          </cell>
          <cell r="AN227">
            <v>0</v>
          </cell>
          <cell r="AO227">
            <v>440186</v>
          </cell>
          <cell r="AP227">
            <v>0</v>
          </cell>
          <cell r="AQ227">
            <v>165942</v>
          </cell>
          <cell r="AR227">
            <v>5178</v>
          </cell>
          <cell r="AS227">
            <v>699657</v>
          </cell>
          <cell r="AT227">
            <v>8380.9</v>
          </cell>
          <cell r="AU227">
            <v>70398</v>
          </cell>
          <cell r="AV227">
            <v>1041352</v>
          </cell>
          <cell r="AW227">
            <v>0</v>
          </cell>
          <cell r="AX227">
            <v>16772</v>
          </cell>
          <cell r="AY227">
            <v>257342.40000000002</v>
          </cell>
          <cell r="AZ227">
            <v>44704</v>
          </cell>
          <cell r="BA227">
            <v>0</v>
          </cell>
          <cell r="BB227">
            <v>0</v>
          </cell>
          <cell r="BC227">
            <v>0</v>
          </cell>
          <cell r="BD227">
            <v>0</v>
          </cell>
          <cell r="BE227">
            <v>6858</v>
          </cell>
          <cell r="BF227">
            <v>0</v>
          </cell>
        </row>
        <row r="228">
          <cell r="A228">
            <v>78</v>
          </cell>
          <cell r="B228" t="str">
            <v>RAPPAHANNOCK</v>
          </cell>
          <cell r="C228">
            <v>788239</v>
          </cell>
          <cell r="D228">
            <v>1071579.673691195</v>
          </cell>
          <cell r="E228">
            <v>15232</v>
          </cell>
          <cell r="F228">
            <v>32032</v>
          </cell>
          <cell r="G228">
            <v>7512</v>
          </cell>
          <cell r="H228">
            <v>84899</v>
          </cell>
          <cell r="I228">
            <v>16866</v>
          </cell>
          <cell r="J228">
            <v>104601</v>
          </cell>
          <cell r="K228">
            <v>44788</v>
          </cell>
          <cell r="L228">
            <v>3118</v>
          </cell>
          <cell r="M228">
            <v>11539</v>
          </cell>
          <cell r="N228">
            <v>7668</v>
          </cell>
          <cell r="O228">
            <v>0</v>
          </cell>
          <cell r="P228">
            <v>52237</v>
          </cell>
          <cell r="Q228">
            <v>0</v>
          </cell>
          <cell r="R228">
            <v>57413</v>
          </cell>
          <cell r="S228">
            <v>18793</v>
          </cell>
          <cell r="T228">
            <v>5000</v>
          </cell>
          <cell r="U228">
            <v>102000</v>
          </cell>
          <cell r="V228">
            <v>4345.7914686435861</v>
          </cell>
          <cell r="W228">
            <v>0</v>
          </cell>
          <cell r="X228">
            <v>0</v>
          </cell>
          <cell r="Y228">
            <v>0</v>
          </cell>
          <cell r="Z228">
            <v>0</v>
          </cell>
          <cell r="AA228">
            <v>0</v>
          </cell>
          <cell r="AB228">
            <v>3305</v>
          </cell>
          <cell r="AC228">
            <v>221</v>
          </cell>
          <cell r="AD228">
            <v>0</v>
          </cell>
          <cell r="AE228">
            <v>0</v>
          </cell>
          <cell r="AG228">
            <v>0</v>
          </cell>
          <cell r="AI228">
            <v>0</v>
          </cell>
          <cell r="AJ228">
            <v>0</v>
          </cell>
          <cell r="AK228">
            <v>0</v>
          </cell>
          <cell r="AM228">
            <v>0</v>
          </cell>
          <cell r="AN228">
            <v>0</v>
          </cell>
          <cell r="AO228">
            <v>10801</v>
          </cell>
          <cell r="AP228">
            <v>0</v>
          </cell>
          <cell r="AQ228">
            <v>5716</v>
          </cell>
          <cell r="AR228">
            <v>225</v>
          </cell>
          <cell r="AS228">
            <v>26420</v>
          </cell>
          <cell r="AT228">
            <v>0</v>
          </cell>
          <cell r="AU228">
            <v>2887</v>
          </cell>
          <cell r="AV228">
            <v>200000</v>
          </cell>
          <cell r="AW228">
            <v>0</v>
          </cell>
          <cell r="AX228">
            <v>8386</v>
          </cell>
          <cell r="AY228">
            <v>53776.800000000003</v>
          </cell>
          <cell r="AZ228">
            <v>1277</v>
          </cell>
          <cell r="BA228">
            <v>341041</v>
          </cell>
          <cell r="BB228">
            <v>0</v>
          </cell>
          <cell r="BC228">
            <v>0</v>
          </cell>
          <cell r="BD228">
            <v>0</v>
          </cell>
          <cell r="BE228">
            <v>3096</v>
          </cell>
          <cell r="BF228">
            <v>0</v>
          </cell>
        </row>
        <row r="229">
          <cell r="A229">
            <v>79</v>
          </cell>
          <cell r="B229" t="str">
            <v>RICHMOND</v>
          </cell>
          <cell r="C229">
            <v>4573187</v>
          </cell>
          <cell r="D229">
            <v>1331834.5346428743</v>
          </cell>
          <cell r="E229">
            <v>89659</v>
          </cell>
          <cell r="F229">
            <v>170191</v>
          </cell>
          <cell r="G229">
            <v>44216</v>
          </cell>
          <cell r="H229">
            <v>458014</v>
          </cell>
          <cell r="I229">
            <v>178534</v>
          </cell>
          <cell r="J229">
            <v>603176</v>
          </cell>
          <cell r="K229">
            <v>258623</v>
          </cell>
          <cell r="L229">
            <v>18354</v>
          </cell>
          <cell r="M229">
            <v>43445</v>
          </cell>
          <cell r="N229">
            <v>23997</v>
          </cell>
          <cell r="O229">
            <v>0</v>
          </cell>
          <cell r="P229">
            <v>290322</v>
          </cell>
          <cell r="Q229">
            <v>0</v>
          </cell>
          <cell r="R229">
            <v>179066</v>
          </cell>
          <cell r="S229">
            <v>306563</v>
          </cell>
          <cell r="T229">
            <v>12500</v>
          </cell>
          <cell r="U229">
            <v>128000</v>
          </cell>
          <cell r="V229">
            <v>0</v>
          </cell>
          <cell r="W229">
            <v>0</v>
          </cell>
          <cell r="X229">
            <v>0</v>
          </cell>
          <cell r="Y229">
            <v>0</v>
          </cell>
          <cell r="Z229">
            <v>0</v>
          </cell>
          <cell r="AA229">
            <v>0</v>
          </cell>
          <cell r="AB229">
            <v>6908</v>
          </cell>
          <cell r="AC229">
            <v>2272</v>
          </cell>
          <cell r="AD229">
            <v>5592</v>
          </cell>
          <cell r="AE229">
            <v>0</v>
          </cell>
          <cell r="AG229">
            <v>0</v>
          </cell>
          <cell r="AI229">
            <v>0</v>
          </cell>
          <cell r="AJ229">
            <v>0</v>
          </cell>
          <cell r="AK229">
            <v>0</v>
          </cell>
          <cell r="AM229">
            <v>5594</v>
          </cell>
          <cell r="AN229">
            <v>0</v>
          </cell>
          <cell r="AO229">
            <v>176190</v>
          </cell>
          <cell r="AP229">
            <v>0</v>
          </cell>
          <cell r="AQ229">
            <v>31796</v>
          </cell>
          <cell r="AR229">
            <v>1126</v>
          </cell>
          <cell r="AS229">
            <v>207851</v>
          </cell>
          <cell r="AT229">
            <v>3881.02</v>
          </cell>
          <cell r="AU229">
            <v>29648</v>
          </cell>
          <cell r="AV229">
            <v>337284</v>
          </cell>
          <cell r="AW229">
            <v>0</v>
          </cell>
          <cell r="AX229">
            <v>8386</v>
          </cell>
          <cell r="AY229">
            <v>233289</v>
          </cell>
          <cell r="AZ229">
            <v>78567</v>
          </cell>
          <cell r="BA229">
            <v>0</v>
          </cell>
          <cell r="BB229">
            <v>0</v>
          </cell>
          <cell r="BC229">
            <v>0</v>
          </cell>
          <cell r="BD229">
            <v>0</v>
          </cell>
          <cell r="BE229">
            <v>3733</v>
          </cell>
          <cell r="BF229">
            <v>0</v>
          </cell>
        </row>
        <row r="230">
          <cell r="A230">
            <v>80</v>
          </cell>
          <cell r="B230" t="str">
            <v>ROANOKE</v>
          </cell>
          <cell r="C230">
            <v>41361739</v>
          </cell>
          <cell r="D230">
            <v>16596176.455005765</v>
          </cell>
          <cell r="E230">
            <v>891723</v>
          </cell>
          <cell r="F230">
            <v>672090</v>
          </cell>
          <cell r="G230">
            <v>431465</v>
          </cell>
          <cell r="H230">
            <v>6347520</v>
          </cell>
          <cell r="I230">
            <v>755064</v>
          </cell>
          <cell r="J230">
            <v>5999029</v>
          </cell>
          <cell r="K230">
            <v>2572198</v>
          </cell>
          <cell r="L230">
            <v>182543</v>
          </cell>
          <cell r="M230">
            <v>313003</v>
          </cell>
          <cell r="N230">
            <v>106423</v>
          </cell>
          <cell r="O230">
            <v>48604</v>
          </cell>
          <cell r="P230">
            <v>2753350</v>
          </cell>
          <cell r="Q230">
            <v>0</v>
          </cell>
          <cell r="R230">
            <v>897855</v>
          </cell>
          <cell r="S230">
            <v>612364</v>
          </cell>
          <cell r="T230">
            <v>65000</v>
          </cell>
          <cell r="U230">
            <v>726000</v>
          </cell>
          <cell r="V230">
            <v>49922.669930111413</v>
          </cell>
          <cell r="W230">
            <v>0</v>
          </cell>
          <cell r="X230">
            <v>0</v>
          </cell>
          <cell r="Y230">
            <v>0</v>
          </cell>
          <cell r="Z230">
            <v>0</v>
          </cell>
          <cell r="AA230">
            <v>0</v>
          </cell>
          <cell r="AB230">
            <v>52489</v>
          </cell>
          <cell r="AC230">
            <v>13713</v>
          </cell>
          <cell r="AD230">
            <v>132161</v>
          </cell>
          <cell r="AE230">
            <v>0</v>
          </cell>
          <cell r="AG230">
            <v>0</v>
          </cell>
          <cell r="AI230">
            <v>586808</v>
          </cell>
          <cell r="AJ230">
            <v>0</v>
          </cell>
          <cell r="AK230">
            <v>0</v>
          </cell>
          <cell r="AM230">
            <v>335325</v>
          </cell>
          <cell r="AN230">
            <v>0</v>
          </cell>
          <cell r="AO230">
            <v>351943</v>
          </cell>
          <cell r="AP230">
            <v>0</v>
          </cell>
          <cell r="AQ230">
            <v>277226</v>
          </cell>
          <cell r="AR230">
            <v>5853</v>
          </cell>
          <cell r="AS230">
            <v>509191.00000000006</v>
          </cell>
          <cell r="AT230">
            <v>17113.580000000002</v>
          </cell>
          <cell r="AU230">
            <v>120723</v>
          </cell>
          <cell r="AV230">
            <v>3354537</v>
          </cell>
          <cell r="AW230">
            <v>0</v>
          </cell>
          <cell r="AX230">
            <v>16772</v>
          </cell>
          <cell r="AY230">
            <v>544631.85</v>
          </cell>
          <cell r="AZ230">
            <v>87696</v>
          </cell>
          <cell r="BA230">
            <v>0</v>
          </cell>
          <cell r="BB230">
            <v>0</v>
          </cell>
          <cell r="BC230">
            <v>0</v>
          </cell>
          <cell r="BD230">
            <v>0</v>
          </cell>
          <cell r="BE230">
            <v>16672</v>
          </cell>
          <cell r="BF230">
            <v>0</v>
          </cell>
        </row>
        <row r="231">
          <cell r="A231">
            <v>81</v>
          </cell>
          <cell r="B231" t="str">
            <v>ROCKBRIDGE</v>
          </cell>
          <cell r="C231">
            <v>6736006</v>
          </cell>
          <cell r="D231">
            <v>3391199.7033097614</v>
          </cell>
          <cell r="E231">
            <v>141567</v>
          </cell>
          <cell r="F231">
            <v>192321</v>
          </cell>
          <cell r="G231">
            <v>69815</v>
          </cell>
          <cell r="H231">
            <v>872032</v>
          </cell>
          <cell r="I231">
            <v>206811</v>
          </cell>
          <cell r="J231">
            <v>968193</v>
          </cell>
          <cell r="K231">
            <v>414940</v>
          </cell>
          <cell r="L231">
            <v>28980</v>
          </cell>
          <cell r="M231">
            <v>22077</v>
          </cell>
          <cell r="N231">
            <v>23954</v>
          </cell>
          <cell r="O231">
            <v>0</v>
          </cell>
          <cell r="P231">
            <v>454350</v>
          </cell>
          <cell r="Q231">
            <v>0</v>
          </cell>
          <cell r="R231">
            <v>277573</v>
          </cell>
          <cell r="S231">
            <v>268329</v>
          </cell>
          <cell r="T231">
            <v>22500</v>
          </cell>
          <cell r="U231">
            <v>206000</v>
          </cell>
          <cell r="V231">
            <v>12373.115911202773</v>
          </cell>
          <cell r="W231">
            <v>0</v>
          </cell>
          <cell r="X231">
            <v>0</v>
          </cell>
          <cell r="Y231">
            <v>0</v>
          </cell>
          <cell r="Z231">
            <v>0</v>
          </cell>
          <cell r="AA231">
            <v>0</v>
          </cell>
          <cell r="AB231">
            <v>12197</v>
          </cell>
          <cell r="AC231">
            <v>2639</v>
          </cell>
          <cell r="AD231">
            <v>0</v>
          </cell>
          <cell r="AE231">
            <v>0</v>
          </cell>
          <cell r="AG231">
            <v>0</v>
          </cell>
          <cell r="AI231">
            <v>124623</v>
          </cell>
          <cell r="AJ231">
            <v>0</v>
          </cell>
          <cell r="AK231">
            <v>0</v>
          </cell>
          <cell r="AM231">
            <v>0</v>
          </cell>
          <cell r="AN231">
            <v>0</v>
          </cell>
          <cell r="AO231">
            <v>154217</v>
          </cell>
          <cell r="AP231">
            <v>0</v>
          </cell>
          <cell r="AQ231">
            <v>48828</v>
          </cell>
          <cell r="AR231">
            <v>1576</v>
          </cell>
          <cell r="AS231">
            <v>222680</v>
          </cell>
          <cell r="AT231">
            <v>0</v>
          </cell>
          <cell r="AU231">
            <v>33586</v>
          </cell>
          <cell r="AV231">
            <v>532554</v>
          </cell>
          <cell r="AW231">
            <v>0</v>
          </cell>
          <cell r="AX231">
            <v>25159</v>
          </cell>
          <cell r="AY231">
            <v>145583.55000000002</v>
          </cell>
          <cell r="AZ231">
            <v>37496</v>
          </cell>
          <cell r="BA231">
            <v>0</v>
          </cell>
          <cell r="BB231">
            <v>0</v>
          </cell>
          <cell r="BC231">
            <v>0</v>
          </cell>
          <cell r="BD231">
            <v>0</v>
          </cell>
          <cell r="BE231">
            <v>6386</v>
          </cell>
          <cell r="BF231">
            <v>0</v>
          </cell>
        </row>
        <row r="232">
          <cell r="A232">
            <v>82</v>
          </cell>
          <cell r="B232" t="str">
            <v>ROCKINGHAM</v>
          </cell>
          <cell r="C232">
            <v>33587968</v>
          </cell>
          <cell r="D232">
            <v>15361937.49321977</v>
          </cell>
          <cell r="E232">
            <v>726816</v>
          </cell>
          <cell r="F232">
            <v>1027971</v>
          </cell>
          <cell r="G232">
            <v>351674</v>
          </cell>
          <cell r="H232">
            <v>2569927</v>
          </cell>
          <cell r="I232">
            <v>913000</v>
          </cell>
          <cell r="J232">
            <v>4558239</v>
          </cell>
          <cell r="K232">
            <v>1954497</v>
          </cell>
          <cell r="L232">
            <v>135259</v>
          </cell>
          <cell r="M232">
            <v>843666</v>
          </cell>
          <cell r="N232">
            <v>147348</v>
          </cell>
          <cell r="O232">
            <v>0</v>
          </cell>
          <cell r="P232">
            <v>2190243</v>
          </cell>
          <cell r="Q232">
            <v>0</v>
          </cell>
          <cell r="R232">
            <v>1314882</v>
          </cell>
          <cell r="S232">
            <v>971948</v>
          </cell>
          <cell r="T232">
            <v>100000</v>
          </cell>
          <cell r="U232">
            <v>674000</v>
          </cell>
          <cell r="V232">
            <v>64036.60120680822</v>
          </cell>
          <cell r="W232">
            <v>0</v>
          </cell>
          <cell r="X232">
            <v>0</v>
          </cell>
          <cell r="Y232">
            <v>0</v>
          </cell>
          <cell r="Z232">
            <v>0</v>
          </cell>
          <cell r="AA232">
            <v>0</v>
          </cell>
          <cell r="AB232">
            <v>57199</v>
          </cell>
          <cell r="AC232">
            <v>8246</v>
          </cell>
          <cell r="AD232">
            <v>0</v>
          </cell>
          <cell r="AE232">
            <v>0</v>
          </cell>
          <cell r="AG232">
            <v>0</v>
          </cell>
          <cell r="AI232">
            <v>2243001</v>
          </cell>
          <cell r="AJ232">
            <v>0</v>
          </cell>
          <cell r="AK232">
            <v>0</v>
          </cell>
          <cell r="AM232">
            <v>43136</v>
          </cell>
          <cell r="AN232">
            <v>0</v>
          </cell>
          <cell r="AO232">
            <v>558606</v>
          </cell>
          <cell r="AP232">
            <v>0</v>
          </cell>
          <cell r="AQ232">
            <v>284375</v>
          </cell>
          <cell r="AR232">
            <v>8104</v>
          </cell>
          <cell r="AS232">
            <v>988441</v>
          </cell>
          <cell r="AT232">
            <v>0</v>
          </cell>
          <cell r="AU232">
            <v>129261</v>
          </cell>
          <cell r="AV232">
            <v>2734180</v>
          </cell>
          <cell r="AW232">
            <v>0</v>
          </cell>
          <cell r="AX232">
            <v>33545</v>
          </cell>
          <cell r="AY232">
            <v>1999650.4500000002</v>
          </cell>
          <cell r="AZ232">
            <v>416767</v>
          </cell>
          <cell r="BA232">
            <v>0</v>
          </cell>
          <cell r="BB232">
            <v>0</v>
          </cell>
          <cell r="BC232">
            <v>0</v>
          </cell>
          <cell r="BD232">
            <v>0</v>
          </cell>
          <cell r="BE232">
            <v>14293</v>
          </cell>
          <cell r="BF232">
            <v>0</v>
          </cell>
        </row>
        <row r="233">
          <cell r="A233">
            <v>83</v>
          </cell>
          <cell r="B233" t="str">
            <v>RUSSELL</v>
          </cell>
          <cell r="C233">
            <v>13489492</v>
          </cell>
          <cell r="D233">
            <v>4321807.9939854629</v>
          </cell>
          <cell r="E233">
            <v>275582</v>
          </cell>
          <cell r="F233">
            <v>525676</v>
          </cell>
          <cell r="G233">
            <v>135907</v>
          </cell>
          <cell r="H233">
            <v>1730885</v>
          </cell>
          <cell r="I233">
            <v>515419</v>
          </cell>
          <cell r="J233">
            <v>1971926</v>
          </cell>
          <cell r="K233">
            <v>846210</v>
          </cell>
          <cell r="L233">
            <v>58978</v>
          </cell>
          <cell r="M233">
            <v>19703</v>
          </cell>
          <cell r="N233">
            <v>0</v>
          </cell>
          <cell r="O233">
            <v>0</v>
          </cell>
          <cell r="P233">
            <v>908475</v>
          </cell>
          <cell r="Q233">
            <v>0</v>
          </cell>
          <cell r="R233">
            <v>864093</v>
          </cell>
          <cell r="S233">
            <v>970467</v>
          </cell>
          <cell r="T233">
            <v>52500</v>
          </cell>
          <cell r="U233">
            <v>362000</v>
          </cell>
          <cell r="V233">
            <v>0</v>
          </cell>
          <cell r="W233">
            <v>0</v>
          </cell>
          <cell r="X233">
            <v>0</v>
          </cell>
          <cell r="Y233">
            <v>0</v>
          </cell>
          <cell r="Z233">
            <v>31489</v>
          </cell>
          <cell r="AA233">
            <v>0</v>
          </cell>
          <cell r="AB233">
            <v>17708</v>
          </cell>
          <cell r="AC233">
            <v>17473</v>
          </cell>
          <cell r="AD233">
            <v>0</v>
          </cell>
          <cell r="AE233">
            <v>0</v>
          </cell>
          <cell r="AG233">
            <v>0</v>
          </cell>
          <cell r="AI233">
            <v>943780</v>
          </cell>
          <cell r="AJ233">
            <v>0</v>
          </cell>
          <cell r="AK233">
            <v>0</v>
          </cell>
          <cell r="AM233">
            <v>10005</v>
          </cell>
          <cell r="AN233">
            <v>0</v>
          </cell>
          <cell r="AO233">
            <v>557756</v>
          </cell>
          <cell r="AP233">
            <v>0</v>
          </cell>
          <cell r="AQ233">
            <v>100322</v>
          </cell>
          <cell r="AR233">
            <v>4953</v>
          </cell>
          <cell r="AS233">
            <v>725021</v>
          </cell>
          <cell r="AT233">
            <v>0</v>
          </cell>
          <cell r="AU233">
            <v>82169</v>
          </cell>
          <cell r="AV233">
            <v>1036702</v>
          </cell>
          <cell r="AW233">
            <v>1042140</v>
          </cell>
          <cell r="AX233">
            <v>16772</v>
          </cell>
          <cell r="AY233">
            <v>261206.40000000002</v>
          </cell>
          <cell r="AZ233">
            <v>83133</v>
          </cell>
          <cell r="BA233">
            <v>0</v>
          </cell>
          <cell r="BB233">
            <v>0</v>
          </cell>
          <cell r="BC233">
            <v>0</v>
          </cell>
          <cell r="BD233">
            <v>0</v>
          </cell>
          <cell r="BE233">
            <v>5955</v>
          </cell>
          <cell r="BF233">
            <v>0</v>
          </cell>
        </row>
        <row r="234">
          <cell r="A234">
            <v>84</v>
          </cell>
          <cell r="B234" t="str">
            <v>SCOTT</v>
          </cell>
          <cell r="C234">
            <v>15076921</v>
          </cell>
          <cell r="D234">
            <v>3626809.2175804102</v>
          </cell>
          <cell r="E234">
            <v>291621</v>
          </cell>
          <cell r="F234">
            <v>795059</v>
          </cell>
          <cell r="G234">
            <v>141103</v>
          </cell>
          <cell r="H234">
            <v>2377036</v>
          </cell>
          <cell r="I234">
            <v>548129</v>
          </cell>
          <cell r="J234">
            <v>2252214</v>
          </cell>
          <cell r="K234">
            <v>966010</v>
          </cell>
          <cell r="L234">
            <v>67838</v>
          </cell>
          <cell r="M234">
            <v>4650</v>
          </cell>
          <cell r="N234">
            <v>0</v>
          </cell>
          <cell r="O234">
            <v>0</v>
          </cell>
          <cell r="P234">
            <v>1019279</v>
          </cell>
          <cell r="Q234">
            <v>0</v>
          </cell>
          <cell r="R234">
            <v>254254</v>
          </cell>
          <cell r="S234">
            <v>1009038</v>
          </cell>
          <cell r="T234">
            <v>15000</v>
          </cell>
          <cell r="U234">
            <v>414000</v>
          </cell>
          <cell r="V234">
            <v>0</v>
          </cell>
          <cell r="W234">
            <v>0</v>
          </cell>
          <cell r="X234">
            <v>0</v>
          </cell>
          <cell r="Y234">
            <v>0</v>
          </cell>
          <cell r="Z234">
            <v>0</v>
          </cell>
          <cell r="AA234">
            <v>0</v>
          </cell>
          <cell r="AB234">
            <v>20902</v>
          </cell>
          <cell r="AC234">
            <v>34152</v>
          </cell>
          <cell r="AD234">
            <v>10110</v>
          </cell>
          <cell r="AE234">
            <v>0</v>
          </cell>
          <cell r="AG234">
            <v>0</v>
          </cell>
          <cell r="AI234">
            <v>116059</v>
          </cell>
          <cell r="AJ234">
            <v>0</v>
          </cell>
          <cell r="AK234">
            <v>0</v>
          </cell>
          <cell r="AM234">
            <v>15607</v>
          </cell>
          <cell r="AN234">
            <v>0</v>
          </cell>
          <cell r="AO234">
            <v>579923</v>
          </cell>
          <cell r="AP234">
            <v>0</v>
          </cell>
          <cell r="AQ234">
            <v>118076</v>
          </cell>
          <cell r="AR234">
            <v>4277</v>
          </cell>
          <cell r="AS234">
            <v>772079</v>
          </cell>
          <cell r="AT234">
            <v>0</v>
          </cell>
          <cell r="AU234">
            <v>78615</v>
          </cell>
          <cell r="AV234">
            <v>1097037</v>
          </cell>
          <cell r="AW234">
            <v>435874</v>
          </cell>
          <cell r="AX234">
            <v>8386</v>
          </cell>
          <cell r="AY234">
            <v>274984.5</v>
          </cell>
          <cell r="AZ234">
            <v>59498</v>
          </cell>
          <cell r="BA234">
            <v>0</v>
          </cell>
          <cell r="BB234">
            <v>0</v>
          </cell>
          <cell r="BC234">
            <v>0</v>
          </cell>
          <cell r="BD234">
            <v>0</v>
          </cell>
          <cell r="BE234">
            <v>4022</v>
          </cell>
          <cell r="BF234">
            <v>0</v>
          </cell>
        </row>
        <row r="235">
          <cell r="A235">
            <v>85</v>
          </cell>
          <cell r="B235" t="str">
            <v>SHENANDOAH</v>
          </cell>
          <cell r="C235">
            <v>17636051</v>
          </cell>
          <cell r="D235">
            <v>7706107.0002245363</v>
          </cell>
          <cell r="E235">
            <v>362702</v>
          </cell>
          <cell r="F235">
            <v>705357</v>
          </cell>
          <cell r="G235">
            <v>178870</v>
          </cell>
          <cell r="H235">
            <v>1920326</v>
          </cell>
          <cell r="I235">
            <v>678358</v>
          </cell>
          <cell r="J235">
            <v>2446812</v>
          </cell>
          <cell r="K235">
            <v>1049598</v>
          </cell>
          <cell r="L235">
            <v>74248</v>
          </cell>
          <cell r="M235">
            <v>382409</v>
          </cell>
          <cell r="N235">
            <v>0</v>
          </cell>
          <cell r="O235">
            <v>0</v>
          </cell>
          <cell r="P235">
            <v>1179776</v>
          </cell>
          <cell r="Q235">
            <v>226450</v>
          </cell>
          <cell r="R235">
            <v>642138</v>
          </cell>
          <cell r="S235">
            <v>731412</v>
          </cell>
          <cell r="T235">
            <v>47500</v>
          </cell>
          <cell r="U235">
            <v>310000</v>
          </cell>
          <cell r="V235">
            <v>19940.248732022508</v>
          </cell>
          <cell r="W235">
            <v>0</v>
          </cell>
          <cell r="X235">
            <v>0</v>
          </cell>
          <cell r="Y235">
            <v>0</v>
          </cell>
          <cell r="Z235">
            <v>0</v>
          </cell>
          <cell r="AA235">
            <v>0</v>
          </cell>
          <cell r="AB235">
            <v>21782</v>
          </cell>
          <cell r="AC235">
            <v>9902</v>
          </cell>
          <cell r="AD235">
            <v>0</v>
          </cell>
          <cell r="AE235">
            <v>0</v>
          </cell>
          <cell r="AG235">
            <v>0</v>
          </cell>
          <cell r="AI235">
            <v>861928</v>
          </cell>
          <cell r="AJ235">
            <v>0</v>
          </cell>
          <cell r="AK235">
            <v>0</v>
          </cell>
          <cell r="AM235">
            <v>40383</v>
          </cell>
          <cell r="AN235">
            <v>0</v>
          </cell>
          <cell r="AO235">
            <v>420364</v>
          </cell>
          <cell r="AP235">
            <v>0</v>
          </cell>
          <cell r="AQ235">
            <v>146913</v>
          </cell>
          <cell r="AR235">
            <v>5628</v>
          </cell>
          <cell r="AS235">
            <v>774541</v>
          </cell>
          <cell r="AT235">
            <v>8973.58</v>
          </cell>
          <cell r="AU235">
            <v>81905</v>
          </cell>
          <cell r="AV235">
            <v>1364434</v>
          </cell>
          <cell r="AW235">
            <v>0</v>
          </cell>
          <cell r="AX235">
            <v>16772</v>
          </cell>
          <cell r="AY235">
            <v>976555.65</v>
          </cell>
          <cell r="AZ235">
            <v>117231</v>
          </cell>
          <cell r="BA235">
            <v>0</v>
          </cell>
          <cell r="BB235">
            <v>0</v>
          </cell>
          <cell r="BC235">
            <v>0</v>
          </cell>
          <cell r="BD235">
            <v>0</v>
          </cell>
          <cell r="BE235">
            <v>9035</v>
          </cell>
          <cell r="BF235">
            <v>0</v>
          </cell>
        </row>
        <row r="236">
          <cell r="A236">
            <v>86</v>
          </cell>
          <cell r="B236" t="str">
            <v>SMYTH</v>
          </cell>
          <cell r="C236">
            <v>15613416</v>
          </cell>
          <cell r="D236">
            <v>5019764.2119922396</v>
          </cell>
          <cell r="E236">
            <v>323002</v>
          </cell>
          <cell r="F236">
            <v>712306</v>
          </cell>
          <cell r="G236">
            <v>159292</v>
          </cell>
          <cell r="H236">
            <v>1650025</v>
          </cell>
          <cell r="I236">
            <v>691267</v>
          </cell>
          <cell r="J236">
            <v>2269160</v>
          </cell>
          <cell r="K236">
            <v>973785</v>
          </cell>
          <cell r="L236">
            <v>69127</v>
          </cell>
          <cell r="M236">
            <v>27885</v>
          </cell>
          <cell r="N236">
            <v>90221</v>
          </cell>
          <cell r="O236">
            <v>0</v>
          </cell>
          <cell r="P236">
            <v>1046609</v>
          </cell>
          <cell r="Q236">
            <v>0</v>
          </cell>
          <cell r="R236">
            <v>737734</v>
          </cell>
          <cell r="S236">
            <v>1133246</v>
          </cell>
          <cell r="T236">
            <v>45000</v>
          </cell>
          <cell r="U236">
            <v>388000</v>
          </cell>
          <cell r="V236">
            <v>0</v>
          </cell>
          <cell r="W236">
            <v>0</v>
          </cell>
          <cell r="X236">
            <v>0</v>
          </cell>
          <cell r="Y236">
            <v>0</v>
          </cell>
          <cell r="Z236">
            <v>0</v>
          </cell>
          <cell r="AA236">
            <v>0</v>
          </cell>
          <cell r="AB236">
            <v>26615</v>
          </cell>
          <cell r="AC236">
            <v>3411</v>
          </cell>
          <cell r="AD236">
            <v>0</v>
          </cell>
          <cell r="AE236">
            <v>0</v>
          </cell>
          <cell r="AG236">
            <v>0</v>
          </cell>
          <cell r="AI236">
            <v>716328</v>
          </cell>
          <cell r="AJ236">
            <v>0</v>
          </cell>
          <cell r="AK236">
            <v>0</v>
          </cell>
          <cell r="AM236">
            <v>88309</v>
          </cell>
          <cell r="AN236">
            <v>0</v>
          </cell>
          <cell r="AO236">
            <v>651309</v>
          </cell>
          <cell r="AP236">
            <v>0</v>
          </cell>
          <cell r="AQ236">
            <v>129858</v>
          </cell>
          <cell r="AR236">
            <v>3602</v>
          </cell>
          <cell r="AS236">
            <v>753719</v>
          </cell>
          <cell r="AT236">
            <v>0</v>
          </cell>
          <cell r="AU236">
            <v>97750</v>
          </cell>
          <cell r="AV236">
            <v>1215089</v>
          </cell>
          <cell r="AW236">
            <v>0</v>
          </cell>
          <cell r="AX236">
            <v>25159</v>
          </cell>
          <cell r="AY236">
            <v>342946.8</v>
          </cell>
          <cell r="AZ236">
            <v>72117</v>
          </cell>
          <cell r="BA236">
            <v>0</v>
          </cell>
          <cell r="BB236">
            <v>0</v>
          </cell>
          <cell r="BC236">
            <v>0</v>
          </cell>
          <cell r="BD236">
            <v>0</v>
          </cell>
          <cell r="BE236">
            <v>5432</v>
          </cell>
          <cell r="BF236">
            <v>0</v>
          </cell>
        </row>
        <row r="237">
          <cell r="A237">
            <v>87</v>
          </cell>
          <cell r="B237" t="str">
            <v>SOUTHAMPTON</v>
          </cell>
          <cell r="C237">
            <v>9889576</v>
          </cell>
          <cell r="D237">
            <v>2948569.2769184583</v>
          </cell>
          <cell r="E237">
            <v>181972</v>
          </cell>
          <cell r="F237">
            <v>142232</v>
          </cell>
          <cell r="G237">
            <v>88048</v>
          </cell>
          <cell r="H237">
            <v>1195423</v>
          </cell>
          <cell r="I237">
            <v>309862</v>
          </cell>
          <cell r="J237">
            <v>1237754</v>
          </cell>
          <cell r="K237">
            <v>531675</v>
          </cell>
          <cell r="L237">
            <v>37251</v>
          </cell>
          <cell r="M237">
            <v>15037</v>
          </cell>
          <cell r="N237">
            <v>66619</v>
          </cell>
          <cell r="O237">
            <v>0</v>
          </cell>
          <cell r="P237">
            <v>606963</v>
          </cell>
          <cell r="Q237">
            <v>0</v>
          </cell>
          <cell r="R237">
            <v>438455</v>
          </cell>
          <cell r="S237">
            <v>522163</v>
          </cell>
          <cell r="T237">
            <v>30000</v>
          </cell>
          <cell r="U237">
            <v>206000</v>
          </cell>
          <cell r="V237">
            <v>0</v>
          </cell>
          <cell r="W237">
            <v>0</v>
          </cell>
          <cell r="X237">
            <v>0</v>
          </cell>
          <cell r="Y237">
            <v>0</v>
          </cell>
          <cell r="Z237">
            <v>0</v>
          </cell>
          <cell r="AA237">
            <v>0</v>
          </cell>
          <cell r="AB237">
            <v>12018</v>
          </cell>
          <cell r="AC237">
            <v>1812</v>
          </cell>
          <cell r="AD237">
            <v>0</v>
          </cell>
          <cell r="AE237">
            <v>0</v>
          </cell>
          <cell r="AG237">
            <v>0</v>
          </cell>
          <cell r="AI237">
            <v>856071</v>
          </cell>
          <cell r="AJ237">
            <v>0</v>
          </cell>
          <cell r="AK237">
            <v>0</v>
          </cell>
          <cell r="AM237">
            <v>28968</v>
          </cell>
          <cell r="AN237">
            <v>0</v>
          </cell>
          <cell r="AO237">
            <v>300102</v>
          </cell>
          <cell r="AP237">
            <v>0</v>
          </cell>
          <cell r="AQ237">
            <v>74495</v>
          </cell>
          <cell r="AR237">
            <v>2701</v>
          </cell>
          <cell r="AS237">
            <v>370988.00000000006</v>
          </cell>
          <cell r="AT237">
            <v>0</v>
          </cell>
          <cell r="AU237">
            <v>52620</v>
          </cell>
          <cell r="AV237">
            <v>684553</v>
          </cell>
          <cell r="AW237">
            <v>0</v>
          </cell>
          <cell r="AX237">
            <v>16772</v>
          </cell>
          <cell r="AY237">
            <v>1064813.4000000001</v>
          </cell>
          <cell r="AZ237">
            <v>6021</v>
          </cell>
          <cell r="BA237">
            <v>0</v>
          </cell>
          <cell r="BB237">
            <v>0</v>
          </cell>
          <cell r="BC237">
            <v>0</v>
          </cell>
          <cell r="BD237">
            <v>0</v>
          </cell>
          <cell r="BE237">
            <v>4347</v>
          </cell>
          <cell r="BF237">
            <v>0</v>
          </cell>
        </row>
        <row r="238">
          <cell r="A238">
            <v>88</v>
          </cell>
          <cell r="B238" t="str">
            <v>SPOTSYLVANIA</v>
          </cell>
          <cell r="C238">
            <v>75347331</v>
          </cell>
          <cell r="D238">
            <v>29066721.875607066</v>
          </cell>
          <cell r="E238">
            <v>1524970</v>
          </cell>
          <cell r="F238">
            <v>851383</v>
          </cell>
          <cell r="G238">
            <v>766245</v>
          </cell>
          <cell r="H238">
            <v>8485455</v>
          </cell>
          <cell r="I238">
            <v>2199407</v>
          </cell>
          <cell r="J238">
            <v>9975376</v>
          </cell>
          <cell r="K238">
            <v>4285297</v>
          </cell>
          <cell r="L238">
            <v>297984</v>
          </cell>
          <cell r="M238">
            <v>1407069</v>
          </cell>
          <cell r="N238">
            <v>688408</v>
          </cell>
          <cell r="O238">
            <v>0</v>
          </cell>
          <cell r="P238">
            <v>4805140</v>
          </cell>
          <cell r="Q238">
            <v>1188325</v>
          </cell>
          <cell r="R238">
            <v>1979993</v>
          </cell>
          <cell r="S238">
            <v>2107186</v>
          </cell>
          <cell r="T238">
            <v>147500</v>
          </cell>
          <cell r="U238">
            <v>830000</v>
          </cell>
          <cell r="V238">
            <v>92491.019635519711</v>
          </cell>
          <cell r="W238">
            <v>0</v>
          </cell>
          <cell r="X238">
            <v>0</v>
          </cell>
          <cell r="Y238">
            <v>0</v>
          </cell>
          <cell r="Z238">
            <v>37837</v>
          </cell>
          <cell r="AA238">
            <v>0</v>
          </cell>
          <cell r="AB238">
            <v>108126</v>
          </cell>
          <cell r="AC238">
            <v>67986</v>
          </cell>
          <cell r="AD238">
            <v>0</v>
          </cell>
          <cell r="AE238">
            <v>1032615</v>
          </cell>
          <cell r="AG238">
            <v>0</v>
          </cell>
          <cell r="AI238">
            <v>3284272</v>
          </cell>
          <cell r="AJ238">
            <v>0</v>
          </cell>
          <cell r="AK238">
            <v>0</v>
          </cell>
          <cell r="AM238">
            <v>217142</v>
          </cell>
          <cell r="AN238">
            <v>0</v>
          </cell>
          <cell r="AO238">
            <v>1211061</v>
          </cell>
          <cell r="AP238">
            <v>0</v>
          </cell>
          <cell r="AQ238">
            <v>560226</v>
          </cell>
          <cell r="AR238">
            <v>19361</v>
          </cell>
          <cell r="AS238">
            <v>2296030</v>
          </cell>
          <cell r="AT238">
            <v>46620.639999999999</v>
          </cell>
          <cell r="AU238">
            <v>293424</v>
          </cell>
          <cell r="AV238">
            <v>5736724</v>
          </cell>
          <cell r="AW238">
            <v>0</v>
          </cell>
          <cell r="AX238">
            <v>33545</v>
          </cell>
          <cell r="AY238">
            <v>1496114.55</v>
          </cell>
          <cell r="AZ238">
            <v>256173</v>
          </cell>
          <cell r="BA238">
            <v>0</v>
          </cell>
          <cell r="BB238">
            <v>0</v>
          </cell>
          <cell r="BC238">
            <v>0</v>
          </cell>
          <cell r="BD238">
            <v>0</v>
          </cell>
          <cell r="BE238">
            <v>37500</v>
          </cell>
          <cell r="BF238">
            <v>0</v>
          </cell>
        </row>
        <row r="239">
          <cell r="A239">
            <v>89</v>
          </cell>
          <cell r="B239" t="str">
            <v>STAFFORD</v>
          </cell>
          <cell r="C239">
            <v>99637530</v>
          </cell>
          <cell r="D239">
            <v>34644456.736457832</v>
          </cell>
          <cell r="E239">
            <v>2064957</v>
          </cell>
          <cell r="F239">
            <v>1613998</v>
          </cell>
          <cell r="G239">
            <v>1037570</v>
          </cell>
          <cell r="H239">
            <v>9030704</v>
          </cell>
          <cell r="I239">
            <v>2094355</v>
          </cell>
          <cell r="J239">
            <v>12911985</v>
          </cell>
          <cell r="K239">
            <v>5533708</v>
          </cell>
          <cell r="L239">
            <v>384285</v>
          </cell>
          <cell r="M239">
            <v>1776961</v>
          </cell>
          <cell r="N239">
            <v>350903</v>
          </cell>
          <cell r="O239">
            <v>0</v>
          </cell>
          <cell r="P239">
            <v>6164421</v>
          </cell>
          <cell r="Q239">
            <v>0</v>
          </cell>
          <cell r="R239">
            <v>1774544</v>
          </cell>
          <cell r="S239">
            <v>1690986</v>
          </cell>
          <cell r="T239">
            <v>127500</v>
          </cell>
          <cell r="U239">
            <v>856000</v>
          </cell>
          <cell r="V239">
            <v>112990.57818473324</v>
          </cell>
          <cell r="W239">
            <v>0</v>
          </cell>
          <cell r="X239">
            <v>0</v>
          </cell>
          <cell r="Y239">
            <v>0</v>
          </cell>
          <cell r="Z239">
            <v>0</v>
          </cell>
          <cell r="AA239">
            <v>0</v>
          </cell>
          <cell r="AB239">
            <v>121566</v>
          </cell>
          <cell r="AC239">
            <v>83650</v>
          </cell>
          <cell r="AD239">
            <v>327157</v>
          </cell>
          <cell r="AE239">
            <v>0</v>
          </cell>
          <cell r="AG239">
            <v>0</v>
          </cell>
          <cell r="AI239">
            <v>6580871</v>
          </cell>
          <cell r="AJ239">
            <v>0</v>
          </cell>
          <cell r="AK239">
            <v>0</v>
          </cell>
          <cell r="AM239">
            <v>189090</v>
          </cell>
          <cell r="AN239">
            <v>0</v>
          </cell>
          <cell r="AO239">
            <v>971858</v>
          </cell>
          <cell r="AP239">
            <v>0</v>
          </cell>
          <cell r="AQ239">
            <v>668337</v>
          </cell>
          <cell r="AR239">
            <v>40072</v>
          </cell>
          <cell r="AS239">
            <v>1482773</v>
          </cell>
          <cell r="AT239">
            <v>0</v>
          </cell>
          <cell r="AU239">
            <v>312357</v>
          </cell>
          <cell r="AV239">
            <v>7768081</v>
          </cell>
          <cell r="AW239">
            <v>310739</v>
          </cell>
          <cell r="AX239">
            <v>33545</v>
          </cell>
          <cell r="AY239">
            <v>988545.60000000009</v>
          </cell>
          <cell r="AZ239">
            <v>118673</v>
          </cell>
          <cell r="BA239">
            <v>0</v>
          </cell>
          <cell r="BB239">
            <v>0</v>
          </cell>
          <cell r="BC239">
            <v>0</v>
          </cell>
          <cell r="BD239">
            <v>0</v>
          </cell>
          <cell r="BE239">
            <v>37500</v>
          </cell>
          <cell r="BF239">
            <v>0</v>
          </cell>
        </row>
        <row r="240">
          <cell r="A240">
            <v>90</v>
          </cell>
          <cell r="B240" t="str">
            <v>SURRY</v>
          </cell>
          <cell r="C240">
            <v>732899</v>
          </cell>
          <cell r="D240">
            <v>925679.22133949585</v>
          </cell>
          <cell r="E240">
            <v>13236</v>
          </cell>
          <cell r="F240">
            <v>62935</v>
          </cell>
          <cell r="G240">
            <v>6404</v>
          </cell>
          <cell r="H240">
            <v>150625</v>
          </cell>
          <cell r="I240">
            <v>29189</v>
          </cell>
          <cell r="J240">
            <v>115894</v>
          </cell>
          <cell r="K240">
            <v>49757</v>
          </cell>
          <cell r="L240">
            <v>3448</v>
          </cell>
          <cell r="M240">
            <v>1148</v>
          </cell>
          <cell r="N240">
            <v>0</v>
          </cell>
          <cell r="O240">
            <v>0</v>
          </cell>
          <cell r="P240">
            <v>54421</v>
          </cell>
          <cell r="Q240">
            <v>0</v>
          </cell>
          <cell r="R240">
            <v>88033</v>
          </cell>
          <cell r="S240">
            <v>57849</v>
          </cell>
          <cell r="T240">
            <v>7500</v>
          </cell>
          <cell r="U240">
            <v>128000</v>
          </cell>
          <cell r="V240">
            <v>0</v>
          </cell>
          <cell r="W240">
            <v>0</v>
          </cell>
          <cell r="X240">
            <v>0</v>
          </cell>
          <cell r="Y240">
            <v>0</v>
          </cell>
          <cell r="Z240">
            <v>0</v>
          </cell>
          <cell r="AA240">
            <v>0</v>
          </cell>
          <cell r="AB240">
            <v>3648</v>
          </cell>
          <cell r="AC240">
            <v>2042</v>
          </cell>
          <cell r="AD240">
            <v>0</v>
          </cell>
          <cell r="AE240">
            <v>0</v>
          </cell>
          <cell r="AG240">
            <v>0</v>
          </cell>
          <cell r="AI240">
            <v>87312</v>
          </cell>
          <cell r="AJ240">
            <v>0</v>
          </cell>
          <cell r="AK240">
            <v>0</v>
          </cell>
          <cell r="AM240">
            <v>0</v>
          </cell>
          <cell r="AN240">
            <v>0</v>
          </cell>
          <cell r="AO240">
            <v>33248</v>
          </cell>
          <cell r="AP240">
            <v>0</v>
          </cell>
          <cell r="AQ240">
            <v>4266</v>
          </cell>
          <cell r="AR240">
            <v>675</v>
          </cell>
          <cell r="AS240">
            <v>34858</v>
          </cell>
          <cell r="AT240">
            <v>0</v>
          </cell>
          <cell r="AU240">
            <v>3608</v>
          </cell>
          <cell r="AV240">
            <v>200000</v>
          </cell>
          <cell r="AW240">
            <v>0</v>
          </cell>
          <cell r="AX240">
            <v>0</v>
          </cell>
          <cell r="AY240">
            <v>56676.375</v>
          </cell>
          <cell r="AZ240">
            <v>3370</v>
          </cell>
          <cell r="BA240">
            <v>0</v>
          </cell>
          <cell r="BB240">
            <v>0</v>
          </cell>
          <cell r="BC240">
            <v>0</v>
          </cell>
          <cell r="BD240">
            <v>0</v>
          </cell>
          <cell r="BE240">
            <v>3106</v>
          </cell>
          <cell r="BF240">
            <v>0</v>
          </cell>
        </row>
        <row r="241">
          <cell r="A241">
            <v>91</v>
          </cell>
          <cell r="B241" t="str">
            <v>SUSSEX</v>
          </cell>
          <cell r="C241">
            <v>3973846</v>
          </cell>
          <cell r="D241">
            <v>1463933.5928531962</v>
          </cell>
          <cell r="E241">
            <v>69410</v>
          </cell>
          <cell r="F241">
            <v>171797</v>
          </cell>
          <cell r="G241">
            <v>34230</v>
          </cell>
          <cell r="H241">
            <v>483745</v>
          </cell>
          <cell r="I241">
            <v>220236</v>
          </cell>
          <cell r="J241">
            <v>527663</v>
          </cell>
          <cell r="K241">
            <v>226695</v>
          </cell>
          <cell r="L241">
            <v>16146</v>
          </cell>
          <cell r="M241">
            <v>10274</v>
          </cell>
          <cell r="N241">
            <v>117756</v>
          </cell>
          <cell r="O241">
            <v>0</v>
          </cell>
          <cell r="P241">
            <v>261730</v>
          </cell>
          <cell r="Q241">
            <v>0</v>
          </cell>
          <cell r="R241">
            <v>293931</v>
          </cell>
          <cell r="S241">
            <v>599310</v>
          </cell>
          <cell r="T241">
            <v>12500</v>
          </cell>
          <cell r="U241">
            <v>128000</v>
          </cell>
          <cell r="V241">
            <v>0</v>
          </cell>
          <cell r="W241">
            <v>0</v>
          </cell>
          <cell r="X241">
            <v>0</v>
          </cell>
          <cell r="Y241">
            <v>0</v>
          </cell>
          <cell r="Z241">
            <v>0</v>
          </cell>
          <cell r="AA241">
            <v>0</v>
          </cell>
          <cell r="AB241">
            <v>8018</v>
          </cell>
          <cell r="AC241">
            <v>4166</v>
          </cell>
          <cell r="AD241">
            <v>0</v>
          </cell>
          <cell r="AE241">
            <v>0</v>
          </cell>
          <cell r="AG241">
            <v>0</v>
          </cell>
          <cell r="AI241">
            <v>103124</v>
          </cell>
          <cell r="AJ241">
            <v>0</v>
          </cell>
          <cell r="AK241">
            <v>0</v>
          </cell>
          <cell r="AM241">
            <v>0</v>
          </cell>
          <cell r="AN241">
            <v>0</v>
          </cell>
          <cell r="AO241">
            <v>344441</v>
          </cell>
          <cell r="AP241">
            <v>0</v>
          </cell>
          <cell r="AQ241">
            <v>32390</v>
          </cell>
          <cell r="AR241">
            <v>1126</v>
          </cell>
          <cell r="AS241">
            <v>396216</v>
          </cell>
          <cell r="AT241">
            <v>0</v>
          </cell>
          <cell r="AU241">
            <v>28045</v>
          </cell>
          <cell r="AV241">
            <v>261110</v>
          </cell>
          <cell r="AW241">
            <v>0</v>
          </cell>
          <cell r="AX241">
            <v>0</v>
          </cell>
          <cell r="AY241">
            <v>153304.20000000001</v>
          </cell>
          <cell r="AZ241">
            <v>3139</v>
          </cell>
          <cell r="BA241">
            <v>0</v>
          </cell>
          <cell r="BB241">
            <v>0</v>
          </cell>
          <cell r="BC241">
            <v>0</v>
          </cell>
          <cell r="BD241">
            <v>0</v>
          </cell>
          <cell r="BE241">
            <v>3874</v>
          </cell>
          <cell r="BF241">
            <v>0</v>
          </cell>
        </row>
        <row r="242">
          <cell r="A242">
            <v>92</v>
          </cell>
          <cell r="B242" t="str">
            <v>TAZEWELL</v>
          </cell>
          <cell r="C242">
            <v>19616435</v>
          </cell>
          <cell r="D242">
            <v>6776484.5234160749</v>
          </cell>
          <cell r="E242">
            <v>417415</v>
          </cell>
          <cell r="F242">
            <v>885556</v>
          </cell>
          <cell r="G242">
            <v>205853</v>
          </cell>
          <cell r="H242">
            <v>2897477</v>
          </cell>
          <cell r="I242">
            <v>780688</v>
          </cell>
          <cell r="J242">
            <v>2994577</v>
          </cell>
          <cell r="K242">
            <v>1285610</v>
          </cell>
          <cell r="L242">
            <v>89332</v>
          </cell>
          <cell r="M242">
            <v>9590</v>
          </cell>
          <cell r="N242">
            <v>0</v>
          </cell>
          <cell r="O242">
            <v>0</v>
          </cell>
          <cell r="P242">
            <v>1362240</v>
          </cell>
          <cell r="Q242">
            <v>0</v>
          </cell>
          <cell r="R242">
            <v>687744</v>
          </cell>
          <cell r="S242">
            <v>1287170</v>
          </cell>
          <cell r="T242">
            <v>42500</v>
          </cell>
          <cell r="U242">
            <v>388000</v>
          </cell>
          <cell r="V242">
            <v>16024.247085673145</v>
          </cell>
          <cell r="W242">
            <v>0</v>
          </cell>
          <cell r="X242">
            <v>0</v>
          </cell>
          <cell r="Y242">
            <v>0</v>
          </cell>
          <cell r="Z242">
            <v>0</v>
          </cell>
          <cell r="AA242">
            <v>0</v>
          </cell>
          <cell r="AB242">
            <v>26679</v>
          </cell>
          <cell r="AC242">
            <v>51008</v>
          </cell>
          <cell r="AD242">
            <v>0</v>
          </cell>
          <cell r="AE242">
            <v>0</v>
          </cell>
          <cell r="AG242">
            <v>0</v>
          </cell>
          <cell r="AI242">
            <v>125871</v>
          </cell>
          <cell r="AJ242">
            <v>0</v>
          </cell>
          <cell r="AK242">
            <v>0</v>
          </cell>
          <cell r="AM242">
            <v>26881</v>
          </cell>
          <cell r="AN242">
            <v>0</v>
          </cell>
          <cell r="AO242">
            <v>739774</v>
          </cell>
          <cell r="AP242">
            <v>0</v>
          </cell>
          <cell r="AQ242">
            <v>155736</v>
          </cell>
          <cell r="AR242">
            <v>3602</v>
          </cell>
          <cell r="AS242">
            <v>1150485</v>
          </cell>
          <cell r="AT242">
            <v>0</v>
          </cell>
          <cell r="AU242">
            <v>117323</v>
          </cell>
          <cell r="AV242">
            <v>1570258</v>
          </cell>
          <cell r="AW242">
            <v>0</v>
          </cell>
          <cell r="AX242">
            <v>25159</v>
          </cell>
          <cell r="AY242">
            <v>278812.79999999999</v>
          </cell>
          <cell r="AZ242">
            <v>37675</v>
          </cell>
          <cell r="BA242">
            <v>0</v>
          </cell>
          <cell r="BB242">
            <v>0</v>
          </cell>
          <cell r="BC242">
            <v>0</v>
          </cell>
          <cell r="BD242">
            <v>0</v>
          </cell>
          <cell r="BE242">
            <v>5999</v>
          </cell>
          <cell r="BF242">
            <v>0</v>
          </cell>
        </row>
        <row r="243">
          <cell r="A243">
            <v>93</v>
          </cell>
          <cell r="B243" t="str">
            <v>WARREN</v>
          </cell>
          <cell r="C243">
            <v>13626555</v>
          </cell>
          <cell r="D243">
            <v>7313753.0810625348</v>
          </cell>
          <cell r="E243">
            <v>297063</v>
          </cell>
          <cell r="F243">
            <v>467141</v>
          </cell>
          <cell r="G243">
            <v>149264</v>
          </cell>
          <cell r="H243">
            <v>1545160</v>
          </cell>
          <cell r="I243">
            <v>503075</v>
          </cell>
          <cell r="J243">
            <v>2006773</v>
          </cell>
          <cell r="K243">
            <v>862415</v>
          </cell>
          <cell r="L243">
            <v>60811</v>
          </cell>
          <cell r="M243">
            <v>123405</v>
          </cell>
          <cell r="N243">
            <v>40360</v>
          </cell>
          <cell r="O243">
            <v>0</v>
          </cell>
          <cell r="P243">
            <v>936657</v>
          </cell>
          <cell r="Q243">
            <v>0</v>
          </cell>
          <cell r="R243">
            <v>554100</v>
          </cell>
          <cell r="S243">
            <v>522382</v>
          </cell>
          <cell r="T243">
            <v>47500</v>
          </cell>
          <cell r="U243">
            <v>284000</v>
          </cell>
          <cell r="V243">
            <v>22068.791156194755</v>
          </cell>
          <cell r="W243">
            <v>0</v>
          </cell>
          <cell r="X243">
            <v>0</v>
          </cell>
          <cell r="Y243">
            <v>0</v>
          </cell>
          <cell r="Z243">
            <v>0</v>
          </cell>
          <cell r="AA243">
            <v>0</v>
          </cell>
          <cell r="AB243">
            <v>26971</v>
          </cell>
          <cell r="AC243">
            <v>4011</v>
          </cell>
          <cell r="AD243">
            <v>178450</v>
          </cell>
          <cell r="AE243">
            <v>0</v>
          </cell>
          <cell r="AG243">
            <v>0</v>
          </cell>
          <cell r="AI243">
            <v>885434</v>
          </cell>
          <cell r="AJ243">
            <v>0</v>
          </cell>
          <cell r="AK243">
            <v>0</v>
          </cell>
          <cell r="AM243">
            <v>28870</v>
          </cell>
          <cell r="AN243">
            <v>0</v>
          </cell>
          <cell r="AO243">
            <v>300228</v>
          </cell>
          <cell r="AP243">
            <v>0</v>
          </cell>
          <cell r="AQ243">
            <v>121682</v>
          </cell>
          <cell r="AR243">
            <v>5178</v>
          </cell>
          <cell r="AS243">
            <v>606487</v>
          </cell>
          <cell r="AT243">
            <v>10117.58</v>
          </cell>
          <cell r="AU243">
            <v>63559</v>
          </cell>
          <cell r="AV243">
            <v>1117510</v>
          </cell>
          <cell r="AW243">
            <v>0</v>
          </cell>
          <cell r="AX243">
            <v>16772</v>
          </cell>
          <cell r="AY243">
            <v>111481.125</v>
          </cell>
          <cell r="AZ243">
            <v>42760</v>
          </cell>
          <cell r="BA243">
            <v>0</v>
          </cell>
          <cell r="BB243">
            <v>0</v>
          </cell>
          <cell r="BC243">
            <v>0</v>
          </cell>
          <cell r="BD243">
            <v>0</v>
          </cell>
          <cell r="BE243">
            <v>6693</v>
          </cell>
          <cell r="BF243">
            <v>0</v>
          </cell>
        </row>
        <row r="244">
          <cell r="A244">
            <v>94</v>
          </cell>
          <cell r="B244" t="str">
            <v>WASHINGTON</v>
          </cell>
          <cell r="C244">
            <v>21254358</v>
          </cell>
          <cell r="D244">
            <v>8508559.4881588817</v>
          </cell>
          <cell r="E244">
            <v>458354</v>
          </cell>
          <cell r="F244">
            <v>1070503</v>
          </cell>
          <cell r="G244">
            <v>221777</v>
          </cell>
          <cell r="H244">
            <v>2550440</v>
          </cell>
          <cell r="I244">
            <v>733572</v>
          </cell>
          <cell r="J244">
            <v>3151798</v>
          </cell>
          <cell r="K244">
            <v>1351989</v>
          </cell>
          <cell r="L244">
            <v>93829</v>
          </cell>
          <cell r="M244">
            <v>52915</v>
          </cell>
          <cell r="N244">
            <v>0</v>
          </cell>
          <cell r="O244">
            <v>0</v>
          </cell>
          <cell r="P244">
            <v>1445815</v>
          </cell>
          <cell r="Q244">
            <v>909733</v>
          </cell>
          <cell r="R244">
            <v>821528</v>
          </cell>
          <cell r="S244">
            <v>1087019</v>
          </cell>
          <cell r="T244">
            <v>57500</v>
          </cell>
          <cell r="U244">
            <v>466000</v>
          </cell>
          <cell r="V244">
            <v>0</v>
          </cell>
          <cell r="W244">
            <v>0</v>
          </cell>
          <cell r="X244">
            <v>0</v>
          </cell>
          <cell r="Y244">
            <v>0</v>
          </cell>
          <cell r="Z244">
            <v>38909</v>
          </cell>
          <cell r="AA244">
            <v>0</v>
          </cell>
          <cell r="AB244">
            <v>34414</v>
          </cell>
          <cell r="AC244">
            <v>23871</v>
          </cell>
          <cell r="AD244">
            <v>1687</v>
          </cell>
          <cell r="AE244">
            <v>0</v>
          </cell>
          <cell r="AG244">
            <v>0</v>
          </cell>
          <cell r="AI244">
            <v>1111922</v>
          </cell>
          <cell r="AJ244">
            <v>0</v>
          </cell>
          <cell r="AK244">
            <v>0</v>
          </cell>
          <cell r="AM244">
            <v>220385</v>
          </cell>
          <cell r="AN244">
            <v>0</v>
          </cell>
          <cell r="AO244">
            <v>624741</v>
          </cell>
          <cell r="AP244">
            <v>0</v>
          </cell>
          <cell r="AQ244">
            <v>70218</v>
          </cell>
          <cell r="AR244">
            <v>3827</v>
          </cell>
          <cell r="AS244">
            <v>1000333.9999999999</v>
          </cell>
          <cell r="AT244">
            <v>0</v>
          </cell>
          <cell r="AU244">
            <v>113600</v>
          </cell>
          <cell r="AV244">
            <v>1724264</v>
          </cell>
          <cell r="AW244">
            <v>0</v>
          </cell>
          <cell r="AX244">
            <v>25159</v>
          </cell>
          <cell r="AY244">
            <v>328072.5</v>
          </cell>
          <cell r="AZ244">
            <v>131185</v>
          </cell>
          <cell r="BA244">
            <v>0</v>
          </cell>
          <cell r="BB244">
            <v>0</v>
          </cell>
          <cell r="BC244">
            <v>0</v>
          </cell>
          <cell r="BD244">
            <v>0</v>
          </cell>
          <cell r="BE244">
            <v>6642</v>
          </cell>
          <cell r="BF244">
            <v>0</v>
          </cell>
        </row>
        <row r="245">
          <cell r="A245">
            <v>95</v>
          </cell>
          <cell r="B245" t="str">
            <v>WESTMORELAND</v>
          </cell>
          <cell r="C245">
            <v>5617342</v>
          </cell>
          <cell r="D245">
            <v>2111613.303630671</v>
          </cell>
          <cell r="E245">
            <v>81775</v>
          </cell>
          <cell r="F245">
            <v>113375</v>
          </cell>
          <cell r="G245">
            <v>40328</v>
          </cell>
          <cell r="H245">
            <v>652858</v>
          </cell>
          <cell r="I245">
            <v>230555</v>
          </cell>
          <cell r="J245">
            <v>617857</v>
          </cell>
          <cell r="K245">
            <v>264796</v>
          </cell>
          <cell r="L245">
            <v>19023</v>
          </cell>
          <cell r="M245">
            <v>65654</v>
          </cell>
          <cell r="N245">
            <v>1173</v>
          </cell>
          <cell r="O245">
            <v>0</v>
          </cell>
          <cell r="P245">
            <v>335303</v>
          </cell>
          <cell r="Q245">
            <v>0</v>
          </cell>
          <cell r="R245">
            <v>255435</v>
          </cell>
          <cell r="S245">
            <v>571555</v>
          </cell>
          <cell r="T245">
            <v>22500</v>
          </cell>
          <cell r="U245">
            <v>180000</v>
          </cell>
          <cell r="V245">
            <v>0</v>
          </cell>
          <cell r="W245">
            <v>0</v>
          </cell>
          <cell r="X245">
            <v>0</v>
          </cell>
          <cell r="Y245">
            <v>0</v>
          </cell>
          <cell r="Z245">
            <v>0</v>
          </cell>
          <cell r="AA245">
            <v>0</v>
          </cell>
          <cell r="AB245">
            <v>8364</v>
          </cell>
          <cell r="AC245">
            <v>5378</v>
          </cell>
          <cell r="AD245">
            <v>0</v>
          </cell>
          <cell r="AE245">
            <v>0</v>
          </cell>
          <cell r="AG245">
            <v>0</v>
          </cell>
          <cell r="AI245">
            <v>0</v>
          </cell>
          <cell r="AJ245">
            <v>0</v>
          </cell>
          <cell r="AK245">
            <v>0</v>
          </cell>
          <cell r="AM245">
            <v>0</v>
          </cell>
          <cell r="AN245">
            <v>0</v>
          </cell>
          <cell r="AO245">
            <v>328489</v>
          </cell>
          <cell r="AP245">
            <v>0</v>
          </cell>
          <cell r="AQ245">
            <v>40179</v>
          </cell>
          <cell r="AR245">
            <v>450</v>
          </cell>
          <cell r="AS245">
            <v>270359</v>
          </cell>
          <cell r="AT245">
            <v>0</v>
          </cell>
          <cell r="AU245">
            <v>29035</v>
          </cell>
          <cell r="AV245">
            <v>307625</v>
          </cell>
          <cell r="AW245">
            <v>170368</v>
          </cell>
          <cell r="AX245">
            <v>8386</v>
          </cell>
          <cell r="AY245">
            <v>139100.85</v>
          </cell>
          <cell r="AZ245">
            <v>0</v>
          </cell>
          <cell r="BA245">
            <v>0</v>
          </cell>
          <cell r="BB245">
            <v>0</v>
          </cell>
          <cell r="BC245">
            <v>0</v>
          </cell>
          <cell r="BD245">
            <v>0</v>
          </cell>
          <cell r="BE245">
            <v>3736</v>
          </cell>
          <cell r="BF245">
            <v>0</v>
          </cell>
        </row>
        <row r="246">
          <cell r="A246">
            <v>96</v>
          </cell>
          <cell r="B246" t="str">
            <v>WISE</v>
          </cell>
          <cell r="C246">
            <v>19932301</v>
          </cell>
          <cell r="D246">
            <v>6313152.0058127064</v>
          </cell>
          <cell r="E246">
            <v>416941</v>
          </cell>
          <cell r="F246">
            <v>837994</v>
          </cell>
          <cell r="G246">
            <v>205619</v>
          </cell>
          <cell r="H246">
            <v>1916523</v>
          </cell>
          <cell r="I246">
            <v>803077</v>
          </cell>
          <cell r="J246">
            <v>2832109</v>
          </cell>
          <cell r="K246">
            <v>1214315</v>
          </cell>
          <cell r="L246">
            <v>85351</v>
          </cell>
          <cell r="M246">
            <v>6568</v>
          </cell>
          <cell r="N246">
            <v>128459</v>
          </cell>
          <cell r="O246">
            <v>0</v>
          </cell>
          <cell r="P246">
            <v>1307050</v>
          </cell>
          <cell r="Q246">
            <v>0</v>
          </cell>
          <cell r="R246">
            <v>858367</v>
          </cell>
          <cell r="S246">
            <v>1389772</v>
          </cell>
          <cell r="T246">
            <v>52500</v>
          </cell>
          <cell r="U246">
            <v>362000</v>
          </cell>
          <cell r="V246">
            <v>0</v>
          </cell>
          <cell r="W246">
            <v>0</v>
          </cell>
          <cell r="X246">
            <v>0</v>
          </cell>
          <cell r="Y246">
            <v>0</v>
          </cell>
          <cell r="Z246">
            <v>27555</v>
          </cell>
          <cell r="AA246">
            <v>0</v>
          </cell>
          <cell r="AB246">
            <v>32613</v>
          </cell>
          <cell r="AC246">
            <v>19173</v>
          </cell>
          <cell r="AD246">
            <v>0</v>
          </cell>
          <cell r="AE246">
            <v>0</v>
          </cell>
          <cell r="AG246">
            <v>0</v>
          </cell>
          <cell r="AI246">
            <v>0</v>
          </cell>
          <cell r="AJ246">
            <v>0</v>
          </cell>
          <cell r="AK246">
            <v>0</v>
          </cell>
          <cell r="AM246">
            <v>25394</v>
          </cell>
          <cell r="AN246">
            <v>0</v>
          </cell>
          <cell r="AO246">
            <v>798742</v>
          </cell>
          <cell r="AP246">
            <v>0</v>
          </cell>
          <cell r="AQ246">
            <v>189823</v>
          </cell>
          <cell r="AR246">
            <v>6754</v>
          </cell>
          <cell r="AS246">
            <v>1201138</v>
          </cell>
          <cell r="AT246">
            <v>7522.9</v>
          </cell>
          <cell r="AU246">
            <v>128811</v>
          </cell>
          <cell r="AV246">
            <v>1568472</v>
          </cell>
          <cell r="AW246">
            <v>379694</v>
          </cell>
          <cell r="AX246">
            <v>25159</v>
          </cell>
          <cell r="AY246">
            <v>341380.2</v>
          </cell>
          <cell r="AZ246">
            <v>69743</v>
          </cell>
          <cell r="BA246">
            <v>0</v>
          </cell>
          <cell r="BB246">
            <v>0</v>
          </cell>
          <cell r="BC246">
            <v>0</v>
          </cell>
          <cell r="BD246">
            <v>0</v>
          </cell>
          <cell r="BE246">
            <v>4012</v>
          </cell>
          <cell r="BF246">
            <v>0</v>
          </cell>
        </row>
        <row r="247">
          <cell r="A247">
            <v>97</v>
          </cell>
          <cell r="B247" t="str">
            <v>WYTHE</v>
          </cell>
          <cell r="C247">
            <v>12892059</v>
          </cell>
          <cell r="D247">
            <v>4909353.058861224</v>
          </cell>
          <cell r="E247">
            <v>267537</v>
          </cell>
          <cell r="F247">
            <v>458051</v>
          </cell>
          <cell r="G247">
            <v>129449</v>
          </cell>
          <cell r="H247">
            <v>1239726</v>
          </cell>
          <cell r="I247">
            <v>413242</v>
          </cell>
          <cell r="J247">
            <v>1802332</v>
          </cell>
          <cell r="K247">
            <v>771717</v>
          </cell>
          <cell r="L247">
            <v>54767</v>
          </cell>
          <cell r="M247">
            <v>1951</v>
          </cell>
          <cell r="N247">
            <v>0</v>
          </cell>
          <cell r="O247">
            <v>0</v>
          </cell>
          <cell r="P247">
            <v>840085</v>
          </cell>
          <cell r="Q247">
            <v>0</v>
          </cell>
          <cell r="R247">
            <v>457806</v>
          </cell>
          <cell r="S247">
            <v>635274</v>
          </cell>
          <cell r="T247">
            <v>32500</v>
          </cell>
          <cell r="U247">
            <v>388000</v>
          </cell>
          <cell r="V247">
            <v>21903.871805779534</v>
          </cell>
          <cell r="W247">
            <v>0</v>
          </cell>
          <cell r="X247">
            <v>0</v>
          </cell>
          <cell r="Y247">
            <v>0</v>
          </cell>
          <cell r="Z247">
            <v>0</v>
          </cell>
          <cell r="AA247">
            <v>0</v>
          </cell>
          <cell r="AB247">
            <v>18321</v>
          </cell>
          <cell r="AC247">
            <v>43243</v>
          </cell>
          <cell r="AD247">
            <v>0</v>
          </cell>
          <cell r="AE247">
            <v>0</v>
          </cell>
          <cell r="AG247">
            <v>0</v>
          </cell>
          <cell r="AI247">
            <v>0</v>
          </cell>
          <cell r="AJ247">
            <v>0</v>
          </cell>
          <cell r="AK247">
            <v>0</v>
          </cell>
          <cell r="AM247">
            <v>89996</v>
          </cell>
          <cell r="AN247">
            <v>0</v>
          </cell>
          <cell r="AO247">
            <v>365111</v>
          </cell>
          <cell r="AP247">
            <v>0</v>
          </cell>
          <cell r="AQ247">
            <v>77311</v>
          </cell>
          <cell r="AR247">
            <v>2476</v>
          </cell>
          <cell r="AS247">
            <v>544359</v>
          </cell>
          <cell r="AT247">
            <v>4051.96</v>
          </cell>
          <cell r="AU247">
            <v>63566</v>
          </cell>
          <cell r="AV247">
            <v>1006436</v>
          </cell>
          <cell r="AW247">
            <v>142480</v>
          </cell>
          <cell r="AX247">
            <v>16772</v>
          </cell>
          <cell r="AY247">
            <v>145675.95000000001</v>
          </cell>
          <cell r="AZ247">
            <v>58646</v>
          </cell>
          <cell r="BA247">
            <v>0</v>
          </cell>
          <cell r="BB247">
            <v>0</v>
          </cell>
          <cell r="BC247">
            <v>0</v>
          </cell>
          <cell r="BD247">
            <v>0</v>
          </cell>
          <cell r="BE247">
            <v>3691</v>
          </cell>
          <cell r="BF247">
            <v>0</v>
          </cell>
        </row>
        <row r="248">
          <cell r="A248">
            <v>98</v>
          </cell>
          <cell r="B248" t="str">
            <v>YORK</v>
          </cell>
          <cell r="C248">
            <v>39911192</v>
          </cell>
          <cell r="D248">
            <v>14535825.472471636</v>
          </cell>
          <cell r="E248">
            <v>826013</v>
          </cell>
          <cell r="F248">
            <v>292068</v>
          </cell>
          <cell r="G248">
            <v>399672</v>
          </cell>
          <cell r="H248">
            <v>4388701</v>
          </cell>
          <cell r="I248">
            <v>438101</v>
          </cell>
          <cell r="J248">
            <v>5141928</v>
          </cell>
          <cell r="K248">
            <v>2205879</v>
          </cell>
          <cell r="L248">
            <v>153720</v>
          </cell>
          <cell r="M248">
            <v>273528</v>
          </cell>
          <cell r="N248">
            <v>179752</v>
          </cell>
          <cell r="O248">
            <v>0</v>
          </cell>
          <cell r="P248">
            <v>2432786</v>
          </cell>
          <cell r="Q248">
            <v>0</v>
          </cell>
          <cell r="R248">
            <v>525797</v>
          </cell>
          <cell r="S248">
            <v>226088</v>
          </cell>
          <cell r="T248">
            <v>40000</v>
          </cell>
          <cell r="U248">
            <v>544000</v>
          </cell>
          <cell r="V248">
            <v>47048.658725021865</v>
          </cell>
          <cell r="W248">
            <v>0</v>
          </cell>
          <cell r="X248">
            <v>0</v>
          </cell>
          <cell r="Y248">
            <v>0</v>
          </cell>
          <cell r="Z248">
            <v>0</v>
          </cell>
          <cell r="AA248">
            <v>0</v>
          </cell>
          <cell r="AB248">
            <v>37949</v>
          </cell>
          <cell r="AC248">
            <v>17290</v>
          </cell>
          <cell r="AD248">
            <v>0</v>
          </cell>
          <cell r="AE248">
            <v>0</v>
          </cell>
          <cell r="AG248">
            <v>0</v>
          </cell>
          <cell r="AI248">
            <v>3986961</v>
          </cell>
          <cell r="AJ248">
            <v>0</v>
          </cell>
          <cell r="AK248">
            <v>0</v>
          </cell>
          <cell r="AM248">
            <v>46995</v>
          </cell>
          <cell r="AN248">
            <v>0</v>
          </cell>
          <cell r="AO248">
            <v>129939</v>
          </cell>
          <cell r="AP248">
            <v>0</v>
          </cell>
          <cell r="AQ248">
            <v>112192</v>
          </cell>
          <cell r="AR248">
            <v>6303</v>
          </cell>
          <cell r="AS248">
            <v>163213.00000000003</v>
          </cell>
          <cell r="AT248">
            <v>0</v>
          </cell>
          <cell r="AU248">
            <v>68838</v>
          </cell>
          <cell r="AV248">
            <v>3107348</v>
          </cell>
          <cell r="AW248">
            <v>0</v>
          </cell>
          <cell r="AX248">
            <v>16772</v>
          </cell>
          <cell r="AY248">
            <v>620017.65</v>
          </cell>
          <cell r="AZ248">
            <v>17995</v>
          </cell>
          <cell r="BA248">
            <v>0</v>
          </cell>
          <cell r="BB248">
            <v>0</v>
          </cell>
          <cell r="BC248">
            <v>0</v>
          </cell>
          <cell r="BD248">
            <v>0</v>
          </cell>
          <cell r="BE248">
            <v>17699</v>
          </cell>
          <cell r="BF248">
            <v>0</v>
          </cell>
        </row>
        <row r="249">
          <cell r="A249">
            <v>101</v>
          </cell>
          <cell r="B249" t="str">
            <v>ALEXANDRIA</v>
          </cell>
          <cell r="C249">
            <v>15781332</v>
          </cell>
          <cell r="D249">
            <v>20557176.573580943</v>
          </cell>
          <cell r="E249">
            <v>331865</v>
          </cell>
          <cell r="F249">
            <v>200719</v>
          </cell>
          <cell r="G249">
            <v>179103</v>
          </cell>
          <cell r="H249">
            <v>1692213</v>
          </cell>
          <cell r="I249">
            <v>889338</v>
          </cell>
          <cell r="J249">
            <v>2328337</v>
          </cell>
          <cell r="K249">
            <v>1000506</v>
          </cell>
          <cell r="L249">
            <v>71024</v>
          </cell>
          <cell r="M249">
            <v>1548807</v>
          </cell>
          <cell r="N249">
            <v>452895</v>
          </cell>
          <cell r="O249">
            <v>16032</v>
          </cell>
          <cell r="P249">
            <v>1144744</v>
          </cell>
          <cell r="Q249">
            <v>0</v>
          </cell>
          <cell r="R249">
            <v>2396015</v>
          </cell>
          <cell r="S249">
            <v>1076150</v>
          </cell>
          <cell r="T249">
            <v>222500</v>
          </cell>
          <cell r="U249">
            <v>492000</v>
          </cell>
          <cell r="V249">
            <v>130001.42613185503</v>
          </cell>
          <cell r="W249">
            <v>0</v>
          </cell>
          <cell r="X249">
            <v>0</v>
          </cell>
          <cell r="Y249">
            <v>16032</v>
          </cell>
          <cell r="Z249">
            <v>0</v>
          </cell>
          <cell r="AA249">
            <v>0</v>
          </cell>
          <cell r="AB249">
            <v>84773</v>
          </cell>
          <cell r="AC249">
            <v>10239</v>
          </cell>
          <cell r="AD249">
            <v>0</v>
          </cell>
          <cell r="AE249">
            <v>1555530</v>
          </cell>
          <cell r="AG249">
            <v>0</v>
          </cell>
          <cell r="AI249">
            <v>0</v>
          </cell>
          <cell r="AJ249">
            <v>0</v>
          </cell>
          <cell r="AK249">
            <v>0</v>
          </cell>
          <cell r="AM249">
            <v>94357</v>
          </cell>
          <cell r="AN249">
            <v>0</v>
          </cell>
          <cell r="AO249">
            <v>618495</v>
          </cell>
          <cell r="AP249">
            <v>0</v>
          </cell>
          <cell r="AQ249">
            <v>191306</v>
          </cell>
          <cell r="AR249">
            <v>26339</v>
          </cell>
          <cell r="AS249">
            <v>940031</v>
          </cell>
          <cell r="AT249">
            <v>0</v>
          </cell>
          <cell r="AU249">
            <v>94699</v>
          </cell>
          <cell r="AV249">
            <v>1248431</v>
          </cell>
          <cell r="AW249">
            <v>0</v>
          </cell>
          <cell r="AX249">
            <v>33545</v>
          </cell>
          <cell r="AY249">
            <v>646800</v>
          </cell>
          <cell r="AZ249">
            <v>46114</v>
          </cell>
          <cell r="BA249">
            <v>0</v>
          </cell>
          <cell r="BB249">
            <v>0</v>
          </cell>
          <cell r="BC249">
            <v>0</v>
          </cell>
          <cell r="BD249">
            <v>0</v>
          </cell>
          <cell r="BE249">
            <v>16849</v>
          </cell>
          <cell r="BF249">
            <v>0</v>
          </cell>
        </row>
        <row r="250">
          <cell r="A250">
            <v>102</v>
          </cell>
          <cell r="B250" t="str">
            <v>BRISTOL</v>
          </cell>
          <cell r="C250">
            <v>7102684</v>
          </cell>
          <cell r="D250">
            <v>2945611.8353167344</v>
          </cell>
          <cell r="E250">
            <v>155586</v>
          </cell>
          <cell r="F250">
            <v>441555</v>
          </cell>
          <cell r="G250">
            <v>76729</v>
          </cell>
          <cell r="H250">
            <v>1184235</v>
          </cell>
          <cell r="I250">
            <v>401018</v>
          </cell>
          <cell r="J250">
            <v>1190026</v>
          </cell>
          <cell r="K250">
            <v>511045</v>
          </cell>
          <cell r="L250">
            <v>36193</v>
          </cell>
          <cell r="M250">
            <v>24932</v>
          </cell>
          <cell r="N250">
            <v>17421</v>
          </cell>
          <cell r="O250">
            <v>0</v>
          </cell>
          <cell r="P250">
            <v>531818</v>
          </cell>
          <cell r="Q250">
            <v>0</v>
          </cell>
          <cell r="R250">
            <v>441515</v>
          </cell>
          <cell r="S250">
            <v>647021</v>
          </cell>
          <cell r="T250">
            <v>30000</v>
          </cell>
          <cell r="U250">
            <v>232000</v>
          </cell>
          <cell r="V250">
            <v>0</v>
          </cell>
          <cell r="W250">
            <v>0</v>
          </cell>
          <cell r="X250">
            <v>0</v>
          </cell>
          <cell r="Y250">
            <v>0</v>
          </cell>
          <cell r="Z250">
            <v>0</v>
          </cell>
          <cell r="AA250">
            <v>0</v>
          </cell>
          <cell r="AB250">
            <v>13578</v>
          </cell>
          <cell r="AC250">
            <v>8510</v>
          </cell>
          <cell r="AD250">
            <v>8394</v>
          </cell>
          <cell r="AE250">
            <v>978506</v>
          </cell>
          <cell r="AG250">
            <v>0</v>
          </cell>
          <cell r="AI250">
            <v>244484</v>
          </cell>
          <cell r="AJ250">
            <v>0</v>
          </cell>
          <cell r="AK250">
            <v>0</v>
          </cell>
          <cell r="AM250">
            <v>12317</v>
          </cell>
          <cell r="AN250">
            <v>0</v>
          </cell>
          <cell r="AO250">
            <v>371862</v>
          </cell>
          <cell r="AP250">
            <v>0</v>
          </cell>
          <cell r="AQ250">
            <v>61759</v>
          </cell>
          <cell r="AR250">
            <v>2251</v>
          </cell>
          <cell r="AS250">
            <v>579045</v>
          </cell>
          <cell r="AT250">
            <v>3613.94</v>
          </cell>
          <cell r="AU250">
            <v>47358</v>
          </cell>
          <cell r="AV250">
            <v>585294</v>
          </cell>
          <cell r="AW250">
            <v>152815</v>
          </cell>
          <cell r="AX250">
            <v>8386</v>
          </cell>
          <cell r="AY250">
            <v>161652.75</v>
          </cell>
          <cell r="AZ250">
            <v>8342</v>
          </cell>
          <cell r="BA250">
            <v>0</v>
          </cell>
          <cell r="BB250">
            <v>0</v>
          </cell>
          <cell r="BC250">
            <v>0</v>
          </cell>
          <cell r="BD250">
            <v>0</v>
          </cell>
          <cell r="BE250">
            <v>4012</v>
          </cell>
          <cell r="BF250">
            <v>0</v>
          </cell>
        </row>
        <row r="251">
          <cell r="A251">
            <v>103</v>
          </cell>
          <cell r="B251" t="str">
            <v>BUENA VISTA</v>
          </cell>
          <cell r="C251">
            <v>3577118</v>
          </cell>
          <cell r="D251">
            <v>1050877.5824791295</v>
          </cell>
          <cell r="E251">
            <v>71739</v>
          </cell>
          <cell r="F251">
            <v>261672</v>
          </cell>
          <cell r="G251">
            <v>35379</v>
          </cell>
          <cell r="H251">
            <v>417206</v>
          </cell>
          <cell r="I251">
            <v>150862</v>
          </cell>
          <cell r="J251">
            <v>538697</v>
          </cell>
          <cell r="K251">
            <v>230966</v>
          </cell>
          <cell r="L251">
            <v>16021</v>
          </cell>
          <cell r="M251">
            <v>3490</v>
          </cell>
          <cell r="N251">
            <v>30045</v>
          </cell>
          <cell r="O251">
            <v>0</v>
          </cell>
          <cell r="P251">
            <v>248863</v>
          </cell>
          <cell r="Q251">
            <v>0</v>
          </cell>
          <cell r="R251">
            <v>43441</v>
          </cell>
          <cell r="S251">
            <v>223491</v>
          </cell>
          <cell r="T251">
            <v>2500</v>
          </cell>
          <cell r="U251">
            <v>180000</v>
          </cell>
          <cell r="V251">
            <v>0</v>
          </cell>
          <cell r="W251">
            <v>0</v>
          </cell>
          <cell r="X251">
            <v>0</v>
          </cell>
          <cell r="Y251">
            <v>0</v>
          </cell>
          <cell r="Z251">
            <v>0</v>
          </cell>
          <cell r="AA251">
            <v>0</v>
          </cell>
          <cell r="AB251">
            <v>3814</v>
          </cell>
          <cell r="AC251">
            <v>1583</v>
          </cell>
          <cell r="AD251">
            <v>0</v>
          </cell>
          <cell r="AE251">
            <v>0</v>
          </cell>
          <cell r="AG251">
            <v>0</v>
          </cell>
          <cell r="AI251">
            <v>0</v>
          </cell>
          <cell r="AJ251">
            <v>0</v>
          </cell>
          <cell r="AK251">
            <v>0</v>
          </cell>
          <cell r="AM251">
            <v>0</v>
          </cell>
          <cell r="AN251">
            <v>0</v>
          </cell>
          <cell r="AO251">
            <v>128447</v>
          </cell>
          <cell r="AP251">
            <v>0</v>
          </cell>
          <cell r="AQ251">
            <v>28820</v>
          </cell>
          <cell r="AR251">
            <v>675</v>
          </cell>
          <cell r="AS251">
            <v>221413</v>
          </cell>
          <cell r="AT251">
            <v>6006.44</v>
          </cell>
          <cell r="AU251">
            <v>17469</v>
          </cell>
          <cell r="AV251">
            <v>269873</v>
          </cell>
          <cell r="AW251">
            <v>52696</v>
          </cell>
          <cell r="AX251">
            <v>8386</v>
          </cell>
          <cell r="AY251">
            <v>154053.9</v>
          </cell>
          <cell r="AZ251">
            <v>16931</v>
          </cell>
          <cell r="BA251">
            <v>0</v>
          </cell>
          <cell r="BB251">
            <v>0</v>
          </cell>
          <cell r="BC251">
            <v>0</v>
          </cell>
          <cell r="BD251">
            <v>0</v>
          </cell>
          <cell r="BE251">
            <v>4326</v>
          </cell>
          <cell r="BF251">
            <v>0</v>
          </cell>
        </row>
        <row r="252">
          <cell r="A252">
            <v>104</v>
          </cell>
          <cell r="B252" t="str">
            <v>CHARLOTTESVILLE</v>
          </cell>
          <cell r="C252">
            <v>5874458</v>
          </cell>
          <cell r="D252">
            <v>5982904.3602869017</v>
          </cell>
          <cell r="E252">
            <v>132434</v>
          </cell>
          <cell r="F252">
            <v>94886</v>
          </cell>
          <cell r="G252">
            <v>64079</v>
          </cell>
          <cell r="H252">
            <v>691313</v>
          </cell>
          <cell r="I252">
            <v>285891</v>
          </cell>
          <cell r="J252">
            <v>878621</v>
          </cell>
          <cell r="K252">
            <v>377080</v>
          </cell>
          <cell r="L252">
            <v>27110</v>
          </cell>
          <cell r="M252">
            <v>210047</v>
          </cell>
          <cell r="N252">
            <v>67885</v>
          </cell>
          <cell r="O252">
            <v>0</v>
          </cell>
          <cell r="P252">
            <v>416222</v>
          </cell>
          <cell r="Q252">
            <v>0</v>
          </cell>
          <cell r="R252">
            <v>600918</v>
          </cell>
          <cell r="S252">
            <v>363237</v>
          </cell>
          <cell r="T252">
            <v>55000</v>
          </cell>
          <cell r="U252">
            <v>310000</v>
          </cell>
          <cell r="V252">
            <v>7250.2044731783608</v>
          </cell>
          <cell r="W252">
            <v>0</v>
          </cell>
          <cell r="X252">
            <v>0</v>
          </cell>
          <cell r="Y252">
            <v>0</v>
          </cell>
          <cell r="Z252">
            <v>0</v>
          </cell>
          <cell r="AA252">
            <v>0</v>
          </cell>
          <cell r="AB252">
            <v>20521</v>
          </cell>
          <cell r="AC252">
            <v>1506</v>
          </cell>
          <cell r="AD252">
            <v>0</v>
          </cell>
          <cell r="AE252">
            <v>1540977</v>
          </cell>
          <cell r="AG252">
            <v>0</v>
          </cell>
          <cell r="AI252">
            <v>235104</v>
          </cell>
          <cell r="AJ252">
            <v>0</v>
          </cell>
          <cell r="AK252">
            <v>0</v>
          </cell>
          <cell r="AM252">
            <v>97119</v>
          </cell>
          <cell r="AN252">
            <v>0</v>
          </cell>
          <cell r="AO252">
            <v>208763</v>
          </cell>
          <cell r="AP252">
            <v>0</v>
          </cell>
          <cell r="AQ252">
            <v>60886</v>
          </cell>
          <cell r="AR252">
            <v>3602</v>
          </cell>
          <cell r="AS252">
            <v>410914</v>
          </cell>
          <cell r="AT252">
            <v>0</v>
          </cell>
          <cell r="AU252">
            <v>30117</v>
          </cell>
          <cell r="AV252">
            <v>498198</v>
          </cell>
          <cell r="AW252">
            <v>0</v>
          </cell>
          <cell r="AX252">
            <v>16772</v>
          </cell>
          <cell r="AY252">
            <v>497002.80000000005</v>
          </cell>
          <cell r="AZ252">
            <v>162399</v>
          </cell>
          <cell r="BA252">
            <v>0</v>
          </cell>
          <cell r="BB252">
            <v>0</v>
          </cell>
          <cell r="BC252">
            <v>0</v>
          </cell>
          <cell r="BD252">
            <v>0</v>
          </cell>
          <cell r="BE252">
            <v>4442</v>
          </cell>
          <cell r="BF252">
            <v>0</v>
          </cell>
        </row>
        <row r="253">
          <cell r="A253">
            <v>106</v>
          </cell>
          <cell r="B253" t="str">
            <v>COLONIAL HEIGHTS</v>
          </cell>
          <cell r="C253">
            <v>7758005</v>
          </cell>
          <cell r="D253">
            <v>3291632.5027183993</v>
          </cell>
          <cell r="E253">
            <v>169157</v>
          </cell>
          <cell r="F253">
            <v>234525</v>
          </cell>
          <cell r="G253">
            <v>81848</v>
          </cell>
          <cell r="H253">
            <v>1285953</v>
          </cell>
          <cell r="I253">
            <v>305355</v>
          </cell>
          <cell r="J253">
            <v>1204105</v>
          </cell>
          <cell r="K253">
            <v>516270</v>
          </cell>
          <cell r="L253">
            <v>36202</v>
          </cell>
          <cell r="M253">
            <v>133354</v>
          </cell>
          <cell r="N253">
            <v>0</v>
          </cell>
          <cell r="O253">
            <v>0</v>
          </cell>
          <cell r="P253">
            <v>546640</v>
          </cell>
          <cell r="Q253">
            <v>0</v>
          </cell>
          <cell r="R253">
            <v>438411</v>
          </cell>
          <cell r="S253">
            <v>415106</v>
          </cell>
          <cell r="T253">
            <v>35000</v>
          </cell>
          <cell r="U253">
            <v>180000</v>
          </cell>
          <cell r="V253">
            <v>13592.936056066892</v>
          </cell>
          <cell r="W253">
            <v>0</v>
          </cell>
          <cell r="X253">
            <v>0</v>
          </cell>
          <cell r="Y253">
            <v>0</v>
          </cell>
          <cell r="Z253">
            <v>0</v>
          </cell>
          <cell r="AA253">
            <v>0</v>
          </cell>
          <cell r="AB253">
            <v>12630</v>
          </cell>
          <cell r="AC253">
            <v>26976</v>
          </cell>
          <cell r="AD253">
            <v>0</v>
          </cell>
          <cell r="AE253">
            <v>0</v>
          </cell>
          <cell r="AG253">
            <v>0</v>
          </cell>
          <cell r="AI253">
            <v>339618</v>
          </cell>
          <cell r="AJ253">
            <v>0</v>
          </cell>
          <cell r="AK253">
            <v>0</v>
          </cell>
          <cell r="AM253">
            <v>16331</v>
          </cell>
          <cell r="AN253">
            <v>0</v>
          </cell>
          <cell r="AO253">
            <v>238574</v>
          </cell>
          <cell r="AP253">
            <v>0</v>
          </cell>
          <cell r="AQ253">
            <v>51939</v>
          </cell>
          <cell r="AR253">
            <v>2701</v>
          </cell>
          <cell r="AS253">
            <v>376962.00000000006</v>
          </cell>
          <cell r="AT253">
            <v>5634.64</v>
          </cell>
          <cell r="AU253">
            <v>41973</v>
          </cell>
          <cell r="AV253">
            <v>636346</v>
          </cell>
          <cell r="AW253">
            <v>0</v>
          </cell>
          <cell r="AX253">
            <v>8386</v>
          </cell>
          <cell r="AY253">
            <v>295799.7</v>
          </cell>
          <cell r="AZ253">
            <v>42503</v>
          </cell>
          <cell r="BA253">
            <v>0</v>
          </cell>
          <cell r="BB253">
            <v>0</v>
          </cell>
          <cell r="BC253">
            <v>0</v>
          </cell>
          <cell r="BD253">
            <v>0</v>
          </cell>
          <cell r="BE253">
            <v>3846</v>
          </cell>
          <cell r="BF253">
            <v>0</v>
          </cell>
        </row>
        <row r="254">
          <cell r="A254">
            <v>107</v>
          </cell>
          <cell r="B254" t="str">
            <v>COVINGTON</v>
          </cell>
          <cell r="C254">
            <v>3566717</v>
          </cell>
          <cell r="D254">
            <v>1032147.1190015465</v>
          </cell>
          <cell r="E254">
            <v>71606</v>
          </cell>
          <cell r="F254">
            <v>93946</v>
          </cell>
          <cell r="G254">
            <v>34647</v>
          </cell>
          <cell r="H254">
            <v>549018</v>
          </cell>
          <cell r="I254">
            <v>159908</v>
          </cell>
          <cell r="J254">
            <v>531695</v>
          </cell>
          <cell r="K254">
            <v>227869</v>
          </cell>
          <cell r="L254">
            <v>15991</v>
          </cell>
          <cell r="M254">
            <v>4068</v>
          </cell>
          <cell r="N254">
            <v>3862</v>
          </cell>
          <cell r="O254">
            <v>0</v>
          </cell>
          <cell r="P254">
            <v>241806</v>
          </cell>
          <cell r="Q254">
            <v>0</v>
          </cell>
          <cell r="R254">
            <v>179028</v>
          </cell>
          <cell r="S254">
            <v>193759</v>
          </cell>
          <cell r="T254">
            <v>12500</v>
          </cell>
          <cell r="U254">
            <v>128000</v>
          </cell>
          <cell r="V254">
            <v>0</v>
          </cell>
          <cell r="W254">
            <v>0</v>
          </cell>
          <cell r="X254">
            <v>0</v>
          </cell>
          <cell r="Y254">
            <v>0</v>
          </cell>
          <cell r="Z254">
            <v>0</v>
          </cell>
          <cell r="AA254">
            <v>0</v>
          </cell>
          <cell r="AB254">
            <v>5215</v>
          </cell>
          <cell r="AC254">
            <v>1268</v>
          </cell>
          <cell r="AD254">
            <v>0</v>
          </cell>
          <cell r="AE254">
            <v>0</v>
          </cell>
          <cell r="AG254">
            <v>0</v>
          </cell>
          <cell r="AI254">
            <v>0</v>
          </cell>
          <cell r="AJ254">
            <v>0</v>
          </cell>
          <cell r="AK254">
            <v>0</v>
          </cell>
          <cell r="AM254">
            <v>0</v>
          </cell>
          <cell r="AN254">
            <v>0</v>
          </cell>
          <cell r="AO254">
            <v>111359</v>
          </cell>
          <cell r="AP254">
            <v>0</v>
          </cell>
          <cell r="AQ254">
            <v>45350</v>
          </cell>
          <cell r="AR254">
            <v>675</v>
          </cell>
          <cell r="AS254">
            <v>155071</v>
          </cell>
          <cell r="AT254">
            <v>0</v>
          </cell>
          <cell r="AU254">
            <v>17757</v>
          </cell>
          <cell r="AV254">
            <v>269370</v>
          </cell>
          <cell r="AW254">
            <v>0</v>
          </cell>
          <cell r="AX254">
            <v>8386</v>
          </cell>
          <cell r="AY254">
            <v>132659.1</v>
          </cell>
          <cell r="AZ254">
            <v>2663</v>
          </cell>
          <cell r="BA254">
            <v>0</v>
          </cell>
          <cell r="BB254">
            <v>0</v>
          </cell>
          <cell r="BC254">
            <v>0</v>
          </cell>
          <cell r="BD254">
            <v>0</v>
          </cell>
          <cell r="BE254">
            <v>3507</v>
          </cell>
          <cell r="BF254">
            <v>0</v>
          </cell>
        </row>
        <row r="255">
          <cell r="A255">
            <v>108</v>
          </cell>
          <cell r="B255" t="str">
            <v>DANVILLE</v>
          </cell>
          <cell r="C255">
            <v>19063416</v>
          </cell>
          <cell r="D255">
            <v>7242774.4826211678</v>
          </cell>
          <cell r="E255">
            <v>423138</v>
          </cell>
          <cell r="F255">
            <v>704771</v>
          </cell>
          <cell r="G255">
            <v>208675</v>
          </cell>
          <cell r="H255">
            <v>2303303</v>
          </cell>
          <cell r="I255">
            <v>1866266</v>
          </cell>
          <cell r="J255">
            <v>3059259</v>
          </cell>
          <cell r="K255">
            <v>1311111</v>
          </cell>
          <cell r="L255">
            <v>94494</v>
          </cell>
          <cell r="M255">
            <v>245656</v>
          </cell>
          <cell r="N255">
            <v>5629</v>
          </cell>
          <cell r="O255">
            <v>219200</v>
          </cell>
          <cell r="P255">
            <v>1386138</v>
          </cell>
          <cell r="Q255">
            <v>0</v>
          </cell>
          <cell r="R255">
            <v>1219938</v>
          </cell>
          <cell r="S255">
            <v>2521820</v>
          </cell>
          <cell r="T255">
            <v>77500</v>
          </cell>
          <cell r="U255">
            <v>336000</v>
          </cell>
          <cell r="V255">
            <v>0</v>
          </cell>
          <cell r="W255">
            <v>0</v>
          </cell>
          <cell r="X255">
            <v>0</v>
          </cell>
          <cell r="Y255">
            <v>108426</v>
          </cell>
          <cell r="Z255">
            <v>0</v>
          </cell>
          <cell r="AA255">
            <v>0</v>
          </cell>
          <cell r="AB255">
            <v>39494</v>
          </cell>
          <cell r="AC255">
            <v>37518</v>
          </cell>
          <cell r="AD255">
            <v>0</v>
          </cell>
          <cell r="AE255">
            <v>789477</v>
          </cell>
          <cell r="AG255">
            <v>0</v>
          </cell>
          <cell r="AI255">
            <v>505240</v>
          </cell>
          <cell r="AJ255">
            <v>0</v>
          </cell>
          <cell r="AK255">
            <v>0</v>
          </cell>
          <cell r="AM255">
            <v>25799</v>
          </cell>
          <cell r="AN255">
            <v>0</v>
          </cell>
          <cell r="AO255">
            <v>1449364</v>
          </cell>
          <cell r="AP255">
            <v>0</v>
          </cell>
          <cell r="AQ255">
            <v>238682</v>
          </cell>
          <cell r="AR255">
            <v>5628</v>
          </cell>
          <cell r="AS255">
            <v>2350885</v>
          </cell>
          <cell r="AT255">
            <v>37024.9</v>
          </cell>
          <cell r="AU255">
            <v>148375</v>
          </cell>
          <cell r="AV255">
            <v>1591788</v>
          </cell>
          <cell r="AW255">
            <v>0</v>
          </cell>
          <cell r="AX255">
            <v>25159</v>
          </cell>
          <cell r="AY255">
            <v>110819.625</v>
          </cell>
          <cell r="AZ255">
            <v>46848</v>
          </cell>
          <cell r="BA255">
            <v>0</v>
          </cell>
          <cell r="BB255">
            <v>0</v>
          </cell>
          <cell r="BC255">
            <v>0</v>
          </cell>
          <cell r="BD255">
            <v>0</v>
          </cell>
          <cell r="BE255">
            <v>10881</v>
          </cell>
          <cell r="BF255">
            <v>0</v>
          </cell>
        </row>
        <row r="256">
          <cell r="A256">
            <v>109</v>
          </cell>
          <cell r="B256" t="str">
            <v>FALLS CHURCH</v>
          </cell>
          <cell r="C256">
            <v>3034640</v>
          </cell>
          <cell r="D256">
            <v>3088554.8460667101</v>
          </cell>
          <cell r="E256">
            <v>52378</v>
          </cell>
          <cell r="F256">
            <v>36553</v>
          </cell>
          <cell r="G256">
            <v>28267</v>
          </cell>
          <cell r="H256">
            <v>419626</v>
          </cell>
          <cell r="I256">
            <v>12184</v>
          </cell>
          <cell r="J256">
            <v>376250</v>
          </cell>
          <cell r="K256">
            <v>161319</v>
          </cell>
          <cell r="L256">
            <v>11210</v>
          </cell>
          <cell r="M256">
            <v>37883</v>
          </cell>
          <cell r="N256">
            <v>0</v>
          </cell>
          <cell r="O256">
            <v>0</v>
          </cell>
          <cell r="P256">
            <v>187402</v>
          </cell>
          <cell r="Q256">
            <v>0</v>
          </cell>
          <cell r="R256">
            <v>34448</v>
          </cell>
          <cell r="S256">
            <v>1124</v>
          </cell>
          <cell r="T256">
            <v>2500</v>
          </cell>
          <cell r="U256">
            <v>154000</v>
          </cell>
          <cell r="V256">
            <v>1218.57075584582</v>
          </cell>
          <cell r="W256">
            <v>0</v>
          </cell>
          <cell r="X256">
            <v>0</v>
          </cell>
          <cell r="Y256">
            <v>0</v>
          </cell>
          <cell r="Z256">
            <v>0</v>
          </cell>
          <cell r="AA256">
            <v>0</v>
          </cell>
          <cell r="AB256">
            <v>3019</v>
          </cell>
          <cell r="AC256">
            <v>2524</v>
          </cell>
          <cell r="AD256">
            <v>0</v>
          </cell>
          <cell r="AE256">
            <v>0</v>
          </cell>
          <cell r="AG256">
            <v>0</v>
          </cell>
          <cell r="AI256">
            <v>17735</v>
          </cell>
          <cell r="AJ256">
            <v>0</v>
          </cell>
          <cell r="AK256">
            <v>0</v>
          </cell>
          <cell r="AM256">
            <v>0</v>
          </cell>
          <cell r="AN256">
            <v>0</v>
          </cell>
          <cell r="AO256">
            <v>645</v>
          </cell>
          <cell r="AP256">
            <v>0</v>
          </cell>
          <cell r="AQ256">
            <v>6247</v>
          </cell>
          <cell r="AR256">
            <v>675</v>
          </cell>
          <cell r="AS256">
            <v>0</v>
          </cell>
          <cell r="AT256">
            <v>0</v>
          </cell>
          <cell r="AU256">
            <v>1577</v>
          </cell>
          <cell r="AV256">
            <v>200000</v>
          </cell>
          <cell r="AW256">
            <v>0</v>
          </cell>
          <cell r="AX256">
            <v>8386</v>
          </cell>
          <cell r="AY256">
            <v>92400</v>
          </cell>
          <cell r="AZ256">
            <v>0</v>
          </cell>
          <cell r="BA256">
            <v>0</v>
          </cell>
          <cell r="BB256">
            <v>0</v>
          </cell>
          <cell r="BC256">
            <v>0</v>
          </cell>
          <cell r="BD256">
            <v>0</v>
          </cell>
          <cell r="BE256">
            <v>3231</v>
          </cell>
          <cell r="BF256">
            <v>0</v>
          </cell>
        </row>
        <row r="257">
          <cell r="A257">
            <v>110</v>
          </cell>
          <cell r="B257" t="str">
            <v>FREDERICKSBURG</v>
          </cell>
          <cell r="C257">
            <v>7501812</v>
          </cell>
          <cell r="D257">
            <v>4682615.8693957459</v>
          </cell>
          <cell r="E257">
            <v>153155</v>
          </cell>
          <cell r="F257">
            <v>72680</v>
          </cell>
          <cell r="G257">
            <v>76955</v>
          </cell>
          <cell r="H257">
            <v>943410</v>
          </cell>
          <cell r="I257">
            <v>404726</v>
          </cell>
          <cell r="J257">
            <v>1041742</v>
          </cell>
          <cell r="K257">
            <v>447479</v>
          </cell>
          <cell r="L257">
            <v>31352</v>
          </cell>
          <cell r="M257">
            <v>368795</v>
          </cell>
          <cell r="N257">
            <v>0</v>
          </cell>
          <cell r="O257">
            <v>0</v>
          </cell>
          <cell r="P257">
            <v>513471</v>
          </cell>
          <cell r="Q257">
            <v>0</v>
          </cell>
          <cell r="R257">
            <v>474610</v>
          </cell>
          <cell r="S257">
            <v>464844</v>
          </cell>
          <cell r="T257">
            <v>45000</v>
          </cell>
          <cell r="U257">
            <v>154000</v>
          </cell>
          <cell r="V257">
            <v>0</v>
          </cell>
          <cell r="W257">
            <v>0</v>
          </cell>
          <cell r="X257">
            <v>0</v>
          </cell>
          <cell r="Y257">
            <v>0</v>
          </cell>
          <cell r="Z257">
            <v>0</v>
          </cell>
          <cell r="AA257">
            <v>0</v>
          </cell>
          <cell r="AB257">
            <v>24230</v>
          </cell>
          <cell r="AC257">
            <v>15666</v>
          </cell>
          <cell r="AD257">
            <v>0</v>
          </cell>
          <cell r="AE257">
            <v>0</v>
          </cell>
          <cell r="AG257">
            <v>0</v>
          </cell>
          <cell r="AI257">
            <v>442289</v>
          </cell>
          <cell r="AJ257">
            <v>0</v>
          </cell>
          <cell r="AK257">
            <v>0</v>
          </cell>
          <cell r="AM257">
            <v>44112</v>
          </cell>
          <cell r="AN257">
            <v>0</v>
          </cell>
          <cell r="AO257">
            <v>267160</v>
          </cell>
          <cell r="AP257">
            <v>0</v>
          </cell>
          <cell r="AQ257">
            <v>89397</v>
          </cell>
          <cell r="AR257">
            <v>3602</v>
          </cell>
          <cell r="AS257">
            <v>512611.00000000006</v>
          </cell>
          <cell r="AT257">
            <v>6425.32</v>
          </cell>
          <cell r="AU257">
            <v>41293</v>
          </cell>
          <cell r="AV257">
            <v>576146</v>
          </cell>
          <cell r="AW257">
            <v>0</v>
          </cell>
          <cell r="AX257">
            <v>16772</v>
          </cell>
          <cell r="AY257">
            <v>143262</v>
          </cell>
          <cell r="AZ257">
            <v>8814</v>
          </cell>
          <cell r="BA257">
            <v>0</v>
          </cell>
          <cell r="BB257">
            <v>0</v>
          </cell>
          <cell r="BC257">
            <v>0</v>
          </cell>
          <cell r="BD257">
            <v>0</v>
          </cell>
          <cell r="BE257">
            <v>7506</v>
          </cell>
          <cell r="BF257">
            <v>0</v>
          </cell>
        </row>
        <row r="258">
          <cell r="A258">
            <v>111</v>
          </cell>
          <cell r="B258" t="str">
            <v>GALAX</v>
          </cell>
          <cell r="C258">
            <v>4707866</v>
          </cell>
          <cell r="D258">
            <v>1371267.0893325226</v>
          </cell>
          <cell r="E258">
            <v>99050</v>
          </cell>
          <cell r="F258">
            <v>172350</v>
          </cell>
          <cell r="G258">
            <v>48848</v>
          </cell>
          <cell r="H258">
            <v>399999</v>
          </cell>
          <cell r="I258">
            <v>223041</v>
          </cell>
          <cell r="J258">
            <v>660828</v>
          </cell>
          <cell r="K258">
            <v>282949</v>
          </cell>
          <cell r="L258">
            <v>20276</v>
          </cell>
          <cell r="M258">
            <v>231229</v>
          </cell>
          <cell r="N258">
            <v>239408</v>
          </cell>
          <cell r="O258">
            <v>0</v>
          </cell>
          <cell r="P258">
            <v>314860</v>
          </cell>
          <cell r="Q258">
            <v>0</v>
          </cell>
          <cell r="R258">
            <v>331844</v>
          </cell>
          <cell r="S258">
            <v>440184</v>
          </cell>
          <cell r="T258">
            <v>22500</v>
          </cell>
          <cell r="U258">
            <v>128000</v>
          </cell>
          <cell r="V258">
            <v>0</v>
          </cell>
          <cell r="W258">
            <v>0</v>
          </cell>
          <cell r="X258">
            <v>0</v>
          </cell>
          <cell r="Y258">
            <v>0</v>
          </cell>
          <cell r="Z258">
            <v>0</v>
          </cell>
          <cell r="AA258">
            <v>0</v>
          </cell>
          <cell r="AB258">
            <v>8029</v>
          </cell>
          <cell r="AC258">
            <v>4268</v>
          </cell>
          <cell r="AD258">
            <v>0</v>
          </cell>
          <cell r="AE258">
            <v>0</v>
          </cell>
          <cell r="AG258">
            <v>0</v>
          </cell>
          <cell r="AI258">
            <v>122259</v>
          </cell>
          <cell r="AJ258">
            <v>0</v>
          </cell>
          <cell r="AK258">
            <v>0</v>
          </cell>
          <cell r="AM258">
            <v>19299</v>
          </cell>
          <cell r="AN258">
            <v>0</v>
          </cell>
          <cell r="AO258">
            <v>252986</v>
          </cell>
          <cell r="AP258">
            <v>0</v>
          </cell>
          <cell r="AQ258">
            <v>33390</v>
          </cell>
          <cell r="AR258">
            <v>2026</v>
          </cell>
          <cell r="AS258">
            <v>319533</v>
          </cell>
          <cell r="AT258">
            <v>0</v>
          </cell>
          <cell r="AU258">
            <v>33790</v>
          </cell>
          <cell r="AV258">
            <v>372614</v>
          </cell>
          <cell r="AW258">
            <v>0</v>
          </cell>
          <cell r="AX258">
            <v>8386</v>
          </cell>
          <cell r="AY258">
            <v>63604.800000000003</v>
          </cell>
          <cell r="AZ258">
            <v>22067</v>
          </cell>
          <cell r="BA258">
            <v>0</v>
          </cell>
          <cell r="BB258">
            <v>0</v>
          </cell>
          <cell r="BC258">
            <v>0</v>
          </cell>
          <cell r="BD258">
            <v>0</v>
          </cell>
          <cell r="BE258">
            <v>3664</v>
          </cell>
          <cell r="BF258">
            <v>0</v>
          </cell>
        </row>
        <row r="259">
          <cell r="A259">
            <v>112</v>
          </cell>
          <cell r="B259" t="str">
            <v>HAMPTON</v>
          </cell>
          <cell r="C259">
            <v>67745083</v>
          </cell>
          <cell r="D259">
            <v>23064101.237975344</v>
          </cell>
          <cell r="E259">
            <v>1467252</v>
          </cell>
          <cell r="F259">
            <v>1133171</v>
          </cell>
          <cell r="G259">
            <v>709939</v>
          </cell>
          <cell r="H259">
            <v>7290524</v>
          </cell>
          <cell r="I259">
            <v>3017239</v>
          </cell>
          <cell r="J259">
            <v>9543214</v>
          </cell>
          <cell r="K259">
            <v>4095800</v>
          </cell>
          <cell r="L259">
            <v>286706</v>
          </cell>
          <cell r="M259">
            <v>325988</v>
          </cell>
          <cell r="N259">
            <v>491219</v>
          </cell>
          <cell r="O259">
            <v>0</v>
          </cell>
          <cell r="P259">
            <v>4422446</v>
          </cell>
          <cell r="Q259">
            <v>515308</v>
          </cell>
          <cell r="R259">
            <v>3538684</v>
          </cell>
          <cell r="S259">
            <v>4406871</v>
          </cell>
          <cell r="T259">
            <v>227500</v>
          </cell>
          <cell r="U259">
            <v>856000</v>
          </cell>
          <cell r="V259">
            <v>64872.858923055101</v>
          </cell>
          <cell r="W259">
            <v>0</v>
          </cell>
          <cell r="X259">
            <v>0</v>
          </cell>
          <cell r="Y259">
            <v>53324</v>
          </cell>
          <cell r="Z259">
            <v>0</v>
          </cell>
          <cell r="AA259">
            <v>0</v>
          </cell>
          <cell r="AB259">
            <v>110619</v>
          </cell>
          <cell r="AC259">
            <v>112605</v>
          </cell>
          <cell r="AD259">
            <v>0</v>
          </cell>
          <cell r="AE259">
            <v>0</v>
          </cell>
          <cell r="AG259">
            <v>0</v>
          </cell>
          <cell r="AI259">
            <v>1633616</v>
          </cell>
          <cell r="AJ259">
            <v>0</v>
          </cell>
          <cell r="AK259">
            <v>0</v>
          </cell>
          <cell r="AM259">
            <v>176578</v>
          </cell>
          <cell r="AN259">
            <v>0</v>
          </cell>
          <cell r="AO259">
            <v>2532757</v>
          </cell>
          <cell r="AP259">
            <v>0</v>
          </cell>
          <cell r="AQ259">
            <v>423098</v>
          </cell>
          <cell r="AR259">
            <v>23413</v>
          </cell>
          <cell r="AS259">
            <v>4172485</v>
          </cell>
          <cell r="AT259">
            <v>17262.740000000002</v>
          </cell>
          <cell r="AU259">
            <v>401458</v>
          </cell>
          <cell r="AV259">
            <v>5519599</v>
          </cell>
          <cell r="AW259">
            <v>0</v>
          </cell>
          <cell r="AX259">
            <v>33545</v>
          </cell>
          <cell r="AY259">
            <v>2429733.6</v>
          </cell>
          <cell r="AZ259">
            <v>210525</v>
          </cell>
          <cell r="BA259">
            <v>0</v>
          </cell>
          <cell r="BB259">
            <v>0</v>
          </cell>
          <cell r="BC259">
            <v>0</v>
          </cell>
          <cell r="BD259">
            <v>0</v>
          </cell>
          <cell r="BE259">
            <v>37500</v>
          </cell>
          <cell r="BF259">
            <v>0</v>
          </cell>
        </row>
        <row r="260">
          <cell r="A260">
            <v>113</v>
          </cell>
          <cell r="B260" t="str">
            <v>HARRISONBURG</v>
          </cell>
          <cell r="C260">
            <v>21081707</v>
          </cell>
          <cell r="D260">
            <v>6998292.6435453482</v>
          </cell>
          <cell r="E260">
            <v>431104</v>
          </cell>
          <cell r="F260">
            <v>385093</v>
          </cell>
          <cell r="G260">
            <v>208592</v>
          </cell>
          <cell r="H260">
            <v>1175337</v>
          </cell>
          <cell r="I260">
            <v>1295679</v>
          </cell>
          <cell r="J260">
            <v>2707688</v>
          </cell>
          <cell r="K260">
            <v>1163303</v>
          </cell>
          <cell r="L260">
            <v>80228</v>
          </cell>
          <cell r="M260">
            <v>1956190</v>
          </cell>
          <cell r="N260">
            <v>154631</v>
          </cell>
          <cell r="O260">
            <v>0</v>
          </cell>
          <cell r="P260">
            <v>1377190</v>
          </cell>
          <cell r="Q260">
            <v>0</v>
          </cell>
          <cell r="R260">
            <v>1370437</v>
          </cell>
          <cell r="S260">
            <v>2075899</v>
          </cell>
          <cell r="T260">
            <v>100000</v>
          </cell>
          <cell r="U260">
            <v>284000</v>
          </cell>
          <cell r="V260">
            <v>0</v>
          </cell>
          <cell r="W260">
            <v>0</v>
          </cell>
          <cell r="X260">
            <v>0</v>
          </cell>
          <cell r="Y260">
            <v>47489</v>
          </cell>
          <cell r="Z260">
            <v>0</v>
          </cell>
          <cell r="AA260">
            <v>0</v>
          </cell>
          <cell r="AB260">
            <v>40638</v>
          </cell>
          <cell r="AC260">
            <v>4643</v>
          </cell>
          <cell r="AD260">
            <v>13260</v>
          </cell>
          <cell r="AE260">
            <v>0</v>
          </cell>
          <cell r="AG260">
            <v>0</v>
          </cell>
          <cell r="AI260">
            <v>2395114</v>
          </cell>
          <cell r="AJ260">
            <v>0</v>
          </cell>
          <cell r="AK260">
            <v>0</v>
          </cell>
          <cell r="AM260">
            <v>2502</v>
          </cell>
          <cell r="AN260">
            <v>0</v>
          </cell>
          <cell r="AO260">
            <v>1193079</v>
          </cell>
          <cell r="AP260">
            <v>0</v>
          </cell>
          <cell r="AQ260">
            <v>349235</v>
          </cell>
          <cell r="AR260">
            <v>5628</v>
          </cell>
          <cell r="AS260">
            <v>1647516</v>
          </cell>
          <cell r="AT260">
            <v>40920.44</v>
          </cell>
          <cell r="AU260">
            <v>139152</v>
          </cell>
          <cell r="AV260">
            <v>1621754</v>
          </cell>
          <cell r="AW260">
            <v>0</v>
          </cell>
          <cell r="AX260">
            <v>8386</v>
          </cell>
          <cell r="AY260">
            <v>1409486.4000000001</v>
          </cell>
          <cell r="AZ260">
            <v>16068</v>
          </cell>
          <cell r="BA260">
            <v>0</v>
          </cell>
          <cell r="BB260">
            <v>0</v>
          </cell>
          <cell r="BC260">
            <v>0</v>
          </cell>
          <cell r="BD260">
            <v>0</v>
          </cell>
          <cell r="BE260">
            <v>10989</v>
          </cell>
          <cell r="BF260">
            <v>0</v>
          </cell>
        </row>
        <row r="261">
          <cell r="A261">
            <v>114</v>
          </cell>
          <cell r="B261" t="str">
            <v>HOPEWELL</v>
          </cell>
          <cell r="C261">
            <v>14916660</v>
          </cell>
          <cell r="D261">
            <v>4751622.8401026307</v>
          </cell>
          <cell r="E261">
            <v>325488</v>
          </cell>
          <cell r="F261">
            <v>717788</v>
          </cell>
          <cell r="G261">
            <v>160518</v>
          </cell>
          <cell r="H261">
            <v>1911073</v>
          </cell>
          <cell r="I261">
            <v>1044881</v>
          </cell>
          <cell r="J261">
            <v>2307825</v>
          </cell>
          <cell r="K261">
            <v>990366</v>
          </cell>
          <cell r="L261">
            <v>69659</v>
          </cell>
          <cell r="M261">
            <v>200732</v>
          </cell>
          <cell r="N261">
            <v>0</v>
          </cell>
          <cell r="O261">
            <v>0</v>
          </cell>
          <cell r="P261">
            <v>1054947</v>
          </cell>
          <cell r="Q261">
            <v>0</v>
          </cell>
          <cell r="R261">
            <v>809096</v>
          </cell>
          <cell r="S261">
            <v>1722646</v>
          </cell>
          <cell r="T261">
            <v>47500</v>
          </cell>
          <cell r="U261">
            <v>180000</v>
          </cell>
          <cell r="V261">
            <v>0</v>
          </cell>
          <cell r="W261">
            <v>0</v>
          </cell>
          <cell r="X261">
            <v>0</v>
          </cell>
          <cell r="Y261">
            <v>0</v>
          </cell>
          <cell r="Z261">
            <v>0</v>
          </cell>
          <cell r="AA261">
            <v>0</v>
          </cell>
          <cell r="AB261">
            <v>28101</v>
          </cell>
          <cell r="AC261">
            <v>29568</v>
          </cell>
          <cell r="AD261">
            <v>0</v>
          </cell>
          <cell r="AE261">
            <v>0</v>
          </cell>
          <cell r="AG261">
            <v>0</v>
          </cell>
          <cell r="AI261">
            <v>9093</v>
          </cell>
          <cell r="AJ261">
            <v>0</v>
          </cell>
          <cell r="AK261">
            <v>0</v>
          </cell>
          <cell r="AM261">
            <v>8054</v>
          </cell>
          <cell r="AN261">
            <v>0</v>
          </cell>
          <cell r="AO261">
            <v>990055</v>
          </cell>
          <cell r="AP261">
            <v>0</v>
          </cell>
          <cell r="AQ261">
            <v>231663</v>
          </cell>
          <cell r="AR261">
            <v>3827</v>
          </cell>
          <cell r="AS261">
            <v>1390404</v>
          </cell>
          <cell r="AT261">
            <v>0</v>
          </cell>
          <cell r="AU261">
            <v>116944</v>
          </cell>
          <cell r="AV261">
            <v>1224441</v>
          </cell>
          <cell r="AW261">
            <v>0</v>
          </cell>
          <cell r="AX261">
            <v>0</v>
          </cell>
          <cell r="AY261">
            <v>374815.35000000003</v>
          </cell>
          <cell r="AZ261">
            <v>0</v>
          </cell>
          <cell r="BA261">
            <v>0</v>
          </cell>
          <cell r="BB261">
            <v>0</v>
          </cell>
          <cell r="BC261">
            <v>0</v>
          </cell>
          <cell r="BD261">
            <v>0</v>
          </cell>
          <cell r="BE261">
            <v>9573</v>
          </cell>
          <cell r="BF261">
            <v>0</v>
          </cell>
        </row>
        <row r="262">
          <cell r="A262">
            <v>115</v>
          </cell>
          <cell r="B262" t="str">
            <v>LYNCHBURG</v>
          </cell>
          <cell r="C262">
            <v>22858857</v>
          </cell>
          <cell r="D262">
            <v>12543495.646777151</v>
          </cell>
          <cell r="E262">
            <v>509422</v>
          </cell>
          <cell r="F262">
            <v>497714</v>
          </cell>
          <cell r="G262">
            <v>251227</v>
          </cell>
          <cell r="H262">
            <v>3152190</v>
          </cell>
          <cell r="I262">
            <v>1417300</v>
          </cell>
          <cell r="J262">
            <v>3569322</v>
          </cell>
          <cell r="K262">
            <v>1531064</v>
          </cell>
          <cell r="L262">
            <v>109023</v>
          </cell>
          <cell r="M262">
            <v>186292</v>
          </cell>
          <cell r="N262">
            <v>0</v>
          </cell>
          <cell r="O262">
            <v>0</v>
          </cell>
          <cell r="P262">
            <v>1659701</v>
          </cell>
          <cell r="Q262">
            <v>462839</v>
          </cell>
          <cell r="R262">
            <v>1284494</v>
          </cell>
          <cell r="S262">
            <v>2153386</v>
          </cell>
          <cell r="T262">
            <v>95000</v>
          </cell>
          <cell r="U262">
            <v>544000</v>
          </cell>
          <cell r="V262">
            <v>0</v>
          </cell>
          <cell r="W262">
            <v>0</v>
          </cell>
          <cell r="X262">
            <v>0</v>
          </cell>
          <cell r="Y262">
            <v>0</v>
          </cell>
          <cell r="Z262">
            <v>0</v>
          </cell>
          <cell r="AA262">
            <v>0</v>
          </cell>
          <cell r="AB262">
            <v>47858</v>
          </cell>
          <cell r="AC262">
            <v>106775</v>
          </cell>
          <cell r="AD262">
            <v>226978</v>
          </cell>
          <cell r="AE262">
            <v>785296</v>
          </cell>
          <cell r="AG262">
            <v>0</v>
          </cell>
          <cell r="AI262">
            <v>684377</v>
          </cell>
          <cell r="AJ262">
            <v>0</v>
          </cell>
          <cell r="AK262">
            <v>0</v>
          </cell>
          <cell r="AM262">
            <v>128788</v>
          </cell>
          <cell r="AN262">
            <v>0</v>
          </cell>
          <cell r="AO262">
            <v>1237614</v>
          </cell>
          <cell r="AP262">
            <v>0</v>
          </cell>
          <cell r="AQ262">
            <v>204843</v>
          </cell>
          <cell r="AR262">
            <v>9455</v>
          </cell>
          <cell r="AS262">
            <v>1563155</v>
          </cell>
          <cell r="AT262">
            <v>19001.62</v>
          </cell>
          <cell r="AU262">
            <v>154731</v>
          </cell>
          <cell r="AV262">
            <v>1916376</v>
          </cell>
          <cell r="AW262">
            <v>358816</v>
          </cell>
          <cell r="AX262">
            <v>25159</v>
          </cell>
          <cell r="AY262">
            <v>1026278.4</v>
          </cell>
          <cell r="AZ262">
            <v>55451</v>
          </cell>
          <cell r="BA262">
            <v>0</v>
          </cell>
          <cell r="BB262">
            <v>0</v>
          </cell>
          <cell r="BC262">
            <v>0</v>
          </cell>
          <cell r="BD262">
            <v>0</v>
          </cell>
          <cell r="BE262">
            <v>25785</v>
          </cell>
          <cell r="BF262">
            <v>0</v>
          </cell>
        </row>
        <row r="263">
          <cell r="A263">
            <v>116</v>
          </cell>
          <cell r="B263" t="str">
            <v>MARTINSVILLE</v>
          </cell>
          <cell r="C263">
            <v>6603473</v>
          </cell>
          <cell r="D263">
            <v>2635080.4671357535</v>
          </cell>
          <cell r="E263">
            <v>147285</v>
          </cell>
          <cell r="F263">
            <v>223388</v>
          </cell>
          <cell r="G263">
            <v>71265</v>
          </cell>
          <cell r="H263">
            <v>805841</v>
          </cell>
          <cell r="I263">
            <v>511188</v>
          </cell>
          <cell r="J263">
            <v>1042933</v>
          </cell>
          <cell r="K263">
            <v>448146</v>
          </cell>
          <cell r="L263">
            <v>31521</v>
          </cell>
          <cell r="M263">
            <v>124495</v>
          </cell>
          <cell r="N263">
            <v>10648</v>
          </cell>
          <cell r="O263">
            <v>0</v>
          </cell>
          <cell r="P263">
            <v>483615</v>
          </cell>
          <cell r="Q263">
            <v>0</v>
          </cell>
          <cell r="R263">
            <v>382872</v>
          </cell>
          <cell r="S263">
            <v>957290</v>
          </cell>
          <cell r="T263">
            <v>22500</v>
          </cell>
          <cell r="U263">
            <v>154000</v>
          </cell>
          <cell r="V263">
            <v>0</v>
          </cell>
          <cell r="W263">
            <v>0</v>
          </cell>
          <cell r="X263">
            <v>0</v>
          </cell>
          <cell r="Y263">
            <v>0</v>
          </cell>
          <cell r="Z263">
            <v>0</v>
          </cell>
          <cell r="AA263">
            <v>0</v>
          </cell>
          <cell r="AB263">
            <v>14036</v>
          </cell>
          <cell r="AC263">
            <v>8126</v>
          </cell>
          <cell r="AD263">
            <v>0</v>
          </cell>
          <cell r="AE263">
            <v>0</v>
          </cell>
          <cell r="AG263">
            <v>0</v>
          </cell>
          <cell r="AI263">
            <v>0</v>
          </cell>
          <cell r="AJ263">
            <v>0</v>
          </cell>
          <cell r="AK263">
            <v>0</v>
          </cell>
          <cell r="AM263">
            <v>1559</v>
          </cell>
          <cell r="AN263">
            <v>0</v>
          </cell>
          <cell r="AO263">
            <v>550183</v>
          </cell>
          <cell r="AP263">
            <v>0</v>
          </cell>
          <cell r="AQ263">
            <v>72234</v>
          </cell>
          <cell r="AR263">
            <v>3827</v>
          </cell>
          <cell r="AS263">
            <v>579627</v>
          </cell>
          <cell r="AT263">
            <v>15825.92</v>
          </cell>
          <cell r="AU263">
            <v>56258</v>
          </cell>
          <cell r="AV263">
            <v>554066</v>
          </cell>
          <cell r="AW263">
            <v>0</v>
          </cell>
          <cell r="AX263">
            <v>16772</v>
          </cell>
          <cell r="AY263">
            <v>150665.55000000002</v>
          </cell>
          <cell r="AZ263">
            <v>4728</v>
          </cell>
          <cell r="BA263">
            <v>0</v>
          </cell>
          <cell r="BB263">
            <v>0</v>
          </cell>
          <cell r="BC263">
            <v>0</v>
          </cell>
          <cell r="BD263">
            <v>0</v>
          </cell>
          <cell r="BE263">
            <v>4113</v>
          </cell>
          <cell r="BF263">
            <v>0</v>
          </cell>
        </row>
        <row r="264">
          <cell r="A264">
            <v>117</v>
          </cell>
          <cell r="B264" t="str">
            <v>NEWPORT NEWS</v>
          </cell>
          <cell r="C264">
            <v>91513697</v>
          </cell>
          <cell r="D264">
            <v>32529885.991225436</v>
          </cell>
          <cell r="E264">
            <v>1981594</v>
          </cell>
          <cell r="F264">
            <v>958806</v>
          </cell>
          <cell r="G264">
            <v>958806</v>
          </cell>
          <cell r="H264">
            <v>11081586</v>
          </cell>
          <cell r="I264">
            <v>5218118</v>
          </cell>
          <cell r="J264">
            <v>13128268</v>
          </cell>
          <cell r="K264">
            <v>5623766</v>
          </cell>
          <cell r="L264">
            <v>405649</v>
          </cell>
          <cell r="M264">
            <v>1552231</v>
          </cell>
          <cell r="N264">
            <v>1476180</v>
          </cell>
          <cell r="O264">
            <v>210385</v>
          </cell>
          <cell r="P264">
            <v>6137580</v>
          </cell>
          <cell r="Q264">
            <v>0</v>
          </cell>
          <cell r="R264">
            <v>5857531</v>
          </cell>
          <cell r="S264">
            <v>7211273</v>
          </cell>
          <cell r="T264">
            <v>382500</v>
          </cell>
          <cell r="U264">
            <v>1090000</v>
          </cell>
          <cell r="V264">
            <v>0</v>
          </cell>
          <cell r="W264">
            <v>0</v>
          </cell>
          <cell r="X264">
            <v>0</v>
          </cell>
          <cell r="Y264">
            <v>157789</v>
          </cell>
          <cell r="Z264">
            <v>47582</v>
          </cell>
          <cell r="AA264">
            <v>0</v>
          </cell>
          <cell r="AB264">
            <v>182013</v>
          </cell>
          <cell r="AC264">
            <v>67402</v>
          </cell>
          <cell r="AD264">
            <v>5852</v>
          </cell>
          <cell r="AE264">
            <v>1446154</v>
          </cell>
          <cell r="AG264">
            <v>0</v>
          </cell>
          <cell r="AI264">
            <v>8065727</v>
          </cell>
          <cell r="AJ264">
            <v>0</v>
          </cell>
          <cell r="AK264">
            <v>0</v>
          </cell>
          <cell r="AM264">
            <v>89251</v>
          </cell>
          <cell r="AN264">
            <v>0</v>
          </cell>
          <cell r="AO264">
            <v>4144528</v>
          </cell>
          <cell r="AP264">
            <v>0</v>
          </cell>
          <cell r="AQ264">
            <v>811749</v>
          </cell>
          <cell r="AR264">
            <v>29941</v>
          </cell>
          <cell r="AS264">
            <v>6641321.0000000009</v>
          </cell>
          <cell r="AT264">
            <v>82459.3</v>
          </cell>
          <cell r="AU264">
            <v>581061</v>
          </cell>
          <cell r="AV264">
            <v>7454481</v>
          </cell>
          <cell r="AW264">
            <v>1265715</v>
          </cell>
          <cell r="AX264">
            <v>50318</v>
          </cell>
          <cell r="AY264">
            <v>3959750.5500000003</v>
          </cell>
          <cell r="AZ264">
            <v>218997</v>
          </cell>
          <cell r="BA264">
            <v>0</v>
          </cell>
          <cell r="BB264">
            <v>0</v>
          </cell>
          <cell r="BC264">
            <v>0</v>
          </cell>
          <cell r="BD264">
            <v>0</v>
          </cell>
          <cell r="BE264">
            <v>37500</v>
          </cell>
          <cell r="BF264">
            <v>0</v>
          </cell>
        </row>
        <row r="265">
          <cell r="A265">
            <v>118</v>
          </cell>
          <cell r="B265" t="str">
            <v>NORFOLK</v>
          </cell>
          <cell r="C265">
            <v>85102460</v>
          </cell>
          <cell r="D265">
            <v>35712093.154680066</v>
          </cell>
          <cell r="E265">
            <v>1945298</v>
          </cell>
          <cell r="F265">
            <v>1339462</v>
          </cell>
          <cell r="G265">
            <v>941244</v>
          </cell>
          <cell r="H265">
            <v>10426086</v>
          </cell>
          <cell r="I265">
            <v>5412152</v>
          </cell>
          <cell r="J265">
            <v>12942103</v>
          </cell>
          <cell r="K265">
            <v>5556959</v>
          </cell>
          <cell r="L265">
            <v>398219</v>
          </cell>
          <cell r="M265">
            <v>1124647</v>
          </cell>
          <cell r="N265">
            <v>458859</v>
          </cell>
          <cell r="O265">
            <v>361431</v>
          </cell>
          <cell r="P265">
            <v>5940507</v>
          </cell>
          <cell r="Q265">
            <v>1306806</v>
          </cell>
          <cell r="R265">
            <v>7539623</v>
          </cell>
          <cell r="S265">
            <v>7598418</v>
          </cell>
          <cell r="T265">
            <v>462500</v>
          </cell>
          <cell r="U265">
            <v>1246000</v>
          </cell>
          <cell r="V265">
            <v>0</v>
          </cell>
          <cell r="W265">
            <v>0</v>
          </cell>
          <cell r="X265">
            <v>0</v>
          </cell>
          <cell r="Y265">
            <v>204007</v>
          </cell>
          <cell r="Z265">
            <v>0</v>
          </cell>
          <cell r="AA265">
            <v>0</v>
          </cell>
          <cell r="AB265">
            <v>173036</v>
          </cell>
          <cell r="AC265">
            <v>18224</v>
          </cell>
          <cell r="AD265">
            <v>202396</v>
          </cell>
          <cell r="AE265">
            <v>2938065</v>
          </cell>
          <cell r="AG265">
            <v>0</v>
          </cell>
          <cell r="AI265">
            <v>5137681</v>
          </cell>
          <cell r="AJ265">
            <v>0</v>
          </cell>
          <cell r="AK265">
            <v>0</v>
          </cell>
          <cell r="AM265">
            <v>22667</v>
          </cell>
          <cell r="AN265">
            <v>0</v>
          </cell>
          <cell r="AO265">
            <v>4367032</v>
          </cell>
          <cell r="AP265">
            <v>0</v>
          </cell>
          <cell r="AQ265">
            <v>945062</v>
          </cell>
          <cell r="AR265">
            <v>18685</v>
          </cell>
          <cell r="AS265">
            <v>7193010</v>
          </cell>
          <cell r="AT265">
            <v>0</v>
          </cell>
          <cell r="AU265">
            <v>580722</v>
          </cell>
          <cell r="AV265">
            <v>7317940</v>
          </cell>
          <cell r="AW265">
            <v>658915</v>
          </cell>
          <cell r="AX265">
            <v>67091</v>
          </cell>
          <cell r="AY265">
            <v>3385637.85</v>
          </cell>
          <cell r="AZ265">
            <v>201702</v>
          </cell>
          <cell r="BA265">
            <v>0</v>
          </cell>
          <cell r="BB265">
            <v>0</v>
          </cell>
          <cell r="BC265">
            <v>0</v>
          </cell>
          <cell r="BD265">
            <v>0</v>
          </cell>
          <cell r="BE265">
            <v>37500</v>
          </cell>
          <cell r="BF265">
            <v>0</v>
          </cell>
        </row>
        <row r="266">
          <cell r="A266">
            <v>119</v>
          </cell>
          <cell r="B266" t="str">
            <v>NORTON</v>
          </cell>
          <cell r="C266">
            <v>3073196</v>
          </cell>
          <cell r="D266">
            <v>810338.99887227442</v>
          </cell>
          <cell r="E266">
            <v>63985</v>
          </cell>
          <cell r="F266">
            <v>127410</v>
          </cell>
          <cell r="G266">
            <v>30959</v>
          </cell>
          <cell r="H266">
            <v>335791</v>
          </cell>
          <cell r="I266">
            <v>131578</v>
          </cell>
          <cell r="J266">
            <v>442363</v>
          </cell>
          <cell r="K266">
            <v>189924</v>
          </cell>
          <cell r="L266">
            <v>13694</v>
          </cell>
          <cell r="M266">
            <v>5231</v>
          </cell>
          <cell r="N266">
            <v>4768</v>
          </cell>
          <cell r="O266">
            <v>0</v>
          </cell>
          <cell r="P266">
            <v>202434</v>
          </cell>
          <cell r="Q266">
            <v>0</v>
          </cell>
          <cell r="R266">
            <v>145093</v>
          </cell>
          <cell r="S266">
            <v>212393</v>
          </cell>
          <cell r="T266">
            <v>10000</v>
          </cell>
          <cell r="U266">
            <v>102000</v>
          </cell>
          <cell r="V266">
            <v>0</v>
          </cell>
          <cell r="W266">
            <v>0</v>
          </cell>
          <cell r="X266">
            <v>0</v>
          </cell>
          <cell r="Y266">
            <v>0</v>
          </cell>
          <cell r="Z266">
            <v>0</v>
          </cell>
          <cell r="AA266">
            <v>0</v>
          </cell>
          <cell r="AB266">
            <v>5958</v>
          </cell>
          <cell r="AC266">
            <v>3925</v>
          </cell>
          <cell r="AD266">
            <v>0</v>
          </cell>
          <cell r="AE266">
            <v>0</v>
          </cell>
          <cell r="AG266">
            <v>0</v>
          </cell>
          <cell r="AI266">
            <v>0</v>
          </cell>
          <cell r="AJ266">
            <v>0</v>
          </cell>
          <cell r="AK266">
            <v>0</v>
          </cell>
          <cell r="AM266">
            <v>5302</v>
          </cell>
          <cell r="AN266">
            <v>0</v>
          </cell>
          <cell r="AO266">
            <v>122068</v>
          </cell>
          <cell r="AP266">
            <v>0</v>
          </cell>
          <cell r="AQ266">
            <v>44057</v>
          </cell>
          <cell r="AR266">
            <v>900</v>
          </cell>
          <cell r="AS266">
            <v>200218</v>
          </cell>
          <cell r="AT266">
            <v>3847.8</v>
          </cell>
          <cell r="AU266">
            <v>15708</v>
          </cell>
          <cell r="AV266">
            <v>240702</v>
          </cell>
          <cell r="AW266">
            <v>0</v>
          </cell>
          <cell r="AX266">
            <v>8386</v>
          </cell>
          <cell r="AY266">
            <v>134757</v>
          </cell>
          <cell r="AZ266">
            <v>4523</v>
          </cell>
          <cell r="BA266">
            <v>0</v>
          </cell>
          <cell r="BB266">
            <v>0</v>
          </cell>
          <cell r="BC266">
            <v>0</v>
          </cell>
          <cell r="BD266">
            <v>0</v>
          </cell>
          <cell r="BE266">
            <v>3225</v>
          </cell>
          <cell r="BF266">
            <v>0</v>
          </cell>
        </row>
        <row r="267">
          <cell r="A267">
            <v>120</v>
          </cell>
          <cell r="B267" t="str">
            <v>PETERSBURG</v>
          </cell>
          <cell r="C267">
            <v>14016112</v>
          </cell>
          <cell r="D267">
            <v>4948785.6135508725</v>
          </cell>
          <cell r="E267">
            <v>300564</v>
          </cell>
          <cell r="F267">
            <v>525784</v>
          </cell>
          <cell r="G267">
            <v>145430</v>
          </cell>
          <cell r="H267">
            <v>1473874</v>
          </cell>
          <cell r="I267">
            <v>1465484</v>
          </cell>
          <cell r="J267">
            <v>2136698</v>
          </cell>
          <cell r="K267">
            <v>917326</v>
          </cell>
          <cell r="L267">
            <v>64325</v>
          </cell>
          <cell r="M267">
            <v>203922</v>
          </cell>
          <cell r="N267">
            <v>114923</v>
          </cell>
          <cell r="O267">
            <v>113477</v>
          </cell>
          <cell r="P267">
            <v>992978</v>
          </cell>
          <cell r="Q267">
            <v>0</v>
          </cell>
          <cell r="R267">
            <v>1631553</v>
          </cell>
          <cell r="S267">
            <v>2289695</v>
          </cell>
          <cell r="T267">
            <v>90000</v>
          </cell>
          <cell r="U267">
            <v>232000</v>
          </cell>
          <cell r="V267">
            <v>0</v>
          </cell>
          <cell r="W267">
            <v>0</v>
          </cell>
          <cell r="X267">
            <v>0</v>
          </cell>
          <cell r="Y267">
            <v>55535</v>
          </cell>
          <cell r="Z267">
            <v>0</v>
          </cell>
          <cell r="AA267">
            <v>0</v>
          </cell>
          <cell r="AB267">
            <v>23534</v>
          </cell>
          <cell r="AC267">
            <v>52368</v>
          </cell>
          <cell r="AD267">
            <v>0</v>
          </cell>
          <cell r="AE267">
            <v>0</v>
          </cell>
          <cell r="AG267">
            <v>0</v>
          </cell>
          <cell r="AI267">
            <v>261078</v>
          </cell>
          <cell r="AJ267">
            <v>0</v>
          </cell>
          <cell r="AK267">
            <v>0</v>
          </cell>
          <cell r="AM267">
            <v>18485</v>
          </cell>
          <cell r="AN267">
            <v>0</v>
          </cell>
          <cell r="AO267">
            <v>1315954</v>
          </cell>
          <cell r="AP267">
            <v>0</v>
          </cell>
          <cell r="AQ267">
            <v>204202</v>
          </cell>
          <cell r="AR267">
            <v>7879</v>
          </cell>
          <cell r="AS267">
            <v>1775558</v>
          </cell>
          <cell r="AT267">
            <v>21338.68</v>
          </cell>
          <cell r="AU267">
            <v>119425</v>
          </cell>
          <cell r="AV267">
            <v>1130680</v>
          </cell>
          <cell r="AW267">
            <v>177920</v>
          </cell>
          <cell r="AX267">
            <v>25159</v>
          </cell>
          <cell r="AY267">
            <v>321119.40000000002</v>
          </cell>
          <cell r="AZ267">
            <v>105798</v>
          </cell>
          <cell r="BA267">
            <v>0</v>
          </cell>
          <cell r="BB267">
            <v>0</v>
          </cell>
          <cell r="BC267">
            <v>0</v>
          </cell>
          <cell r="BD267">
            <v>0</v>
          </cell>
          <cell r="BE267">
            <v>21130</v>
          </cell>
          <cell r="BF267">
            <v>0</v>
          </cell>
        </row>
        <row r="268">
          <cell r="A268">
            <v>121</v>
          </cell>
          <cell r="B268" t="str">
            <v>PORTSMOUTH</v>
          </cell>
          <cell r="C268">
            <v>46824371</v>
          </cell>
          <cell r="D268">
            <v>16951069.447212599</v>
          </cell>
          <cell r="E268">
            <v>1041415</v>
          </cell>
          <cell r="F268">
            <v>1027171</v>
          </cell>
          <cell r="G268">
            <v>513585</v>
          </cell>
          <cell r="H268">
            <v>5387801</v>
          </cell>
          <cell r="I268">
            <v>2848945</v>
          </cell>
          <cell r="J268">
            <v>6947937</v>
          </cell>
          <cell r="K268">
            <v>2984609</v>
          </cell>
          <cell r="L268">
            <v>213186</v>
          </cell>
          <cell r="M268">
            <v>134787</v>
          </cell>
          <cell r="N268">
            <v>645180</v>
          </cell>
          <cell r="O268">
            <v>55653</v>
          </cell>
          <cell r="P268">
            <v>3191586</v>
          </cell>
          <cell r="Q268">
            <v>0</v>
          </cell>
          <cell r="R268">
            <v>2759799</v>
          </cell>
          <cell r="S268">
            <v>4047174</v>
          </cell>
          <cell r="T268">
            <v>170000</v>
          </cell>
          <cell r="U268">
            <v>544000</v>
          </cell>
          <cell r="V268">
            <v>0</v>
          </cell>
          <cell r="W268">
            <v>0</v>
          </cell>
          <cell r="X268">
            <v>0</v>
          </cell>
          <cell r="Y268">
            <v>55653</v>
          </cell>
          <cell r="Z268">
            <v>114276</v>
          </cell>
          <cell r="AA268">
            <v>0</v>
          </cell>
          <cell r="AB268">
            <v>76373</v>
          </cell>
          <cell r="AC268">
            <v>109560</v>
          </cell>
          <cell r="AD268">
            <v>97842</v>
          </cell>
          <cell r="AE268">
            <v>0</v>
          </cell>
          <cell r="AG268">
            <v>0</v>
          </cell>
          <cell r="AI268">
            <v>1282179</v>
          </cell>
          <cell r="AJ268">
            <v>0</v>
          </cell>
          <cell r="AK268">
            <v>0</v>
          </cell>
          <cell r="AM268">
            <v>60157</v>
          </cell>
          <cell r="AN268">
            <v>0</v>
          </cell>
          <cell r="AO268">
            <v>2326028</v>
          </cell>
          <cell r="AP268">
            <v>0</v>
          </cell>
          <cell r="AQ268">
            <v>549282</v>
          </cell>
          <cell r="AR268">
            <v>9005</v>
          </cell>
          <cell r="AS268">
            <v>3588815</v>
          </cell>
          <cell r="AT268">
            <v>0</v>
          </cell>
          <cell r="AU268">
            <v>293380</v>
          </cell>
          <cell r="AV268">
            <v>3917660</v>
          </cell>
          <cell r="AW268">
            <v>0</v>
          </cell>
          <cell r="AX268">
            <v>41932</v>
          </cell>
          <cell r="AY268">
            <v>2461686.15</v>
          </cell>
          <cell r="AZ268">
            <v>16323</v>
          </cell>
          <cell r="BA268">
            <v>0</v>
          </cell>
          <cell r="BB268">
            <v>0</v>
          </cell>
          <cell r="BC268">
            <v>0</v>
          </cell>
          <cell r="BD268">
            <v>0</v>
          </cell>
          <cell r="BE268">
            <v>18998</v>
          </cell>
          <cell r="BF268">
            <v>0</v>
          </cell>
        </row>
        <row r="269">
          <cell r="A269">
            <v>122</v>
          </cell>
          <cell r="B269" t="str">
            <v>RADFORD</v>
          </cell>
          <cell r="C269">
            <v>9886324</v>
          </cell>
          <cell r="D269">
            <v>1925294.4827220824</v>
          </cell>
          <cell r="E269">
            <v>199977</v>
          </cell>
          <cell r="F269">
            <v>258647</v>
          </cell>
          <cell r="G269">
            <v>98621</v>
          </cell>
          <cell r="H269">
            <v>1177868</v>
          </cell>
          <cell r="I269">
            <v>305166</v>
          </cell>
          <cell r="J269">
            <v>1356502</v>
          </cell>
          <cell r="K269">
            <v>582421</v>
          </cell>
          <cell r="L269">
            <v>40937</v>
          </cell>
          <cell r="M269">
            <v>32498</v>
          </cell>
          <cell r="N269">
            <v>0</v>
          </cell>
          <cell r="O269">
            <v>0</v>
          </cell>
          <cell r="P269">
            <v>616165</v>
          </cell>
          <cell r="Q269">
            <v>0</v>
          </cell>
          <cell r="R269">
            <v>121338</v>
          </cell>
          <cell r="S269">
            <v>384618</v>
          </cell>
          <cell r="T269">
            <v>7500</v>
          </cell>
          <cell r="U269">
            <v>154000</v>
          </cell>
          <cell r="V269">
            <v>5958.3362282591079</v>
          </cell>
          <cell r="W269">
            <v>0</v>
          </cell>
          <cell r="X269">
            <v>0</v>
          </cell>
          <cell r="Y269">
            <v>0</v>
          </cell>
          <cell r="Z269">
            <v>0</v>
          </cell>
          <cell r="AA269">
            <v>0</v>
          </cell>
          <cell r="AB269">
            <v>7216</v>
          </cell>
          <cell r="AC269">
            <v>12110</v>
          </cell>
          <cell r="AD269">
            <v>0</v>
          </cell>
          <cell r="AE269">
            <v>0</v>
          </cell>
          <cell r="AG269">
            <v>0</v>
          </cell>
          <cell r="AI269">
            <v>0</v>
          </cell>
          <cell r="AJ269">
            <v>0</v>
          </cell>
          <cell r="AK269">
            <v>0</v>
          </cell>
          <cell r="AM269">
            <v>0</v>
          </cell>
          <cell r="AN269">
            <v>0</v>
          </cell>
          <cell r="AO269">
            <v>221051</v>
          </cell>
          <cell r="AP269">
            <v>0</v>
          </cell>
          <cell r="AQ269">
            <v>59033</v>
          </cell>
          <cell r="AR269">
            <v>2476</v>
          </cell>
          <cell r="AS269">
            <v>325423</v>
          </cell>
          <cell r="AT269">
            <v>0</v>
          </cell>
          <cell r="AU269">
            <v>46143</v>
          </cell>
          <cell r="AV269">
            <v>752285</v>
          </cell>
          <cell r="AW269">
            <v>0</v>
          </cell>
          <cell r="AX269">
            <v>8386</v>
          </cell>
          <cell r="AY269">
            <v>73804.100999999995</v>
          </cell>
          <cell r="AZ269">
            <v>0</v>
          </cell>
          <cell r="BA269">
            <v>0</v>
          </cell>
          <cell r="BB269">
            <v>0</v>
          </cell>
          <cell r="BC269">
            <v>0</v>
          </cell>
          <cell r="BD269">
            <v>0</v>
          </cell>
          <cell r="BE269">
            <v>4075</v>
          </cell>
          <cell r="BF269">
            <v>0</v>
          </cell>
        </row>
        <row r="270">
          <cell r="A270">
            <v>123</v>
          </cell>
          <cell r="B270" t="str">
            <v>RICHMOND CITY</v>
          </cell>
          <cell r="C270">
            <v>75845707</v>
          </cell>
          <cell r="D270">
            <v>29278671.85706393</v>
          </cell>
          <cell r="E270">
            <v>1523829</v>
          </cell>
          <cell r="F270">
            <v>1347015</v>
          </cell>
          <cell r="G270">
            <v>737314</v>
          </cell>
          <cell r="H270">
            <v>13526870</v>
          </cell>
          <cell r="I270">
            <v>6125375</v>
          </cell>
          <cell r="J270">
            <v>11669407</v>
          </cell>
          <cell r="K270">
            <v>5005226</v>
          </cell>
          <cell r="L270">
            <v>354478</v>
          </cell>
          <cell r="M270">
            <v>2369406</v>
          </cell>
          <cell r="N270">
            <v>592904</v>
          </cell>
          <cell r="O270">
            <v>558284</v>
          </cell>
          <cell r="P270">
            <v>5365787</v>
          </cell>
          <cell r="Q270">
            <v>2485356</v>
          </cell>
          <cell r="R270">
            <v>4688485</v>
          </cell>
          <cell r="S270">
            <v>9615807</v>
          </cell>
          <cell r="T270">
            <v>370000</v>
          </cell>
          <cell r="U270">
            <v>1246000</v>
          </cell>
          <cell r="V270">
            <v>0</v>
          </cell>
          <cell r="W270">
            <v>0</v>
          </cell>
          <cell r="X270">
            <v>0</v>
          </cell>
          <cell r="Y270">
            <v>312256</v>
          </cell>
          <cell r="Z270">
            <v>112935</v>
          </cell>
          <cell r="AA270">
            <v>0</v>
          </cell>
          <cell r="AB270">
            <v>147419</v>
          </cell>
          <cell r="AC270">
            <v>72713</v>
          </cell>
          <cell r="AD270">
            <v>132752</v>
          </cell>
          <cell r="AE270">
            <v>5017643</v>
          </cell>
          <cell r="AG270">
            <v>0</v>
          </cell>
          <cell r="AI270">
            <v>0</v>
          </cell>
          <cell r="AJ270">
            <v>0</v>
          </cell>
          <cell r="AK270">
            <v>0</v>
          </cell>
          <cell r="AM270">
            <v>881344</v>
          </cell>
          <cell r="AN270">
            <v>0</v>
          </cell>
          <cell r="AO270">
            <v>5526484</v>
          </cell>
          <cell r="AP270">
            <v>0</v>
          </cell>
          <cell r="AQ270">
            <v>1195367</v>
          </cell>
          <cell r="AR270">
            <v>27015</v>
          </cell>
          <cell r="AS270">
            <v>6432142</v>
          </cell>
          <cell r="AT270">
            <v>10617.86</v>
          </cell>
          <cell r="AU270">
            <v>606448</v>
          </cell>
          <cell r="AV270">
            <v>5732432</v>
          </cell>
          <cell r="AW270">
            <v>194509</v>
          </cell>
          <cell r="AX270">
            <v>50318</v>
          </cell>
          <cell r="AY270">
            <v>1001805</v>
          </cell>
          <cell r="AZ270">
            <v>531528</v>
          </cell>
          <cell r="BA270">
            <v>0</v>
          </cell>
          <cell r="BB270">
            <v>0</v>
          </cell>
          <cell r="BC270">
            <v>0</v>
          </cell>
          <cell r="BD270">
            <v>0</v>
          </cell>
          <cell r="BE270">
            <v>37500</v>
          </cell>
          <cell r="BF270">
            <v>0</v>
          </cell>
        </row>
        <row r="271">
          <cell r="A271">
            <v>124</v>
          </cell>
          <cell r="B271" t="str">
            <v>ROANOKE CITY</v>
          </cell>
          <cell r="C271">
            <v>41797514</v>
          </cell>
          <cell r="D271">
            <v>17843230.997065894</v>
          </cell>
          <cell r="E271">
            <v>941497</v>
          </cell>
          <cell r="F271">
            <v>613239</v>
          </cell>
          <cell r="G271">
            <v>455549</v>
          </cell>
          <cell r="H271">
            <v>5203768</v>
          </cell>
          <cell r="I271">
            <v>2917264</v>
          </cell>
          <cell r="J271">
            <v>6368921</v>
          </cell>
          <cell r="K271">
            <v>2733292</v>
          </cell>
          <cell r="L271">
            <v>192732</v>
          </cell>
          <cell r="M271">
            <v>1336865</v>
          </cell>
          <cell r="N271">
            <v>0</v>
          </cell>
          <cell r="O271">
            <v>0</v>
          </cell>
          <cell r="P271">
            <v>2960875</v>
          </cell>
          <cell r="Q271">
            <v>496848</v>
          </cell>
          <cell r="R271">
            <v>2920144</v>
          </cell>
          <cell r="S271">
            <v>5497872</v>
          </cell>
          <cell r="T271">
            <v>202500</v>
          </cell>
          <cell r="U271">
            <v>726000</v>
          </cell>
          <cell r="V271">
            <v>0</v>
          </cell>
          <cell r="W271">
            <v>0</v>
          </cell>
          <cell r="X271">
            <v>0</v>
          </cell>
          <cell r="Y271">
            <v>49348</v>
          </cell>
          <cell r="Z271">
            <v>0</v>
          </cell>
          <cell r="AA271">
            <v>0</v>
          </cell>
          <cell r="AB271">
            <v>89362</v>
          </cell>
          <cell r="AC271">
            <v>48542</v>
          </cell>
          <cell r="AD271">
            <v>99497</v>
          </cell>
          <cell r="AE271">
            <v>1094829</v>
          </cell>
          <cell r="AG271">
            <v>0</v>
          </cell>
          <cell r="AI271">
            <v>3943484</v>
          </cell>
          <cell r="AJ271">
            <v>0</v>
          </cell>
          <cell r="AK271">
            <v>0</v>
          </cell>
          <cell r="AM271">
            <v>189670</v>
          </cell>
          <cell r="AN271">
            <v>0</v>
          </cell>
          <cell r="AO271">
            <v>3159787</v>
          </cell>
          <cell r="AP271">
            <v>0</v>
          </cell>
          <cell r="AQ271">
            <v>532421</v>
          </cell>
          <cell r="AR271">
            <v>12832</v>
          </cell>
          <cell r="AS271">
            <v>4384517</v>
          </cell>
          <cell r="AT271">
            <v>39604.839999999997</v>
          </cell>
          <cell r="AU271">
            <v>356728</v>
          </cell>
          <cell r="AV271">
            <v>3541779</v>
          </cell>
          <cell r="AW271">
            <v>371612</v>
          </cell>
          <cell r="AX271">
            <v>0</v>
          </cell>
          <cell r="AY271">
            <v>3410121.75</v>
          </cell>
          <cell r="AZ271">
            <v>65395</v>
          </cell>
          <cell r="BA271">
            <v>0</v>
          </cell>
          <cell r="BB271">
            <v>0</v>
          </cell>
          <cell r="BC271">
            <v>0</v>
          </cell>
          <cell r="BD271">
            <v>0</v>
          </cell>
          <cell r="BE271">
            <v>31277</v>
          </cell>
          <cell r="BF271">
            <v>0</v>
          </cell>
        </row>
        <row r="272">
          <cell r="A272">
            <v>126</v>
          </cell>
          <cell r="B272" t="str">
            <v>STAUNTON</v>
          </cell>
          <cell r="C272">
            <v>7033982</v>
          </cell>
          <cell r="D272">
            <v>3879177.5675941599</v>
          </cell>
          <cell r="E272">
            <v>164210</v>
          </cell>
          <cell r="F272">
            <v>340736</v>
          </cell>
          <cell r="G272">
            <v>80982</v>
          </cell>
          <cell r="H272">
            <v>699808</v>
          </cell>
          <cell r="I272">
            <v>328512</v>
          </cell>
          <cell r="J272">
            <v>1103190</v>
          </cell>
          <cell r="K272">
            <v>473669</v>
          </cell>
          <cell r="L272">
            <v>33615</v>
          </cell>
          <cell r="M272">
            <v>64149</v>
          </cell>
          <cell r="N272">
            <v>103448</v>
          </cell>
          <cell r="O272">
            <v>0</v>
          </cell>
          <cell r="P272">
            <v>506345</v>
          </cell>
          <cell r="Q272">
            <v>0</v>
          </cell>
          <cell r="R272">
            <v>459341</v>
          </cell>
          <cell r="S272">
            <v>404038</v>
          </cell>
          <cell r="T272">
            <v>35000</v>
          </cell>
          <cell r="U272">
            <v>180000</v>
          </cell>
          <cell r="V272">
            <v>0</v>
          </cell>
          <cell r="W272">
            <v>0</v>
          </cell>
          <cell r="X272">
            <v>0</v>
          </cell>
          <cell r="Y272">
            <v>0</v>
          </cell>
          <cell r="Z272">
            <v>0</v>
          </cell>
          <cell r="AA272">
            <v>0</v>
          </cell>
          <cell r="AB272">
            <v>14082</v>
          </cell>
          <cell r="AC272">
            <v>2584</v>
          </cell>
          <cell r="AD272">
            <v>0</v>
          </cell>
          <cell r="AE272">
            <v>2187544</v>
          </cell>
          <cell r="AG272">
            <v>0</v>
          </cell>
          <cell r="AI272">
            <v>976622</v>
          </cell>
          <cell r="AJ272">
            <v>0</v>
          </cell>
          <cell r="AK272">
            <v>0</v>
          </cell>
          <cell r="AM272">
            <v>18449</v>
          </cell>
          <cell r="AN272">
            <v>0</v>
          </cell>
          <cell r="AO272">
            <v>232212</v>
          </cell>
          <cell r="AP272">
            <v>0</v>
          </cell>
          <cell r="AQ272">
            <v>58772</v>
          </cell>
          <cell r="AR272">
            <v>3152</v>
          </cell>
          <cell r="AS272">
            <v>360855.99999999994</v>
          </cell>
          <cell r="AT272">
            <v>14380.3</v>
          </cell>
          <cell r="AU272">
            <v>39479</v>
          </cell>
          <cell r="AV272">
            <v>617736</v>
          </cell>
          <cell r="AW272">
            <v>0</v>
          </cell>
          <cell r="AX272">
            <v>16772</v>
          </cell>
          <cell r="AY272">
            <v>681412.20000000007</v>
          </cell>
          <cell r="AZ272">
            <v>6085</v>
          </cell>
          <cell r="BA272">
            <v>0</v>
          </cell>
          <cell r="BB272">
            <v>0</v>
          </cell>
          <cell r="BC272">
            <v>0</v>
          </cell>
          <cell r="BD272">
            <v>0</v>
          </cell>
          <cell r="BE272">
            <v>4460</v>
          </cell>
          <cell r="BF272">
            <v>0</v>
          </cell>
        </row>
        <row r="273">
          <cell r="A273">
            <v>127</v>
          </cell>
          <cell r="B273" t="str">
            <v>SUFFOLK</v>
          </cell>
          <cell r="C273">
            <v>43585879</v>
          </cell>
          <cell r="D273">
            <v>18610194.185779557</v>
          </cell>
          <cell r="E273">
            <v>946230</v>
          </cell>
          <cell r="F273">
            <v>977310</v>
          </cell>
          <cell r="G273">
            <v>457839</v>
          </cell>
          <cell r="H273">
            <v>5529288</v>
          </cell>
          <cell r="I273">
            <v>1567219</v>
          </cell>
          <cell r="J273">
            <v>6224852</v>
          </cell>
          <cell r="K273">
            <v>2667794</v>
          </cell>
          <cell r="L273">
            <v>184897</v>
          </cell>
          <cell r="M273">
            <v>118709</v>
          </cell>
          <cell r="N273">
            <v>337566</v>
          </cell>
          <cell r="O273">
            <v>0</v>
          </cell>
          <cell r="P273">
            <v>2914022</v>
          </cell>
          <cell r="Q273">
            <v>0</v>
          </cell>
          <cell r="R273">
            <v>1794853</v>
          </cell>
          <cell r="S273">
            <v>1865867</v>
          </cell>
          <cell r="T273">
            <v>127500</v>
          </cell>
          <cell r="U273">
            <v>544000</v>
          </cell>
          <cell r="V273">
            <v>58607.589459301002</v>
          </cell>
          <cell r="W273">
            <v>0</v>
          </cell>
          <cell r="X273">
            <v>0</v>
          </cell>
          <cell r="Y273">
            <v>0</v>
          </cell>
          <cell r="Z273">
            <v>0</v>
          </cell>
          <cell r="AA273">
            <v>0</v>
          </cell>
          <cell r="AB273">
            <v>74802</v>
          </cell>
          <cell r="AC273">
            <v>26600</v>
          </cell>
          <cell r="AD273">
            <v>139184</v>
          </cell>
          <cell r="AE273">
            <v>0</v>
          </cell>
          <cell r="AG273">
            <v>0</v>
          </cell>
          <cell r="AI273">
            <v>1149521</v>
          </cell>
          <cell r="AJ273">
            <v>0</v>
          </cell>
          <cell r="AK273">
            <v>0</v>
          </cell>
          <cell r="AM273">
            <v>203143</v>
          </cell>
          <cell r="AN273">
            <v>0</v>
          </cell>
          <cell r="AO273">
            <v>1072368</v>
          </cell>
          <cell r="AP273">
            <v>0</v>
          </cell>
          <cell r="AQ273">
            <v>319521</v>
          </cell>
          <cell r="AR273">
            <v>3152</v>
          </cell>
          <cell r="AS273">
            <v>2012180.0000000002</v>
          </cell>
          <cell r="AT273">
            <v>0</v>
          </cell>
          <cell r="AU273">
            <v>210503</v>
          </cell>
          <cell r="AV273">
            <v>3559586</v>
          </cell>
          <cell r="AW273">
            <v>0</v>
          </cell>
          <cell r="AX273">
            <v>25159</v>
          </cell>
          <cell r="AY273">
            <v>1855634.55</v>
          </cell>
          <cell r="AZ273">
            <v>44048</v>
          </cell>
          <cell r="BA273">
            <v>0</v>
          </cell>
          <cell r="BB273">
            <v>0</v>
          </cell>
          <cell r="BC273">
            <v>0</v>
          </cell>
          <cell r="BD273">
            <v>0</v>
          </cell>
          <cell r="BE273">
            <v>28072</v>
          </cell>
          <cell r="BF273">
            <v>0</v>
          </cell>
        </row>
        <row r="274">
          <cell r="A274">
            <v>128</v>
          </cell>
          <cell r="B274" t="str">
            <v>VIRGINIA BEACH</v>
          </cell>
          <cell r="C274">
            <v>186991188</v>
          </cell>
          <cell r="D274">
            <v>81922118.181611761</v>
          </cell>
          <cell r="E274">
            <v>4050945</v>
          </cell>
          <cell r="F274">
            <v>1583136</v>
          </cell>
          <cell r="G274">
            <v>1960074</v>
          </cell>
          <cell r="H274">
            <v>19751512</v>
          </cell>
          <cell r="I274">
            <v>4523247</v>
          </cell>
          <cell r="J274">
            <v>25104021</v>
          </cell>
          <cell r="K274">
            <v>10780405</v>
          </cell>
          <cell r="L274">
            <v>753874</v>
          </cell>
          <cell r="M274">
            <v>1603531</v>
          </cell>
          <cell r="N274">
            <v>1935</v>
          </cell>
          <cell r="O274">
            <v>0</v>
          </cell>
          <cell r="P274">
            <v>11869244</v>
          </cell>
          <cell r="Q274">
            <v>0</v>
          </cell>
          <cell r="R274">
            <v>6994674</v>
          </cell>
          <cell r="S274">
            <v>4667124</v>
          </cell>
          <cell r="T274">
            <v>520000</v>
          </cell>
          <cell r="U274">
            <v>2182000</v>
          </cell>
          <cell r="V274">
            <v>399154.3871025673</v>
          </cell>
          <cell r="W274">
            <v>0</v>
          </cell>
          <cell r="X274">
            <v>0</v>
          </cell>
          <cell r="Y274">
            <v>0</v>
          </cell>
          <cell r="Z274">
            <v>0</v>
          </cell>
          <cell r="AA274">
            <v>0</v>
          </cell>
          <cell r="AB274">
            <v>284671</v>
          </cell>
          <cell r="AC274">
            <v>77743</v>
          </cell>
          <cell r="AD274">
            <v>181800</v>
          </cell>
          <cell r="AE274">
            <v>1073931</v>
          </cell>
          <cell r="AG274">
            <v>0</v>
          </cell>
          <cell r="AI274">
            <v>9694011</v>
          </cell>
          <cell r="AJ274">
            <v>0</v>
          </cell>
          <cell r="AK274">
            <v>0</v>
          </cell>
          <cell r="AM274">
            <v>470374</v>
          </cell>
          <cell r="AN274">
            <v>0</v>
          </cell>
          <cell r="AO274">
            <v>2682331</v>
          </cell>
          <cell r="AP274">
            <v>0</v>
          </cell>
          <cell r="AQ274">
            <v>1190779</v>
          </cell>
          <cell r="AR274">
            <v>49977</v>
          </cell>
          <cell r="AS274">
            <v>5079167</v>
          </cell>
          <cell r="AT274">
            <v>25215.3</v>
          </cell>
          <cell r="AU274">
            <v>675729</v>
          </cell>
          <cell r="AV274">
            <v>15239091</v>
          </cell>
          <cell r="AW274">
            <v>0</v>
          </cell>
          <cell r="AX274">
            <v>67091</v>
          </cell>
          <cell r="AY274">
            <v>9690078.3000000007</v>
          </cell>
          <cell r="AZ274">
            <v>318903</v>
          </cell>
          <cell r="BA274">
            <v>0</v>
          </cell>
          <cell r="BB274">
            <v>0</v>
          </cell>
          <cell r="BC274">
            <v>0</v>
          </cell>
          <cell r="BD274">
            <v>0</v>
          </cell>
          <cell r="BE274">
            <v>37500</v>
          </cell>
          <cell r="BF274">
            <v>0</v>
          </cell>
        </row>
        <row r="275">
          <cell r="A275">
            <v>130</v>
          </cell>
          <cell r="B275" t="str">
            <v>WAYNESBORO</v>
          </cell>
          <cell r="C275">
            <v>7898275</v>
          </cell>
          <cell r="D275">
            <v>4170978.4722975576</v>
          </cell>
          <cell r="E275">
            <v>182245</v>
          </cell>
          <cell r="F275">
            <v>249279</v>
          </cell>
          <cell r="G275">
            <v>89876</v>
          </cell>
          <cell r="H275">
            <v>734270</v>
          </cell>
          <cell r="I275">
            <v>437509</v>
          </cell>
          <cell r="J275">
            <v>1209086</v>
          </cell>
          <cell r="K275">
            <v>518907</v>
          </cell>
          <cell r="L275">
            <v>37307</v>
          </cell>
          <cell r="M275">
            <v>165809</v>
          </cell>
          <cell r="N275">
            <v>0</v>
          </cell>
          <cell r="O275">
            <v>0</v>
          </cell>
          <cell r="P275">
            <v>563650</v>
          </cell>
          <cell r="Q275">
            <v>0</v>
          </cell>
          <cell r="R275">
            <v>325579</v>
          </cell>
          <cell r="S275">
            <v>550775</v>
          </cell>
          <cell r="T275">
            <v>25000</v>
          </cell>
          <cell r="U275">
            <v>232000</v>
          </cell>
          <cell r="V275">
            <v>0</v>
          </cell>
          <cell r="W275">
            <v>0</v>
          </cell>
          <cell r="X275">
            <v>0</v>
          </cell>
          <cell r="Y275">
            <v>46644</v>
          </cell>
          <cell r="Z275">
            <v>47313</v>
          </cell>
          <cell r="AA275">
            <v>0</v>
          </cell>
          <cell r="AB275">
            <v>16375</v>
          </cell>
          <cell r="AC275">
            <v>5453</v>
          </cell>
          <cell r="AD275">
            <v>0</v>
          </cell>
          <cell r="AE275">
            <v>0</v>
          </cell>
          <cell r="AG275">
            <v>0</v>
          </cell>
          <cell r="AI275">
            <v>0</v>
          </cell>
          <cell r="AJ275">
            <v>0</v>
          </cell>
          <cell r="AK275">
            <v>0</v>
          </cell>
          <cell r="AM275">
            <v>162985</v>
          </cell>
          <cell r="AN275">
            <v>0</v>
          </cell>
          <cell r="AO275">
            <v>316547</v>
          </cell>
          <cell r="AP275">
            <v>0</v>
          </cell>
          <cell r="AQ275">
            <v>51904</v>
          </cell>
          <cell r="AR275">
            <v>4277</v>
          </cell>
          <cell r="AS275">
            <v>406451</v>
          </cell>
          <cell r="AT275">
            <v>16734.96</v>
          </cell>
          <cell r="AU275">
            <v>52380</v>
          </cell>
          <cell r="AV275">
            <v>685579</v>
          </cell>
          <cell r="AW275">
            <v>458006</v>
          </cell>
          <cell r="AX275">
            <v>16772</v>
          </cell>
          <cell r="AY275">
            <v>544332.6</v>
          </cell>
          <cell r="AZ275">
            <v>4819</v>
          </cell>
          <cell r="BA275">
            <v>0</v>
          </cell>
          <cell r="BB275">
            <v>0</v>
          </cell>
          <cell r="BC275">
            <v>0</v>
          </cell>
          <cell r="BD275">
            <v>0</v>
          </cell>
          <cell r="BE275">
            <v>4457</v>
          </cell>
          <cell r="BF275">
            <v>0</v>
          </cell>
        </row>
        <row r="276">
          <cell r="A276">
            <v>131</v>
          </cell>
          <cell r="B276" t="str">
            <v>WILLIAMSBURG</v>
          </cell>
          <cell r="C276">
            <v>1154980</v>
          </cell>
          <cell r="D276">
            <v>1425486.8520307892</v>
          </cell>
          <cell r="E276">
            <v>25354</v>
          </cell>
          <cell r="F276">
            <v>8729</v>
          </cell>
          <cell r="G276">
            <v>12504</v>
          </cell>
          <cell r="H276">
            <v>156178</v>
          </cell>
          <cell r="I276">
            <v>27131</v>
          </cell>
          <cell r="J276">
            <v>163256</v>
          </cell>
          <cell r="K276">
            <v>70068</v>
          </cell>
          <cell r="L276">
            <v>4954</v>
          </cell>
          <cell r="M276">
            <v>41938</v>
          </cell>
          <cell r="N276">
            <v>415</v>
          </cell>
          <cell r="O276">
            <v>0</v>
          </cell>
          <cell r="P276">
            <v>78816</v>
          </cell>
          <cell r="Q276">
            <v>0</v>
          </cell>
          <cell r="R276">
            <v>0</v>
          </cell>
          <cell r="S276">
            <v>23503</v>
          </cell>
          <cell r="T276">
            <v>0</v>
          </cell>
          <cell r="U276">
            <v>466000</v>
          </cell>
          <cell r="V276">
            <v>35668.807083365333</v>
          </cell>
          <cell r="W276">
            <v>0</v>
          </cell>
          <cell r="X276">
            <v>0</v>
          </cell>
          <cell r="Y276">
            <v>0</v>
          </cell>
          <cell r="Z276">
            <v>0</v>
          </cell>
          <cell r="AA276">
            <v>0</v>
          </cell>
          <cell r="AB276">
            <v>34502</v>
          </cell>
          <cell r="AC276">
            <v>5785</v>
          </cell>
          <cell r="AD276">
            <v>133513</v>
          </cell>
          <cell r="AE276">
            <v>1008453</v>
          </cell>
          <cell r="AG276">
            <v>0</v>
          </cell>
          <cell r="AI276">
            <v>387263</v>
          </cell>
          <cell r="AJ276">
            <v>0</v>
          </cell>
          <cell r="AK276">
            <v>0</v>
          </cell>
          <cell r="AM276">
            <v>2096</v>
          </cell>
          <cell r="AN276">
            <v>0</v>
          </cell>
          <cell r="AO276">
            <v>13508</v>
          </cell>
          <cell r="AP276">
            <v>0</v>
          </cell>
          <cell r="AQ276">
            <v>8130</v>
          </cell>
          <cell r="AR276">
            <v>3152</v>
          </cell>
          <cell r="AS276">
            <v>33729</v>
          </cell>
          <cell r="AT276">
            <v>0</v>
          </cell>
          <cell r="AU276">
            <v>3650</v>
          </cell>
          <cell r="AV276">
            <v>200000</v>
          </cell>
          <cell r="AW276">
            <v>0</v>
          </cell>
          <cell r="AX276">
            <v>16772</v>
          </cell>
          <cell r="AY276">
            <v>46317.599999999999</v>
          </cell>
          <cell r="AZ276">
            <v>13280</v>
          </cell>
          <cell r="BA276">
            <v>0</v>
          </cell>
          <cell r="BB276">
            <v>0</v>
          </cell>
          <cell r="BC276">
            <v>0</v>
          </cell>
          <cell r="BD276">
            <v>0</v>
          </cell>
          <cell r="BE276">
            <v>6644</v>
          </cell>
          <cell r="BF276">
            <v>0</v>
          </cell>
        </row>
        <row r="277">
          <cell r="A277">
            <v>132</v>
          </cell>
          <cell r="B277" t="str">
            <v>WINCHESTER</v>
          </cell>
          <cell r="C277">
            <v>12213440</v>
          </cell>
          <cell r="D277">
            <v>5226785.1241128938</v>
          </cell>
          <cell r="E277">
            <v>254515</v>
          </cell>
          <cell r="F277">
            <v>255770</v>
          </cell>
          <cell r="G277">
            <v>127885</v>
          </cell>
          <cell r="H277">
            <v>1364105</v>
          </cell>
          <cell r="I277">
            <v>629951</v>
          </cell>
          <cell r="J277">
            <v>1752496</v>
          </cell>
          <cell r="K277">
            <v>750732</v>
          </cell>
          <cell r="L277">
            <v>52101</v>
          </cell>
          <cell r="M277">
            <v>732940</v>
          </cell>
          <cell r="N277">
            <v>21363</v>
          </cell>
          <cell r="O277">
            <v>0</v>
          </cell>
          <cell r="P277">
            <v>842602</v>
          </cell>
          <cell r="Q277">
            <v>0</v>
          </cell>
          <cell r="R277">
            <v>1152433</v>
          </cell>
          <cell r="S277">
            <v>933800</v>
          </cell>
          <cell r="T277">
            <v>57500</v>
          </cell>
          <cell r="U277">
            <v>232000</v>
          </cell>
          <cell r="V277">
            <v>0</v>
          </cell>
          <cell r="W277">
            <v>0</v>
          </cell>
          <cell r="X277">
            <v>0</v>
          </cell>
          <cell r="Y277">
            <v>0</v>
          </cell>
          <cell r="Z277">
            <v>0</v>
          </cell>
          <cell r="AA277">
            <v>0</v>
          </cell>
          <cell r="AB277">
            <v>25154</v>
          </cell>
          <cell r="AC277">
            <v>20955</v>
          </cell>
          <cell r="AD277">
            <v>0</v>
          </cell>
          <cell r="AE277">
            <v>0</v>
          </cell>
          <cell r="AG277">
            <v>0</v>
          </cell>
          <cell r="AI277">
            <v>600701</v>
          </cell>
          <cell r="AJ277">
            <v>0</v>
          </cell>
          <cell r="AK277">
            <v>0</v>
          </cell>
          <cell r="AM277">
            <v>17918</v>
          </cell>
          <cell r="AN277">
            <v>0</v>
          </cell>
          <cell r="AO277">
            <v>536682</v>
          </cell>
          <cell r="AP277">
            <v>0</v>
          </cell>
          <cell r="AQ277">
            <v>144843</v>
          </cell>
          <cell r="AR277">
            <v>1351</v>
          </cell>
          <cell r="AS277">
            <v>812524</v>
          </cell>
          <cell r="AT277">
            <v>14459.06</v>
          </cell>
          <cell r="AU277">
            <v>75252</v>
          </cell>
          <cell r="AV277">
            <v>957448</v>
          </cell>
          <cell r="AW277">
            <v>0</v>
          </cell>
          <cell r="AX277">
            <v>16772</v>
          </cell>
          <cell r="AY277">
            <v>964748.4</v>
          </cell>
          <cell r="AZ277">
            <v>6012</v>
          </cell>
          <cell r="BA277">
            <v>0</v>
          </cell>
          <cell r="BB277">
            <v>0</v>
          </cell>
          <cell r="BC277">
            <v>0</v>
          </cell>
          <cell r="BD277">
            <v>0</v>
          </cell>
          <cell r="BE277">
            <v>6407</v>
          </cell>
          <cell r="BF277">
            <v>0</v>
          </cell>
        </row>
        <row r="278">
          <cell r="A278">
            <v>134</v>
          </cell>
          <cell r="B278" t="str">
            <v>FAIRFAX CITY</v>
          </cell>
          <cell r="C278">
            <v>3101290</v>
          </cell>
          <cell r="D278">
            <v>3988602.9068579338</v>
          </cell>
          <cell r="E278">
            <v>60405</v>
          </cell>
          <cell r="F278">
            <v>24731</v>
          </cell>
          <cell r="G278">
            <v>32599</v>
          </cell>
          <cell r="H278">
            <v>499109</v>
          </cell>
          <cell r="I278">
            <v>59578</v>
          </cell>
          <cell r="J278">
            <v>437845</v>
          </cell>
          <cell r="K278">
            <v>187728</v>
          </cell>
          <cell r="L278">
            <v>13489</v>
          </cell>
          <cell r="M278">
            <v>153409</v>
          </cell>
          <cell r="N278">
            <v>5450</v>
          </cell>
          <cell r="O278">
            <v>0</v>
          </cell>
          <cell r="P278">
            <v>214922</v>
          </cell>
          <cell r="Q278">
            <v>0</v>
          </cell>
          <cell r="R278">
            <v>199030</v>
          </cell>
          <cell r="S278">
            <v>43620</v>
          </cell>
          <cell r="T278">
            <v>17500</v>
          </cell>
          <cell r="U278">
            <v>0</v>
          </cell>
          <cell r="V278">
            <v>0</v>
          </cell>
          <cell r="W278">
            <v>0</v>
          </cell>
          <cell r="X278">
            <v>0</v>
          </cell>
          <cell r="Y278">
            <v>0</v>
          </cell>
          <cell r="Z278">
            <v>0</v>
          </cell>
          <cell r="AA278">
            <v>0</v>
          </cell>
          <cell r="AB278">
            <v>0</v>
          </cell>
          <cell r="AC278">
            <v>0</v>
          </cell>
          <cell r="AD278">
            <v>0</v>
          </cell>
          <cell r="AE278">
            <v>0</v>
          </cell>
          <cell r="AG278">
            <v>0</v>
          </cell>
          <cell r="AI278">
            <v>0</v>
          </cell>
          <cell r="AJ278">
            <v>0</v>
          </cell>
          <cell r="AK278">
            <v>0</v>
          </cell>
          <cell r="AM278">
            <v>0</v>
          </cell>
          <cell r="AN278">
            <v>0</v>
          </cell>
          <cell r="AO278">
            <v>25070</v>
          </cell>
          <cell r="AP278">
            <v>0</v>
          </cell>
          <cell r="AQ278">
            <v>25768</v>
          </cell>
          <cell r="AR278">
            <v>0</v>
          </cell>
          <cell r="AS278">
            <v>47968</v>
          </cell>
          <cell r="AT278">
            <v>0</v>
          </cell>
          <cell r="AU278">
            <v>7889</v>
          </cell>
          <cell r="AV278">
            <v>227233</v>
          </cell>
          <cell r="AW278">
            <v>0</v>
          </cell>
          <cell r="AX278">
            <v>0</v>
          </cell>
          <cell r="AY278">
            <v>0</v>
          </cell>
          <cell r="AZ278">
            <v>0</v>
          </cell>
          <cell r="BA278">
            <v>0</v>
          </cell>
          <cell r="BB278">
            <v>0</v>
          </cell>
          <cell r="BC278">
            <v>0</v>
          </cell>
          <cell r="BD278">
            <v>0</v>
          </cell>
          <cell r="BE278">
            <v>0</v>
          </cell>
          <cell r="BF278">
            <v>0</v>
          </cell>
        </row>
        <row r="279">
          <cell r="A279">
            <v>135</v>
          </cell>
          <cell r="B279" t="str">
            <v>FRANKLIN CITY</v>
          </cell>
          <cell r="C279">
            <v>3225493</v>
          </cell>
          <cell r="D279">
            <v>1693628.2239203982</v>
          </cell>
          <cell r="E279">
            <v>73515</v>
          </cell>
          <cell r="F279">
            <v>102607</v>
          </cell>
          <cell r="G279">
            <v>36255</v>
          </cell>
          <cell r="H279">
            <v>385803</v>
          </cell>
          <cell r="I279">
            <v>270883</v>
          </cell>
          <cell r="J279">
            <v>530822</v>
          </cell>
          <cell r="K279">
            <v>227788</v>
          </cell>
          <cell r="L279">
            <v>16417</v>
          </cell>
          <cell r="M279">
            <v>20296</v>
          </cell>
          <cell r="N279">
            <v>0</v>
          </cell>
          <cell r="O279">
            <v>0</v>
          </cell>
          <cell r="P279">
            <v>245296</v>
          </cell>
          <cell r="Q279">
            <v>0</v>
          </cell>
          <cell r="R279">
            <v>265230</v>
          </cell>
          <cell r="S279">
            <v>453798</v>
          </cell>
          <cell r="T279">
            <v>17500</v>
          </cell>
          <cell r="U279">
            <v>128000</v>
          </cell>
          <cell r="V279">
            <v>0</v>
          </cell>
          <cell r="W279">
            <v>0</v>
          </cell>
          <cell r="X279">
            <v>0</v>
          </cell>
          <cell r="Y279">
            <v>0</v>
          </cell>
          <cell r="Z279">
            <v>0</v>
          </cell>
          <cell r="AA279">
            <v>0</v>
          </cell>
          <cell r="AB279">
            <v>6674</v>
          </cell>
          <cell r="AC279">
            <v>0</v>
          </cell>
          <cell r="AD279">
            <v>0</v>
          </cell>
          <cell r="AE279">
            <v>0</v>
          </cell>
          <cell r="AG279">
            <v>0</v>
          </cell>
          <cell r="AI279">
            <v>229934</v>
          </cell>
          <cell r="AJ279">
            <v>0</v>
          </cell>
          <cell r="AK279">
            <v>0</v>
          </cell>
          <cell r="AM279">
            <v>3210</v>
          </cell>
          <cell r="AN279">
            <v>0</v>
          </cell>
          <cell r="AO279">
            <v>260811</v>
          </cell>
          <cell r="AP279">
            <v>0</v>
          </cell>
          <cell r="AQ279">
            <v>42734</v>
          </cell>
          <cell r="AR279">
            <v>4728</v>
          </cell>
          <cell r="AS279">
            <v>331548</v>
          </cell>
          <cell r="AT279">
            <v>6707.58</v>
          </cell>
          <cell r="AU279">
            <v>27874</v>
          </cell>
          <cell r="AV279">
            <v>276552</v>
          </cell>
          <cell r="AW279">
            <v>0</v>
          </cell>
          <cell r="AX279">
            <v>8386</v>
          </cell>
          <cell r="AY279">
            <v>192209.85</v>
          </cell>
          <cell r="AZ279">
            <v>3202</v>
          </cell>
          <cell r="BA279">
            <v>0</v>
          </cell>
          <cell r="BB279">
            <v>0</v>
          </cell>
          <cell r="BC279">
            <v>0</v>
          </cell>
          <cell r="BD279">
            <v>0</v>
          </cell>
          <cell r="BE279">
            <v>3967</v>
          </cell>
          <cell r="BF279">
            <v>0</v>
          </cell>
        </row>
        <row r="280">
          <cell r="A280">
            <v>136</v>
          </cell>
          <cell r="B280" t="str">
            <v>CHESAPEAKE CITY</v>
          </cell>
          <cell r="C280">
            <v>132151105</v>
          </cell>
          <cell r="D280">
            <v>50916300.429141238</v>
          </cell>
          <cell r="E280">
            <v>2745592</v>
          </cell>
          <cell r="F280">
            <v>2018254</v>
          </cell>
          <cell r="G280">
            <v>1328471</v>
          </cell>
          <cell r="H280">
            <v>17602239</v>
          </cell>
          <cell r="I280">
            <v>3397820</v>
          </cell>
          <cell r="J280">
            <v>17908810</v>
          </cell>
          <cell r="K280">
            <v>7689803</v>
          </cell>
          <cell r="L280">
            <v>536498</v>
          </cell>
          <cell r="M280">
            <v>794634</v>
          </cell>
          <cell r="N280">
            <v>616658</v>
          </cell>
          <cell r="O280">
            <v>0</v>
          </cell>
          <cell r="P280">
            <v>8502524</v>
          </cell>
          <cell r="Q280">
            <v>0</v>
          </cell>
          <cell r="R280">
            <v>3749823</v>
          </cell>
          <cell r="S280">
            <v>3416154</v>
          </cell>
          <cell r="T280">
            <v>270000</v>
          </cell>
          <cell r="U280">
            <v>1220000</v>
          </cell>
          <cell r="V280">
            <v>105697.47802192668</v>
          </cell>
          <cell r="W280">
            <v>0</v>
          </cell>
          <cell r="X280">
            <v>0</v>
          </cell>
          <cell r="Y280">
            <v>0</v>
          </cell>
          <cell r="Z280">
            <v>0</v>
          </cell>
          <cell r="AA280">
            <v>0</v>
          </cell>
          <cell r="AB280">
            <v>130904</v>
          </cell>
          <cell r="AC280">
            <v>96204</v>
          </cell>
          <cell r="AD280">
            <v>121697</v>
          </cell>
          <cell r="AE280">
            <v>1493693</v>
          </cell>
          <cell r="AG280">
            <v>0</v>
          </cell>
          <cell r="AI280">
            <v>12133535</v>
          </cell>
          <cell r="AJ280">
            <v>0</v>
          </cell>
          <cell r="AK280">
            <v>0</v>
          </cell>
          <cell r="AM280">
            <v>520503</v>
          </cell>
          <cell r="AN280">
            <v>0</v>
          </cell>
          <cell r="AO280">
            <v>1963363</v>
          </cell>
          <cell r="AP280">
            <v>0</v>
          </cell>
          <cell r="AQ280">
            <v>516407</v>
          </cell>
          <cell r="AR280">
            <v>25214</v>
          </cell>
          <cell r="AS280">
            <v>3653462</v>
          </cell>
          <cell r="AT280">
            <v>0</v>
          </cell>
          <cell r="AU280">
            <v>486783</v>
          </cell>
          <cell r="AV280">
            <v>10328534</v>
          </cell>
          <cell r="AW280">
            <v>0</v>
          </cell>
          <cell r="AX280">
            <v>50318</v>
          </cell>
          <cell r="AY280">
            <v>6221597.5499999998</v>
          </cell>
          <cell r="AZ280">
            <v>108960</v>
          </cell>
          <cell r="BA280">
            <v>0</v>
          </cell>
          <cell r="BB280">
            <v>0</v>
          </cell>
          <cell r="BC280">
            <v>0</v>
          </cell>
          <cell r="BD280">
            <v>0</v>
          </cell>
          <cell r="BE280">
            <v>36520</v>
          </cell>
          <cell r="BF280">
            <v>0</v>
          </cell>
        </row>
        <row r="281">
          <cell r="A281">
            <v>137</v>
          </cell>
          <cell r="B281" t="str">
            <v>LEXINGTON</v>
          </cell>
          <cell r="C281">
            <v>1864377</v>
          </cell>
          <cell r="D281">
            <v>740346.21429814841</v>
          </cell>
          <cell r="E281">
            <v>39558</v>
          </cell>
          <cell r="F281">
            <v>41593</v>
          </cell>
          <cell r="G281">
            <v>19140</v>
          </cell>
          <cell r="H281">
            <v>235573</v>
          </cell>
          <cell r="I281">
            <v>39753</v>
          </cell>
          <cell r="J281">
            <v>274222</v>
          </cell>
          <cell r="K281">
            <v>117419</v>
          </cell>
          <cell r="L281">
            <v>8466</v>
          </cell>
          <cell r="M281">
            <v>16579</v>
          </cell>
          <cell r="N281">
            <v>0</v>
          </cell>
          <cell r="O281">
            <v>0</v>
          </cell>
          <cell r="P281">
            <v>125346</v>
          </cell>
          <cell r="Q281">
            <v>0</v>
          </cell>
          <cell r="R281">
            <v>0</v>
          </cell>
          <cell r="S281">
            <v>21449</v>
          </cell>
          <cell r="T281">
            <v>0</v>
          </cell>
          <cell r="U281">
            <v>102000</v>
          </cell>
          <cell r="V281">
            <v>533.48911081288293</v>
          </cell>
          <cell r="W281">
            <v>0</v>
          </cell>
          <cell r="X281">
            <v>0</v>
          </cell>
          <cell r="Y281">
            <v>0</v>
          </cell>
          <cell r="Z281">
            <v>0</v>
          </cell>
          <cell r="AA281">
            <v>0</v>
          </cell>
          <cell r="AB281">
            <v>1415</v>
          </cell>
          <cell r="AC281">
            <v>295</v>
          </cell>
          <cell r="AD281">
            <v>0</v>
          </cell>
          <cell r="AE281">
            <v>0</v>
          </cell>
          <cell r="AG281">
            <v>0</v>
          </cell>
          <cell r="AI281">
            <v>201537</v>
          </cell>
          <cell r="AJ281">
            <v>0</v>
          </cell>
          <cell r="AK281">
            <v>0</v>
          </cell>
          <cell r="AM281">
            <v>0</v>
          </cell>
          <cell r="AN281">
            <v>0</v>
          </cell>
          <cell r="AO281">
            <v>12327</v>
          </cell>
          <cell r="AP281">
            <v>0</v>
          </cell>
          <cell r="AQ281">
            <v>4323</v>
          </cell>
          <cell r="AR281">
            <v>225</v>
          </cell>
          <cell r="AS281">
            <v>0</v>
          </cell>
          <cell r="AT281">
            <v>0</v>
          </cell>
          <cell r="AU281">
            <v>4367</v>
          </cell>
          <cell r="AV281">
            <v>200000</v>
          </cell>
          <cell r="AW281">
            <v>0</v>
          </cell>
          <cell r="AX281">
            <v>0</v>
          </cell>
          <cell r="AY281">
            <v>66090.150000000009</v>
          </cell>
          <cell r="AZ281">
            <v>0</v>
          </cell>
          <cell r="BA281">
            <v>0</v>
          </cell>
          <cell r="BB281">
            <v>0</v>
          </cell>
          <cell r="BC281">
            <v>0</v>
          </cell>
          <cell r="BD281">
            <v>0</v>
          </cell>
          <cell r="BE281">
            <v>3094</v>
          </cell>
          <cell r="BF281">
            <v>0</v>
          </cell>
        </row>
        <row r="282">
          <cell r="A282">
            <v>138</v>
          </cell>
          <cell r="B282" t="str">
            <v>EMPORIA</v>
          </cell>
          <cell r="C282">
            <v>3427750</v>
          </cell>
          <cell r="D282">
            <v>1191848.9654946225</v>
          </cell>
          <cell r="E282">
            <v>70546</v>
          </cell>
          <cell r="F282">
            <v>83366</v>
          </cell>
          <cell r="G282">
            <v>34790</v>
          </cell>
          <cell r="H282">
            <v>441116</v>
          </cell>
          <cell r="I282">
            <v>252723</v>
          </cell>
          <cell r="J282">
            <v>502820</v>
          </cell>
          <cell r="K282">
            <v>215963</v>
          </cell>
          <cell r="L282">
            <v>15098</v>
          </cell>
          <cell r="M282">
            <v>50193</v>
          </cell>
          <cell r="N282">
            <v>0</v>
          </cell>
          <cell r="O282">
            <v>0</v>
          </cell>
          <cell r="P282">
            <v>238423</v>
          </cell>
          <cell r="Q282">
            <v>0</v>
          </cell>
          <cell r="R282">
            <v>124939</v>
          </cell>
          <cell r="S282">
            <v>360117</v>
          </cell>
          <cell r="T282">
            <v>7500</v>
          </cell>
          <cell r="U282">
            <v>0</v>
          </cell>
          <cell r="V282">
            <v>0</v>
          </cell>
          <cell r="W282">
            <v>0</v>
          </cell>
          <cell r="X282">
            <v>0</v>
          </cell>
          <cell r="Y282">
            <v>0</v>
          </cell>
          <cell r="Z282">
            <v>0</v>
          </cell>
          <cell r="AA282">
            <v>0</v>
          </cell>
          <cell r="AB282">
            <v>0</v>
          </cell>
          <cell r="AC282">
            <v>0</v>
          </cell>
          <cell r="AD282">
            <v>0</v>
          </cell>
          <cell r="AE282">
            <v>0</v>
          </cell>
          <cell r="AG282">
            <v>0</v>
          </cell>
          <cell r="AI282">
            <v>0</v>
          </cell>
          <cell r="AJ282">
            <v>0</v>
          </cell>
          <cell r="AK282">
            <v>0</v>
          </cell>
          <cell r="AM282">
            <v>13836</v>
          </cell>
          <cell r="AN282">
            <v>0</v>
          </cell>
          <cell r="AO282">
            <v>206970</v>
          </cell>
          <cell r="AP282">
            <v>0</v>
          </cell>
          <cell r="AQ282">
            <v>27629</v>
          </cell>
          <cell r="AR282">
            <v>0</v>
          </cell>
          <cell r="AS282">
            <v>248247.00000000003</v>
          </cell>
          <cell r="AT282">
            <v>0</v>
          </cell>
          <cell r="AU282">
            <v>25184</v>
          </cell>
          <cell r="AV282">
            <v>265383</v>
          </cell>
          <cell r="AW282">
            <v>0</v>
          </cell>
          <cell r="AX282">
            <v>0</v>
          </cell>
          <cell r="AY282">
            <v>0</v>
          </cell>
          <cell r="AZ282">
            <v>0</v>
          </cell>
          <cell r="BA282">
            <v>0</v>
          </cell>
          <cell r="BB282">
            <v>0</v>
          </cell>
          <cell r="BC282">
            <v>0</v>
          </cell>
          <cell r="BD282">
            <v>0</v>
          </cell>
          <cell r="BE282">
            <v>0</v>
          </cell>
          <cell r="BF282">
            <v>0</v>
          </cell>
        </row>
        <row r="283">
          <cell r="A283">
            <v>139</v>
          </cell>
          <cell r="B283" t="str">
            <v>SALEM</v>
          </cell>
          <cell r="C283">
            <v>11556109</v>
          </cell>
          <cell r="D283">
            <v>4330680.3187906342</v>
          </cell>
          <cell r="E283">
            <v>250798</v>
          </cell>
          <cell r="F283">
            <v>172691</v>
          </cell>
          <cell r="G283">
            <v>121350</v>
          </cell>
          <cell r="H283">
            <v>1276511</v>
          </cell>
          <cell r="I283">
            <v>284706</v>
          </cell>
          <cell r="J283">
            <v>1607890</v>
          </cell>
          <cell r="K283">
            <v>690763</v>
          </cell>
          <cell r="L283">
            <v>49007</v>
          </cell>
          <cell r="M283">
            <v>123203</v>
          </cell>
          <cell r="N283">
            <v>24260</v>
          </cell>
          <cell r="O283">
            <v>0</v>
          </cell>
          <cell r="P283">
            <v>742182</v>
          </cell>
          <cell r="Q283">
            <v>0</v>
          </cell>
          <cell r="R283">
            <v>214184</v>
          </cell>
          <cell r="S283">
            <v>278772</v>
          </cell>
          <cell r="T283">
            <v>15000</v>
          </cell>
          <cell r="U283">
            <v>206000</v>
          </cell>
          <cell r="V283">
            <v>19447.572995807335</v>
          </cell>
          <cell r="W283">
            <v>0</v>
          </cell>
          <cell r="X283">
            <v>0</v>
          </cell>
          <cell r="Y283">
            <v>0</v>
          </cell>
          <cell r="Z283">
            <v>38462</v>
          </cell>
          <cell r="AA283">
            <v>0</v>
          </cell>
          <cell r="AB283">
            <v>18853</v>
          </cell>
          <cell r="AC283">
            <v>5904</v>
          </cell>
          <cell r="AD283">
            <v>5704</v>
          </cell>
          <cell r="AE283">
            <v>0</v>
          </cell>
          <cell r="AG283">
            <v>0</v>
          </cell>
          <cell r="AI283">
            <v>363083</v>
          </cell>
          <cell r="AJ283">
            <v>0</v>
          </cell>
          <cell r="AK283">
            <v>0</v>
          </cell>
          <cell r="AM283">
            <v>176945</v>
          </cell>
          <cell r="AN283">
            <v>0</v>
          </cell>
          <cell r="AO283">
            <v>160219</v>
          </cell>
          <cell r="AP283">
            <v>0</v>
          </cell>
          <cell r="AQ283">
            <v>99467</v>
          </cell>
          <cell r="AR283">
            <v>675</v>
          </cell>
          <cell r="AS283">
            <v>236850.00000000003</v>
          </cell>
          <cell r="AT283">
            <v>0</v>
          </cell>
          <cell r="AU283">
            <v>43441</v>
          </cell>
          <cell r="AV283">
            <v>943467</v>
          </cell>
          <cell r="AW283">
            <v>0</v>
          </cell>
          <cell r="AX283">
            <v>8386</v>
          </cell>
          <cell r="AY283">
            <v>501764.55000000005</v>
          </cell>
          <cell r="AZ283">
            <v>7862</v>
          </cell>
          <cell r="BA283">
            <v>0</v>
          </cell>
          <cell r="BB283">
            <v>0</v>
          </cell>
          <cell r="BC283">
            <v>0</v>
          </cell>
          <cell r="BD283">
            <v>0</v>
          </cell>
          <cell r="BE283">
            <v>6399</v>
          </cell>
          <cell r="BF283">
            <v>0</v>
          </cell>
        </row>
        <row r="284">
          <cell r="A284">
            <v>140</v>
          </cell>
          <cell r="B284" t="str">
            <v>BEDFORD CITY</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G284">
            <v>0</v>
          </cell>
          <cell r="AI284">
            <v>0</v>
          </cell>
          <cell r="AJ284">
            <v>0</v>
          </cell>
          <cell r="AK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row>
        <row r="285">
          <cell r="A285">
            <v>142</v>
          </cell>
          <cell r="B285" t="str">
            <v>POQUOSON</v>
          </cell>
          <cell r="C285">
            <v>6427502</v>
          </cell>
          <cell r="D285">
            <v>2522697.6862702556</v>
          </cell>
          <cell r="E285">
            <v>140010</v>
          </cell>
          <cell r="F285">
            <v>102920</v>
          </cell>
          <cell r="G285">
            <v>67745</v>
          </cell>
          <cell r="H285">
            <v>866353</v>
          </cell>
          <cell r="I285">
            <v>69048</v>
          </cell>
          <cell r="J285">
            <v>905436</v>
          </cell>
          <cell r="K285">
            <v>388230</v>
          </cell>
          <cell r="L285">
            <v>27359</v>
          </cell>
          <cell r="M285">
            <v>3615</v>
          </cell>
          <cell r="N285">
            <v>35348</v>
          </cell>
          <cell r="O285">
            <v>0</v>
          </cell>
          <cell r="P285">
            <v>415640</v>
          </cell>
          <cell r="Q285">
            <v>0</v>
          </cell>
          <cell r="R285">
            <v>86766</v>
          </cell>
          <cell r="S285">
            <v>24006</v>
          </cell>
          <cell r="T285">
            <v>7500</v>
          </cell>
          <cell r="U285">
            <v>154000</v>
          </cell>
          <cell r="V285">
            <v>3188.024311688227</v>
          </cell>
          <cell r="W285">
            <v>0</v>
          </cell>
          <cell r="X285">
            <v>0</v>
          </cell>
          <cell r="Y285">
            <v>0</v>
          </cell>
          <cell r="Z285">
            <v>0</v>
          </cell>
          <cell r="AA285">
            <v>0</v>
          </cell>
          <cell r="AB285">
            <v>5914</v>
          </cell>
          <cell r="AC285">
            <v>7728</v>
          </cell>
          <cell r="AD285">
            <v>0</v>
          </cell>
          <cell r="AE285">
            <v>0</v>
          </cell>
          <cell r="AG285">
            <v>0</v>
          </cell>
          <cell r="AI285">
            <v>119758</v>
          </cell>
          <cell r="AJ285">
            <v>0</v>
          </cell>
          <cell r="AK285">
            <v>0</v>
          </cell>
          <cell r="AM285">
            <v>28</v>
          </cell>
          <cell r="AN285">
            <v>0</v>
          </cell>
          <cell r="AO285">
            <v>13797</v>
          </cell>
          <cell r="AP285">
            <v>0</v>
          </cell>
          <cell r="AQ285">
            <v>20147</v>
          </cell>
          <cell r="AR285">
            <v>1351</v>
          </cell>
          <cell r="AS285">
            <v>0</v>
          </cell>
          <cell r="AT285">
            <v>0</v>
          </cell>
          <cell r="AU285">
            <v>9045</v>
          </cell>
          <cell r="AV285">
            <v>526700</v>
          </cell>
          <cell r="AW285">
            <v>0</v>
          </cell>
          <cell r="AX285">
            <v>8386</v>
          </cell>
          <cell r="AY285">
            <v>268141.65000000002</v>
          </cell>
          <cell r="AZ285">
            <v>10550</v>
          </cell>
          <cell r="BA285">
            <v>0</v>
          </cell>
          <cell r="BB285">
            <v>0</v>
          </cell>
          <cell r="BC285">
            <v>0</v>
          </cell>
          <cell r="BD285">
            <v>0</v>
          </cell>
          <cell r="BE285">
            <v>3758</v>
          </cell>
          <cell r="BF285">
            <v>0</v>
          </cell>
        </row>
        <row r="286">
          <cell r="A286">
            <v>143</v>
          </cell>
          <cell r="B286" t="str">
            <v>MANASSAS CITY</v>
          </cell>
          <cell r="C286">
            <v>26018988</v>
          </cell>
          <cell r="D286">
            <v>8701779.0061381571</v>
          </cell>
          <cell r="E286">
            <v>504721</v>
          </cell>
          <cell r="F286">
            <v>112713</v>
          </cell>
          <cell r="G286">
            <v>272391</v>
          </cell>
          <cell r="H286">
            <v>2385768</v>
          </cell>
          <cell r="I286">
            <v>1343169</v>
          </cell>
          <cell r="J286">
            <v>3475332</v>
          </cell>
          <cell r="K286">
            <v>1493453</v>
          </cell>
          <cell r="L286">
            <v>103321</v>
          </cell>
          <cell r="M286">
            <v>2470331</v>
          </cell>
          <cell r="N286">
            <v>46311</v>
          </cell>
          <cell r="O286">
            <v>51215</v>
          </cell>
          <cell r="P286">
            <v>1756670</v>
          </cell>
          <cell r="Q286">
            <v>0</v>
          </cell>
          <cell r="R286">
            <v>1486797</v>
          </cell>
          <cell r="S286">
            <v>1725833</v>
          </cell>
          <cell r="T286">
            <v>107500</v>
          </cell>
          <cell r="U286">
            <v>284000</v>
          </cell>
          <cell r="V286">
            <v>42573.76372448758</v>
          </cell>
          <cell r="W286">
            <v>0</v>
          </cell>
          <cell r="X286">
            <v>0</v>
          </cell>
          <cell r="Y286">
            <v>0</v>
          </cell>
          <cell r="Z286">
            <v>0</v>
          </cell>
          <cell r="AA286">
            <v>0</v>
          </cell>
          <cell r="AB286">
            <v>38814</v>
          </cell>
          <cell r="AC286">
            <v>29333</v>
          </cell>
          <cell r="AD286">
            <v>0</v>
          </cell>
          <cell r="AE286">
            <v>0</v>
          </cell>
          <cell r="AG286">
            <v>0</v>
          </cell>
          <cell r="AI286">
            <v>1677125</v>
          </cell>
          <cell r="AJ286">
            <v>0</v>
          </cell>
          <cell r="AK286">
            <v>0</v>
          </cell>
          <cell r="AM286">
            <v>52085</v>
          </cell>
          <cell r="AN286">
            <v>0</v>
          </cell>
          <cell r="AO286">
            <v>991887</v>
          </cell>
          <cell r="AP286">
            <v>0</v>
          </cell>
          <cell r="AQ286">
            <v>339237</v>
          </cell>
          <cell r="AR286">
            <v>11706</v>
          </cell>
          <cell r="AS286">
            <v>1504503</v>
          </cell>
          <cell r="AT286">
            <v>19132.3</v>
          </cell>
          <cell r="AU286">
            <v>151315</v>
          </cell>
          <cell r="AV286">
            <v>1898691</v>
          </cell>
          <cell r="AW286">
            <v>0</v>
          </cell>
          <cell r="AX286">
            <v>25159</v>
          </cell>
          <cell r="AY286">
            <v>1753083.1500000001</v>
          </cell>
          <cell r="AZ286">
            <v>15579</v>
          </cell>
          <cell r="BA286">
            <v>0</v>
          </cell>
          <cell r="BB286">
            <v>0</v>
          </cell>
          <cell r="BC286">
            <v>0</v>
          </cell>
          <cell r="BD286">
            <v>0</v>
          </cell>
          <cell r="BE286">
            <v>21362</v>
          </cell>
          <cell r="BF286">
            <v>0</v>
          </cell>
        </row>
        <row r="287">
          <cell r="A287">
            <v>144</v>
          </cell>
          <cell r="B287" t="str">
            <v>MANASSAS PARK</v>
          </cell>
          <cell r="C287">
            <v>13834700</v>
          </cell>
          <cell r="D287">
            <v>3690887.1189510887</v>
          </cell>
          <cell r="E287">
            <v>259841</v>
          </cell>
          <cell r="F287">
            <v>62863</v>
          </cell>
          <cell r="G287">
            <v>140232</v>
          </cell>
          <cell r="H287">
            <v>1266928</v>
          </cell>
          <cell r="I287">
            <v>664895</v>
          </cell>
          <cell r="J287">
            <v>1791591</v>
          </cell>
          <cell r="K287">
            <v>768861</v>
          </cell>
          <cell r="L287">
            <v>53192</v>
          </cell>
          <cell r="M287">
            <v>1318996</v>
          </cell>
          <cell r="N287">
            <v>177289</v>
          </cell>
          <cell r="O287">
            <v>0</v>
          </cell>
          <cell r="P287">
            <v>913766</v>
          </cell>
          <cell r="Q287">
            <v>0</v>
          </cell>
          <cell r="R287">
            <v>476960</v>
          </cell>
          <cell r="S287">
            <v>1001890</v>
          </cell>
          <cell r="T287">
            <v>30000</v>
          </cell>
          <cell r="U287">
            <v>154000</v>
          </cell>
          <cell r="V287">
            <v>26280.897999880548</v>
          </cell>
          <cell r="W287">
            <v>0</v>
          </cell>
          <cell r="X287">
            <v>0</v>
          </cell>
          <cell r="Y287">
            <v>0</v>
          </cell>
          <cell r="Z287">
            <v>0</v>
          </cell>
          <cell r="AA287">
            <v>0</v>
          </cell>
          <cell r="AB287">
            <v>21977</v>
          </cell>
          <cell r="AC287">
            <v>6107</v>
          </cell>
          <cell r="AD287">
            <v>0</v>
          </cell>
          <cell r="AE287">
            <v>0</v>
          </cell>
          <cell r="AG287">
            <v>0</v>
          </cell>
          <cell r="AI287">
            <v>14162</v>
          </cell>
          <cell r="AJ287">
            <v>0</v>
          </cell>
          <cell r="AK287">
            <v>0</v>
          </cell>
          <cell r="AM287">
            <v>9663</v>
          </cell>
          <cell r="AN287">
            <v>0</v>
          </cell>
          <cell r="AO287">
            <v>575816</v>
          </cell>
          <cell r="AP287">
            <v>0</v>
          </cell>
          <cell r="AQ287">
            <v>169716</v>
          </cell>
          <cell r="AR287">
            <v>5853</v>
          </cell>
          <cell r="AS287">
            <v>715477</v>
          </cell>
          <cell r="AT287">
            <v>7191.36</v>
          </cell>
          <cell r="AU287">
            <v>82937</v>
          </cell>
          <cell r="AV287">
            <v>977486</v>
          </cell>
          <cell r="AW287">
            <v>0</v>
          </cell>
          <cell r="AX287">
            <v>8386</v>
          </cell>
          <cell r="AY287">
            <v>1095455.55</v>
          </cell>
          <cell r="AZ287">
            <v>6734</v>
          </cell>
          <cell r="BA287">
            <v>0</v>
          </cell>
          <cell r="BB287">
            <v>0</v>
          </cell>
          <cell r="BC287">
            <v>0</v>
          </cell>
          <cell r="BD287">
            <v>0</v>
          </cell>
          <cell r="BE287">
            <v>6123</v>
          </cell>
          <cell r="BF287">
            <v>0</v>
          </cell>
        </row>
        <row r="288">
          <cell r="A288">
            <v>202</v>
          </cell>
          <cell r="B288" t="str">
            <v>COLONIAL BEACH</v>
          </cell>
          <cell r="C288">
            <v>2012723</v>
          </cell>
          <cell r="D288">
            <v>673310.87132574618</v>
          </cell>
          <cell r="E288">
            <v>40278</v>
          </cell>
          <cell r="F288">
            <v>95195</v>
          </cell>
          <cell r="G288">
            <v>19489</v>
          </cell>
          <cell r="H288">
            <v>437746</v>
          </cell>
          <cell r="I288">
            <v>102316</v>
          </cell>
          <cell r="J288">
            <v>330558</v>
          </cell>
          <cell r="K288">
            <v>141668</v>
          </cell>
          <cell r="L288">
            <v>10119</v>
          </cell>
          <cell r="M288">
            <v>7673</v>
          </cell>
          <cell r="N288">
            <v>0</v>
          </cell>
          <cell r="O288">
            <v>0</v>
          </cell>
          <cell r="P288">
            <v>149243</v>
          </cell>
          <cell r="Q288">
            <v>0</v>
          </cell>
          <cell r="R288">
            <v>112548</v>
          </cell>
          <cell r="S288">
            <v>164577</v>
          </cell>
          <cell r="T288">
            <v>7500</v>
          </cell>
          <cell r="U288">
            <v>102000</v>
          </cell>
          <cell r="V288">
            <v>0</v>
          </cell>
          <cell r="W288">
            <v>0</v>
          </cell>
          <cell r="X288">
            <v>0</v>
          </cell>
          <cell r="Y288">
            <v>0</v>
          </cell>
          <cell r="Z288">
            <v>0</v>
          </cell>
          <cell r="AA288">
            <v>0</v>
          </cell>
          <cell r="AB288">
            <v>4049</v>
          </cell>
          <cell r="AC288">
            <v>3443</v>
          </cell>
          <cell r="AD288">
            <v>0</v>
          </cell>
          <cell r="AE288">
            <v>0</v>
          </cell>
          <cell r="AG288">
            <v>0</v>
          </cell>
          <cell r="AI288">
            <v>0</v>
          </cell>
          <cell r="AJ288">
            <v>0</v>
          </cell>
          <cell r="AK288">
            <v>0</v>
          </cell>
          <cell r="AM288">
            <v>0</v>
          </cell>
          <cell r="AN288">
            <v>0</v>
          </cell>
          <cell r="AO288">
            <v>94587</v>
          </cell>
          <cell r="AP288">
            <v>0</v>
          </cell>
          <cell r="AQ288">
            <v>9503</v>
          </cell>
          <cell r="AR288">
            <v>2927</v>
          </cell>
          <cell r="AS288">
            <v>121473</v>
          </cell>
          <cell r="AT288">
            <v>1317.58</v>
          </cell>
          <cell r="AU288">
            <v>14400</v>
          </cell>
          <cell r="AV288">
            <v>200000</v>
          </cell>
          <cell r="AW288">
            <v>0</v>
          </cell>
          <cell r="AX288">
            <v>8386</v>
          </cell>
          <cell r="AY288">
            <v>134106</v>
          </cell>
          <cell r="AZ288">
            <v>2598</v>
          </cell>
          <cell r="BA288">
            <v>0</v>
          </cell>
          <cell r="BB288">
            <v>0</v>
          </cell>
          <cell r="BC288">
            <v>0</v>
          </cell>
          <cell r="BD288">
            <v>0</v>
          </cell>
          <cell r="BE288">
            <v>3353</v>
          </cell>
          <cell r="BF288">
            <v>0</v>
          </cell>
        </row>
        <row r="289">
          <cell r="A289">
            <v>207</v>
          </cell>
          <cell r="B289" t="str">
            <v>WEST POINT</v>
          </cell>
          <cell r="C289">
            <v>3199997</v>
          </cell>
          <cell r="D289">
            <v>830055.27621709858</v>
          </cell>
          <cell r="E289">
            <v>62938</v>
          </cell>
          <cell r="F289">
            <v>145238</v>
          </cell>
          <cell r="G289">
            <v>31039</v>
          </cell>
          <cell r="H289">
            <v>327370</v>
          </cell>
          <cell r="I289">
            <v>56807</v>
          </cell>
          <cell r="J289">
            <v>444498</v>
          </cell>
          <cell r="K289">
            <v>190332</v>
          </cell>
          <cell r="L289">
            <v>13470</v>
          </cell>
          <cell r="M289">
            <v>7420</v>
          </cell>
          <cell r="N289">
            <v>8453</v>
          </cell>
          <cell r="O289">
            <v>0</v>
          </cell>
          <cell r="P289">
            <v>203897</v>
          </cell>
          <cell r="Q289">
            <v>0</v>
          </cell>
          <cell r="R289">
            <v>5654</v>
          </cell>
          <cell r="S289">
            <v>48575</v>
          </cell>
          <cell r="T289">
            <v>0</v>
          </cell>
          <cell r="U289">
            <v>102000</v>
          </cell>
          <cell r="V289">
            <v>4859.2903551637146</v>
          </cell>
          <cell r="W289">
            <v>0</v>
          </cell>
          <cell r="X289">
            <v>0</v>
          </cell>
          <cell r="Y289">
            <v>0</v>
          </cell>
          <cell r="Z289">
            <v>0</v>
          </cell>
          <cell r="AA289">
            <v>0</v>
          </cell>
          <cell r="AB289">
            <v>2967</v>
          </cell>
          <cell r="AC289">
            <v>1169</v>
          </cell>
          <cell r="AD289">
            <v>0</v>
          </cell>
          <cell r="AE289">
            <v>0</v>
          </cell>
          <cell r="AG289">
            <v>0</v>
          </cell>
          <cell r="AI289">
            <v>0</v>
          </cell>
          <cell r="AJ289">
            <v>0</v>
          </cell>
          <cell r="AK289">
            <v>0</v>
          </cell>
          <cell r="AM289">
            <v>0</v>
          </cell>
          <cell r="AN289">
            <v>0</v>
          </cell>
          <cell r="AO289">
            <v>27918</v>
          </cell>
          <cell r="AP289">
            <v>0</v>
          </cell>
          <cell r="AQ289">
            <v>5251</v>
          </cell>
          <cell r="AR289">
            <v>0</v>
          </cell>
          <cell r="AS289">
            <v>109179</v>
          </cell>
          <cell r="AT289">
            <v>4286.26</v>
          </cell>
          <cell r="AU289">
            <v>10610</v>
          </cell>
          <cell r="AV289">
            <v>236764</v>
          </cell>
          <cell r="AW289">
            <v>0</v>
          </cell>
          <cell r="AX289">
            <v>8386</v>
          </cell>
          <cell r="AY289">
            <v>86108.400000000009</v>
          </cell>
          <cell r="AZ289">
            <v>2901</v>
          </cell>
          <cell r="BA289">
            <v>0</v>
          </cell>
          <cell r="BB289">
            <v>0</v>
          </cell>
          <cell r="BC289">
            <v>0</v>
          </cell>
          <cell r="BD289">
            <v>0</v>
          </cell>
          <cell r="BE289">
            <v>3174</v>
          </cell>
          <cell r="BF289">
            <v>0</v>
          </cell>
        </row>
        <row r="291">
          <cell r="C291">
            <v>3536907242</v>
          </cell>
          <cell r="D291">
            <v>1563000000.0000005</v>
          </cell>
          <cell r="E291">
            <v>73119307</v>
          </cell>
          <cell r="F291">
            <v>60443307</v>
          </cell>
          <cell r="G291">
            <v>36523788</v>
          </cell>
          <cell r="H291">
            <v>419818073</v>
          </cell>
          <cell r="I291">
            <v>118181833</v>
          </cell>
          <cell r="J291">
            <v>489390727</v>
          </cell>
          <cell r="K291">
            <v>209927966</v>
          </cell>
          <cell r="L291">
            <v>14858510</v>
          </cell>
          <cell r="M291">
            <v>82592805</v>
          </cell>
          <cell r="N291">
            <v>18651839</v>
          </cell>
          <cell r="AQ291">
            <v>27192313</v>
          </cell>
          <cell r="AU291">
            <v>15248151</v>
          </cell>
          <cell r="BB291">
            <v>0</v>
          </cell>
          <cell r="BC291">
            <v>0</v>
          </cell>
          <cell r="BD291">
            <v>0</v>
          </cell>
        </row>
      </sheetData>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49"/>
  <sheetViews>
    <sheetView tabSelected="1" zoomScale="80" zoomScaleNormal="80" workbookViewId="0">
      <pane ySplit="8" topLeftCell="A9" activePane="bottomLeft" state="frozen"/>
      <selection activeCell="D40" sqref="D40"/>
      <selection pane="bottomLeft" activeCell="M6" sqref="M6"/>
    </sheetView>
  </sheetViews>
  <sheetFormatPr defaultRowHeight="12.75" x14ac:dyDescent="0.2"/>
  <cols>
    <col min="1" max="1" width="8.85546875" style="1" customWidth="1"/>
    <col min="2" max="2" width="21.5703125" style="1" customWidth="1"/>
    <col min="3" max="3" width="14" style="1" hidden="1" customWidth="1"/>
    <col min="4" max="4" width="11" style="1" hidden="1" customWidth="1"/>
    <col min="5" max="5" width="14.28515625" style="1" hidden="1" customWidth="1"/>
    <col min="6" max="6" width="23" style="2" customWidth="1"/>
    <col min="7" max="7" width="17.5703125" style="1" customWidth="1"/>
    <col min="8" max="8" width="24.140625" style="35" customWidth="1"/>
    <col min="9" max="9" width="9.140625" style="1"/>
    <col min="10" max="10" width="10.28515625" style="1" hidden="1" customWidth="1"/>
    <col min="11" max="11" width="9.140625" style="1"/>
    <col min="12" max="12" width="18.28515625" style="1" customWidth="1"/>
    <col min="13" max="16384" width="9.140625" style="1"/>
  </cols>
  <sheetData>
    <row r="1" spans="1:14" ht="60.75" customHeight="1" thickBot="1" x14ac:dyDescent="0.25">
      <c r="A1" s="74" t="s">
        <v>179</v>
      </c>
      <c r="B1" s="75"/>
      <c r="C1" s="75"/>
      <c r="D1" s="75"/>
      <c r="E1" s="75"/>
      <c r="F1" s="75"/>
      <c r="G1" s="75"/>
      <c r="H1" s="76"/>
      <c r="I1" s="49"/>
      <c r="J1" s="49"/>
      <c r="K1" s="49"/>
    </row>
    <row r="2" spans="1:14" ht="7.5" customHeight="1" x14ac:dyDescent="0.2">
      <c r="A2" s="46"/>
      <c r="B2" s="46"/>
      <c r="C2" s="46"/>
      <c r="D2" s="46"/>
      <c r="E2" s="46"/>
      <c r="F2" s="46"/>
      <c r="G2" s="42"/>
      <c r="H2" s="47"/>
      <c r="I2" s="49"/>
      <c r="J2" s="49"/>
      <c r="K2" s="49"/>
    </row>
    <row r="3" spans="1:14" s="40" customFormat="1" ht="39.75" customHeight="1" x14ac:dyDescent="0.25">
      <c r="A3" s="77" t="s">
        <v>180</v>
      </c>
      <c r="B3" s="77"/>
      <c r="C3" s="77"/>
      <c r="D3" s="77"/>
      <c r="E3" s="77"/>
      <c r="F3" s="77"/>
      <c r="G3" s="77"/>
      <c r="H3" s="77"/>
      <c r="I3" s="50"/>
      <c r="J3" s="50"/>
      <c r="K3" s="50"/>
    </row>
    <row r="4" spans="1:14" ht="7.5" customHeight="1" x14ac:dyDescent="0.2">
      <c r="A4" s="42"/>
      <c r="B4" s="48"/>
      <c r="C4" s="48"/>
      <c r="D4" s="48"/>
      <c r="E4" s="48"/>
      <c r="F4" s="48"/>
      <c r="G4" s="42"/>
      <c r="H4" s="47"/>
      <c r="I4" s="49"/>
      <c r="J4" s="49"/>
      <c r="K4" s="49"/>
    </row>
    <row r="5" spans="1:14" x14ac:dyDescent="0.2">
      <c r="A5" s="47" t="s">
        <v>154</v>
      </c>
      <c r="B5" s="48"/>
      <c r="C5" s="48"/>
      <c r="D5" s="48"/>
      <c r="E5" s="48"/>
      <c r="F5" s="48"/>
      <c r="G5" s="42"/>
      <c r="H5" s="47"/>
      <c r="I5" s="49"/>
      <c r="J5" s="49"/>
      <c r="K5" s="49"/>
    </row>
    <row r="6" spans="1:14" ht="74.25" customHeight="1" thickBot="1" x14ac:dyDescent="0.25">
      <c r="A6" s="77" t="s">
        <v>153</v>
      </c>
      <c r="B6" s="77"/>
      <c r="C6" s="77"/>
      <c r="D6" s="77"/>
      <c r="E6" s="77"/>
      <c r="F6" s="77"/>
      <c r="G6" s="77"/>
      <c r="H6" s="77"/>
      <c r="I6" s="49"/>
      <c r="J6" s="49"/>
      <c r="K6" s="49"/>
    </row>
    <row r="7" spans="1:14" ht="39" thickBot="1" x14ac:dyDescent="0.25">
      <c r="A7" s="42"/>
      <c r="B7" s="43"/>
      <c r="C7" s="44" t="s">
        <v>139</v>
      </c>
      <c r="D7" s="45"/>
      <c r="E7" s="42"/>
      <c r="F7" s="42"/>
      <c r="G7" s="42"/>
      <c r="H7" s="41" t="s">
        <v>181</v>
      </c>
      <c r="I7" s="49"/>
      <c r="J7" s="49"/>
      <c r="K7" s="49"/>
    </row>
    <row r="8" spans="1:14" s="13" customFormat="1" ht="42.75" customHeight="1" thickBot="1" x14ac:dyDescent="0.25">
      <c r="A8" s="37" t="s">
        <v>138</v>
      </c>
      <c r="B8" s="37" t="s">
        <v>150</v>
      </c>
      <c r="C8" s="38" t="s">
        <v>137</v>
      </c>
      <c r="D8" s="38" t="s">
        <v>136</v>
      </c>
      <c r="E8" s="37" t="s">
        <v>151</v>
      </c>
      <c r="F8" s="39" t="s">
        <v>182</v>
      </c>
      <c r="G8" s="39" t="s">
        <v>183</v>
      </c>
      <c r="H8" s="36" t="s">
        <v>152</v>
      </c>
      <c r="I8" s="51"/>
      <c r="J8" s="61" t="s">
        <v>159</v>
      </c>
      <c r="K8" s="51"/>
    </row>
    <row r="9" spans="1:14" s="3" customFormat="1" ht="15" customHeight="1" x14ac:dyDescent="0.2">
      <c r="A9" s="12">
        <v>1</v>
      </c>
      <c r="B9" s="11" t="s">
        <v>135</v>
      </c>
      <c r="C9" s="10">
        <v>4852.95</v>
      </c>
      <c r="D9" s="10">
        <v>4852.95</v>
      </c>
      <c r="E9" s="15">
        <v>0.37190000000000001</v>
      </c>
      <c r="F9" s="64">
        <f>VLOOKUP(A9, 'FY22 Chpt 552 DABS-Dist Sum'!$A$7:$Z$142, 26, FALSE)</f>
        <v>30540761.039566267</v>
      </c>
      <c r="G9" s="65">
        <f>VLOOKUP(A9,[3]ADM!$A$157:$G$292,6,FALSE)</f>
        <v>4675.75</v>
      </c>
      <c r="H9" s="66">
        <f>ROUND(F9/G9, 0)</f>
        <v>6532</v>
      </c>
      <c r="I9" s="52"/>
      <c r="J9" s="60">
        <v>182</v>
      </c>
      <c r="K9" s="52"/>
      <c r="L9" s="56"/>
      <c r="M9" s="56"/>
      <c r="N9" s="73"/>
    </row>
    <row r="10" spans="1:14" s="3" customFormat="1" ht="15" customHeight="1" x14ac:dyDescent="0.2">
      <c r="A10" s="9">
        <v>2</v>
      </c>
      <c r="B10" s="8" t="s">
        <v>134</v>
      </c>
      <c r="C10" s="7">
        <v>12577.2</v>
      </c>
      <c r="D10" s="7">
        <v>12577.2</v>
      </c>
      <c r="E10" s="14">
        <v>0.6502</v>
      </c>
      <c r="F10" s="64">
        <f>VLOOKUP(A10, 'FY22 Chpt 552 DABS-Dist Sum'!$A$7:$Z$142, 26, FALSE)</f>
        <v>52498663.463500291</v>
      </c>
      <c r="G10" s="65">
        <f>VLOOKUP(A10,[3]ADM!$A$157:$G$292,6,FALSE)</f>
        <v>13335.900000000001</v>
      </c>
      <c r="H10" s="67">
        <f t="shared" ref="H10:H73" si="0">ROUND(F10/G10, 0)</f>
        <v>3937</v>
      </c>
      <c r="I10" s="52"/>
      <c r="J10" s="60">
        <v>192</v>
      </c>
      <c r="K10" s="52"/>
      <c r="L10" s="56"/>
      <c r="M10" s="56"/>
      <c r="N10" s="73"/>
    </row>
    <row r="11" spans="1:14" s="3" customFormat="1" ht="15" customHeight="1" x14ac:dyDescent="0.2">
      <c r="A11" s="9">
        <v>3</v>
      </c>
      <c r="B11" s="8" t="s">
        <v>133</v>
      </c>
      <c r="C11" s="7">
        <v>2609.3000000000002</v>
      </c>
      <c r="D11" s="7">
        <v>2609.3000000000002</v>
      </c>
      <c r="E11" s="14">
        <v>0.22969999999999999</v>
      </c>
      <c r="F11" s="64">
        <f>VLOOKUP(A11, 'FY22 Chpt 552 DABS-Dist Sum'!$A$7:$Z$142, 26, FALSE)</f>
        <v>12282311.507554753</v>
      </c>
      <c r="G11" s="68">
        <f>VLOOKUP(A11,[3]ADM!$A$157:$G$292,6,FALSE)</f>
        <v>1770.6999999999998</v>
      </c>
      <c r="H11" s="67">
        <f t="shared" si="0"/>
        <v>6936</v>
      </c>
      <c r="I11" s="52"/>
      <c r="J11" s="60">
        <v>15</v>
      </c>
      <c r="K11" s="52"/>
      <c r="L11" s="56"/>
      <c r="M11" s="56"/>
      <c r="N11" s="73"/>
    </row>
    <row r="12" spans="1:14" s="3" customFormat="1" ht="15" customHeight="1" x14ac:dyDescent="0.2">
      <c r="A12" s="9">
        <v>4</v>
      </c>
      <c r="B12" s="8" t="s">
        <v>132</v>
      </c>
      <c r="C12" s="7">
        <v>1748.65</v>
      </c>
      <c r="D12" s="7">
        <v>1748.65</v>
      </c>
      <c r="E12" s="14">
        <v>0.3473</v>
      </c>
      <c r="F12" s="64">
        <f>VLOOKUP(A12, 'FY22 Chpt 552 DABS-Dist Sum'!$A$7:$Z$142, 26, FALSE)</f>
        <v>9924734.7266892549</v>
      </c>
      <c r="G12" s="68">
        <f>VLOOKUP(A12,[3]ADM!$A$157:$G$292,6,FALSE)</f>
        <v>1520.1999999999998</v>
      </c>
      <c r="H12" s="67">
        <f t="shared" si="0"/>
        <v>6529</v>
      </c>
      <c r="I12" s="52"/>
      <c r="J12" s="60">
        <v>256</v>
      </c>
      <c r="K12" s="52"/>
      <c r="L12" s="56"/>
      <c r="M12" s="56"/>
      <c r="N12" s="73"/>
    </row>
    <row r="13" spans="1:14" s="3" customFormat="1" ht="15" customHeight="1" x14ac:dyDescent="0.2">
      <c r="A13" s="9">
        <v>5</v>
      </c>
      <c r="B13" s="8" t="s">
        <v>131</v>
      </c>
      <c r="C13" s="7">
        <v>4181.55</v>
      </c>
      <c r="D13" s="7">
        <v>4181.55</v>
      </c>
      <c r="E13" s="14">
        <v>0.3075</v>
      </c>
      <c r="F13" s="64">
        <f>VLOOKUP(A13, 'FY22 Chpt 552 DABS-Dist Sum'!$A$7:$Z$142, 26, FALSE)</f>
        <v>26005906.12782152</v>
      </c>
      <c r="G13" s="68">
        <f>VLOOKUP(A13,[3]ADM!$A$157:$G$292,6,FALSE)</f>
        <v>3934.6499999999996</v>
      </c>
      <c r="H13" s="67">
        <f t="shared" si="0"/>
        <v>6609</v>
      </c>
      <c r="I13" s="52"/>
      <c r="J13" s="60">
        <v>174</v>
      </c>
      <c r="K13" s="52"/>
      <c r="L13" s="56"/>
      <c r="M13" s="56"/>
      <c r="N13" s="73"/>
    </row>
    <row r="14" spans="1:14" s="3" customFormat="1" ht="15" customHeight="1" x14ac:dyDescent="0.2">
      <c r="A14" s="9">
        <v>6</v>
      </c>
      <c r="B14" s="8" t="s">
        <v>130</v>
      </c>
      <c r="C14" s="7">
        <v>2186.9499999999998</v>
      </c>
      <c r="D14" s="7">
        <v>2186.9499999999998</v>
      </c>
      <c r="E14" s="14">
        <v>0.29449999999999998</v>
      </c>
      <c r="F14" s="64">
        <f>VLOOKUP(A14, 'FY22 Chpt 552 DABS-Dist Sum'!$A$7:$Z$142, 26, FALSE)</f>
        <v>14855499.061868493</v>
      </c>
      <c r="G14" s="68">
        <f>VLOOKUP(A14,[3]ADM!$A$157:$G$292,6,FALSE)</f>
        <v>2219.75</v>
      </c>
      <c r="H14" s="67">
        <f t="shared" si="0"/>
        <v>6692</v>
      </c>
      <c r="I14" s="52"/>
      <c r="J14" s="60">
        <v>363</v>
      </c>
      <c r="K14" s="52"/>
      <c r="L14" s="56"/>
      <c r="M14" s="56"/>
      <c r="N14" s="73"/>
    </row>
    <row r="15" spans="1:14" s="3" customFormat="1" ht="15" customHeight="1" x14ac:dyDescent="0.2">
      <c r="A15" s="9">
        <v>7</v>
      </c>
      <c r="B15" s="8" t="s">
        <v>129</v>
      </c>
      <c r="C15" s="7">
        <v>21378.5</v>
      </c>
      <c r="D15" s="7">
        <v>21378.5</v>
      </c>
      <c r="E15" s="14">
        <v>0.8</v>
      </c>
      <c r="F15" s="64">
        <f>VLOOKUP(A15, 'FY22 Chpt 552 DABS-Dist Sum'!$A$7:$Z$142, 26, FALSE)</f>
        <v>75893651.452447563</v>
      </c>
      <c r="G15" s="68">
        <f>VLOOKUP(A15,[3]ADM!$A$157:$G$292,6,FALSE)</f>
        <v>26105.449999999997</v>
      </c>
      <c r="H15" s="67">
        <f t="shared" si="0"/>
        <v>2907</v>
      </c>
      <c r="I15" s="52"/>
      <c r="J15" s="60">
        <v>116</v>
      </c>
      <c r="K15" s="52"/>
      <c r="L15" s="56"/>
      <c r="M15" s="56"/>
      <c r="N15" s="73"/>
    </row>
    <row r="16" spans="1:14" s="3" customFormat="1" ht="15" customHeight="1" x14ac:dyDescent="0.2">
      <c r="A16" s="9">
        <v>8</v>
      </c>
      <c r="B16" s="8" t="s">
        <v>128</v>
      </c>
      <c r="C16" s="7">
        <v>10352</v>
      </c>
      <c r="D16" s="7">
        <v>10352</v>
      </c>
      <c r="E16" s="14">
        <v>0.36270000000000002</v>
      </c>
      <c r="F16" s="64">
        <f>VLOOKUP(A16, 'FY22 Chpt 552 DABS-Dist Sum'!$A$7:$Z$142, 26, FALSE)</f>
        <v>53333271.040918529</v>
      </c>
      <c r="G16" s="65">
        <f>VLOOKUP(A16,[3]ADM!$A$157:$G$292,6,FALSE)</f>
        <v>9780.7999999999993</v>
      </c>
      <c r="H16" s="67">
        <f t="shared" si="0"/>
        <v>5453</v>
      </c>
      <c r="I16" s="52"/>
      <c r="J16" s="60">
        <v>177</v>
      </c>
      <c r="K16" s="52"/>
      <c r="L16" s="56"/>
      <c r="M16" s="56"/>
      <c r="N16" s="73"/>
    </row>
    <row r="17" spans="1:14" s="3" customFormat="1" ht="15" customHeight="1" x14ac:dyDescent="0.2">
      <c r="A17" s="9">
        <v>9</v>
      </c>
      <c r="B17" s="8" t="s">
        <v>127</v>
      </c>
      <c r="C17" s="7">
        <v>636.1</v>
      </c>
      <c r="D17" s="7">
        <v>636.1</v>
      </c>
      <c r="E17" s="14">
        <v>0.8</v>
      </c>
      <c r="F17" s="64">
        <f>VLOOKUP(A17, 'FY22 Chpt 552 DABS-Dist Sum'!$A$7:$Z$142, 26, FALSE)</f>
        <v>1496469.2291326604</v>
      </c>
      <c r="G17" s="69">
        <f>VLOOKUP(A17,[3]ADM!$A$157:$G$292,6,FALSE)</f>
        <v>493.1</v>
      </c>
      <c r="H17" s="67">
        <f t="shared" si="0"/>
        <v>3035</v>
      </c>
      <c r="I17" s="52"/>
      <c r="J17" s="60">
        <v>462</v>
      </c>
      <c r="K17" s="52"/>
      <c r="L17" s="56"/>
      <c r="M17" s="56"/>
      <c r="N17" s="73"/>
    </row>
    <row r="18" spans="1:14" s="3" customFormat="1" ht="15" customHeight="1" x14ac:dyDescent="0.2">
      <c r="A18" s="9">
        <v>10</v>
      </c>
      <c r="B18" s="8" t="s">
        <v>126</v>
      </c>
      <c r="C18" s="7">
        <v>9406.75</v>
      </c>
      <c r="D18" s="7">
        <v>9406.75</v>
      </c>
      <c r="E18" s="14">
        <v>0.31319999999999998</v>
      </c>
      <c r="F18" s="64">
        <f>VLOOKUP(A18, 'FY22 Chpt 552 DABS-Dist Sum'!$A$7:$Z$142, 26, FALSE)</f>
        <v>55143682.856614858</v>
      </c>
      <c r="G18" s="65">
        <f>VLOOKUP(A18,[3]ADM!$A$157:$G$292,6,FALSE)</f>
        <v>8853.2000000000007</v>
      </c>
      <c r="H18" s="67">
        <f t="shared" si="0"/>
        <v>6229</v>
      </c>
      <c r="I18" s="52"/>
      <c r="J18" s="60">
        <v>255</v>
      </c>
      <c r="K18" s="52"/>
      <c r="L18" s="56"/>
      <c r="M18" s="56"/>
      <c r="N18" s="73"/>
    </row>
    <row r="19" spans="1:14" s="3" customFormat="1" ht="15" customHeight="1" x14ac:dyDescent="0.2">
      <c r="A19" s="9">
        <v>11</v>
      </c>
      <c r="B19" s="8" t="s">
        <v>125</v>
      </c>
      <c r="C19" s="7">
        <v>846.8</v>
      </c>
      <c r="D19" s="7">
        <v>846.8</v>
      </c>
      <c r="E19" s="14">
        <v>0.3029</v>
      </c>
      <c r="F19" s="64">
        <f>VLOOKUP(A19, 'FY22 Chpt 552 DABS-Dist Sum'!$A$7:$Z$142, 26, FALSE)</f>
        <v>4117274.4842257164</v>
      </c>
      <c r="G19" s="65">
        <f>VLOOKUP(A19,[3]ADM!$A$157:$G$292,6,FALSE)</f>
        <v>631.35</v>
      </c>
      <c r="H19" s="67">
        <f t="shared" si="0"/>
        <v>6521</v>
      </c>
      <c r="I19" s="52"/>
      <c r="J19" s="60">
        <v>428</v>
      </c>
      <c r="K19" s="52"/>
      <c r="L19" s="56"/>
      <c r="M19" s="56"/>
      <c r="N19" s="73"/>
    </row>
    <row r="20" spans="1:14" s="3" customFormat="1" ht="15" customHeight="1" x14ac:dyDescent="0.2">
      <c r="A20" s="9">
        <v>12</v>
      </c>
      <c r="B20" s="8" t="s">
        <v>124</v>
      </c>
      <c r="C20" s="7">
        <v>5038.1000000000004</v>
      </c>
      <c r="D20" s="7">
        <v>5038.1000000000004</v>
      </c>
      <c r="E20" s="14">
        <v>0.371</v>
      </c>
      <c r="F20" s="64">
        <f>VLOOKUP(A20, 'FY22 Chpt 552 DABS-Dist Sum'!$A$7:$Z$142, 26, FALSE)</f>
        <v>24424470.915352456</v>
      </c>
      <c r="G20" s="65">
        <f>VLOOKUP(A20,[3]ADM!$A$157:$G$292,6,FALSE)</f>
        <v>4325.0500000000011</v>
      </c>
      <c r="H20" s="67">
        <f t="shared" si="0"/>
        <v>5647</v>
      </c>
      <c r="I20" s="52"/>
      <c r="J20" s="60">
        <v>174</v>
      </c>
      <c r="K20" s="52"/>
      <c r="L20" s="56"/>
      <c r="M20" s="56"/>
      <c r="N20" s="73"/>
    </row>
    <row r="21" spans="1:14" s="3" customFormat="1" ht="15" customHeight="1" x14ac:dyDescent="0.2">
      <c r="A21" s="9">
        <v>13</v>
      </c>
      <c r="B21" s="8" t="s">
        <v>123</v>
      </c>
      <c r="C21" s="7">
        <v>1953.9</v>
      </c>
      <c r="D21" s="7">
        <v>1953.9</v>
      </c>
      <c r="E21" s="14">
        <v>0.28370000000000001</v>
      </c>
      <c r="F21" s="64">
        <f>VLOOKUP(A21, 'FY22 Chpt 552 DABS-Dist Sum'!$A$7:$Z$142, 26, FALSE)</f>
        <v>9011858.6173099577</v>
      </c>
      <c r="G21" s="65">
        <f>VLOOKUP(A21,[3]ADM!$A$157:$G$292,6,FALSE)</f>
        <v>1351.15</v>
      </c>
      <c r="H21" s="67">
        <f t="shared" si="0"/>
        <v>6670</v>
      </c>
      <c r="I21" s="52"/>
      <c r="J21" s="60">
        <v>426</v>
      </c>
      <c r="K21" s="52"/>
      <c r="L21" s="56"/>
      <c r="M21" s="56"/>
      <c r="N21" s="73"/>
    </row>
    <row r="22" spans="1:14" s="3" customFormat="1" ht="15" customHeight="1" x14ac:dyDescent="0.2">
      <c r="A22" s="9">
        <v>14</v>
      </c>
      <c r="B22" s="8" t="s">
        <v>122</v>
      </c>
      <c r="C22" s="7">
        <v>3138.75</v>
      </c>
      <c r="D22" s="7">
        <v>3138.75</v>
      </c>
      <c r="E22" s="14">
        <v>0.32629999999999998</v>
      </c>
      <c r="F22" s="64">
        <f>VLOOKUP(A22, 'FY22 Chpt 552 DABS-Dist Sum'!$A$7:$Z$142, 26, FALSE)</f>
        <v>16193419.645099439</v>
      </c>
      <c r="G22" s="65">
        <f>VLOOKUP(A22,[3]ADM!$A$157:$G$292,6,FALSE)</f>
        <v>2305.4499999999998</v>
      </c>
      <c r="H22" s="67">
        <f t="shared" si="0"/>
        <v>7024</v>
      </c>
      <c r="I22" s="52"/>
      <c r="J22" s="60">
        <v>677</v>
      </c>
      <c r="K22" s="52"/>
      <c r="L22" s="56"/>
      <c r="M22" s="56"/>
      <c r="N22" s="73"/>
    </row>
    <row r="23" spans="1:14" s="3" customFormat="1" ht="15" customHeight="1" x14ac:dyDescent="0.2">
      <c r="A23" s="9">
        <v>15</v>
      </c>
      <c r="B23" s="8" t="s">
        <v>121</v>
      </c>
      <c r="C23" s="7">
        <v>1906.75</v>
      </c>
      <c r="D23" s="7">
        <v>1906.75</v>
      </c>
      <c r="E23" s="14">
        <v>0.31040000000000001</v>
      </c>
      <c r="F23" s="64">
        <f>VLOOKUP(A23, 'FY22 Chpt 552 DABS-Dist Sum'!$A$7:$Z$142, 26, FALSE)</f>
        <v>12786812.536471959</v>
      </c>
      <c r="G23" s="65">
        <f>VLOOKUP(A23,[3]ADM!$A$157:$G$292,6,FALSE)</f>
        <v>1915.3999999999999</v>
      </c>
      <c r="H23" s="67">
        <f t="shared" si="0"/>
        <v>6676</v>
      </c>
      <c r="I23" s="52"/>
      <c r="J23" s="60">
        <v>273</v>
      </c>
      <c r="K23" s="52"/>
      <c r="L23" s="56"/>
      <c r="M23" s="56"/>
      <c r="N23" s="73"/>
    </row>
    <row r="24" spans="1:14" s="3" customFormat="1" ht="15" customHeight="1" x14ac:dyDescent="0.2">
      <c r="A24" s="9">
        <v>16</v>
      </c>
      <c r="B24" s="8" t="s">
        <v>120</v>
      </c>
      <c r="C24" s="7">
        <v>7861</v>
      </c>
      <c r="D24" s="7">
        <v>7861</v>
      </c>
      <c r="E24" s="14">
        <v>0.26550000000000001</v>
      </c>
      <c r="F24" s="64">
        <f>VLOOKUP(A24, 'FY22 Chpt 552 DABS-Dist Sum'!$A$7:$Z$142, 26, FALSE)</f>
        <v>46979587.552658737</v>
      </c>
      <c r="G24" s="65">
        <f>VLOOKUP(A24,[3]ADM!$A$157:$G$292,6,FALSE)</f>
        <v>7440.5</v>
      </c>
      <c r="H24" s="67">
        <f t="shared" si="0"/>
        <v>6314</v>
      </c>
      <c r="I24" s="52"/>
      <c r="J24" s="60">
        <v>195</v>
      </c>
      <c r="K24" s="52"/>
      <c r="L24" s="56"/>
      <c r="M24" s="56"/>
      <c r="N24" s="73"/>
    </row>
    <row r="25" spans="1:14" s="3" customFormat="1" ht="15" customHeight="1" x14ac:dyDescent="0.2">
      <c r="A25" s="9">
        <v>17</v>
      </c>
      <c r="B25" s="8" t="s">
        <v>119</v>
      </c>
      <c r="C25" s="7">
        <v>4175</v>
      </c>
      <c r="D25" s="7">
        <v>4175</v>
      </c>
      <c r="E25" s="14">
        <v>0.3306</v>
      </c>
      <c r="F25" s="64">
        <f>VLOOKUP(A25, 'FY22 Chpt 552 DABS-Dist Sum'!$A$7:$Z$142, 26, FALSE)</f>
        <v>24273431.503043849</v>
      </c>
      <c r="G25" s="65">
        <f>VLOOKUP(A25,[3]ADM!$A$157:$G$292,6,FALSE)</f>
        <v>3992.6</v>
      </c>
      <c r="H25" s="67">
        <f t="shared" si="0"/>
        <v>6080</v>
      </c>
      <c r="I25" s="52"/>
      <c r="J25" s="60">
        <v>113</v>
      </c>
      <c r="K25" s="52"/>
      <c r="L25" s="56"/>
      <c r="M25" s="56"/>
      <c r="N25" s="73"/>
    </row>
    <row r="26" spans="1:14" s="3" customFormat="1" ht="15" customHeight="1" x14ac:dyDescent="0.2">
      <c r="A26" s="9">
        <v>18</v>
      </c>
      <c r="B26" s="8" t="s">
        <v>118</v>
      </c>
      <c r="C26" s="7">
        <v>4305.7</v>
      </c>
      <c r="D26" s="7">
        <v>4305.7</v>
      </c>
      <c r="E26" s="14">
        <v>0.28310000000000002</v>
      </c>
      <c r="F26" s="64">
        <f>VLOOKUP(A26, 'FY22 Chpt 552 DABS-Dist Sum'!$A$7:$Z$142, 26, FALSE)</f>
        <v>23049184.854937144</v>
      </c>
      <c r="G26" s="65">
        <f>VLOOKUP(A26,[3]ADM!$A$157:$G$292,6,FALSE)</f>
        <v>3308.1499999999996</v>
      </c>
      <c r="H26" s="67">
        <f t="shared" si="0"/>
        <v>6967</v>
      </c>
      <c r="I26" s="52"/>
      <c r="J26" s="60">
        <v>172</v>
      </c>
      <c r="K26" s="52"/>
      <c r="L26" s="56"/>
      <c r="M26" s="56"/>
      <c r="N26" s="73"/>
    </row>
    <row r="27" spans="1:14" s="3" customFormat="1" ht="15" customHeight="1" x14ac:dyDescent="0.2">
      <c r="A27" s="9">
        <v>19</v>
      </c>
      <c r="B27" s="8" t="s">
        <v>117</v>
      </c>
      <c r="C27" s="7">
        <v>729.55</v>
      </c>
      <c r="D27" s="7">
        <v>729.55</v>
      </c>
      <c r="E27" s="14">
        <v>0.44829999999999998</v>
      </c>
      <c r="F27" s="64">
        <f>VLOOKUP(A27, 'FY22 Chpt 552 DABS-Dist Sum'!$A$7:$Z$142, 26, FALSE)</f>
        <v>2947267.0607912242</v>
      </c>
      <c r="G27" s="65">
        <f>VLOOKUP(A27,[3]ADM!$A$157:$G$292,6,FALSE)</f>
        <v>540.5</v>
      </c>
      <c r="H27" s="67">
        <f t="shared" si="0"/>
        <v>5453</v>
      </c>
      <c r="I27" s="52"/>
      <c r="J27" s="60">
        <v>-198</v>
      </c>
      <c r="K27" s="52"/>
      <c r="L27" s="56"/>
      <c r="M27" s="56"/>
      <c r="N27" s="73"/>
    </row>
    <row r="28" spans="1:14" s="3" customFormat="1" ht="15" customHeight="1" x14ac:dyDescent="0.2">
      <c r="A28" s="9">
        <v>20</v>
      </c>
      <c r="B28" s="8" t="s">
        <v>116</v>
      </c>
      <c r="C28" s="7">
        <v>1944</v>
      </c>
      <c r="D28" s="7">
        <v>1944</v>
      </c>
      <c r="E28" s="14">
        <v>0.23649999999999999</v>
      </c>
      <c r="F28" s="64">
        <f>VLOOKUP(A28, 'FY22 Chpt 552 DABS-Dist Sum'!$A$7:$Z$142, 26, FALSE)</f>
        <v>11768739.424135853</v>
      </c>
      <c r="G28" s="65">
        <f>VLOOKUP(A28,[3]ADM!$A$157:$G$292,6,FALSE)</f>
        <v>1589.8</v>
      </c>
      <c r="H28" s="67">
        <f t="shared" si="0"/>
        <v>7403</v>
      </c>
      <c r="I28" s="52"/>
      <c r="J28" s="60">
        <v>267</v>
      </c>
      <c r="K28" s="52"/>
      <c r="L28" s="56"/>
      <c r="M28" s="56"/>
      <c r="N28" s="73"/>
    </row>
    <row r="29" spans="1:14" s="3" customFormat="1" ht="15" customHeight="1" x14ac:dyDescent="0.2">
      <c r="A29" s="9">
        <v>21</v>
      </c>
      <c r="B29" s="8" t="s">
        <v>115</v>
      </c>
      <c r="C29" s="7">
        <v>58401.2</v>
      </c>
      <c r="D29" s="7">
        <v>58401.2</v>
      </c>
      <c r="E29" s="14">
        <v>0.35389999999999999</v>
      </c>
      <c r="F29" s="64">
        <f>VLOOKUP(A29, 'FY22 Chpt 552 DABS-Dist Sum'!$A$7:$Z$142, 26, FALSE)</f>
        <v>351051866.1818136</v>
      </c>
      <c r="G29" s="65">
        <f>VLOOKUP(A29,[3]ADM!$A$157:$G$292,6,FALSE)</f>
        <v>60735.199999999997</v>
      </c>
      <c r="H29" s="67">
        <f t="shared" si="0"/>
        <v>5780</v>
      </c>
      <c r="I29" s="52"/>
      <c r="J29" s="60">
        <v>156</v>
      </c>
      <c r="K29" s="52"/>
      <c r="L29" s="56"/>
      <c r="M29" s="56"/>
      <c r="N29" s="73"/>
    </row>
    <row r="30" spans="1:14" s="3" customFormat="1" ht="15" customHeight="1" x14ac:dyDescent="0.2">
      <c r="A30" s="9">
        <v>22</v>
      </c>
      <c r="B30" s="8" t="s">
        <v>114</v>
      </c>
      <c r="C30" s="7">
        <v>2014</v>
      </c>
      <c r="D30" s="7">
        <v>2014</v>
      </c>
      <c r="E30" s="14">
        <v>0.48920000000000002</v>
      </c>
      <c r="F30" s="64">
        <f>VLOOKUP(A30, 'FY22 Chpt 552 DABS-Dist Sum'!$A$7:$Z$142, 26, FALSE)</f>
        <v>7862045.2921288786</v>
      </c>
      <c r="G30" s="65">
        <f>VLOOKUP(A30,[3]ADM!$A$157:$G$292,6,FALSE)</f>
        <v>1686.9</v>
      </c>
      <c r="H30" s="67">
        <f t="shared" si="0"/>
        <v>4661</v>
      </c>
      <c r="I30" s="52"/>
      <c r="J30" s="60">
        <v>-47</v>
      </c>
      <c r="K30" s="52"/>
      <c r="L30" s="56"/>
      <c r="M30" s="56"/>
      <c r="N30" s="73"/>
    </row>
    <row r="31" spans="1:14" s="3" customFormat="1" ht="15" customHeight="1" x14ac:dyDescent="0.2">
      <c r="A31" s="9">
        <v>23</v>
      </c>
      <c r="B31" s="8" t="s">
        <v>113</v>
      </c>
      <c r="C31" s="7">
        <v>681.6</v>
      </c>
      <c r="D31" s="7">
        <v>681.6</v>
      </c>
      <c r="E31" s="14">
        <v>0.31630000000000003</v>
      </c>
      <c r="F31" s="64">
        <f>VLOOKUP(A31, 'FY22 Chpt 552 DABS-Dist Sum'!$A$7:$Z$142, 26, FALSE)</f>
        <v>3687036.8601998622</v>
      </c>
      <c r="G31" s="65">
        <f>VLOOKUP(A31,[3]ADM!$A$157:$G$292,6,FALSE)</f>
        <v>502.55000000000007</v>
      </c>
      <c r="H31" s="67">
        <f t="shared" si="0"/>
        <v>7337</v>
      </c>
      <c r="I31" s="52"/>
      <c r="J31" s="60">
        <v>281</v>
      </c>
      <c r="K31" s="52"/>
      <c r="L31" s="56"/>
      <c r="M31" s="56"/>
      <c r="N31" s="73"/>
    </row>
    <row r="32" spans="1:14" s="3" customFormat="1" ht="15" customHeight="1" x14ac:dyDescent="0.2">
      <c r="A32" s="9">
        <v>24</v>
      </c>
      <c r="B32" s="8" t="s">
        <v>112</v>
      </c>
      <c r="C32" s="7">
        <v>7711.75</v>
      </c>
      <c r="D32" s="7">
        <v>7711.75</v>
      </c>
      <c r="E32" s="14">
        <v>0.36680000000000001</v>
      </c>
      <c r="F32" s="64">
        <f>VLOOKUP(A32, 'FY22 Chpt 552 DABS-Dist Sum'!$A$7:$Z$142, 26, FALSE)</f>
        <v>46808986.853332594</v>
      </c>
      <c r="G32" s="65">
        <f>VLOOKUP(A32,[3]ADM!$A$157:$G$292,6,FALSE)</f>
        <v>8016.9500000000007</v>
      </c>
      <c r="H32" s="67">
        <f t="shared" si="0"/>
        <v>5839</v>
      </c>
      <c r="I32" s="52"/>
      <c r="J32" s="60">
        <v>151</v>
      </c>
      <c r="K32" s="52"/>
      <c r="L32" s="56"/>
      <c r="M32" s="56"/>
      <c r="N32" s="73"/>
    </row>
    <row r="33" spans="1:14" s="3" customFormat="1" ht="15" customHeight="1" x14ac:dyDescent="0.2">
      <c r="A33" s="9">
        <v>25</v>
      </c>
      <c r="B33" s="8" t="s">
        <v>111</v>
      </c>
      <c r="C33" s="7">
        <v>1332.9</v>
      </c>
      <c r="D33" s="7">
        <v>1332.9</v>
      </c>
      <c r="E33" s="14">
        <v>0.29709999999999998</v>
      </c>
      <c r="F33" s="64">
        <f>VLOOKUP(A33, 'FY22 Chpt 552 DABS-Dist Sum'!$A$7:$Z$142, 26, FALSE)</f>
        <v>8050742.7166910963</v>
      </c>
      <c r="G33" s="65">
        <f>VLOOKUP(A33,[3]ADM!$A$157:$G$292,6,FALSE)</f>
        <v>1112.25</v>
      </c>
      <c r="H33" s="67">
        <f t="shared" si="0"/>
        <v>7238</v>
      </c>
      <c r="I33" s="52"/>
      <c r="J33" s="60">
        <v>392</v>
      </c>
      <c r="K33" s="52"/>
      <c r="L33" s="56"/>
      <c r="M33" s="56"/>
      <c r="N33" s="73"/>
    </row>
    <row r="34" spans="1:14" s="3" customFormat="1" ht="15" customHeight="1" x14ac:dyDescent="0.2">
      <c r="A34" s="9">
        <v>26</v>
      </c>
      <c r="B34" s="8" t="s">
        <v>110</v>
      </c>
      <c r="C34" s="7">
        <v>2300.8000000000002</v>
      </c>
      <c r="D34" s="7">
        <v>2300.8000000000002</v>
      </c>
      <c r="E34" s="14">
        <v>0.25469999999999998</v>
      </c>
      <c r="F34" s="64">
        <f>VLOOKUP(A34, 'FY22 Chpt 552 DABS-Dist Sum'!$A$7:$Z$142, 26, FALSE)</f>
        <v>14040615.763023717</v>
      </c>
      <c r="G34" s="65">
        <f>VLOOKUP(A34,[3]ADM!$A$157:$G$292,6,FALSE)</f>
        <v>1884.6999999999998</v>
      </c>
      <c r="H34" s="67">
        <f t="shared" si="0"/>
        <v>7450</v>
      </c>
      <c r="I34" s="52"/>
      <c r="J34" s="60">
        <v>494</v>
      </c>
      <c r="K34" s="52"/>
      <c r="L34" s="56"/>
      <c r="M34" s="56"/>
      <c r="N34" s="73"/>
    </row>
    <row r="35" spans="1:14" s="3" customFormat="1" ht="15" customHeight="1" x14ac:dyDescent="0.2">
      <c r="A35" s="9">
        <v>27</v>
      </c>
      <c r="B35" s="8" t="s">
        <v>109</v>
      </c>
      <c r="C35" s="7">
        <v>4365.3500000000004</v>
      </c>
      <c r="D35" s="7">
        <v>4365.3500000000004</v>
      </c>
      <c r="E35" s="14">
        <v>0.28499999999999998</v>
      </c>
      <c r="F35" s="64">
        <f>VLOOKUP(A35, 'FY22 Chpt 552 DABS-Dist Sum'!$A$7:$Z$142, 26, FALSE)</f>
        <v>27727566.704762939</v>
      </c>
      <c r="G35" s="65">
        <f>VLOOKUP(A35,[3]ADM!$A$157:$G$292,6,FALSE)</f>
        <v>4084.6499999999996</v>
      </c>
      <c r="H35" s="67">
        <f t="shared" si="0"/>
        <v>6788</v>
      </c>
      <c r="I35" s="52"/>
      <c r="J35" s="60">
        <v>329</v>
      </c>
      <c r="K35" s="52"/>
      <c r="L35" s="56"/>
      <c r="M35" s="56"/>
      <c r="N35" s="73"/>
    </row>
    <row r="36" spans="1:14" s="3" customFormat="1" ht="15" customHeight="1" x14ac:dyDescent="0.2">
      <c r="A36" s="9">
        <v>28</v>
      </c>
      <c r="B36" s="8" t="s">
        <v>108</v>
      </c>
      <c r="C36" s="7">
        <v>1543.9</v>
      </c>
      <c r="D36" s="7">
        <v>1543.9</v>
      </c>
      <c r="E36" s="14">
        <v>0.43640000000000001</v>
      </c>
      <c r="F36" s="64">
        <f>VLOOKUP(A36, 'FY22 Chpt 552 DABS-Dist Sum'!$A$7:$Z$142, 26, FALSE)</f>
        <v>6878986.5268497095</v>
      </c>
      <c r="G36" s="65">
        <f>VLOOKUP(A36,[3]ADM!$A$157:$G$292,6,FALSE)</f>
        <v>1161.6999999999998</v>
      </c>
      <c r="H36" s="67">
        <f t="shared" si="0"/>
        <v>5921</v>
      </c>
      <c r="I36" s="52"/>
      <c r="J36" s="60">
        <v>-26</v>
      </c>
      <c r="K36" s="52"/>
      <c r="L36" s="56"/>
      <c r="M36" s="56"/>
      <c r="N36" s="73"/>
    </row>
    <row r="37" spans="1:14" s="3" customFormat="1" ht="15" customHeight="1" x14ac:dyDescent="0.2">
      <c r="A37" s="9">
        <v>29</v>
      </c>
      <c r="B37" s="8" t="s">
        <v>107</v>
      </c>
      <c r="C37" s="7">
        <v>173628</v>
      </c>
      <c r="D37" s="7">
        <v>173628</v>
      </c>
      <c r="E37" s="14">
        <v>0.67889999999999995</v>
      </c>
      <c r="F37" s="64">
        <f>VLOOKUP(A37, 'FY22 Chpt 552 DABS-Dist Sum'!$A$7:$Z$142, 26, FALSE)</f>
        <v>718374458.57786477</v>
      </c>
      <c r="G37" s="65">
        <f>VLOOKUP(A37,[3]ADM!$A$157:$G$292,6,FALSE)</f>
        <v>172949.5</v>
      </c>
      <c r="H37" s="67">
        <f t="shared" si="0"/>
        <v>4154</v>
      </c>
      <c r="I37" s="52"/>
      <c r="J37" s="60">
        <v>130</v>
      </c>
      <c r="K37" s="52"/>
      <c r="L37" s="56"/>
      <c r="M37" s="56"/>
      <c r="N37" s="73"/>
    </row>
    <row r="38" spans="1:14" s="3" customFormat="1" ht="15" customHeight="1" x14ac:dyDescent="0.2">
      <c r="A38" s="9">
        <v>30</v>
      </c>
      <c r="B38" s="8" t="s">
        <v>106</v>
      </c>
      <c r="C38" s="7">
        <v>11065.7</v>
      </c>
      <c r="D38" s="7">
        <v>11065.7</v>
      </c>
      <c r="E38" s="14">
        <v>0.53769999999999996</v>
      </c>
      <c r="F38" s="64">
        <f>VLOOKUP(A38, 'FY22 Chpt 552 DABS-Dist Sum'!$A$7:$Z$142, 26, FALSE)</f>
        <v>45952227.257421672</v>
      </c>
      <c r="G38" s="65">
        <f>VLOOKUP(A38,[3]ADM!$A$157:$G$292,6,FALSE)</f>
        <v>10102.75</v>
      </c>
      <c r="H38" s="67">
        <f t="shared" si="0"/>
        <v>4548</v>
      </c>
      <c r="I38" s="52"/>
      <c r="J38" s="60">
        <v>8</v>
      </c>
      <c r="K38" s="52"/>
      <c r="L38" s="56"/>
      <c r="M38" s="56"/>
      <c r="N38" s="73"/>
    </row>
    <row r="39" spans="1:14" s="3" customFormat="1" ht="15" customHeight="1" x14ac:dyDescent="0.2">
      <c r="A39" s="9">
        <v>31</v>
      </c>
      <c r="B39" s="8" t="s">
        <v>105</v>
      </c>
      <c r="C39" s="7">
        <v>2024.9</v>
      </c>
      <c r="D39" s="7">
        <v>2024.9</v>
      </c>
      <c r="E39" s="14">
        <v>0.34399999999999997</v>
      </c>
      <c r="F39" s="64">
        <f>VLOOKUP(A39, 'FY22 Chpt 552 DABS-Dist Sum'!$A$7:$Z$142, 26, FALSE)</f>
        <v>10929324.952489195</v>
      </c>
      <c r="G39" s="65">
        <f>VLOOKUP(A39,[3]ADM!$A$157:$G$292,6,FALSE)</f>
        <v>1705.9</v>
      </c>
      <c r="H39" s="67">
        <f t="shared" si="0"/>
        <v>6407</v>
      </c>
      <c r="I39" s="52"/>
      <c r="J39" s="60">
        <v>94</v>
      </c>
      <c r="K39" s="52"/>
      <c r="L39" s="56"/>
      <c r="M39" s="56"/>
      <c r="N39" s="73"/>
    </row>
    <row r="40" spans="1:14" s="3" customFormat="1" ht="15" customHeight="1" x14ac:dyDescent="0.2">
      <c r="A40" s="9">
        <v>32</v>
      </c>
      <c r="B40" s="8" t="s">
        <v>104</v>
      </c>
      <c r="C40" s="7">
        <v>3698.45</v>
      </c>
      <c r="D40" s="7">
        <v>3698.45</v>
      </c>
      <c r="E40" s="14">
        <v>0.39240000000000003</v>
      </c>
      <c r="F40" s="64">
        <f>VLOOKUP(A40, 'FY22 Chpt 552 DABS-Dist Sum'!$A$7:$Z$142, 26, FALSE)</f>
        <v>18668136.942440581</v>
      </c>
      <c r="G40" s="65">
        <f>VLOOKUP(A40,[3]ADM!$A$157:$G$292,6,FALSE)</f>
        <v>3204.5</v>
      </c>
      <c r="H40" s="67">
        <f t="shared" si="0"/>
        <v>5826</v>
      </c>
      <c r="I40" s="52"/>
      <c r="J40" s="60">
        <v>158</v>
      </c>
      <c r="K40" s="52"/>
      <c r="L40" s="56"/>
      <c r="M40" s="56"/>
      <c r="N40" s="73"/>
    </row>
    <row r="41" spans="1:14" s="3" customFormat="1" ht="15" customHeight="1" x14ac:dyDescent="0.2">
      <c r="A41" s="9">
        <v>33</v>
      </c>
      <c r="B41" s="8" t="s">
        <v>103</v>
      </c>
      <c r="C41" s="7">
        <v>7153.5</v>
      </c>
      <c r="D41" s="7">
        <v>7153.5</v>
      </c>
      <c r="E41" s="14">
        <v>0.41810000000000003</v>
      </c>
      <c r="F41" s="64">
        <f>VLOOKUP(A41, 'FY22 Chpt 552 DABS-Dist Sum'!$A$7:$Z$142, 26, FALSE)</f>
        <v>36326279.377651855</v>
      </c>
      <c r="G41" s="65">
        <f>VLOOKUP(A41,[3]ADM!$A$157:$G$292,6,FALSE)</f>
        <v>6029.6500000000005</v>
      </c>
      <c r="H41" s="67">
        <f t="shared" si="0"/>
        <v>6025</v>
      </c>
      <c r="I41" s="52"/>
      <c r="J41" s="60">
        <v>335</v>
      </c>
      <c r="K41" s="52"/>
      <c r="L41" s="56"/>
      <c r="M41" s="56"/>
      <c r="N41" s="73"/>
    </row>
    <row r="42" spans="1:14" s="3" customFormat="1" ht="15" customHeight="1" x14ac:dyDescent="0.2">
      <c r="A42" s="9">
        <v>34</v>
      </c>
      <c r="B42" s="8" t="s">
        <v>102</v>
      </c>
      <c r="C42" s="7">
        <v>12961.2</v>
      </c>
      <c r="D42" s="7">
        <v>12961.2</v>
      </c>
      <c r="E42" s="14">
        <v>0.36009999999999998</v>
      </c>
      <c r="F42" s="64">
        <f>VLOOKUP(A42, 'FY22 Chpt 552 DABS-Dist Sum'!$A$7:$Z$142, 26, FALSE)</f>
        <v>75938211.216576308</v>
      </c>
      <c r="G42" s="65">
        <f>VLOOKUP(A42,[3]ADM!$A$157:$G$292,6,FALSE)</f>
        <v>13550.05</v>
      </c>
      <c r="H42" s="67">
        <f t="shared" si="0"/>
        <v>5604</v>
      </c>
      <c r="I42" s="52"/>
      <c r="J42" s="60">
        <v>160</v>
      </c>
      <c r="K42" s="52"/>
      <c r="L42" s="56"/>
      <c r="M42" s="56"/>
      <c r="N42" s="73"/>
    </row>
    <row r="43" spans="1:14" s="3" customFormat="1" ht="15" customHeight="1" x14ac:dyDescent="0.2">
      <c r="A43" s="9">
        <v>35</v>
      </c>
      <c r="B43" s="8" t="s">
        <v>101</v>
      </c>
      <c r="C43" s="7">
        <v>2393.42</v>
      </c>
      <c r="D43" s="7">
        <v>2393.42</v>
      </c>
      <c r="E43" s="14">
        <v>0.27060000000000001</v>
      </c>
      <c r="F43" s="64">
        <f>VLOOKUP(A43, 'FY22 Chpt 552 DABS-Dist Sum'!$A$7:$Z$142, 26, FALSE)</f>
        <v>15124454.576139141</v>
      </c>
      <c r="G43" s="65">
        <f>VLOOKUP(A43,[3]ADM!$A$157:$G$292,6,FALSE)</f>
        <v>2187.25</v>
      </c>
      <c r="H43" s="67">
        <f t="shared" si="0"/>
        <v>6915</v>
      </c>
      <c r="I43" s="52"/>
      <c r="J43" s="60">
        <v>53</v>
      </c>
      <c r="K43" s="52"/>
      <c r="L43" s="56"/>
      <c r="M43" s="56"/>
      <c r="N43" s="73"/>
    </row>
    <row r="44" spans="1:14" s="3" customFormat="1" ht="15" customHeight="1" x14ac:dyDescent="0.2">
      <c r="A44" s="9">
        <v>36</v>
      </c>
      <c r="B44" s="8" t="s">
        <v>100</v>
      </c>
      <c r="C44" s="7">
        <v>5572.7</v>
      </c>
      <c r="D44" s="7">
        <v>5572.7</v>
      </c>
      <c r="E44" s="14">
        <v>0.37980000000000003</v>
      </c>
      <c r="F44" s="64">
        <f>VLOOKUP(A44, 'FY22 Chpt 552 DABS-Dist Sum'!$A$7:$Z$142, 26, FALSE)</f>
        <v>27341163.582378216</v>
      </c>
      <c r="G44" s="65">
        <f>VLOOKUP(A44,[3]ADM!$A$157:$G$292,6,FALSE)</f>
        <v>4791.3999999999996</v>
      </c>
      <c r="H44" s="67">
        <f t="shared" si="0"/>
        <v>5706</v>
      </c>
      <c r="I44" s="52"/>
      <c r="J44" s="60">
        <v>241</v>
      </c>
      <c r="K44" s="52"/>
      <c r="L44" s="56"/>
      <c r="M44" s="56"/>
      <c r="N44" s="73"/>
    </row>
    <row r="45" spans="1:14" s="3" customFormat="1" ht="15" customHeight="1" x14ac:dyDescent="0.2">
      <c r="A45" s="9">
        <v>37</v>
      </c>
      <c r="B45" s="8" t="s">
        <v>99</v>
      </c>
      <c r="C45" s="7">
        <v>2276.15</v>
      </c>
      <c r="D45" s="7">
        <v>2276.15</v>
      </c>
      <c r="E45" s="14">
        <v>0.8</v>
      </c>
      <c r="F45" s="64">
        <f>VLOOKUP(A45, 'FY22 Chpt 552 DABS-Dist Sum'!$A$7:$Z$142, 26, FALSE)</f>
        <v>7314210.0277390238</v>
      </c>
      <c r="G45" s="65">
        <f>VLOOKUP(A45,[3]ADM!$A$157:$G$292,6,FALSE)</f>
        <v>2502.5499999999997</v>
      </c>
      <c r="H45" s="67">
        <f t="shared" si="0"/>
        <v>2923</v>
      </c>
      <c r="I45" s="52"/>
      <c r="J45" s="60">
        <v>84</v>
      </c>
      <c r="K45" s="52"/>
      <c r="L45" s="56"/>
      <c r="M45" s="56"/>
      <c r="N45" s="73"/>
    </row>
    <row r="46" spans="1:14" s="3" customFormat="1" ht="15" customHeight="1" x14ac:dyDescent="0.2">
      <c r="A46" s="9">
        <v>38</v>
      </c>
      <c r="B46" s="8" t="s">
        <v>98</v>
      </c>
      <c r="C46" s="7">
        <v>1728.05</v>
      </c>
      <c r="D46" s="7">
        <v>1728.05</v>
      </c>
      <c r="E46" s="14">
        <v>0.33850000000000002</v>
      </c>
      <c r="F46" s="64">
        <f>VLOOKUP(A46, 'FY22 Chpt 552 DABS-Dist Sum'!$A$7:$Z$142, 26, FALSE)</f>
        <v>10026355.453053059</v>
      </c>
      <c r="G46" s="65">
        <f>VLOOKUP(A46,[3]ADM!$A$157:$G$292,6,FALSE)</f>
        <v>1466.9</v>
      </c>
      <c r="H46" s="67">
        <f t="shared" si="0"/>
        <v>6835</v>
      </c>
      <c r="I46" s="52"/>
      <c r="J46" s="60">
        <v>142</v>
      </c>
      <c r="K46" s="52"/>
      <c r="L46" s="56"/>
      <c r="M46" s="56"/>
      <c r="N46" s="73"/>
    </row>
    <row r="47" spans="1:14" s="3" customFormat="1" ht="15" customHeight="1" x14ac:dyDescent="0.2">
      <c r="A47" s="9">
        <v>39</v>
      </c>
      <c r="B47" s="8" t="s">
        <v>97</v>
      </c>
      <c r="C47" s="7">
        <v>2944.65</v>
      </c>
      <c r="D47" s="7">
        <v>2944.65</v>
      </c>
      <c r="E47" s="14">
        <v>0.37240000000000001</v>
      </c>
      <c r="F47" s="64">
        <f>VLOOKUP(A47, 'FY22 Chpt 552 DABS-Dist Sum'!$A$7:$Z$142, 26, FALSE)</f>
        <v>17433374.760768265</v>
      </c>
      <c r="G47" s="65">
        <f>VLOOKUP(A47,[3]ADM!$A$157:$G$292,6,FALSE)</f>
        <v>2833.05</v>
      </c>
      <c r="H47" s="67">
        <f t="shared" si="0"/>
        <v>6154</v>
      </c>
      <c r="I47" s="52"/>
      <c r="J47" s="60">
        <v>312</v>
      </c>
      <c r="K47" s="52"/>
      <c r="L47" s="56"/>
      <c r="M47" s="56"/>
      <c r="N47" s="73"/>
    </row>
    <row r="48" spans="1:14" s="3" customFormat="1" ht="15" customHeight="1" x14ac:dyDescent="0.2">
      <c r="A48" s="9">
        <v>40</v>
      </c>
      <c r="B48" s="8" t="s">
        <v>96</v>
      </c>
      <c r="C48" s="7">
        <v>1370.5</v>
      </c>
      <c r="D48" s="7">
        <v>1370.5</v>
      </c>
      <c r="E48" s="14">
        <v>0.21740000000000001</v>
      </c>
      <c r="F48" s="64">
        <f>VLOOKUP(A48, 'FY22 Chpt 552 DABS-Dist Sum'!$A$7:$Z$142, 26, FALSE)</f>
        <v>7809111.5780186839</v>
      </c>
      <c r="G48" s="65">
        <f>VLOOKUP(A48,[3]ADM!$A$157:$G$292,6,FALSE)</f>
        <v>1099.8999999999999</v>
      </c>
      <c r="H48" s="67">
        <f t="shared" si="0"/>
        <v>7100</v>
      </c>
      <c r="I48" s="52"/>
      <c r="J48" s="60">
        <v>339</v>
      </c>
      <c r="K48" s="52"/>
      <c r="L48" s="56"/>
      <c r="M48" s="56"/>
      <c r="N48" s="73"/>
    </row>
    <row r="49" spans="1:14" s="3" customFormat="1" ht="15" customHeight="1" x14ac:dyDescent="0.2">
      <c r="A49" s="9">
        <v>41</v>
      </c>
      <c r="B49" s="8" t="s">
        <v>95</v>
      </c>
      <c r="C49" s="7">
        <v>5410.45</v>
      </c>
      <c r="D49" s="7">
        <v>5410.45</v>
      </c>
      <c r="E49" s="14">
        <v>0.29430000000000001</v>
      </c>
      <c r="F49" s="64">
        <f>VLOOKUP(A49, 'FY22 Chpt 552 DABS-Dist Sum'!$A$7:$Z$142, 26, FALSE)</f>
        <v>31880445.108526565</v>
      </c>
      <c r="G49" s="65">
        <f>VLOOKUP(A49,[3]ADM!$A$157:$G$292,6,FALSE)</f>
        <v>4318.8500000000004</v>
      </c>
      <c r="H49" s="67">
        <f t="shared" si="0"/>
        <v>7382</v>
      </c>
      <c r="I49" s="52"/>
      <c r="J49" s="60">
        <v>264</v>
      </c>
      <c r="K49" s="52"/>
      <c r="L49" s="56"/>
      <c r="M49" s="56"/>
      <c r="N49" s="73"/>
    </row>
    <row r="50" spans="1:14" s="3" customFormat="1" ht="15" customHeight="1" x14ac:dyDescent="0.2">
      <c r="A50" s="9">
        <v>42</v>
      </c>
      <c r="B50" s="8" t="s">
        <v>94</v>
      </c>
      <c r="C50" s="7">
        <v>18060.25</v>
      </c>
      <c r="D50" s="7">
        <v>18060.25</v>
      </c>
      <c r="E50" s="14">
        <v>0.42030000000000001</v>
      </c>
      <c r="F50" s="64">
        <f>VLOOKUP(A50, 'FY22 Chpt 552 DABS-Dist Sum'!$A$7:$Z$142, 26, FALSE)</f>
        <v>82138018.645873964</v>
      </c>
      <c r="G50" s="65">
        <f>VLOOKUP(A50,[3]ADM!$A$157:$G$292,6,FALSE)</f>
        <v>16104.55</v>
      </c>
      <c r="H50" s="67">
        <f t="shared" si="0"/>
        <v>5100</v>
      </c>
      <c r="I50" s="52"/>
      <c r="J50" s="60">
        <v>3</v>
      </c>
      <c r="K50" s="52"/>
      <c r="L50" s="56"/>
      <c r="M50" s="56"/>
      <c r="N50" s="73"/>
    </row>
    <row r="51" spans="1:14" s="3" customFormat="1" ht="15" customHeight="1" x14ac:dyDescent="0.2">
      <c r="A51" s="9">
        <v>43</v>
      </c>
      <c r="B51" s="8" t="s">
        <v>93</v>
      </c>
      <c r="C51" s="7">
        <v>48551.1</v>
      </c>
      <c r="D51" s="7">
        <v>48551.1</v>
      </c>
      <c r="E51" s="14">
        <v>0.42759999999999998</v>
      </c>
      <c r="F51" s="64">
        <f>VLOOKUP(A51, 'FY22 Chpt 552 DABS-Dist Sum'!$A$7:$Z$142, 26, FALSE)</f>
        <v>266503404.01512718</v>
      </c>
      <c r="G51" s="65">
        <f>VLOOKUP(A51,[3]ADM!$A$157:$G$292,6,FALSE)</f>
        <v>49103.25</v>
      </c>
      <c r="H51" s="67">
        <f t="shared" si="0"/>
        <v>5427</v>
      </c>
      <c r="I51" s="52"/>
      <c r="J51" s="60">
        <v>110</v>
      </c>
      <c r="K51" s="52"/>
      <c r="L51" s="56"/>
      <c r="M51" s="56"/>
      <c r="N51" s="73"/>
    </row>
    <row r="52" spans="1:14" s="3" customFormat="1" ht="15" customHeight="1" x14ac:dyDescent="0.2">
      <c r="A52" s="9">
        <v>44</v>
      </c>
      <c r="B52" s="8" t="s">
        <v>92</v>
      </c>
      <c r="C52" s="7">
        <v>6995.2</v>
      </c>
      <c r="D52" s="7">
        <v>6995.2</v>
      </c>
      <c r="E52" s="14">
        <v>0.24299999999999999</v>
      </c>
      <c r="F52" s="64">
        <f>VLOOKUP(A52, 'FY22 Chpt 552 DABS-Dist Sum'!$A$7:$Z$142, 26, FALSE)</f>
        <v>47095349.542660579</v>
      </c>
      <c r="G52" s="65">
        <f>VLOOKUP(A52,[3]ADM!$A$157:$G$292,6,FALSE)</f>
        <v>6713.55</v>
      </c>
      <c r="H52" s="67">
        <f t="shared" si="0"/>
        <v>7015</v>
      </c>
      <c r="I52" s="52"/>
      <c r="J52" s="60">
        <v>262</v>
      </c>
      <c r="K52" s="52"/>
      <c r="L52" s="56"/>
      <c r="M52" s="56"/>
      <c r="N52" s="73"/>
    </row>
    <row r="53" spans="1:14" s="3" customFormat="1" ht="15" customHeight="1" x14ac:dyDescent="0.2">
      <c r="A53" s="9">
        <v>45</v>
      </c>
      <c r="B53" s="8" t="s">
        <v>91</v>
      </c>
      <c r="C53" s="7">
        <v>183.6</v>
      </c>
      <c r="D53" s="7">
        <v>183.6</v>
      </c>
      <c r="E53" s="14">
        <v>0.8</v>
      </c>
      <c r="F53" s="64">
        <f>VLOOKUP(A53, 'FY22 Chpt 552 DABS-Dist Sum'!$A$7:$Z$142, 26, FALSE)</f>
        <v>707642.58360685513</v>
      </c>
      <c r="G53" s="65">
        <f>VLOOKUP(A53,[3]ADM!$A$157:$G$292,6,FALSE)</f>
        <v>173.3</v>
      </c>
      <c r="H53" s="67">
        <f t="shared" si="0"/>
        <v>4083</v>
      </c>
      <c r="I53" s="52"/>
      <c r="J53" s="60">
        <v>193</v>
      </c>
      <c r="K53" s="52"/>
      <c r="L53" s="56"/>
      <c r="M53" s="56"/>
      <c r="N53" s="73"/>
    </row>
    <row r="54" spans="1:14" s="3" customFormat="1" ht="15" customHeight="1" x14ac:dyDescent="0.2">
      <c r="A54" s="9">
        <v>46</v>
      </c>
      <c r="B54" s="8" t="s">
        <v>90</v>
      </c>
      <c r="C54" s="7">
        <v>5267.85</v>
      </c>
      <c r="D54" s="7">
        <v>5267.85</v>
      </c>
      <c r="E54" s="14">
        <v>0.42580000000000001</v>
      </c>
      <c r="F54" s="64">
        <f>VLOOKUP(A54, 'FY22 Chpt 552 DABS-Dist Sum'!$A$7:$Z$142, 26, FALSE)</f>
        <v>30234752.435912639</v>
      </c>
      <c r="G54" s="65">
        <f>VLOOKUP(A54,[3]ADM!$A$157:$G$292,6,FALSE)</f>
        <v>5388.4500000000007</v>
      </c>
      <c r="H54" s="67">
        <f t="shared" si="0"/>
        <v>5611</v>
      </c>
      <c r="I54" s="52"/>
      <c r="J54" s="60">
        <v>268</v>
      </c>
      <c r="K54" s="52"/>
      <c r="L54" s="56"/>
      <c r="M54" s="56"/>
      <c r="N54" s="73"/>
    </row>
    <row r="55" spans="1:14" s="3" customFormat="1" ht="15" customHeight="1" x14ac:dyDescent="0.2">
      <c r="A55" s="9">
        <v>47</v>
      </c>
      <c r="B55" s="8" t="s">
        <v>89</v>
      </c>
      <c r="C55" s="7">
        <v>9763.65</v>
      </c>
      <c r="D55" s="7">
        <v>9763.65</v>
      </c>
      <c r="E55" s="14">
        <v>0.56279999999999997</v>
      </c>
      <c r="F55" s="64">
        <f>VLOOKUP(A55, 'FY22 Chpt 552 DABS-Dist Sum'!$A$7:$Z$142, 26, FALSE)</f>
        <v>45143091.171421871</v>
      </c>
      <c r="G55" s="65">
        <f>VLOOKUP(A55,[3]ADM!$A$157:$G$292,6,FALSE)</f>
        <v>9858.2000000000007</v>
      </c>
      <c r="H55" s="67">
        <f t="shared" si="0"/>
        <v>4579</v>
      </c>
      <c r="I55" s="52"/>
      <c r="J55" s="60">
        <v>-22</v>
      </c>
      <c r="K55" s="52"/>
      <c r="L55" s="56"/>
      <c r="M55" s="56"/>
      <c r="N55" s="73"/>
    </row>
    <row r="56" spans="1:14" s="3" customFormat="1" ht="15" customHeight="1" x14ac:dyDescent="0.2">
      <c r="A56" s="9">
        <v>48</v>
      </c>
      <c r="B56" s="8" t="s">
        <v>88</v>
      </c>
      <c r="C56" s="7">
        <v>4049.2</v>
      </c>
      <c r="D56" s="7">
        <v>4049.2</v>
      </c>
      <c r="E56" s="14">
        <v>0.37869999999999998</v>
      </c>
      <c r="F56" s="64">
        <f>VLOOKUP(A56, 'FY22 Chpt 552 DABS-Dist Sum'!$A$7:$Z$142, 26, FALSE)</f>
        <v>25011601.094443869</v>
      </c>
      <c r="G56" s="65">
        <f>VLOOKUP(A56,[3]ADM!$A$157:$G$292,6,FALSE)</f>
        <v>4223.1500000000005</v>
      </c>
      <c r="H56" s="67">
        <f t="shared" si="0"/>
        <v>5922</v>
      </c>
      <c r="I56" s="52"/>
      <c r="J56" s="60">
        <v>314</v>
      </c>
      <c r="K56" s="52"/>
      <c r="L56" s="56"/>
      <c r="M56" s="56"/>
      <c r="N56" s="73"/>
    </row>
    <row r="57" spans="1:14" s="3" customFormat="1" ht="15" customHeight="1" x14ac:dyDescent="0.2">
      <c r="A57" s="9">
        <v>49</v>
      </c>
      <c r="B57" s="8" t="s">
        <v>87</v>
      </c>
      <c r="C57" s="7">
        <v>692.45</v>
      </c>
      <c r="D57" s="7">
        <v>692.45</v>
      </c>
      <c r="E57" s="14">
        <v>0.44690000000000002</v>
      </c>
      <c r="F57" s="64">
        <f>VLOOKUP(A57, 'FY22 Chpt 552 DABS-Dist Sum'!$A$7:$Z$142, 26, FALSE)</f>
        <v>5561819.5350187831</v>
      </c>
      <c r="G57" s="65">
        <f>VLOOKUP(A57,[3]ADM!$A$157:$G$292,6,FALSE)</f>
        <v>815.55000000000007</v>
      </c>
      <c r="H57" s="67">
        <f t="shared" si="0"/>
        <v>6820</v>
      </c>
      <c r="I57" s="52"/>
      <c r="J57" s="60">
        <v>434</v>
      </c>
      <c r="K57" s="52"/>
      <c r="L57" s="56"/>
      <c r="M57" s="56"/>
      <c r="N57" s="73"/>
    </row>
    <row r="58" spans="1:14" s="3" customFormat="1" ht="15" customHeight="1" x14ac:dyDescent="0.2">
      <c r="A58" s="9">
        <v>50</v>
      </c>
      <c r="B58" s="8" t="s">
        <v>86</v>
      </c>
      <c r="C58" s="7">
        <v>2204.6999999999998</v>
      </c>
      <c r="D58" s="7">
        <v>2204.6999999999998</v>
      </c>
      <c r="E58" s="14">
        <v>0.33750000000000002</v>
      </c>
      <c r="F58" s="64">
        <f>VLOOKUP(A58, 'FY22 Chpt 552 DABS-Dist Sum'!$A$7:$Z$142, 26, FALSE)</f>
        <v>12327667.850527154</v>
      </c>
      <c r="G58" s="65">
        <f>VLOOKUP(A58,[3]ADM!$A$157:$G$292,6,FALSE)</f>
        <v>1972.4499999999998</v>
      </c>
      <c r="H58" s="67">
        <f t="shared" si="0"/>
        <v>6250</v>
      </c>
      <c r="I58" s="52"/>
      <c r="J58" s="60">
        <v>242</v>
      </c>
      <c r="K58" s="52"/>
      <c r="L58" s="56"/>
      <c r="M58" s="56"/>
      <c r="N58" s="73"/>
    </row>
    <row r="59" spans="1:14" s="3" customFormat="1" ht="15" customHeight="1" x14ac:dyDescent="0.2">
      <c r="A59" s="9">
        <v>51</v>
      </c>
      <c r="B59" s="8" t="s">
        <v>85</v>
      </c>
      <c r="C59" s="7">
        <v>1206.45</v>
      </c>
      <c r="D59" s="7">
        <v>1206.45</v>
      </c>
      <c r="E59" s="14">
        <v>0.79339999999999999</v>
      </c>
      <c r="F59" s="64">
        <f>VLOOKUP(A59, 'FY22 Chpt 552 DABS-Dist Sum'!$A$7:$Z$142, 26, FALSE)</f>
        <v>3041755.4797652718</v>
      </c>
      <c r="G59" s="65">
        <f>VLOOKUP(A59,[3]ADM!$A$157:$G$292,6,FALSE)</f>
        <v>928.2</v>
      </c>
      <c r="H59" s="67">
        <f t="shared" si="0"/>
        <v>3277</v>
      </c>
      <c r="I59" s="52"/>
      <c r="J59" s="60">
        <v>312</v>
      </c>
      <c r="K59" s="52"/>
      <c r="L59" s="56"/>
      <c r="M59" s="56"/>
      <c r="N59" s="73"/>
    </row>
    <row r="60" spans="1:14" s="3" customFormat="1" ht="15" customHeight="1" x14ac:dyDescent="0.2">
      <c r="A60" s="9">
        <v>52</v>
      </c>
      <c r="B60" s="8" t="s">
        <v>84</v>
      </c>
      <c r="C60" s="7">
        <v>3323.7</v>
      </c>
      <c r="D60" s="7">
        <v>3323.7</v>
      </c>
      <c r="E60" s="14">
        <v>0.18260000000000001</v>
      </c>
      <c r="F60" s="64">
        <f>VLOOKUP(A60, 'FY22 Chpt 552 DABS-Dist Sum'!$A$7:$Z$142, 26, FALSE)</f>
        <v>23208536.082240716</v>
      </c>
      <c r="G60" s="65">
        <f>VLOOKUP(A60,[3]ADM!$A$157:$G$292,6,FALSE)</f>
        <v>2840.95</v>
      </c>
      <c r="H60" s="67">
        <f t="shared" si="0"/>
        <v>8169</v>
      </c>
      <c r="I60" s="52"/>
      <c r="J60" s="60">
        <v>455</v>
      </c>
      <c r="K60" s="52"/>
      <c r="L60" s="56"/>
      <c r="M60" s="56"/>
      <c r="N60" s="73"/>
    </row>
    <row r="61" spans="1:14" s="3" customFormat="1" ht="15" customHeight="1" x14ac:dyDescent="0.2">
      <c r="A61" s="9">
        <v>53</v>
      </c>
      <c r="B61" s="8" t="s">
        <v>83</v>
      </c>
      <c r="C61" s="7">
        <v>67385.7</v>
      </c>
      <c r="D61" s="7">
        <v>66652.5</v>
      </c>
      <c r="E61" s="14">
        <v>0.56659999999999999</v>
      </c>
      <c r="F61" s="64">
        <f>VLOOKUP(A61, 'FY22 Chpt 552 DABS-Dist Sum'!$A$7:$Z$142, 26, FALSE)</f>
        <v>383455492.95583451</v>
      </c>
      <c r="G61" s="65">
        <f>VLOOKUP(A61,[3]ADM!$A$157:$G$292,6,FALSE)</f>
        <v>82501.25</v>
      </c>
      <c r="H61" s="67">
        <f t="shared" si="0"/>
        <v>4648</v>
      </c>
      <c r="I61" s="52"/>
      <c r="J61" s="60">
        <v>261</v>
      </c>
      <c r="K61" s="52"/>
      <c r="L61" s="56"/>
      <c r="M61" s="56"/>
      <c r="N61" s="73"/>
    </row>
    <row r="62" spans="1:14" s="3" customFormat="1" ht="15" customHeight="1" x14ac:dyDescent="0.2">
      <c r="A62" s="9">
        <v>54</v>
      </c>
      <c r="B62" s="8" t="s">
        <v>82</v>
      </c>
      <c r="C62" s="7">
        <v>4519.2</v>
      </c>
      <c r="D62" s="7">
        <v>4519.2</v>
      </c>
      <c r="E62" s="14">
        <v>0.56589999999999996</v>
      </c>
      <c r="F62" s="64">
        <f>VLOOKUP(A62, 'FY22 Chpt 552 DABS-Dist Sum'!$A$7:$Z$142, 26, FALSE)</f>
        <v>22455143.319867902</v>
      </c>
      <c r="G62" s="65">
        <f>VLOOKUP(A62,[3]ADM!$A$157:$G$292,6,FALSE)</f>
        <v>4820.1000000000004</v>
      </c>
      <c r="H62" s="67">
        <f t="shared" si="0"/>
        <v>4659</v>
      </c>
      <c r="I62" s="52"/>
      <c r="J62" s="60">
        <v>348</v>
      </c>
      <c r="K62" s="52"/>
      <c r="L62" s="56"/>
      <c r="M62" s="56"/>
      <c r="N62" s="73"/>
    </row>
    <row r="63" spans="1:14" s="3" customFormat="1" ht="15" customHeight="1" x14ac:dyDescent="0.2">
      <c r="A63" s="9">
        <v>55</v>
      </c>
      <c r="B63" s="8" t="s">
        <v>81</v>
      </c>
      <c r="C63" s="7">
        <v>1536.4</v>
      </c>
      <c r="D63" s="7">
        <v>1536.4</v>
      </c>
      <c r="E63" s="14">
        <v>0.2535</v>
      </c>
      <c r="F63" s="64">
        <f>VLOOKUP(A63, 'FY22 Chpt 552 DABS-Dist Sum'!$A$7:$Z$142, 26, FALSE)</f>
        <v>11754599.044828987</v>
      </c>
      <c r="G63" s="65">
        <f>VLOOKUP(A63,[3]ADM!$A$157:$G$292,6,FALSE)</f>
        <v>1558.8999999999999</v>
      </c>
      <c r="H63" s="67">
        <f t="shared" si="0"/>
        <v>7540</v>
      </c>
      <c r="I63" s="52"/>
      <c r="J63" s="60">
        <v>30</v>
      </c>
      <c r="K63" s="52"/>
      <c r="L63" s="56"/>
      <c r="M63" s="56"/>
      <c r="N63" s="73"/>
    </row>
    <row r="64" spans="1:14" s="3" customFormat="1" ht="15" customHeight="1" x14ac:dyDescent="0.2">
      <c r="A64" s="9">
        <v>56</v>
      </c>
      <c r="B64" s="8" t="s">
        <v>80</v>
      </c>
      <c r="C64" s="7">
        <v>1773.2</v>
      </c>
      <c r="D64" s="7">
        <v>1773.2</v>
      </c>
      <c r="E64" s="14">
        <v>0.4486</v>
      </c>
      <c r="F64" s="64">
        <f>VLOOKUP(A64, 'FY22 Chpt 552 DABS-Dist Sum'!$A$7:$Z$142, 26, FALSE)</f>
        <v>8331163.1026633997</v>
      </c>
      <c r="G64" s="65">
        <f>VLOOKUP(A64,[3]ADM!$A$157:$G$292,6,FALSE)</f>
        <v>1612.1</v>
      </c>
      <c r="H64" s="67">
        <f t="shared" si="0"/>
        <v>5168</v>
      </c>
      <c r="I64" s="52"/>
      <c r="J64" s="60">
        <v>314</v>
      </c>
      <c r="K64" s="52"/>
      <c r="L64" s="56"/>
      <c r="M64" s="56"/>
      <c r="N64" s="73"/>
    </row>
    <row r="65" spans="1:14" s="3" customFormat="1" ht="15" customHeight="1" x14ac:dyDescent="0.2">
      <c r="A65" s="9">
        <v>57</v>
      </c>
      <c r="B65" s="8" t="s">
        <v>79</v>
      </c>
      <c r="C65" s="7">
        <v>1138.7</v>
      </c>
      <c r="D65" s="7">
        <v>1138.7</v>
      </c>
      <c r="E65" s="14">
        <v>0.55889999999999995</v>
      </c>
      <c r="F65" s="64">
        <f>VLOOKUP(A65, 'FY22 Chpt 552 DABS-Dist Sum'!$A$7:$Z$142, 26, FALSE)</f>
        <v>4762543.4289722051</v>
      </c>
      <c r="G65" s="65">
        <f>VLOOKUP(A65,[3]ADM!$A$157:$G$292,6,FALSE)</f>
        <v>881.2</v>
      </c>
      <c r="H65" s="67">
        <f t="shared" si="0"/>
        <v>5405</v>
      </c>
      <c r="I65" s="52"/>
      <c r="J65" s="60">
        <v>309</v>
      </c>
      <c r="K65" s="52"/>
      <c r="L65" s="56"/>
      <c r="M65" s="56"/>
      <c r="N65" s="73"/>
    </row>
    <row r="66" spans="1:14" s="3" customFormat="1" ht="15" customHeight="1" x14ac:dyDescent="0.2">
      <c r="A66" s="9">
        <v>58</v>
      </c>
      <c r="B66" s="8" t="s">
        <v>78</v>
      </c>
      <c r="C66" s="7">
        <v>4601.3999999999996</v>
      </c>
      <c r="D66" s="7">
        <v>4601.3999999999996</v>
      </c>
      <c r="E66" s="14">
        <v>0.36499999999999999</v>
      </c>
      <c r="F66" s="64">
        <f>VLOOKUP(A66, 'FY22 Chpt 552 DABS-Dist Sum'!$A$7:$Z$142, 26, FALSE)</f>
        <v>22854259.365499165</v>
      </c>
      <c r="G66" s="65">
        <f>VLOOKUP(A66,[3]ADM!$A$157:$G$292,6,FALSE)</f>
        <v>3849.85</v>
      </c>
      <c r="H66" s="67">
        <f t="shared" si="0"/>
        <v>5936</v>
      </c>
      <c r="I66" s="52"/>
      <c r="J66" s="60">
        <v>161</v>
      </c>
      <c r="K66" s="52"/>
      <c r="L66" s="56"/>
      <c r="M66" s="56"/>
      <c r="N66" s="73"/>
    </row>
    <row r="67" spans="1:14" s="3" customFormat="1" ht="15" customHeight="1" x14ac:dyDescent="0.2">
      <c r="A67" s="9">
        <v>59</v>
      </c>
      <c r="B67" s="8" t="s">
        <v>77</v>
      </c>
      <c r="C67" s="7">
        <v>1153.25</v>
      </c>
      <c r="D67" s="7">
        <v>1153.25</v>
      </c>
      <c r="E67" s="14">
        <v>0.72319999999999995</v>
      </c>
      <c r="F67" s="64">
        <f>VLOOKUP(A67, 'FY22 Chpt 552 DABS-Dist Sum'!$A$7:$Z$142, 26, FALSE)</f>
        <v>4933106.3155083722</v>
      </c>
      <c r="G67" s="65">
        <f>VLOOKUP(A67,[3]ADM!$A$157:$G$292,6,FALSE)</f>
        <v>1058.8</v>
      </c>
      <c r="H67" s="67">
        <f t="shared" si="0"/>
        <v>4659</v>
      </c>
      <c r="I67" s="52"/>
      <c r="J67" s="60">
        <v>783</v>
      </c>
      <c r="K67" s="52"/>
      <c r="L67" s="56"/>
      <c r="M67" s="56"/>
      <c r="N67" s="73"/>
    </row>
    <row r="68" spans="1:14" s="3" customFormat="1" ht="15" customHeight="1" x14ac:dyDescent="0.2">
      <c r="A68" s="9">
        <v>60</v>
      </c>
      <c r="B68" s="8" t="s">
        <v>76</v>
      </c>
      <c r="C68" s="7">
        <v>9452.2999999999993</v>
      </c>
      <c r="D68" s="7">
        <v>9452.2999999999993</v>
      </c>
      <c r="E68" s="14">
        <v>0.40529999999999999</v>
      </c>
      <c r="F68" s="64">
        <f>VLOOKUP(A68, 'FY22 Chpt 552 DABS-Dist Sum'!$A$7:$Z$142, 26, FALSE)</f>
        <v>54292706.868868463</v>
      </c>
      <c r="G68" s="65">
        <f>VLOOKUP(A68,[3]ADM!$A$157:$G$292,6,FALSE)</f>
        <v>9563.5499999999993</v>
      </c>
      <c r="H68" s="67">
        <f t="shared" si="0"/>
        <v>5677</v>
      </c>
      <c r="I68" s="52"/>
      <c r="J68" s="60">
        <v>177</v>
      </c>
      <c r="K68" s="52"/>
      <c r="L68" s="56"/>
      <c r="M68" s="56"/>
      <c r="N68" s="73"/>
    </row>
    <row r="69" spans="1:14" s="3" customFormat="1" ht="15" customHeight="1" x14ac:dyDescent="0.2">
      <c r="A69" s="9">
        <v>62</v>
      </c>
      <c r="B69" s="8" t="s">
        <v>75</v>
      </c>
      <c r="C69" s="7">
        <v>1918.75</v>
      </c>
      <c r="D69" s="7">
        <v>1918.75</v>
      </c>
      <c r="E69" s="14">
        <v>0.59279999999999999</v>
      </c>
      <c r="F69" s="64">
        <f>VLOOKUP(A69, 'FY22 Chpt 552 DABS-Dist Sum'!$A$7:$Z$142, 26, FALSE)</f>
        <v>7217531.4274685718</v>
      </c>
      <c r="G69" s="65">
        <f>VLOOKUP(A69,[3]ADM!$A$157:$G$292,6,FALSE)</f>
        <v>1445.1999999999998</v>
      </c>
      <c r="H69" s="67">
        <f t="shared" si="0"/>
        <v>4994</v>
      </c>
      <c r="I69" s="52"/>
      <c r="J69" s="60">
        <v>48</v>
      </c>
      <c r="K69" s="52"/>
      <c r="L69" s="56"/>
      <c r="M69" s="56"/>
      <c r="N69" s="73"/>
    </row>
    <row r="70" spans="1:14" s="3" customFormat="1" ht="15" customHeight="1" x14ac:dyDescent="0.2">
      <c r="A70" s="9">
        <v>63</v>
      </c>
      <c r="B70" s="8" t="s">
        <v>74</v>
      </c>
      <c r="C70" s="7">
        <v>2899.35</v>
      </c>
      <c r="D70" s="7">
        <v>2899.35</v>
      </c>
      <c r="E70" s="14">
        <v>0.44140000000000001</v>
      </c>
      <c r="F70" s="64">
        <f>VLOOKUP(A70, 'FY22 Chpt 552 DABS-Dist Sum'!$A$7:$Z$142, 26, FALSE)</f>
        <v>16694873.049238974</v>
      </c>
      <c r="G70" s="65">
        <f>VLOOKUP(A70,[3]ADM!$A$157:$G$292,6,FALSE)</f>
        <v>3023.1499999999996</v>
      </c>
      <c r="H70" s="67">
        <f t="shared" si="0"/>
        <v>5522</v>
      </c>
      <c r="I70" s="52"/>
      <c r="J70" s="60">
        <v>377</v>
      </c>
      <c r="K70" s="52"/>
      <c r="L70" s="56"/>
      <c r="M70" s="56"/>
      <c r="N70" s="73"/>
    </row>
    <row r="71" spans="1:14" s="3" customFormat="1" ht="15" customHeight="1" x14ac:dyDescent="0.2">
      <c r="A71" s="9">
        <v>65</v>
      </c>
      <c r="B71" s="8" t="s">
        <v>73</v>
      </c>
      <c r="C71" s="7">
        <v>1707.35</v>
      </c>
      <c r="D71" s="7">
        <v>1707.35</v>
      </c>
      <c r="E71" s="14">
        <v>0.51029999999999998</v>
      </c>
      <c r="F71" s="64">
        <f>VLOOKUP(A71, 'FY22 Chpt 552 DABS-Dist Sum'!$A$7:$Z$142, 26, FALSE)</f>
        <v>7522564.5958100073</v>
      </c>
      <c r="G71" s="65">
        <f>VLOOKUP(A71,[3]ADM!$A$157:$G$292,6,FALSE)</f>
        <v>1291.55</v>
      </c>
      <c r="H71" s="67">
        <f t="shared" si="0"/>
        <v>5824</v>
      </c>
      <c r="I71" s="52"/>
      <c r="J71" s="60">
        <v>87</v>
      </c>
      <c r="K71" s="52"/>
      <c r="L71" s="56"/>
      <c r="M71" s="56"/>
      <c r="N71" s="73"/>
    </row>
    <row r="72" spans="1:14" s="3" customFormat="1" ht="15" customHeight="1" x14ac:dyDescent="0.2">
      <c r="A72" s="9">
        <v>66</v>
      </c>
      <c r="B72" s="8" t="s">
        <v>72</v>
      </c>
      <c r="C72" s="7">
        <v>1410.5</v>
      </c>
      <c r="D72" s="7">
        <v>1410.5</v>
      </c>
      <c r="E72" s="14">
        <v>0.8</v>
      </c>
      <c r="F72" s="64">
        <f>VLOOKUP(A72, 'FY22 Chpt 552 DABS-Dist Sum'!$A$7:$Z$142, 26, FALSE)</f>
        <v>4242080.0526221516</v>
      </c>
      <c r="G72" s="65">
        <f>VLOOKUP(A72,[3]ADM!$A$157:$G$292,6,FALSE)</f>
        <v>1179.1999999999998</v>
      </c>
      <c r="H72" s="67">
        <f t="shared" si="0"/>
        <v>3597</v>
      </c>
      <c r="I72" s="52"/>
      <c r="J72" s="60">
        <v>115</v>
      </c>
      <c r="K72" s="52"/>
      <c r="L72" s="56"/>
      <c r="M72" s="56"/>
      <c r="N72" s="73"/>
    </row>
    <row r="73" spans="1:14" s="3" customFormat="1" ht="15" customHeight="1" x14ac:dyDescent="0.2">
      <c r="A73" s="9">
        <v>67</v>
      </c>
      <c r="B73" s="8" t="s">
        <v>71</v>
      </c>
      <c r="C73" s="7">
        <v>2178.65</v>
      </c>
      <c r="D73" s="7">
        <v>2178.65</v>
      </c>
      <c r="E73" s="14">
        <v>0.2447</v>
      </c>
      <c r="F73" s="64">
        <f>VLOOKUP(A73, 'FY22 Chpt 552 DABS-Dist Sum'!$A$7:$Z$142, 26, FALSE)</f>
        <v>12704623.620642677</v>
      </c>
      <c r="G73" s="65">
        <f>VLOOKUP(A73,[3]ADM!$A$157:$G$292,6,FALSE)</f>
        <v>1748.6499999999999</v>
      </c>
      <c r="H73" s="67">
        <f t="shared" si="0"/>
        <v>7265</v>
      </c>
      <c r="I73" s="52"/>
      <c r="J73" s="60">
        <v>486</v>
      </c>
      <c r="K73" s="52"/>
      <c r="L73" s="56"/>
      <c r="M73" s="56"/>
      <c r="N73" s="73"/>
    </row>
    <row r="74" spans="1:14" s="3" customFormat="1" ht="15" customHeight="1" x14ac:dyDescent="0.2">
      <c r="A74" s="9">
        <v>68</v>
      </c>
      <c r="B74" s="8" t="s">
        <v>70</v>
      </c>
      <c r="C74" s="7">
        <v>4957.45</v>
      </c>
      <c r="D74" s="7">
        <v>4957.45</v>
      </c>
      <c r="E74" s="14">
        <v>0.38419999999999999</v>
      </c>
      <c r="F74" s="64">
        <f>VLOOKUP(A74, 'FY22 Chpt 552 DABS-Dist Sum'!$A$7:$Z$142, 26, FALSE)</f>
        <v>26337172.407371342</v>
      </c>
      <c r="G74" s="65">
        <f>VLOOKUP(A74,[3]ADM!$A$157:$G$292,6,FALSE)</f>
        <v>4666.25</v>
      </c>
      <c r="H74" s="67">
        <f t="shared" ref="H74:H137" si="1">ROUND(F74/G74, 0)</f>
        <v>5644</v>
      </c>
      <c r="I74" s="52"/>
      <c r="J74" s="60">
        <v>158</v>
      </c>
      <c r="K74" s="52"/>
      <c r="L74" s="56"/>
      <c r="M74" s="56"/>
      <c r="N74" s="73"/>
    </row>
    <row r="75" spans="1:14" s="3" customFormat="1" ht="15" customHeight="1" x14ac:dyDescent="0.2">
      <c r="A75" s="9">
        <v>69</v>
      </c>
      <c r="B75" s="8" t="s">
        <v>69</v>
      </c>
      <c r="C75" s="7">
        <v>3463.5</v>
      </c>
      <c r="D75" s="7">
        <v>3463.5</v>
      </c>
      <c r="E75" s="14">
        <v>0.31430000000000002</v>
      </c>
      <c r="F75" s="64">
        <f>VLOOKUP(A75, 'FY22 Chpt 552 DABS-Dist Sum'!$A$7:$Z$142, 26, FALSE)</f>
        <v>19550209.231663104</v>
      </c>
      <c r="G75" s="65">
        <f>VLOOKUP(A75,[3]ADM!$A$157:$G$292,6,FALSE)</f>
        <v>3073.4</v>
      </c>
      <c r="H75" s="67">
        <f t="shared" si="1"/>
        <v>6361</v>
      </c>
      <c r="I75" s="52"/>
      <c r="J75" s="60">
        <v>259</v>
      </c>
      <c r="K75" s="52"/>
      <c r="L75" s="56"/>
      <c r="M75" s="56"/>
      <c r="N75" s="73"/>
    </row>
    <row r="76" spans="1:14" s="3" customFormat="1" ht="15" customHeight="1" x14ac:dyDescent="0.2">
      <c r="A76" s="9">
        <v>70</v>
      </c>
      <c r="B76" s="8" t="s">
        <v>68</v>
      </c>
      <c r="C76" s="7">
        <v>2501.8000000000002</v>
      </c>
      <c r="D76" s="7">
        <v>2501.8000000000002</v>
      </c>
      <c r="E76" s="14">
        <v>0.28660000000000002</v>
      </c>
      <c r="F76" s="64">
        <f>VLOOKUP(A76, 'FY22 Chpt 552 DABS-Dist Sum'!$A$7:$Z$142, 26, FALSE)</f>
        <v>16640966.697020231</v>
      </c>
      <c r="G76" s="65">
        <f>VLOOKUP(A76,[3]ADM!$A$157:$G$292,6,FALSE)</f>
        <v>2312.5</v>
      </c>
      <c r="H76" s="67">
        <f t="shared" si="1"/>
        <v>7196</v>
      </c>
      <c r="I76" s="52"/>
      <c r="J76" s="60">
        <v>406</v>
      </c>
      <c r="K76" s="52"/>
      <c r="L76" s="56"/>
      <c r="M76" s="56"/>
      <c r="N76" s="73"/>
    </row>
    <row r="77" spans="1:14" s="3" customFormat="1" ht="15" customHeight="1" x14ac:dyDescent="0.2">
      <c r="A77" s="9">
        <v>71</v>
      </c>
      <c r="B77" s="8" t="s">
        <v>67</v>
      </c>
      <c r="C77" s="7">
        <v>8918.6</v>
      </c>
      <c r="D77" s="7">
        <v>8918.6</v>
      </c>
      <c r="E77" s="14">
        <v>0.2475</v>
      </c>
      <c r="F77" s="64">
        <f>VLOOKUP(A77, 'FY22 Chpt 552 DABS-Dist Sum'!$A$7:$Z$142, 26, FALSE)</f>
        <v>53796220.161098257</v>
      </c>
      <c r="G77" s="65">
        <f>VLOOKUP(A77,[3]ADM!$A$157:$G$292,6,FALSE)</f>
        <v>7725.2000000000007</v>
      </c>
      <c r="H77" s="67">
        <f t="shared" si="1"/>
        <v>6964</v>
      </c>
      <c r="I77" s="52"/>
      <c r="J77" s="60">
        <v>263</v>
      </c>
      <c r="K77" s="52"/>
      <c r="L77" s="56"/>
      <c r="M77" s="56"/>
      <c r="N77" s="73"/>
    </row>
    <row r="78" spans="1:14" s="3" customFormat="1" ht="15" customHeight="1" x14ac:dyDescent="0.2">
      <c r="A78" s="9">
        <v>72</v>
      </c>
      <c r="B78" s="8" t="s">
        <v>66</v>
      </c>
      <c r="C78" s="7">
        <v>4344.5</v>
      </c>
      <c r="D78" s="7">
        <v>4344.5</v>
      </c>
      <c r="E78" s="14">
        <v>0.42299999999999999</v>
      </c>
      <c r="F78" s="64">
        <f>VLOOKUP(A78, 'FY22 Chpt 552 DABS-Dist Sum'!$A$7:$Z$142, 26, FALSE)</f>
        <v>21011487.745181937</v>
      </c>
      <c r="G78" s="65">
        <f>VLOOKUP(A78,[3]ADM!$A$157:$G$292,6,FALSE)</f>
        <v>4098.6000000000004</v>
      </c>
      <c r="H78" s="67">
        <f t="shared" si="1"/>
        <v>5127</v>
      </c>
      <c r="I78" s="52"/>
      <c r="J78" s="60">
        <v>-60</v>
      </c>
      <c r="K78" s="52"/>
      <c r="L78" s="56"/>
      <c r="M78" s="56"/>
      <c r="N78" s="73"/>
    </row>
    <row r="79" spans="1:14" s="3" customFormat="1" ht="15" customHeight="1" x14ac:dyDescent="0.2">
      <c r="A79" s="9">
        <v>73</v>
      </c>
      <c r="B79" s="8" t="s">
        <v>65</v>
      </c>
      <c r="C79" s="7">
        <v>2179.6999999999998</v>
      </c>
      <c r="D79" s="7">
        <v>2179.6999999999998</v>
      </c>
      <c r="E79" s="14">
        <v>0.32650000000000001</v>
      </c>
      <c r="F79" s="64">
        <f>VLOOKUP(A79, 'FY22 Chpt 552 DABS-Dist Sum'!$A$7:$Z$142, 26, FALSE)</f>
        <v>11872678.054075329</v>
      </c>
      <c r="G79" s="65">
        <f>VLOOKUP(A79,[3]ADM!$A$157:$G$292,6,FALSE)</f>
        <v>1834</v>
      </c>
      <c r="H79" s="67">
        <f t="shared" si="1"/>
        <v>6474</v>
      </c>
      <c r="I79" s="52"/>
      <c r="J79" s="60">
        <v>349</v>
      </c>
      <c r="K79" s="52"/>
      <c r="L79" s="56"/>
      <c r="M79" s="56"/>
      <c r="N79" s="73"/>
    </row>
    <row r="80" spans="1:14" s="3" customFormat="1" ht="15" customHeight="1" x14ac:dyDescent="0.2">
      <c r="A80" s="9">
        <v>74</v>
      </c>
      <c r="B80" s="8" t="s">
        <v>64</v>
      </c>
      <c r="C80" s="7">
        <v>6321.15</v>
      </c>
      <c r="D80" s="7">
        <v>6321.15</v>
      </c>
      <c r="E80" s="14">
        <v>0.25130000000000002</v>
      </c>
      <c r="F80" s="64">
        <f>VLOOKUP(A80, 'FY22 Chpt 552 DABS-Dist Sum'!$A$7:$Z$142, 26, FALSE)</f>
        <v>39194328.1437333</v>
      </c>
      <c r="G80" s="65">
        <f>VLOOKUP(A80,[3]ADM!$A$157:$G$292,6,FALSE)</f>
        <v>5897.8</v>
      </c>
      <c r="H80" s="67">
        <f t="shared" si="1"/>
        <v>6646</v>
      </c>
      <c r="I80" s="52"/>
      <c r="J80" s="60">
        <v>29</v>
      </c>
      <c r="K80" s="52"/>
      <c r="L80" s="56"/>
      <c r="M80" s="56"/>
      <c r="N80" s="73"/>
    </row>
    <row r="81" spans="1:14" s="3" customFormat="1" ht="15" customHeight="1" x14ac:dyDescent="0.2">
      <c r="A81" s="9">
        <v>75</v>
      </c>
      <c r="B81" s="8" t="s">
        <v>63</v>
      </c>
      <c r="C81" s="7">
        <v>82552.399999999994</v>
      </c>
      <c r="D81" s="7">
        <v>82552.399999999994</v>
      </c>
      <c r="E81" s="14">
        <v>0.37869999999999998</v>
      </c>
      <c r="F81" s="64">
        <f>VLOOKUP(A81, 'FY22 Chpt 552 DABS-Dist Sum'!$A$7:$Z$142, 26, FALSE)</f>
        <v>536794421.93014914</v>
      </c>
      <c r="G81" s="65">
        <f>VLOOKUP(A81,[3]ADM!$A$157:$G$292,6,FALSE)</f>
        <v>89031.85</v>
      </c>
      <c r="H81" s="67">
        <f t="shared" si="1"/>
        <v>6029</v>
      </c>
      <c r="I81" s="52"/>
      <c r="J81" s="60">
        <v>206</v>
      </c>
      <c r="K81" s="52"/>
      <c r="L81" s="56"/>
      <c r="M81" s="56"/>
      <c r="N81" s="73"/>
    </row>
    <row r="82" spans="1:14" s="3" customFormat="1" ht="15" customHeight="1" x14ac:dyDescent="0.2">
      <c r="A82" s="9">
        <v>77</v>
      </c>
      <c r="B82" s="8" t="s">
        <v>62</v>
      </c>
      <c r="C82" s="7">
        <v>4324.3</v>
      </c>
      <c r="D82" s="7">
        <v>4324.3</v>
      </c>
      <c r="E82" s="14">
        <v>0.30520000000000003</v>
      </c>
      <c r="F82" s="64">
        <f>VLOOKUP(A82, 'FY22 Chpt 552 DABS-Dist Sum'!$A$7:$Z$142, 26, FALSE)</f>
        <v>24457234.675469823</v>
      </c>
      <c r="G82" s="65">
        <f>VLOOKUP(A82,[3]ADM!$A$157:$G$292,6,FALSE)</f>
        <v>3807.5</v>
      </c>
      <c r="H82" s="67">
        <f t="shared" si="1"/>
        <v>6423</v>
      </c>
      <c r="I82" s="52"/>
      <c r="J82" s="60">
        <v>196</v>
      </c>
      <c r="K82" s="52"/>
      <c r="L82" s="56"/>
      <c r="M82" s="56"/>
      <c r="N82" s="73"/>
    </row>
    <row r="83" spans="1:14" s="3" customFormat="1" ht="15" customHeight="1" x14ac:dyDescent="0.2">
      <c r="A83" s="9">
        <v>78</v>
      </c>
      <c r="B83" s="8" t="s">
        <v>61</v>
      </c>
      <c r="C83" s="7">
        <v>867.45</v>
      </c>
      <c r="D83" s="7">
        <v>867.45</v>
      </c>
      <c r="E83" s="14">
        <v>0.8</v>
      </c>
      <c r="F83" s="64">
        <f>VLOOKUP(A83, 'FY22 Chpt 552 DABS-Dist Sum'!$A$7:$Z$142, 26, FALSE)</f>
        <v>2196676.673691195</v>
      </c>
      <c r="G83" s="65">
        <f>VLOOKUP(A83,[3]ADM!$A$157:$G$292,6,FALSE)</f>
        <v>705.15000000000009</v>
      </c>
      <c r="H83" s="67">
        <f t="shared" si="1"/>
        <v>3115</v>
      </c>
      <c r="I83" s="52"/>
      <c r="J83" s="60">
        <v>595</v>
      </c>
      <c r="K83" s="52"/>
      <c r="L83" s="56"/>
      <c r="M83" s="56"/>
      <c r="N83" s="73"/>
    </row>
    <row r="84" spans="1:14" s="3" customFormat="1" ht="15" customHeight="1" x14ac:dyDescent="0.2">
      <c r="A84" s="9">
        <v>79</v>
      </c>
      <c r="B84" s="8" t="s">
        <v>60</v>
      </c>
      <c r="C84" s="7">
        <v>1160.0999999999999</v>
      </c>
      <c r="D84" s="7">
        <v>1160.0999999999999</v>
      </c>
      <c r="E84" s="14">
        <v>0.3599</v>
      </c>
      <c r="F84" s="64">
        <f>VLOOKUP(A84, 'FY22 Chpt 552 DABS-Dist Sum'!$A$7:$Z$142, 26, FALSE)</f>
        <v>7854674.5346428743</v>
      </c>
      <c r="G84" s="65">
        <f>VLOOKUP(A84,[3]ADM!$A$157:$G$292,6,FALSE)</f>
        <v>1212.5999999999999</v>
      </c>
      <c r="H84" s="67">
        <f t="shared" si="1"/>
        <v>6478</v>
      </c>
      <c r="I84" s="52"/>
      <c r="J84" s="60">
        <v>268</v>
      </c>
      <c r="K84" s="52"/>
      <c r="L84" s="56"/>
      <c r="M84" s="56"/>
      <c r="N84" s="73"/>
    </row>
    <row r="85" spans="1:14" s="3" customFormat="1" ht="15" customHeight="1" x14ac:dyDescent="0.2">
      <c r="A85" s="9">
        <v>80</v>
      </c>
      <c r="B85" s="8" t="s">
        <v>59</v>
      </c>
      <c r="C85" s="7">
        <v>13835.3</v>
      </c>
      <c r="D85" s="7">
        <v>13835.3</v>
      </c>
      <c r="E85" s="14">
        <v>0.36570000000000003</v>
      </c>
      <c r="F85" s="64">
        <f>VLOOKUP(A85, 'FY22 Chpt 552 DABS-Dist Sum'!$A$7:$Z$142, 26, FALSE)</f>
        <v>76626922.455005765</v>
      </c>
      <c r="G85" s="65">
        <f>VLOOKUP(A85,[3]ADM!$A$157:$G$292,6,FALSE)</f>
        <v>13087.400000000001</v>
      </c>
      <c r="H85" s="67">
        <f t="shared" si="1"/>
        <v>5855</v>
      </c>
      <c r="I85" s="52"/>
      <c r="J85" s="60">
        <v>269</v>
      </c>
      <c r="K85" s="52"/>
      <c r="L85" s="56"/>
      <c r="M85" s="56"/>
      <c r="N85" s="73"/>
    </row>
    <row r="86" spans="1:14" s="3" customFormat="1" ht="15" customHeight="1" x14ac:dyDescent="0.2">
      <c r="A86" s="9">
        <v>81</v>
      </c>
      <c r="B86" s="8" t="s">
        <v>58</v>
      </c>
      <c r="C86" s="7">
        <v>2492.4</v>
      </c>
      <c r="D86" s="7">
        <v>2492.4</v>
      </c>
      <c r="E86" s="14">
        <v>0.49030000000000001</v>
      </c>
      <c r="F86" s="64">
        <f>VLOOKUP(A86, 'FY22 Chpt 552 DABS-Dist Sum'!$A$7:$Z$142, 26, FALSE)</f>
        <v>13150309.703309761</v>
      </c>
      <c r="G86" s="65">
        <f>VLOOKUP(A86,[3]ADM!$A$157:$G$292,6,FALSE)</f>
        <v>2397.6499999999996</v>
      </c>
      <c r="H86" s="67">
        <f t="shared" si="1"/>
        <v>5485</v>
      </c>
      <c r="I86" s="52"/>
      <c r="J86" s="60">
        <v>281</v>
      </c>
      <c r="K86" s="52"/>
      <c r="L86" s="56"/>
      <c r="M86" s="56"/>
      <c r="N86" s="73"/>
    </row>
    <row r="87" spans="1:14" s="3" customFormat="1" ht="15" customHeight="1" x14ac:dyDescent="0.2">
      <c r="A87" s="9">
        <v>82</v>
      </c>
      <c r="B87" s="8" t="s">
        <v>57</v>
      </c>
      <c r="C87" s="7">
        <v>11202.6</v>
      </c>
      <c r="D87" s="7">
        <v>11202.6</v>
      </c>
      <c r="E87" s="14">
        <v>0.36749999999999999</v>
      </c>
      <c r="F87" s="64">
        <f>VLOOKUP(A87, 'FY22 Chpt 552 DABS-Dist Sum'!$A$7:$Z$142, 26, FALSE)</f>
        <v>62591938.49321977</v>
      </c>
      <c r="G87" s="65">
        <f>VLOOKUP(A87,[3]ADM!$A$157:$G$292,6,FALSE)</f>
        <v>10906.25</v>
      </c>
      <c r="H87" s="67">
        <f t="shared" si="1"/>
        <v>5739</v>
      </c>
      <c r="I87" s="52"/>
      <c r="J87" s="60">
        <v>279</v>
      </c>
      <c r="K87" s="52"/>
      <c r="L87" s="56"/>
      <c r="M87" s="56"/>
      <c r="N87" s="73"/>
    </row>
    <row r="88" spans="1:14" s="3" customFormat="1" ht="15" customHeight="1" x14ac:dyDescent="0.2">
      <c r="A88" s="9">
        <v>83</v>
      </c>
      <c r="B88" s="8" t="s">
        <v>56</v>
      </c>
      <c r="C88" s="7">
        <v>4278.6000000000004</v>
      </c>
      <c r="D88" s="7">
        <v>4278.6000000000004</v>
      </c>
      <c r="E88" s="14">
        <v>0.24299999999999999</v>
      </c>
      <c r="F88" s="64">
        <f>VLOOKUP(A88, 'FY22 Chpt 552 DABS-Dist Sum'!$A$7:$Z$142, 26, FALSE)</f>
        <v>24074076.993985463</v>
      </c>
      <c r="G88" s="65">
        <f>VLOOKUP(A88,[3]ADM!$A$157:$G$292,6,FALSE)</f>
        <v>3362.1</v>
      </c>
      <c r="H88" s="67">
        <f t="shared" si="1"/>
        <v>7160</v>
      </c>
      <c r="I88" s="52"/>
      <c r="J88" s="60">
        <v>133</v>
      </c>
      <c r="K88" s="52"/>
      <c r="L88" s="56"/>
      <c r="M88" s="56"/>
      <c r="N88" s="73"/>
    </row>
    <row r="89" spans="1:14" s="3" customFormat="1" ht="15" customHeight="1" x14ac:dyDescent="0.2">
      <c r="A89" s="9">
        <v>84</v>
      </c>
      <c r="B89" s="8" t="s">
        <v>55</v>
      </c>
      <c r="C89" s="7">
        <v>3625</v>
      </c>
      <c r="D89" s="7">
        <v>3625</v>
      </c>
      <c r="E89" s="14">
        <v>0.18310000000000001</v>
      </c>
      <c r="F89" s="64">
        <f>VLOOKUP(A89, 'FY22 Chpt 552 DABS-Dist Sum'!$A$7:$Z$142, 26, FALSE)</f>
        <v>26344081.217580412</v>
      </c>
      <c r="G89" s="65">
        <f>VLOOKUP(A89,[3]ADM!$A$157:$G$292,6,FALSE)</f>
        <v>3349.6</v>
      </c>
      <c r="H89" s="67">
        <f t="shared" si="1"/>
        <v>7865</v>
      </c>
      <c r="I89" s="52"/>
      <c r="J89" s="60">
        <v>432</v>
      </c>
      <c r="K89" s="52"/>
      <c r="L89" s="56"/>
      <c r="M89" s="56"/>
      <c r="N89" s="73"/>
    </row>
    <row r="90" spans="1:14" s="3" customFormat="1" ht="15" customHeight="1" x14ac:dyDescent="0.2">
      <c r="A90" s="9">
        <v>85</v>
      </c>
      <c r="B90" s="8" t="s">
        <v>54</v>
      </c>
      <c r="C90" s="7">
        <v>5953.05</v>
      </c>
      <c r="D90" s="7">
        <v>5953.05</v>
      </c>
      <c r="E90" s="14">
        <v>0.37059999999999998</v>
      </c>
      <c r="F90" s="64">
        <f>VLOOKUP(A90, 'FY22 Chpt 552 DABS-Dist Sum'!$A$7:$Z$142, 26, FALSE)</f>
        <v>33369656.000224538</v>
      </c>
      <c r="G90" s="65">
        <f>VLOOKUP(A90,[3]ADM!$A$157:$G$292,6,FALSE)</f>
        <v>5471.6500000000005</v>
      </c>
      <c r="H90" s="67">
        <f t="shared" si="1"/>
        <v>6099</v>
      </c>
      <c r="I90" s="52"/>
      <c r="J90" s="60">
        <v>382</v>
      </c>
      <c r="K90" s="52"/>
      <c r="L90" s="56"/>
      <c r="M90" s="56"/>
      <c r="N90" s="73"/>
    </row>
    <row r="91" spans="1:14" s="3" customFormat="1" ht="15" customHeight="1" x14ac:dyDescent="0.2">
      <c r="A91" s="9">
        <v>86</v>
      </c>
      <c r="B91" s="8" t="s">
        <v>53</v>
      </c>
      <c r="C91" s="7">
        <v>4596.45</v>
      </c>
      <c r="D91" s="7">
        <v>4596.45</v>
      </c>
      <c r="E91" s="14">
        <v>0.21779999999999999</v>
      </c>
      <c r="F91" s="64">
        <f>VLOOKUP(A91, 'FY22 Chpt 552 DABS-Dist Sum'!$A$7:$Z$142, 26, FALSE)</f>
        <v>27826858.211992241</v>
      </c>
      <c r="G91" s="65">
        <f>VLOOKUP(A91,[3]ADM!$A$157:$G$292,6,FALSE)</f>
        <v>3867.1</v>
      </c>
      <c r="H91" s="67">
        <f t="shared" si="1"/>
        <v>7196</v>
      </c>
      <c r="I91" s="52"/>
      <c r="J91" s="60">
        <v>303</v>
      </c>
      <c r="K91" s="52"/>
      <c r="L91" s="56"/>
      <c r="M91" s="56"/>
      <c r="N91" s="73"/>
    </row>
    <row r="92" spans="1:14" s="3" customFormat="1" ht="15" customHeight="1" x14ac:dyDescent="0.2">
      <c r="A92" s="9">
        <v>87</v>
      </c>
      <c r="B92" s="8" t="s">
        <v>52</v>
      </c>
      <c r="C92" s="7">
        <v>2714.6</v>
      </c>
      <c r="D92" s="7">
        <v>2714.6</v>
      </c>
      <c r="E92" s="14">
        <v>0.31709999999999999</v>
      </c>
      <c r="F92" s="64">
        <f>VLOOKUP(A92, 'FY22 Chpt 552 DABS-Dist Sum'!$A$7:$Z$142, 26, FALSE)</f>
        <v>16771133.276918458</v>
      </c>
      <c r="G92" s="65">
        <f>VLOOKUP(A92,[3]ADM!$A$157:$G$292,6,FALSE)</f>
        <v>2424.1</v>
      </c>
      <c r="H92" s="67">
        <f t="shared" si="1"/>
        <v>6918</v>
      </c>
      <c r="I92" s="52"/>
      <c r="J92" s="60">
        <v>264</v>
      </c>
      <c r="K92" s="52"/>
      <c r="L92" s="56"/>
      <c r="M92" s="56"/>
      <c r="N92" s="73"/>
    </row>
    <row r="93" spans="1:14" s="3" customFormat="1" ht="15" customHeight="1" x14ac:dyDescent="0.2">
      <c r="A93" s="9">
        <v>88</v>
      </c>
      <c r="B93" s="8" t="s">
        <v>51</v>
      </c>
      <c r="C93" s="7">
        <v>23138.85</v>
      </c>
      <c r="D93" s="7">
        <v>23138.85</v>
      </c>
      <c r="E93" s="14">
        <v>0.33260000000000001</v>
      </c>
      <c r="F93" s="64">
        <f>VLOOKUP(A93, 'FY22 Chpt 552 DABS-Dist Sum'!$A$7:$Z$142, 26, FALSE)</f>
        <v>135749296.87560707</v>
      </c>
      <c r="G93" s="65">
        <f>VLOOKUP(A93,[3]ADM!$A$157:$G$292,6,FALSE)</f>
        <v>22602.3</v>
      </c>
      <c r="H93" s="67">
        <f t="shared" si="1"/>
        <v>6006</v>
      </c>
      <c r="I93" s="52"/>
      <c r="J93" s="60">
        <v>206</v>
      </c>
      <c r="K93" s="52"/>
      <c r="L93" s="56"/>
      <c r="M93" s="56"/>
      <c r="N93" s="73"/>
    </row>
    <row r="94" spans="1:14" s="3" customFormat="1" ht="15" customHeight="1" x14ac:dyDescent="0.2">
      <c r="A94" s="9">
        <v>89</v>
      </c>
      <c r="B94" s="8" t="s">
        <v>50</v>
      </c>
      <c r="C94" s="7">
        <v>26778.55</v>
      </c>
      <c r="D94" s="7">
        <v>26778.55</v>
      </c>
      <c r="E94" s="14">
        <v>0.33050000000000002</v>
      </c>
      <c r="F94" s="64">
        <f>VLOOKUP(A94, 'FY22 Chpt 552 DABS-Dist Sum'!$A$7:$Z$142, 26, FALSE)</f>
        <v>172062106.73645782</v>
      </c>
      <c r="G94" s="65">
        <f>VLOOKUP(A94,[3]ADM!$A$157:$G$292,6,FALSE)</f>
        <v>29424.6</v>
      </c>
      <c r="H94" s="67">
        <f t="shared" si="1"/>
        <v>5848</v>
      </c>
      <c r="I94" s="52"/>
      <c r="J94" s="60">
        <v>148</v>
      </c>
      <c r="K94" s="52"/>
      <c r="L94" s="56"/>
      <c r="M94" s="56"/>
      <c r="N94" s="73"/>
    </row>
    <row r="95" spans="1:14" s="3" customFormat="1" ht="15" customHeight="1" x14ac:dyDescent="0.2">
      <c r="A95" s="9">
        <v>90</v>
      </c>
      <c r="B95" s="8" t="s">
        <v>49</v>
      </c>
      <c r="C95" s="7">
        <v>821.3</v>
      </c>
      <c r="D95" s="7">
        <v>821.3</v>
      </c>
      <c r="E95" s="14">
        <v>0.76419999999999999</v>
      </c>
      <c r="F95" s="64">
        <f>VLOOKUP(A95, 'FY22 Chpt 552 DABS-Dist Sum'!$A$7:$Z$142, 26, FALSE)</f>
        <v>2099088.2213394959</v>
      </c>
      <c r="G95" s="65">
        <f>VLOOKUP(A95,[3]ADM!$A$157:$G$292,6,FALSE)</f>
        <v>615.79999999999995</v>
      </c>
      <c r="H95" s="67">
        <f t="shared" si="1"/>
        <v>3409</v>
      </c>
      <c r="I95" s="52"/>
      <c r="J95" s="60">
        <v>218</v>
      </c>
      <c r="K95" s="52"/>
      <c r="L95" s="56"/>
      <c r="M95" s="56"/>
      <c r="N95" s="73"/>
    </row>
    <row r="96" spans="1:14" s="3" customFormat="1" ht="15" customHeight="1" x14ac:dyDescent="0.2">
      <c r="A96" s="9">
        <v>91</v>
      </c>
      <c r="B96" s="8" t="s">
        <v>48</v>
      </c>
      <c r="C96" s="7">
        <v>1116.2</v>
      </c>
      <c r="D96" s="7">
        <v>1116.2</v>
      </c>
      <c r="E96" s="14">
        <v>0.33750000000000002</v>
      </c>
      <c r="F96" s="64">
        <f>VLOOKUP(A96, 'FY22 Chpt 552 DABS-Dist Sum'!$A$7:$Z$142, 26, FALSE)</f>
        <v>7376166.592853196</v>
      </c>
      <c r="G96" s="65">
        <f>VLOOKUP(A96,[3]ADM!$A$157:$G$292,6,FALSE)</f>
        <v>992.40000000000009</v>
      </c>
      <c r="H96" s="67">
        <f t="shared" si="1"/>
        <v>7433</v>
      </c>
      <c r="I96" s="52"/>
      <c r="J96" s="60">
        <v>412</v>
      </c>
      <c r="K96" s="52"/>
      <c r="L96" s="56"/>
      <c r="M96" s="56"/>
      <c r="N96" s="73"/>
    </row>
    <row r="97" spans="1:14" s="3" customFormat="1" ht="15" customHeight="1" x14ac:dyDescent="0.2">
      <c r="A97" s="9">
        <v>92</v>
      </c>
      <c r="B97" s="8" t="s">
        <v>47</v>
      </c>
      <c r="C97" s="7">
        <v>6277.5</v>
      </c>
      <c r="D97" s="7">
        <v>6277.5</v>
      </c>
      <c r="E97" s="14">
        <v>0.26950000000000002</v>
      </c>
      <c r="F97" s="64">
        <f>VLOOKUP(A97, 'FY22 Chpt 552 DABS-Dist Sum'!$A$7:$Z$142, 26, FALSE)</f>
        <v>36232076.523416072</v>
      </c>
      <c r="G97" s="65">
        <f>VLOOKUP(A97,[3]ADM!$A$157:$G$292,6,FALSE)</f>
        <v>5231</v>
      </c>
      <c r="H97" s="67">
        <f t="shared" si="1"/>
        <v>6926</v>
      </c>
      <c r="I97" s="52"/>
      <c r="J97" s="60">
        <v>213</v>
      </c>
      <c r="K97" s="52"/>
      <c r="L97" s="56"/>
      <c r="M97" s="56"/>
      <c r="N97" s="73"/>
    </row>
    <row r="98" spans="1:14" s="3" customFormat="1" ht="15" customHeight="1" x14ac:dyDescent="0.2">
      <c r="A98" s="9">
        <v>93</v>
      </c>
      <c r="B98" s="8" t="s">
        <v>46</v>
      </c>
      <c r="C98" s="7">
        <v>5276</v>
      </c>
      <c r="D98" s="7">
        <v>5276</v>
      </c>
      <c r="E98" s="14">
        <v>0.38900000000000001</v>
      </c>
      <c r="F98" s="64">
        <f>VLOOKUP(A98, 'FY22 Chpt 552 DABS-Dist Sum'!$A$7:$Z$142, 26, FALSE)</f>
        <v>27181016.081062533</v>
      </c>
      <c r="G98" s="65">
        <f>VLOOKUP(A98,[3]ADM!$A$157:$G$292,6,FALSE)</f>
        <v>4964.3500000000004</v>
      </c>
      <c r="H98" s="67">
        <f t="shared" si="1"/>
        <v>5475</v>
      </c>
      <c r="I98" s="52"/>
      <c r="J98" s="60">
        <v>87</v>
      </c>
      <c r="K98" s="52"/>
      <c r="L98" s="56"/>
      <c r="M98" s="56"/>
      <c r="N98" s="73"/>
    </row>
    <row r="99" spans="1:14" s="3" customFormat="1" ht="15" customHeight="1" x14ac:dyDescent="0.2">
      <c r="A99" s="9">
        <v>94</v>
      </c>
      <c r="B99" s="8" t="s">
        <v>45</v>
      </c>
      <c r="C99" s="7">
        <v>7102.4</v>
      </c>
      <c r="D99" s="7">
        <v>7102.4</v>
      </c>
      <c r="E99" s="14">
        <v>0.3533</v>
      </c>
      <c r="F99" s="64">
        <f>VLOOKUP(A99, 'FY22 Chpt 552 DABS-Dist Sum'!$A$7:$Z$142, 26, FALSE)</f>
        <v>39631912.488158882</v>
      </c>
      <c r="G99" s="65">
        <f>VLOOKUP(A99,[3]ADM!$A$157:$G$292,6,FALSE)</f>
        <v>6477.75</v>
      </c>
      <c r="H99" s="67">
        <f t="shared" si="1"/>
        <v>6118</v>
      </c>
      <c r="I99" s="52"/>
      <c r="J99" s="60">
        <v>362</v>
      </c>
      <c r="K99" s="52"/>
      <c r="L99" s="56"/>
      <c r="M99" s="56"/>
      <c r="N99" s="73"/>
    </row>
    <row r="100" spans="1:14" s="3" customFormat="1" ht="15" customHeight="1" x14ac:dyDescent="0.2">
      <c r="A100" s="9">
        <v>95</v>
      </c>
      <c r="B100" s="8" t="s">
        <v>44</v>
      </c>
      <c r="C100" s="7">
        <v>1582.05</v>
      </c>
      <c r="D100" s="7">
        <v>1582.05</v>
      </c>
      <c r="E100" s="14">
        <v>0.46489999999999998</v>
      </c>
      <c r="F100" s="64">
        <f>VLOOKUP(A100, 'FY22 Chpt 552 DABS-Dist Sum'!$A$7:$Z$142, 26, FALSE)</f>
        <v>9885563.3036306705</v>
      </c>
      <c r="G100" s="65">
        <f>VLOOKUP(A100,[3]ADM!$A$157:$G$292,6,FALSE)</f>
        <v>1413.8</v>
      </c>
      <c r="H100" s="67">
        <f t="shared" si="1"/>
        <v>6992</v>
      </c>
      <c r="I100" s="52"/>
      <c r="J100" s="60">
        <v>1530</v>
      </c>
      <c r="K100" s="52"/>
      <c r="L100" s="56"/>
      <c r="M100" s="56"/>
      <c r="N100" s="73"/>
    </row>
    <row r="101" spans="1:14" s="3" customFormat="1" ht="15" customHeight="1" x14ac:dyDescent="0.2">
      <c r="A101" s="9">
        <v>96</v>
      </c>
      <c r="B101" s="8" t="s">
        <v>43</v>
      </c>
      <c r="C101" s="7">
        <v>5985.1</v>
      </c>
      <c r="D101" s="7">
        <v>5985.1</v>
      </c>
      <c r="E101" s="14">
        <v>0.20449999999999999</v>
      </c>
      <c r="F101" s="64">
        <f>VLOOKUP(A101, 'FY22 Chpt 552 DABS-Dist Sum'!$A$7:$Z$142, 26, FALSE)</f>
        <v>35011043.005812705</v>
      </c>
      <c r="G101" s="65">
        <f>VLOOKUP(A101,[3]ADM!$A$157:$G$292,6,FALSE)</f>
        <v>5086</v>
      </c>
      <c r="H101" s="67">
        <f t="shared" si="1"/>
        <v>6884</v>
      </c>
      <c r="I101" s="52"/>
      <c r="J101" s="60">
        <v>147</v>
      </c>
      <c r="K101" s="52"/>
      <c r="L101" s="56"/>
      <c r="M101" s="56"/>
      <c r="N101" s="73"/>
    </row>
    <row r="102" spans="1:14" s="3" customFormat="1" ht="15" customHeight="1" x14ac:dyDescent="0.2">
      <c r="A102" s="9">
        <v>97</v>
      </c>
      <c r="B102" s="8" t="s">
        <v>42</v>
      </c>
      <c r="C102" s="7">
        <v>4277.3</v>
      </c>
      <c r="D102" s="7">
        <v>4277.3</v>
      </c>
      <c r="E102" s="14">
        <v>0.32040000000000002</v>
      </c>
      <c r="F102" s="64">
        <f>VLOOKUP(A102, 'FY22 Chpt 552 DABS-Dist Sum'!$A$7:$Z$142, 26, FALSE)</f>
        <v>23081061.058861226</v>
      </c>
      <c r="G102" s="65">
        <f>VLOOKUP(A102,[3]ADM!$A$157:$G$292,6,FALSE)</f>
        <v>3663.05</v>
      </c>
      <c r="H102" s="67">
        <f t="shared" si="1"/>
        <v>6301</v>
      </c>
      <c r="I102" s="52"/>
      <c r="J102" s="60">
        <v>213</v>
      </c>
      <c r="K102" s="52"/>
      <c r="L102" s="56"/>
      <c r="M102" s="56"/>
      <c r="N102" s="73"/>
    </row>
    <row r="103" spans="1:14" s="3" customFormat="1" ht="15" customHeight="1" x14ac:dyDescent="0.2">
      <c r="A103" s="9">
        <v>98</v>
      </c>
      <c r="B103" s="8" t="s">
        <v>41</v>
      </c>
      <c r="C103" s="7">
        <v>12280.85</v>
      </c>
      <c r="D103" s="7">
        <v>12280.85</v>
      </c>
      <c r="E103" s="14">
        <v>0.40489999999999998</v>
      </c>
      <c r="F103" s="64">
        <f>VLOOKUP(A103, 'FY22 Chpt 552 DABS-Dist Sum'!$A$7:$Z$142, 26, FALSE)</f>
        <v>68927409.47247164</v>
      </c>
      <c r="G103" s="65">
        <f>VLOOKUP(A103,[3]ADM!$A$157:$G$292,6,FALSE)</f>
        <v>12420.8</v>
      </c>
      <c r="H103" s="67">
        <f t="shared" si="1"/>
        <v>5549</v>
      </c>
      <c r="I103" s="52"/>
      <c r="J103" s="60">
        <v>163</v>
      </c>
      <c r="K103" s="52"/>
      <c r="L103" s="56"/>
      <c r="M103" s="56"/>
      <c r="N103" s="73"/>
    </row>
    <row r="104" spans="1:14" s="3" customFormat="1" ht="15" customHeight="1" x14ac:dyDescent="0.2">
      <c r="A104" s="9">
        <v>101</v>
      </c>
      <c r="B104" s="8" t="s">
        <v>40</v>
      </c>
      <c r="C104" s="7">
        <v>12238.75</v>
      </c>
      <c r="D104" s="7">
        <v>12238.75</v>
      </c>
      <c r="E104" s="14">
        <v>0.8</v>
      </c>
      <c r="F104" s="64">
        <f>VLOOKUP(A104, 'FY22 Chpt 552 DABS-Dist Sum'!$A$7:$Z$142, 26, FALSE)</f>
        <v>45319320.573580943</v>
      </c>
      <c r="G104" s="65">
        <f>VLOOKUP(A104,[3]ADM!$A$157:$G$292,6,FALSE)</f>
        <v>15439.900000000001</v>
      </c>
      <c r="H104" s="67">
        <f t="shared" si="1"/>
        <v>2935</v>
      </c>
      <c r="I104" s="52"/>
      <c r="J104" s="60">
        <v>109</v>
      </c>
      <c r="K104" s="52"/>
      <c r="L104" s="56"/>
      <c r="M104" s="56"/>
      <c r="N104" s="73"/>
    </row>
    <row r="105" spans="1:14" s="3" customFormat="1" ht="15" customHeight="1" x14ac:dyDescent="0.2">
      <c r="A105" s="9">
        <v>102</v>
      </c>
      <c r="B105" s="8" t="s">
        <v>39</v>
      </c>
      <c r="C105" s="7">
        <v>2263.9499999999998</v>
      </c>
      <c r="D105" s="7">
        <v>2263.9499999999998</v>
      </c>
      <c r="E105" s="14">
        <v>0.31900000000000001</v>
      </c>
      <c r="F105" s="64">
        <f>VLOOKUP(A105, 'FY22 Chpt 552 DABS-Dist Sum'!$A$7:$Z$142, 26, FALSE)</f>
        <v>14196152.835316734</v>
      </c>
      <c r="G105" s="65">
        <f>VLOOKUP(A105,[3]ADM!$A$157:$G$292,6,FALSE)</f>
        <v>2083.35</v>
      </c>
      <c r="H105" s="67">
        <f t="shared" si="1"/>
        <v>6814</v>
      </c>
      <c r="I105" s="52"/>
      <c r="J105" s="60">
        <v>175</v>
      </c>
      <c r="K105" s="52"/>
      <c r="L105" s="56"/>
      <c r="M105" s="56"/>
      <c r="N105" s="73"/>
    </row>
    <row r="106" spans="1:14" s="3" customFormat="1" ht="15" customHeight="1" x14ac:dyDescent="0.2">
      <c r="A106" s="9">
        <v>103</v>
      </c>
      <c r="B106" s="8" t="s">
        <v>38</v>
      </c>
      <c r="C106" s="7">
        <v>1311</v>
      </c>
      <c r="D106" s="7">
        <v>1311</v>
      </c>
      <c r="E106" s="14">
        <v>0.1895</v>
      </c>
      <c r="F106" s="64">
        <f>VLOOKUP(A106, 'FY22 Chpt 552 DABS-Dist Sum'!$A$7:$Z$142, 26, FALSE)</f>
        <v>6430361.5824791295</v>
      </c>
      <c r="G106" s="65">
        <f>VLOOKUP(A106,[3]ADM!$A$157:$G$292,6,FALSE)</f>
        <v>823.40000000000009</v>
      </c>
      <c r="H106" s="67">
        <f t="shared" si="1"/>
        <v>7810</v>
      </c>
      <c r="I106" s="52"/>
      <c r="J106" s="60">
        <v>270</v>
      </c>
      <c r="K106" s="52"/>
      <c r="L106" s="56"/>
      <c r="M106" s="56"/>
      <c r="N106" s="73"/>
    </row>
    <row r="107" spans="1:14" s="3" customFormat="1" ht="15" customHeight="1" x14ac:dyDescent="0.2">
      <c r="A107" s="9">
        <v>104</v>
      </c>
      <c r="B107" s="8" t="s">
        <v>37</v>
      </c>
      <c r="C107" s="7">
        <v>3893.9</v>
      </c>
      <c r="D107" s="7">
        <v>3893.9</v>
      </c>
      <c r="E107" s="14">
        <v>0.68610000000000004</v>
      </c>
      <c r="F107" s="64">
        <f>VLOOKUP(A107, 'FY22 Chpt 552 DABS-Dist Sum'!$A$7:$Z$142, 26, FALSE)</f>
        <v>14777711.360286903</v>
      </c>
      <c r="G107" s="65">
        <f>VLOOKUP(A107,[3]ADM!$A$157:$G$292,6,FALSE)</f>
        <v>3957.25</v>
      </c>
      <c r="H107" s="67">
        <f t="shared" si="1"/>
        <v>3734</v>
      </c>
      <c r="I107" s="52"/>
      <c r="J107" s="60">
        <v>122</v>
      </c>
      <c r="K107" s="52"/>
      <c r="L107" s="56"/>
      <c r="M107" s="56"/>
      <c r="N107" s="73"/>
    </row>
    <row r="108" spans="1:14" s="3" customFormat="1" ht="15" customHeight="1" x14ac:dyDescent="0.2">
      <c r="A108" s="9">
        <v>106</v>
      </c>
      <c r="B108" s="8" t="s">
        <v>36</v>
      </c>
      <c r="C108" s="7">
        <v>2820.8</v>
      </c>
      <c r="D108" s="7">
        <v>2820.8</v>
      </c>
      <c r="E108" s="14">
        <v>0.44479999999999997</v>
      </c>
      <c r="F108" s="64">
        <f>VLOOKUP(A108, 'FY22 Chpt 552 DABS-Dist Sum'!$A$7:$Z$142, 26, FALSE)</f>
        <v>15110318.5027184</v>
      </c>
      <c r="G108" s="65">
        <f>VLOOKUP(A108,[3]ADM!$A$157:$G$292,6,FALSE)</f>
        <v>2693.35</v>
      </c>
      <c r="H108" s="67">
        <f t="shared" si="1"/>
        <v>5610</v>
      </c>
      <c r="I108" s="52"/>
      <c r="J108" s="60">
        <v>310</v>
      </c>
      <c r="K108" s="52"/>
      <c r="L108" s="56"/>
      <c r="M108" s="56"/>
      <c r="N108" s="73"/>
    </row>
    <row r="109" spans="1:14" s="3" customFormat="1" ht="15" customHeight="1" x14ac:dyDescent="0.2">
      <c r="A109" s="9">
        <v>107</v>
      </c>
      <c r="B109" s="8" t="s">
        <v>35</v>
      </c>
      <c r="C109" s="7">
        <v>804.95</v>
      </c>
      <c r="D109" s="7">
        <v>804.95</v>
      </c>
      <c r="E109" s="14">
        <v>0.27750000000000002</v>
      </c>
      <c r="F109" s="64">
        <f>VLOOKUP(A109, 'FY22 Chpt 552 DABS-Dist Sum'!$A$7:$Z$142, 26, FALSE)</f>
        <v>6354581.1190015469</v>
      </c>
      <c r="G109" s="65">
        <f>VLOOKUP(A109,[3]ADM!$A$157:$G$292,6,FALSE)</f>
        <v>940.15000000000009</v>
      </c>
      <c r="H109" s="67">
        <f t="shared" si="1"/>
        <v>6759</v>
      </c>
      <c r="I109" s="52"/>
      <c r="J109" s="60">
        <v>285</v>
      </c>
      <c r="K109" s="52"/>
      <c r="L109" s="56"/>
      <c r="M109" s="56"/>
      <c r="N109" s="73"/>
    </row>
    <row r="110" spans="1:14" s="3" customFormat="1" ht="15" customHeight="1" x14ac:dyDescent="0.2">
      <c r="A110" s="9">
        <v>108</v>
      </c>
      <c r="B110" s="8" t="s">
        <v>34</v>
      </c>
      <c r="C110" s="7">
        <v>5928.7</v>
      </c>
      <c r="D110" s="7">
        <v>5928.7</v>
      </c>
      <c r="E110" s="14">
        <v>0.26529999999999998</v>
      </c>
      <c r="F110" s="64">
        <f>VLOOKUP(A110, 'FY22 Chpt 552 DABS-Dist Sum'!$A$7:$Z$142, 26, FALSE)</f>
        <v>36915549.482621163</v>
      </c>
      <c r="G110" s="65">
        <f>VLOOKUP(A110,[3]ADM!$A$157:$G$292,6,FALSE)</f>
        <v>5336.5</v>
      </c>
      <c r="H110" s="67">
        <f t="shared" si="1"/>
        <v>6918</v>
      </c>
      <c r="I110" s="52"/>
      <c r="J110" s="60">
        <v>148</v>
      </c>
      <c r="K110" s="52"/>
      <c r="L110" s="56"/>
      <c r="M110" s="56"/>
      <c r="N110" s="73"/>
    </row>
    <row r="111" spans="1:14" s="3" customFormat="1" ht="15" customHeight="1" x14ac:dyDescent="0.2">
      <c r="A111" s="9">
        <v>109</v>
      </c>
      <c r="B111" s="8" t="s">
        <v>33</v>
      </c>
      <c r="C111" s="7">
        <v>2235.75</v>
      </c>
      <c r="D111" s="7">
        <v>2235.75</v>
      </c>
      <c r="E111" s="14">
        <v>0.8</v>
      </c>
      <c r="F111" s="64">
        <f>VLOOKUP(A111, 'FY22 Chpt 552 DABS-Dist Sum'!$A$7:$Z$142, 26, FALSE)</f>
        <v>7266688.8460667096</v>
      </c>
      <c r="G111" s="65">
        <f>VLOOKUP(A111,[3]ADM!$A$157:$G$292,6,FALSE)</f>
        <v>2436.85</v>
      </c>
      <c r="H111" s="67">
        <f t="shared" si="1"/>
        <v>2982</v>
      </c>
      <c r="I111" s="52"/>
      <c r="J111" s="60">
        <v>213</v>
      </c>
      <c r="K111" s="52"/>
      <c r="L111" s="56"/>
      <c r="M111" s="56"/>
      <c r="N111" s="73"/>
    </row>
    <row r="112" spans="1:14" s="3" customFormat="1" ht="15" customHeight="1" x14ac:dyDescent="0.2">
      <c r="A112" s="9">
        <v>110</v>
      </c>
      <c r="B112" s="8" t="s">
        <v>32</v>
      </c>
      <c r="C112" s="7">
        <v>3121.6</v>
      </c>
      <c r="D112" s="7">
        <v>3121.6</v>
      </c>
      <c r="E112" s="14">
        <v>0.65110000000000001</v>
      </c>
      <c r="F112" s="64">
        <f>VLOOKUP(A112, 'FY22 Chpt 552 DABS-Dist Sum'!$A$7:$Z$142, 26, FALSE)</f>
        <v>15855411.869395746</v>
      </c>
      <c r="G112" s="65">
        <f>VLOOKUP(A112,[3]ADM!$A$157:$G$292,6,FALSE)</f>
        <v>3425.7</v>
      </c>
      <c r="H112" s="67">
        <f t="shared" si="1"/>
        <v>4628</v>
      </c>
      <c r="I112" s="52"/>
      <c r="J112" s="60">
        <v>223</v>
      </c>
      <c r="K112" s="52"/>
      <c r="L112" s="56"/>
      <c r="M112" s="56"/>
      <c r="N112" s="73"/>
    </row>
    <row r="113" spans="1:14" s="3" customFormat="1" ht="15" customHeight="1" x14ac:dyDescent="0.2">
      <c r="A113" s="9">
        <v>111</v>
      </c>
      <c r="B113" s="8" t="s">
        <v>31</v>
      </c>
      <c r="C113" s="7">
        <v>1257.3499999999999</v>
      </c>
      <c r="D113" s="7">
        <v>1257.3499999999999</v>
      </c>
      <c r="E113" s="14">
        <v>0.27250000000000002</v>
      </c>
      <c r="F113" s="64">
        <f>VLOOKUP(A113, 'FY22 Chpt 552 DABS-Dist Sum'!$A$7:$Z$142, 26, FALSE)</f>
        <v>8524291.0893325228</v>
      </c>
      <c r="G113" s="65">
        <f>VLOOKUP(A113,[3]ADM!$A$157:$G$292,6,FALSE)</f>
        <v>1275.6499999999999</v>
      </c>
      <c r="H113" s="67">
        <f t="shared" si="1"/>
        <v>6682</v>
      </c>
      <c r="I113" s="52"/>
      <c r="J113" s="60">
        <v>206</v>
      </c>
      <c r="K113" s="52"/>
      <c r="L113" s="56"/>
      <c r="M113" s="56"/>
      <c r="N113" s="73"/>
    </row>
    <row r="114" spans="1:14" s="3" customFormat="1" ht="15" customHeight="1" x14ac:dyDescent="0.2">
      <c r="A114" s="9">
        <v>112</v>
      </c>
      <c r="B114" s="8" t="s">
        <v>30</v>
      </c>
      <c r="C114" s="7">
        <v>20664.150000000001</v>
      </c>
      <c r="D114" s="7">
        <v>20664.150000000001</v>
      </c>
      <c r="E114" s="14">
        <v>0.29120000000000001</v>
      </c>
      <c r="F114" s="64">
        <f>VLOOKUP(A114, 'FY22 Chpt 552 DABS-Dist Sum'!$A$7:$Z$142, 26, FALSE)</f>
        <v>119994792.23797534</v>
      </c>
      <c r="G114" s="65">
        <f>VLOOKUP(A114,[3]ADM!$A$157:$G$292,6,FALSE)</f>
        <v>18813.099999999999</v>
      </c>
      <c r="H114" s="67">
        <f t="shared" si="1"/>
        <v>6378</v>
      </c>
      <c r="I114" s="52"/>
      <c r="J114" s="60">
        <v>178</v>
      </c>
      <c r="K114" s="52"/>
      <c r="L114" s="56"/>
      <c r="M114" s="56"/>
      <c r="N114" s="73"/>
    </row>
    <row r="115" spans="1:14" s="3" customFormat="1" ht="15" customHeight="1" x14ac:dyDescent="0.2">
      <c r="A115" s="9">
        <v>113</v>
      </c>
      <c r="B115" s="8" t="s">
        <v>29</v>
      </c>
      <c r="C115" s="7">
        <v>4844.2</v>
      </c>
      <c r="D115" s="7">
        <v>4844.2</v>
      </c>
      <c r="E115" s="14">
        <v>0.4274</v>
      </c>
      <c r="F115" s="64">
        <f>VLOOKUP(A115, 'FY22 Chpt 552 DABS-Dist Sum'!$A$7:$Z$142, 26, FALSE)</f>
        <v>38126231.643545344</v>
      </c>
      <c r="G115" s="65">
        <f>VLOOKUP(A115,[3]ADM!$A$157:$G$292,6,FALSE)</f>
        <v>6206.7000000000007</v>
      </c>
      <c r="H115" s="67">
        <f t="shared" si="1"/>
        <v>6143</v>
      </c>
      <c r="I115" s="52"/>
      <c r="J115" s="60">
        <v>264</v>
      </c>
      <c r="K115" s="52"/>
      <c r="L115" s="56"/>
      <c r="M115" s="56"/>
      <c r="N115" s="73"/>
    </row>
    <row r="116" spans="1:14" s="3" customFormat="1" ht="15" customHeight="1" x14ac:dyDescent="0.2">
      <c r="A116" s="9">
        <v>114</v>
      </c>
      <c r="B116" s="8" t="s">
        <v>28</v>
      </c>
      <c r="C116" s="7">
        <v>3967.5</v>
      </c>
      <c r="D116" s="7">
        <v>3967.5</v>
      </c>
      <c r="E116" s="14">
        <v>0.23760000000000001</v>
      </c>
      <c r="F116" s="64">
        <f>VLOOKUP(A116, 'FY22 Chpt 552 DABS-Dist Sum'!$A$7:$Z$142, 26, FALSE)</f>
        <v>27745219.840102632</v>
      </c>
      <c r="G116" s="65">
        <f>VLOOKUP(A116,[3]ADM!$A$157:$G$292,6,FALSE)</f>
        <v>3811.0499999999997</v>
      </c>
      <c r="H116" s="67">
        <f t="shared" si="1"/>
        <v>7280</v>
      </c>
      <c r="I116" s="52"/>
      <c r="J116" s="60">
        <v>394</v>
      </c>
      <c r="K116" s="52"/>
      <c r="L116" s="56"/>
      <c r="M116" s="56"/>
      <c r="N116" s="73"/>
    </row>
    <row r="117" spans="1:14" s="3" customFormat="1" ht="15" customHeight="1" x14ac:dyDescent="0.2">
      <c r="A117" s="9">
        <v>115</v>
      </c>
      <c r="B117" s="8" t="s">
        <v>27</v>
      </c>
      <c r="C117" s="7">
        <v>8202.4</v>
      </c>
      <c r="D117" s="7">
        <v>8202.4</v>
      </c>
      <c r="E117" s="14">
        <v>0.37269999999999998</v>
      </c>
      <c r="F117" s="64">
        <f>VLOOKUP(A117, 'FY22 Chpt 552 DABS-Dist Sum'!$A$7:$Z$142, 26, FALSE)</f>
        <v>46985480.646777153</v>
      </c>
      <c r="G117" s="65">
        <f>VLOOKUP(A117,[3]ADM!$A$157:$G$292,6,FALSE)</f>
        <v>7486</v>
      </c>
      <c r="H117" s="67">
        <f t="shared" si="1"/>
        <v>6276</v>
      </c>
      <c r="I117" s="52"/>
      <c r="J117" s="60">
        <v>279</v>
      </c>
      <c r="K117" s="52"/>
      <c r="L117" s="56"/>
      <c r="M117" s="56"/>
      <c r="N117" s="73"/>
    </row>
    <row r="118" spans="1:14" s="3" customFormat="1" ht="15" customHeight="1" x14ac:dyDescent="0.2">
      <c r="A118" s="9">
        <v>116</v>
      </c>
      <c r="B118" s="8" t="s">
        <v>26</v>
      </c>
      <c r="C118" s="7">
        <v>2128.1</v>
      </c>
      <c r="D118" s="7">
        <v>2128.1</v>
      </c>
      <c r="E118" s="14">
        <v>0.2175</v>
      </c>
      <c r="F118" s="64">
        <f>VLOOKUP(A118, 'FY22 Chpt 552 DABS-Dist Sum'!$A$7:$Z$142, 26, FALSE)</f>
        <v>12783755.467135753</v>
      </c>
      <c r="G118" s="65">
        <f>VLOOKUP(A118,[3]ADM!$A$157:$G$292,6,FALSE)</f>
        <v>1753.65</v>
      </c>
      <c r="H118" s="67">
        <f t="shared" si="1"/>
        <v>7290</v>
      </c>
      <c r="I118" s="52"/>
      <c r="J118" s="60">
        <v>407</v>
      </c>
      <c r="K118" s="52"/>
      <c r="L118" s="56"/>
      <c r="M118" s="56"/>
      <c r="N118" s="73"/>
    </row>
    <row r="119" spans="1:14" s="3" customFormat="1" ht="15" customHeight="1" x14ac:dyDescent="0.2">
      <c r="A119" s="9">
        <v>117</v>
      </c>
      <c r="B119" s="8" t="s">
        <v>25</v>
      </c>
      <c r="C119" s="7">
        <v>27190.7</v>
      </c>
      <c r="D119" s="7">
        <v>27190.7</v>
      </c>
      <c r="E119" s="14">
        <v>0.29339999999999999</v>
      </c>
      <c r="F119" s="64">
        <f>VLOOKUP(A119, 'FY22 Chpt 552 DABS-Dist Sum'!$A$7:$Z$142, 26, FALSE)</f>
        <v>167821396.99122542</v>
      </c>
      <c r="G119" s="65">
        <f>VLOOKUP(A119,[3]ADM!$A$157:$G$292,6,FALSE)</f>
        <v>25759.399999999998</v>
      </c>
      <c r="H119" s="67">
        <f t="shared" si="1"/>
        <v>6515</v>
      </c>
      <c r="I119" s="52"/>
      <c r="J119" s="60">
        <v>318</v>
      </c>
      <c r="K119" s="52"/>
      <c r="L119" s="56"/>
      <c r="M119" s="56"/>
      <c r="N119" s="73"/>
    </row>
    <row r="120" spans="1:14" s="3" customFormat="1" ht="15" customHeight="1" x14ac:dyDescent="0.2">
      <c r="A120" s="9">
        <v>118</v>
      </c>
      <c r="B120" s="8" t="s">
        <v>24</v>
      </c>
      <c r="C120" s="7">
        <v>30320.9</v>
      </c>
      <c r="D120" s="7">
        <v>30320.9</v>
      </c>
      <c r="E120" s="14">
        <v>0.31019999999999998</v>
      </c>
      <c r="F120" s="64">
        <f>VLOOKUP(A120, 'FY22 Chpt 552 DABS-Dist Sum'!$A$7:$Z$142, 26, FALSE)</f>
        <v>162885366.15468007</v>
      </c>
      <c r="G120" s="65">
        <f>VLOOKUP(A120,[3]ADM!$A$157:$G$292,6,FALSE)</f>
        <v>26078.149999999998</v>
      </c>
      <c r="H120" s="67">
        <f t="shared" si="1"/>
        <v>6246</v>
      </c>
      <c r="I120" s="52"/>
      <c r="J120" s="60">
        <v>253</v>
      </c>
      <c r="K120" s="52"/>
      <c r="L120" s="56"/>
      <c r="M120" s="56"/>
      <c r="N120" s="73"/>
    </row>
    <row r="121" spans="1:14" s="3" customFormat="1" ht="15" customHeight="1" x14ac:dyDescent="0.2">
      <c r="A121" s="9">
        <v>119</v>
      </c>
      <c r="B121" s="8" t="s">
        <v>23</v>
      </c>
      <c r="C121" s="7">
        <v>906.05</v>
      </c>
      <c r="D121" s="7">
        <v>906.05</v>
      </c>
      <c r="E121" s="14">
        <v>0.32740000000000002</v>
      </c>
      <c r="F121" s="64">
        <f>VLOOKUP(A121, 'FY22 Chpt 552 DABS-Dist Sum'!$A$7:$Z$142, 26, FALSE)</f>
        <v>5289002.9988722745</v>
      </c>
      <c r="G121" s="65">
        <f>VLOOKUP(A121,[3]ADM!$A$157:$G$292,6,FALSE)</f>
        <v>816.7</v>
      </c>
      <c r="H121" s="67">
        <f t="shared" si="1"/>
        <v>6476</v>
      </c>
      <c r="I121" s="52"/>
      <c r="J121" s="60">
        <v>279</v>
      </c>
      <c r="K121" s="52"/>
      <c r="L121" s="56"/>
      <c r="M121" s="56"/>
      <c r="N121" s="73"/>
    </row>
    <row r="122" spans="1:14" s="3" customFormat="1" ht="15" customHeight="1" x14ac:dyDescent="0.2">
      <c r="A122" s="9">
        <v>120</v>
      </c>
      <c r="B122" s="8" t="s">
        <v>22</v>
      </c>
      <c r="C122" s="7">
        <v>4121.45</v>
      </c>
      <c r="D122" s="7">
        <v>4121.45</v>
      </c>
      <c r="E122" s="14">
        <v>0.25159999999999999</v>
      </c>
      <c r="F122" s="64">
        <f>VLOOKUP(A122, 'FY22 Chpt 552 DABS-Dist Sum'!$A$7:$Z$142, 26, FALSE)</f>
        <v>26636854.613550872</v>
      </c>
      <c r="G122" s="65">
        <f>VLOOKUP(A122,[3]ADM!$A$157:$G$292,6,FALSE)</f>
        <v>3700.35</v>
      </c>
      <c r="H122" s="67">
        <f t="shared" si="1"/>
        <v>7198</v>
      </c>
      <c r="I122" s="52"/>
      <c r="J122" s="60">
        <v>438</v>
      </c>
      <c r="K122" s="52"/>
      <c r="L122" s="56"/>
      <c r="M122" s="56"/>
      <c r="N122" s="73"/>
    </row>
    <row r="123" spans="1:14" s="3" customFormat="1" ht="15" customHeight="1" x14ac:dyDescent="0.2">
      <c r="A123" s="9">
        <v>121</v>
      </c>
      <c r="B123" s="8" t="s">
        <v>21</v>
      </c>
      <c r="C123" s="7">
        <v>14465.4</v>
      </c>
      <c r="D123" s="7">
        <v>14465.4</v>
      </c>
      <c r="E123" s="14">
        <v>0.27550000000000002</v>
      </c>
      <c r="F123" s="64">
        <f>VLOOKUP(A123, 'FY22 Chpt 552 DABS-Dist Sum'!$A$7:$Z$142, 26, FALSE)</f>
        <v>86362718.447212607</v>
      </c>
      <c r="G123" s="65">
        <f>VLOOKUP(A123,[3]ADM!$A$157:$G$292,6,FALSE)</f>
        <v>12794.15</v>
      </c>
      <c r="H123" s="67">
        <f t="shared" si="1"/>
        <v>6750</v>
      </c>
      <c r="I123" s="52"/>
      <c r="J123" s="60">
        <v>240</v>
      </c>
      <c r="K123" s="52"/>
      <c r="L123" s="56"/>
      <c r="M123" s="56"/>
      <c r="N123" s="73"/>
    </row>
    <row r="124" spans="1:14" s="3" customFormat="1" ht="15" customHeight="1" x14ac:dyDescent="0.2">
      <c r="A124" s="9">
        <v>122</v>
      </c>
      <c r="B124" s="8" t="s">
        <v>20</v>
      </c>
      <c r="C124" s="7">
        <v>1540.32</v>
      </c>
      <c r="D124" s="7">
        <v>1540.32</v>
      </c>
      <c r="E124" s="14">
        <v>0.26300000000000001</v>
      </c>
      <c r="F124" s="64">
        <f>VLOOKUP(A124, 'FY22 Chpt 552 DABS-Dist Sum'!$A$7:$Z$142, 26, FALSE)</f>
        <v>15969431.482722083</v>
      </c>
      <c r="G124" s="65">
        <f>VLOOKUP(A124,[3]ADM!$A$157:$G$292,6,FALSE)</f>
        <v>2465.25</v>
      </c>
      <c r="H124" s="67">
        <f t="shared" si="1"/>
        <v>6478</v>
      </c>
      <c r="I124" s="52"/>
      <c r="J124" s="60">
        <v>290</v>
      </c>
      <c r="K124" s="52"/>
      <c r="L124" s="56"/>
      <c r="M124" s="56"/>
      <c r="N124" s="73"/>
    </row>
    <row r="125" spans="1:14" s="3" customFormat="1" ht="15" customHeight="1" x14ac:dyDescent="0.2">
      <c r="A125" s="9">
        <v>123</v>
      </c>
      <c r="B125" s="8" t="s">
        <v>19</v>
      </c>
      <c r="C125" s="7">
        <v>20984.400000000001</v>
      </c>
      <c r="D125" s="7">
        <v>20984.400000000001</v>
      </c>
      <c r="E125" s="14">
        <v>0.47789999999999999</v>
      </c>
      <c r="F125" s="64">
        <f>VLOOKUP(A125, 'FY22 Chpt 552 DABS-Dist Sum'!$A$7:$Z$142, 26, FALSE)</f>
        <v>150178017.85706395</v>
      </c>
      <c r="G125" s="65">
        <f>VLOOKUP(A125,[3]ADM!$A$157:$G$292,6,FALSE)</f>
        <v>26692.6</v>
      </c>
      <c r="H125" s="67">
        <f t="shared" si="1"/>
        <v>5626</v>
      </c>
      <c r="I125" s="52"/>
      <c r="J125" s="60">
        <v>166</v>
      </c>
      <c r="K125" s="52"/>
      <c r="L125" s="56"/>
      <c r="M125" s="56"/>
      <c r="N125" s="73"/>
    </row>
    <row r="126" spans="1:14" s="3" customFormat="1" ht="15" customHeight="1" x14ac:dyDescent="0.2">
      <c r="A126" s="9">
        <v>124</v>
      </c>
      <c r="B126" s="8" t="s">
        <v>18</v>
      </c>
      <c r="C126" s="7">
        <v>12292</v>
      </c>
      <c r="D126" s="7">
        <v>12292</v>
      </c>
      <c r="E126" s="14">
        <v>0.37280000000000002</v>
      </c>
      <c r="F126" s="64">
        <f>VLOOKUP(A126, 'FY22 Chpt 552 DABS-Dist Sum'!$A$7:$Z$142, 26, FALSE)</f>
        <v>81293020.997065902</v>
      </c>
      <c r="G126" s="65">
        <f>VLOOKUP(A126,[3]ADM!$A$157:$G$292,6,FALSE)</f>
        <v>13044.3</v>
      </c>
      <c r="H126" s="67">
        <f t="shared" si="1"/>
        <v>6232</v>
      </c>
      <c r="I126" s="52"/>
      <c r="J126" s="60">
        <v>352</v>
      </c>
      <c r="K126" s="52"/>
      <c r="L126" s="56"/>
      <c r="M126" s="56"/>
      <c r="N126" s="73"/>
    </row>
    <row r="127" spans="1:14" s="3" customFormat="1" ht="15" customHeight="1" x14ac:dyDescent="0.2">
      <c r="A127" s="9">
        <v>126</v>
      </c>
      <c r="B127" s="8" t="s">
        <v>17</v>
      </c>
      <c r="C127" s="7">
        <v>2548.1999999999998</v>
      </c>
      <c r="D127" s="7">
        <v>2548.1999999999998</v>
      </c>
      <c r="E127" s="14">
        <v>0.3987</v>
      </c>
      <c r="F127" s="64">
        <f>VLOOKUP(A127, 'FY22 Chpt 552 DABS-Dist Sum'!$A$7:$Z$142, 26, FALSE)</f>
        <v>14403729.567594159</v>
      </c>
      <c r="G127" s="65">
        <f>VLOOKUP(A127,[3]ADM!$A$157:$G$292,6,FALSE)</f>
        <v>2495.4499999999998</v>
      </c>
      <c r="H127" s="67">
        <f t="shared" si="1"/>
        <v>5772</v>
      </c>
      <c r="I127" s="52"/>
      <c r="J127" s="60">
        <v>194</v>
      </c>
      <c r="K127" s="52"/>
      <c r="L127" s="56"/>
      <c r="M127" s="56"/>
      <c r="N127" s="73"/>
    </row>
    <row r="128" spans="1:14" s="3" customFormat="1" ht="15" customHeight="1" x14ac:dyDescent="0.2">
      <c r="A128" s="9">
        <v>127</v>
      </c>
      <c r="B128" s="8" t="s">
        <v>16</v>
      </c>
      <c r="C128" s="7">
        <v>13786.25</v>
      </c>
      <c r="D128" s="7">
        <v>13786.25</v>
      </c>
      <c r="E128" s="14">
        <v>0.35299999999999998</v>
      </c>
      <c r="F128" s="64">
        <f>VLOOKUP(A128, 'FY22 Chpt 552 DABS-Dist Sum'!$A$7:$Z$142, 26, FALSE)</f>
        <v>81737801.185779557</v>
      </c>
      <c r="G128" s="65">
        <f>VLOOKUP(A128,[3]ADM!$A$157:$G$292,6,FALSE)</f>
        <v>13518.5</v>
      </c>
      <c r="H128" s="67">
        <f t="shared" si="1"/>
        <v>6046</v>
      </c>
      <c r="I128" s="52"/>
      <c r="J128" s="60">
        <v>273</v>
      </c>
      <c r="K128" s="52"/>
      <c r="L128" s="56"/>
      <c r="M128" s="56"/>
      <c r="N128" s="73"/>
    </row>
    <row r="129" spans="1:14" s="3" customFormat="1" ht="15" customHeight="1" x14ac:dyDescent="0.2">
      <c r="A129" s="9">
        <v>128</v>
      </c>
      <c r="B129" s="8" t="s">
        <v>15</v>
      </c>
      <c r="C129" s="7">
        <v>68961.100000000006</v>
      </c>
      <c r="D129" s="7">
        <v>68961.100000000006</v>
      </c>
      <c r="E129" s="14">
        <v>0.41099999999999998</v>
      </c>
      <c r="F129" s="64">
        <f>VLOOKUP(A129, 'FY22 Chpt 552 DABS-Dist Sum'!$A$7:$Z$142, 26, FALSE)</f>
        <v>340892494.18161178</v>
      </c>
      <c r="G129" s="65">
        <f>VLOOKUP(A129,[3]ADM!$A$157:$G$292,6,FALSE)</f>
        <v>63693.35</v>
      </c>
      <c r="H129" s="67">
        <f t="shared" si="1"/>
        <v>5352</v>
      </c>
      <c r="I129" s="52"/>
      <c r="J129" s="60">
        <v>248</v>
      </c>
      <c r="K129" s="52"/>
      <c r="L129" s="56"/>
      <c r="M129" s="56"/>
      <c r="N129" s="73"/>
    </row>
    <row r="130" spans="1:14" s="3" customFormat="1" ht="15" customHeight="1" x14ac:dyDescent="0.2">
      <c r="A130" s="9">
        <v>130</v>
      </c>
      <c r="B130" s="8" t="s">
        <v>14</v>
      </c>
      <c r="C130" s="7">
        <v>3108.05</v>
      </c>
      <c r="D130" s="7">
        <v>3108.05</v>
      </c>
      <c r="E130" s="14">
        <v>0.36899999999999999</v>
      </c>
      <c r="F130" s="64">
        <f>VLOOKUP(A130, 'FY22 Chpt 552 DABS-Dist Sum'!$A$7:$Z$142, 26, FALSE)</f>
        <v>15797825.472297557</v>
      </c>
      <c r="G130" s="65">
        <f>VLOOKUP(A130,[3]ADM!$A$157:$G$292,6,FALSE)</f>
        <v>2671.35</v>
      </c>
      <c r="H130" s="67">
        <f t="shared" si="1"/>
        <v>5914</v>
      </c>
      <c r="I130" s="52"/>
      <c r="J130" s="60">
        <v>221</v>
      </c>
      <c r="K130" s="52"/>
      <c r="L130" s="56"/>
      <c r="M130" s="56"/>
      <c r="N130" s="73"/>
    </row>
    <row r="131" spans="1:14" s="3" customFormat="1" ht="15" customHeight="1" x14ac:dyDescent="0.2">
      <c r="A131" s="9">
        <v>131</v>
      </c>
      <c r="B131" s="8" t="s">
        <v>13</v>
      </c>
      <c r="C131" s="7">
        <v>916.85</v>
      </c>
      <c r="D131" s="7">
        <v>916.85</v>
      </c>
      <c r="E131" s="14">
        <v>0.8</v>
      </c>
      <c r="F131" s="64">
        <f>VLOOKUP(A131, 'FY22 Chpt 552 DABS-Dist Sum'!$A$7:$Z$142, 26, FALSE)</f>
        <v>3102773.8520307895</v>
      </c>
      <c r="G131" s="65">
        <f>VLOOKUP(A131,[3]ADM!$A$157:$G$292,6,FALSE)</f>
        <v>928.45</v>
      </c>
      <c r="H131" s="67">
        <f t="shared" si="1"/>
        <v>3342</v>
      </c>
      <c r="I131" s="52"/>
      <c r="J131" s="60">
        <v>351</v>
      </c>
      <c r="K131" s="52"/>
      <c r="L131" s="56"/>
      <c r="M131" s="56"/>
      <c r="N131" s="73"/>
    </row>
    <row r="132" spans="1:14" s="3" customFormat="1" ht="15" customHeight="1" x14ac:dyDescent="0.2">
      <c r="A132" s="9">
        <v>132</v>
      </c>
      <c r="B132" s="8" t="s">
        <v>12</v>
      </c>
      <c r="C132" s="7">
        <v>4124.8500000000004</v>
      </c>
      <c r="D132" s="7">
        <v>4124.8500000000004</v>
      </c>
      <c r="E132" s="14">
        <v>0.46450000000000002</v>
      </c>
      <c r="F132" s="64">
        <f>VLOOKUP(A132, 'FY22 Chpt 552 DABS-Dist Sum'!$A$7:$Z$142, 26, FALSE)</f>
        <v>23602178.124112893</v>
      </c>
      <c r="G132" s="65">
        <f>VLOOKUP(A132,[3]ADM!$A$157:$G$292,6,FALSE)</f>
        <v>4168.7000000000007</v>
      </c>
      <c r="H132" s="67">
        <f t="shared" si="1"/>
        <v>5662</v>
      </c>
      <c r="I132" s="52"/>
      <c r="J132" s="60">
        <v>241</v>
      </c>
      <c r="K132" s="52"/>
      <c r="L132" s="56"/>
      <c r="M132" s="56"/>
      <c r="N132" s="73"/>
    </row>
    <row r="133" spans="1:14" s="3" customFormat="1" ht="15" customHeight="1" x14ac:dyDescent="0.2">
      <c r="A133" s="9">
        <v>134</v>
      </c>
      <c r="B133" s="8" t="s">
        <v>11</v>
      </c>
      <c r="C133" s="7">
        <v>3164.9</v>
      </c>
      <c r="D133" s="7">
        <v>3164.9</v>
      </c>
      <c r="E133" s="14">
        <v>0.8</v>
      </c>
      <c r="F133" s="64">
        <f>VLOOKUP(A133, 'FY22 Chpt 552 DABS-Dist Sum'!$A$7:$Z$142, 26, FALSE)</f>
        <v>8597892.9068579338</v>
      </c>
      <c r="G133" s="65">
        <f>VLOOKUP(A133,[3]ADM!$A$157:$G$292,6,FALSE)</f>
        <v>2810.3</v>
      </c>
      <c r="H133" s="67">
        <f t="shared" si="1"/>
        <v>3059</v>
      </c>
      <c r="I133" s="52"/>
      <c r="J133" s="60">
        <v>211</v>
      </c>
      <c r="K133" s="52"/>
      <c r="L133" s="56"/>
      <c r="M133" s="56"/>
      <c r="N133" s="73"/>
    </row>
    <row r="134" spans="1:14" s="3" customFormat="1" ht="15" customHeight="1" x14ac:dyDescent="0.2">
      <c r="A134" s="9">
        <v>135</v>
      </c>
      <c r="B134" s="8" t="s">
        <v>10</v>
      </c>
      <c r="C134" s="7">
        <v>1163.4000000000001</v>
      </c>
      <c r="D134" s="7">
        <v>1163.4000000000001</v>
      </c>
      <c r="E134" s="14">
        <v>0.3276</v>
      </c>
      <c r="F134" s="64">
        <f>VLOOKUP(A134, 'FY22 Chpt 552 DABS-Dist Sum'!$A$7:$Z$142, 26, FALSE)</f>
        <v>6654115.2239203984</v>
      </c>
      <c r="G134" s="65">
        <f>VLOOKUP(A134,[3]ADM!$A$157:$G$292,6,FALSE)</f>
        <v>967.4</v>
      </c>
      <c r="H134" s="67">
        <f t="shared" si="1"/>
        <v>6878</v>
      </c>
      <c r="I134" s="52"/>
      <c r="J134" s="60">
        <v>430</v>
      </c>
      <c r="K134" s="52"/>
      <c r="L134" s="56"/>
      <c r="M134" s="56"/>
      <c r="N134" s="73"/>
    </row>
    <row r="135" spans="1:14" s="3" customFormat="1" ht="15" customHeight="1" x14ac:dyDescent="0.2">
      <c r="A135" s="9">
        <v>136</v>
      </c>
      <c r="B135" s="8" t="s">
        <v>9</v>
      </c>
      <c r="C135" s="7">
        <v>38220.400000000001</v>
      </c>
      <c r="D135" s="7">
        <v>38220.400000000001</v>
      </c>
      <c r="E135" s="14">
        <v>0.36780000000000002</v>
      </c>
      <c r="F135" s="64">
        <f>VLOOKUP(A135, 'FY22 Chpt 552 DABS-Dist Sum'!$A$7:$Z$142, 26, FALSE)</f>
        <v>238709374.42914122</v>
      </c>
      <c r="G135" s="65">
        <f>VLOOKUP(A135,[3]ADM!$A$157:$G$292,6,FALSE)</f>
        <v>39219.399999999994</v>
      </c>
      <c r="H135" s="67">
        <f t="shared" si="1"/>
        <v>6087</v>
      </c>
      <c r="I135" s="52"/>
      <c r="J135" s="60">
        <v>293</v>
      </c>
      <c r="K135" s="52"/>
      <c r="L135" s="56"/>
      <c r="M135" s="56"/>
      <c r="N135" s="73"/>
    </row>
    <row r="136" spans="1:14" s="3" customFormat="1" ht="15" customHeight="1" x14ac:dyDescent="0.2">
      <c r="A136" s="9">
        <v>137</v>
      </c>
      <c r="B136" s="8" t="s">
        <v>8</v>
      </c>
      <c r="C136" s="7">
        <v>671.2</v>
      </c>
      <c r="D136" s="7">
        <v>671.2</v>
      </c>
      <c r="E136" s="14">
        <v>0.50590000000000002</v>
      </c>
      <c r="F136" s="64">
        <f>VLOOKUP(A136, 'FY22 Chpt 552 DABS-Dist Sum'!$A$7:$Z$142, 26, FALSE)</f>
        <v>3405716.2142981486</v>
      </c>
      <c r="G136" s="65">
        <f>VLOOKUP(A136,[3]ADM!$A$157:$G$292,6,FALSE)</f>
        <v>605.40000000000009</v>
      </c>
      <c r="H136" s="67">
        <f t="shared" si="1"/>
        <v>5626</v>
      </c>
      <c r="I136" s="52"/>
      <c r="J136" s="60">
        <v>356</v>
      </c>
      <c r="K136" s="52"/>
      <c r="L136" s="56"/>
      <c r="M136" s="56"/>
      <c r="N136" s="73"/>
    </row>
    <row r="137" spans="1:14" s="3" customFormat="1" ht="15" customHeight="1" x14ac:dyDescent="0.2">
      <c r="A137" s="9">
        <v>138</v>
      </c>
      <c r="B137" s="8" t="s">
        <v>7</v>
      </c>
      <c r="C137" s="7">
        <v>1070.9000000000001</v>
      </c>
      <c r="D137" s="7">
        <v>1070.9000000000001</v>
      </c>
      <c r="E137" s="14">
        <v>0.25940000000000002</v>
      </c>
      <c r="F137" s="64">
        <f>VLOOKUP(A137, 'FY22 Chpt 552 DABS-Dist Sum'!$A$7:$Z$142, 26, FALSE)</f>
        <v>6339026.9654946225</v>
      </c>
      <c r="G137" s="65">
        <f>VLOOKUP(A137,[3]ADM!$A$157:$G$292,6,FALSE)</f>
        <v>844.6</v>
      </c>
      <c r="H137" s="67">
        <f t="shared" si="1"/>
        <v>7505</v>
      </c>
      <c r="I137" s="52"/>
      <c r="J137" s="60">
        <v>530</v>
      </c>
      <c r="K137" s="52"/>
      <c r="L137" s="56"/>
      <c r="M137" s="56"/>
      <c r="N137" s="73"/>
    </row>
    <row r="138" spans="1:14" s="3" customFormat="1" ht="15" customHeight="1" x14ac:dyDescent="0.2">
      <c r="A138" s="9">
        <v>139</v>
      </c>
      <c r="B138" s="8" t="s">
        <v>6</v>
      </c>
      <c r="C138" s="7">
        <v>3823.7</v>
      </c>
      <c r="D138" s="7">
        <v>3823.7</v>
      </c>
      <c r="E138" s="14">
        <v>0.36280000000000001</v>
      </c>
      <c r="F138" s="64">
        <f>VLOOKUP(A138, 'FY22 Chpt 552 DABS-Dist Sum'!$A$7:$Z$142, 26, FALSE)</f>
        <v>20630876.318790633</v>
      </c>
      <c r="G138" s="65">
        <f>VLOOKUP(A138,[3]ADM!$A$157:$G$292,6,FALSE)</f>
        <v>3669.85</v>
      </c>
      <c r="H138" s="67">
        <f t="shared" ref="H138:H144" si="2">ROUND(F138/G138, 0)</f>
        <v>5622</v>
      </c>
      <c r="I138" s="52"/>
      <c r="J138" s="60">
        <v>83</v>
      </c>
      <c r="K138" s="52"/>
      <c r="L138" s="56"/>
      <c r="M138" s="56"/>
      <c r="N138" s="73"/>
    </row>
    <row r="139" spans="1:14" s="3" customFormat="1" ht="15" hidden="1" customHeight="1" x14ac:dyDescent="0.2">
      <c r="A139" s="9">
        <v>140</v>
      </c>
      <c r="B139" s="8" t="s">
        <v>5</v>
      </c>
      <c r="C139" s="7">
        <v>780.6</v>
      </c>
      <c r="D139" s="7">
        <v>780.6</v>
      </c>
      <c r="E139" s="14">
        <v>0.31319999999999998</v>
      </c>
      <c r="F139" s="64">
        <f>VLOOKUP(A139, 'FY22 Chpt 552 DABS-Dist Sum'!$A$7:$Z$142, 26, FALSE)</f>
        <v>0</v>
      </c>
      <c r="G139" s="65">
        <f>VLOOKUP(A139,[3]ADM!$A$157:$G$292,6,FALSE)</f>
        <v>0</v>
      </c>
      <c r="H139" s="67">
        <f>IF(G139&lt;&gt;0,ROUND(F139/G139, 0),0)</f>
        <v>0</v>
      </c>
      <c r="I139" s="52"/>
      <c r="J139" s="60">
        <v>0</v>
      </c>
      <c r="K139" s="52"/>
      <c r="L139" s="56"/>
      <c r="M139" s="56"/>
      <c r="N139" s="73"/>
    </row>
    <row r="140" spans="1:14" s="3" customFormat="1" ht="15" customHeight="1" x14ac:dyDescent="0.2">
      <c r="A140" s="9">
        <v>142</v>
      </c>
      <c r="B140" s="8" t="s">
        <v>4</v>
      </c>
      <c r="C140" s="7">
        <v>2137.15</v>
      </c>
      <c r="D140" s="7">
        <v>2137.15</v>
      </c>
      <c r="E140" s="14">
        <v>0.38159999999999999</v>
      </c>
      <c r="F140" s="64">
        <f>VLOOKUP(A140, 'FY22 Chpt 552 DABS-Dist Sum'!$A$7:$Z$142, 26, FALSE)</f>
        <v>11585455.686270256</v>
      </c>
      <c r="G140" s="65">
        <f>VLOOKUP(A140,[3]ADM!$A$157:$G$292,6,FALSE)</f>
        <v>2068.8999999999996</v>
      </c>
      <c r="H140" s="67">
        <f t="shared" si="2"/>
        <v>5600</v>
      </c>
      <c r="I140" s="52"/>
      <c r="J140" s="60">
        <v>240</v>
      </c>
      <c r="K140" s="52"/>
      <c r="L140" s="56"/>
      <c r="M140" s="56"/>
      <c r="N140" s="73"/>
    </row>
    <row r="141" spans="1:14" s="3" customFormat="1" ht="15" customHeight="1" x14ac:dyDescent="0.2">
      <c r="A141" s="9">
        <v>143</v>
      </c>
      <c r="B141" s="8" t="s">
        <v>3</v>
      </c>
      <c r="C141" s="7">
        <v>7094.05</v>
      </c>
      <c r="D141" s="7">
        <v>7094.05</v>
      </c>
      <c r="E141" s="14">
        <v>0.3599</v>
      </c>
      <c r="F141" s="64">
        <f>VLOOKUP(A141, 'FY22 Chpt 552 DABS-Dist Sum'!$A$7:$Z$142, 26, FALSE)</f>
        <v>47418829.006138161</v>
      </c>
      <c r="G141" s="65">
        <f>VLOOKUP(A141,[3]ADM!$A$157:$G$292,6,FALSE)</f>
        <v>7350.75</v>
      </c>
      <c r="H141" s="67">
        <f t="shared" si="2"/>
        <v>6451</v>
      </c>
      <c r="I141" s="52"/>
      <c r="J141" s="60">
        <v>259</v>
      </c>
      <c r="K141" s="52"/>
      <c r="L141" s="56"/>
      <c r="M141" s="56"/>
      <c r="N141" s="73"/>
    </row>
    <row r="142" spans="1:14" s="3" customFormat="1" ht="15" customHeight="1" x14ac:dyDescent="0.2">
      <c r="A142" s="9">
        <v>144</v>
      </c>
      <c r="B142" s="8" t="s">
        <v>2</v>
      </c>
      <c r="C142" s="7">
        <v>2954.55</v>
      </c>
      <c r="D142" s="7">
        <v>2954.55</v>
      </c>
      <c r="E142" s="14">
        <v>0.26</v>
      </c>
      <c r="F142" s="64">
        <f>VLOOKUP(A142, 'FY22 Chpt 552 DABS-Dist Sum'!$A$7:$Z$142, 26, FALSE)</f>
        <v>24282928.11895109</v>
      </c>
      <c r="G142" s="65">
        <f>VLOOKUP(A142,[3]ADM!$A$157:$G$292,6,FALSE)</f>
        <v>3337.2</v>
      </c>
      <c r="H142" s="67">
        <f t="shared" si="2"/>
        <v>7276</v>
      </c>
      <c r="I142" s="52"/>
      <c r="J142" s="60">
        <v>294</v>
      </c>
      <c r="K142" s="52"/>
      <c r="L142" s="56"/>
      <c r="M142" s="56"/>
      <c r="N142" s="73"/>
    </row>
    <row r="143" spans="1:14" s="3" customFormat="1" ht="15" customHeight="1" x14ac:dyDescent="0.2">
      <c r="A143" s="9">
        <v>202</v>
      </c>
      <c r="B143" s="8" t="s">
        <v>1</v>
      </c>
      <c r="C143" s="7">
        <v>595.29999999999995</v>
      </c>
      <c r="D143" s="7">
        <v>595.29999999999995</v>
      </c>
      <c r="E143" s="14">
        <v>0.35270000000000001</v>
      </c>
      <c r="F143" s="64">
        <f>VLOOKUP(A143, 'FY22 Chpt 552 DABS-Dist Sum'!$A$7:$Z$142, 26, FALSE)</f>
        <v>3894978.8713257462</v>
      </c>
      <c r="G143" s="65">
        <f>VLOOKUP(A143,[3]ADM!$A$157:$G$292,6,FALSE)</f>
        <v>560.79999999999995</v>
      </c>
      <c r="H143" s="67">
        <f t="shared" si="2"/>
        <v>6945</v>
      </c>
      <c r="I143" s="52"/>
      <c r="J143" s="60">
        <v>82</v>
      </c>
      <c r="K143" s="52"/>
      <c r="L143" s="56"/>
      <c r="M143" s="56"/>
      <c r="N143" s="73"/>
    </row>
    <row r="144" spans="1:14" s="3" customFormat="1" ht="15" customHeight="1" thickBot="1" x14ac:dyDescent="0.25">
      <c r="A144" s="6">
        <v>207</v>
      </c>
      <c r="B144" s="5" t="s">
        <v>0</v>
      </c>
      <c r="C144" s="4">
        <v>736.65</v>
      </c>
      <c r="D144" s="4">
        <v>736.65</v>
      </c>
      <c r="E144" s="16" t="e">
        <v>#N/A</v>
      </c>
      <c r="F144" s="70">
        <f>VLOOKUP(A144, 'FY22 Chpt 552 DABS-Dist Sum'!$A$7:$Z$142, 26, FALSE)</f>
        <v>5333478.2762170983</v>
      </c>
      <c r="G144" s="71">
        <f>VLOOKUP(A144,[3]ADM!$A$157:$G$292,6,FALSE)</f>
        <v>792.9</v>
      </c>
      <c r="H144" s="72">
        <f t="shared" si="2"/>
        <v>6727</v>
      </c>
      <c r="I144" s="52"/>
      <c r="J144" s="60">
        <v>590</v>
      </c>
      <c r="K144" s="52"/>
      <c r="L144" s="56"/>
      <c r="M144" s="56"/>
      <c r="N144" s="73"/>
    </row>
    <row r="145" spans="1:11" x14ac:dyDescent="0.2">
      <c r="I145" s="49"/>
      <c r="J145" s="60">
        <v>-5490</v>
      </c>
      <c r="K145" s="49"/>
    </row>
    <row r="146" spans="1:11" x14ac:dyDescent="0.2">
      <c r="F146" s="34">
        <f>SUM(F9:F144)</f>
        <v>6665855860.999999</v>
      </c>
      <c r="G146" s="34">
        <f>SUM(G9:G144)</f>
        <v>1218331.05</v>
      </c>
      <c r="I146" s="49"/>
      <c r="J146" s="49"/>
      <c r="K146" s="49"/>
    </row>
    <row r="147" spans="1:11" x14ac:dyDescent="0.2">
      <c r="A147" s="49"/>
      <c r="B147" s="49"/>
      <c r="C147" s="49"/>
      <c r="D147" s="49"/>
      <c r="E147" s="49"/>
      <c r="F147" s="53"/>
      <c r="G147" s="49"/>
      <c r="H147" s="54"/>
      <c r="I147" s="49"/>
      <c r="J147" s="49"/>
      <c r="K147" s="49"/>
    </row>
    <row r="148" spans="1:11" hidden="1" x14ac:dyDescent="0.2">
      <c r="A148" s="49"/>
      <c r="B148" s="49"/>
      <c r="C148" s="49"/>
      <c r="D148" s="49"/>
      <c r="E148" s="49"/>
      <c r="F148" s="53" t="e">
        <f>F146-#REF!</f>
        <v>#REF!</v>
      </c>
      <c r="G148" s="55">
        <v>1503.4599999994971</v>
      </c>
      <c r="H148" s="54"/>
      <c r="I148" s="49"/>
      <c r="J148" s="49"/>
      <c r="K148" s="49"/>
    </row>
    <row r="149" spans="1:11" x14ac:dyDescent="0.2">
      <c r="A149" s="49"/>
      <c r="B149" s="49"/>
      <c r="C149" s="49"/>
      <c r="D149" s="49"/>
      <c r="E149" s="49"/>
      <c r="F149" s="49"/>
      <c r="G149" s="49"/>
      <c r="H149" s="54"/>
      <c r="I149" s="49"/>
      <c r="J149" s="49"/>
      <c r="K149" s="49"/>
    </row>
  </sheetData>
  <mergeCells count="3">
    <mergeCell ref="A1:H1"/>
    <mergeCell ref="A3:H3"/>
    <mergeCell ref="A6:H6"/>
  </mergeCells>
  <phoneticPr fontId="9" type="noConversion"/>
  <printOptions horizontalCentered="1"/>
  <pageMargins left="0.25" right="0.25" top="0.5" bottom="0.5" header="0.3" footer="0.3"/>
  <pageSetup scale="85" orientation="portrait" r:id="rId1"/>
  <headerFooter>
    <oddFooter>&amp;C&amp;"Arial,Regular"&amp;P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47"/>
  <sheetViews>
    <sheetView workbookViewId="0">
      <pane xSplit="2" ySplit="6" topLeftCell="H7" activePane="bottomRight" state="frozen"/>
      <selection activeCell="F9" sqref="F9"/>
      <selection pane="topRight" activeCell="F9" sqref="F9"/>
      <selection pane="bottomLeft" activeCell="F9" sqref="F9"/>
      <selection pane="bottomRight" activeCell="Z147" sqref="Z147"/>
    </sheetView>
  </sheetViews>
  <sheetFormatPr defaultRowHeight="12.75" x14ac:dyDescent="0.2"/>
  <cols>
    <col min="1" max="1" width="5.140625" style="1" bestFit="1" customWidth="1"/>
    <col min="2" max="2" width="19.140625" style="1" bestFit="1" customWidth="1"/>
    <col min="3" max="4" width="12.7109375" style="1" bestFit="1" customWidth="1"/>
    <col min="5" max="5" width="12.42578125" style="1" bestFit="1" customWidth="1"/>
    <col min="6" max="6" width="13.28515625" style="1" bestFit="1" customWidth="1"/>
    <col min="7" max="8" width="11.7109375" style="1" bestFit="1" customWidth="1"/>
    <col min="9" max="9" width="11.140625" style="1" bestFit="1" customWidth="1"/>
    <col min="10" max="10" width="12.7109375" style="1" bestFit="1" customWidth="1"/>
    <col min="11" max="11" width="11.140625" style="1" bestFit="1" customWidth="1"/>
    <col min="12" max="12" width="12.28515625" style="1" bestFit="1" customWidth="1"/>
    <col min="13" max="13" width="10.140625" style="1" bestFit="1" customWidth="1"/>
    <col min="14" max="14" width="13.7109375" style="1" bestFit="1" customWidth="1"/>
    <col min="15" max="15" width="2.7109375" style="1" customWidth="1"/>
    <col min="16" max="16" width="10.140625" style="1" bestFit="1" customWidth="1"/>
    <col min="17" max="17" width="16" style="1" bestFit="1" customWidth="1"/>
    <col min="18" max="18" width="10.140625" style="1" customWidth="1"/>
    <col min="19" max="19" width="13.7109375" style="1" bestFit="1" customWidth="1"/>
    <col min="20" max="20" width="16.7109375" style="1" bestFit="1" customWidth="1"/>
    <col min="21" max="21" width="2.7109375" style="1" customWidth="1"/>
    <col min="22" max="22" width="14.140625" style="1" customWidth="1"/>
    <col min="23" max="23" width="13.7109375" style="1" bestFit="1" customWidth="1"/>
    <col min="24" max="24" width="12.42578125" style="1" bestFit="1" customWidth="1"/>
    <col min="25" max="25" width="2.7109375" style="1" customWidth="1"/>
    <col min="26" max="26" width="18" style="1" bestFit="1" customWidth="1"/>
    <col min="27" max="27" width="20.42578125" style="1" bestFit="1" customWidth="1"/>
    <col min="28" max="16384" width="9.140625" style="1"/>
  </cols>
  <sheetData>
    <row r="1" spans="1:27" ht="19.5" thickBot="1" x14ac:dyDescent="0.35">
      <c r="A1" s="78" t="s">
        <v>184</v>
      </c>
      <c r="B1" s="79"/>
      <c r="C1" s="79"/>
      <c r="D1" s="79"/>
      <c r="E1" s="79"/>
      <c r="F1" s="79"/>
      <c r="G1" s="79"/>
      <c r="H1" s="79"/>
      <c r="I1" s="79"/>
      <c r="J1" s="79"/>
      <c r="K1" s="79"/>
      <c r="L1" s="79"/>
      <c r="M1" s="79"/>
      <c r="N1" s="79"/>
      <c r="O1" s="79"/>
      <c r="P1" s="79"/>
      <c r="Q1" s="79"/>
      <c r="R1" s="79"/>
      <c r="S1" s="79"/>
      <c r="T1" s="79"/>
      <c r="U1" s="79"/>
      <c r="V1" s="79"/>
      <c r="W1" s="79"/>
      <c r="X1" s="79"/>
      <c r="Y1" s="79"/>
      <c r="Z1" s="79"/>
      <c r="AA1" s="80"/>
    </row>
    <row r="3" spans="1:27" x14ac:dyDescent="0.2">
      <c r="A3" s="35" t="s">
        <v>178</v>
      </c>
      <c r="B3" s="1">
        <v>2</v>
      </c>
      <c r="C3" s="1">
        <v>3</v>
      </c>
      <c r="D3" s="1">
        <v>4</v>
      </c>
      <c r="E3" s="1">
        <v>5</v>
      </c>
      <c r="F3" s="1">
        <v>6</v>
      </c>
      <c r="G3" s="1">
        <v>7</v>
      </c>
      <c r="H3" s="1">
        <v>8</v>
      </c>
      <c r="I3" s="1">
        <v>9</v>
      </c>
      <c r="J3" s="1">
        <v>10</v>
      </c>
      <c r="K3" s="1">
        <v>11</v>
      </c>
      <c r="L3" s="1">
        <v>12</v>
      </c>
      <c r="M3" s="1">
        <v>13</v>
      </c>
      <c r="N3" s="1">
        <v>14</v>
      </c>
      <c r="P3" s="1">
        <v>54</v>
      </c>
      <c r="Q3" s="1">
        <v>43</v>
      </c>
      <c r="R3" s="1">
        <v>47</v>
      </c>
      <c r="S3" s="1">
        <v>55</v>
      </c>
      <c r="T3" s="1">
        <v>56</v>
      </c>
      <c r="V3" s="1">
        <v>22</v>
      </c>
      <c r="W3" s="1">
        <v>23</v>
      </c>
      <c r="X3" s="1">
        <v>24</v>
      </c>
    </row>
    <row r="4" spans="1:27" x14ac:dyDescent="0.2">
      <c r="C4" s="81" t="s">
        <v>141</v>
      </c>
      <c r="D4" s="81"/>
      <c r="E4" s="81"/>
      <c r="F4" s="81"/>
      <c r="G4" s="81"/>
      <c r="H4" s="81"/>
      <c r="I4" s="81"/>
      <c r="J4" s="81"/>
      <c r="K4" s="81"/>
      <c r="L4" s="81"/>
      <c r="M4" s="81"/>
      <c r="N4" s="81"/>
      <c r="O4" s="17"/>
      <c r="P4" s="82" t="s">
        <v>140</v>
      </c>
      <c r="Q4" s="82"/>
      <c r="R4" s="82"/>
      <c r="S4" s="82"/>
      <c r="T4" s="82"/>
      <c r="U4" s="17"/>
      <c r="V4" s="83" t="s">
        <v>148</v>
      </c>
      <c r="W4" s="84"/>
      <c r="X4" s="84"/>
      <c r="Y4" s="17"/>
      <c r="Z4" s="26" t="s">
        <v>185</v>
      </c>
      <c r="AA4" s="17"/>
    </row>
    <row r="5" spans="1:27" x14ac:dyDescent="0.2">
      <c r="A5" s="57" t="s">
        <v>160</v>
      </c>
      <c r="B5" s="57"/>
      <c r="C5" s="57"/>
      <c r="D5" s="57"/>
      <c r="E5" s="57" t="s">
        <v>161</v>
      </c>
      <c r="F5" s="57" t="s">
        <v>162</v>
      </c>
      <c r="G5" s="57" t="s">
        <v>163</v>
      </c>
      <c r="H5" s="57" t="s">
        <v>164</v>
      </c>
      <c r="I5" s="57"/>
      <c r="J5" s="57" t="s">
        <v>165</v>
      </c>
      <c r="K5" s="57" t="s">
        <v>166</v>
      </c>
      <c r="L5" s="57"/>
      <c r="M5" s="57"/>
      <c r="N5" s="57" t="s">
        <v>142</v>
      </c>
      <c r="O5" s="17"/>
      <c r="P5" s="24"/>
      <c r="Q5" s="58" t="s">
        <v>155</v>
      </c>
      <c r="R5" s="58" t="s">
        <v>157</v>
      </c>
      <c r="S5" s="24" t="s">
        <v>142</v>
      </c>
      <c r="T5" s="24" t="s">
        <v>167</v>
      </c>
      <c r="U5" s="25"/>
      <c r="V5" s="30"/>
      <c r="W5" s="30" t="s">
        <v>142</v>
      </c>
      <c r="X5" s="30"/>
      <c r="Y5" s="17"/>
      <c r="Z5" s="27" t="s">
        <v>146</v>
      </c>
      <c r="AA5" s="17"/>
    </row>
    <row r="6" spans="1:27" x14ac:dyDescent="0.2">
      <c r="A6" s="57" t="s">
        <v>168</v>
      </c>
      <c r="B6" s="57" t="s">
        <v>169</v>
      </c>
      <c r="C6" s="57" t="s">
        <v>170</v>
      </c>
      <c r="D6" s="57" t="s">
        <v>171</v>
      </c>
      <c r="E6" s="57" t="s">
        <v>145</v>
      </c>
      <c r="F6" s="57" t="s">
        <v>172</v>
      </c>
      <c r="G6" s="57" t="s">
        <v>172</v>
      </c>
      <c r="H6" s="57" t="s">
        <v>172</v>
      </c>
      <c r="I6" s="57" t="s">
        <v>173</v>
      </c>
      <c r="J6" s="57" t="s">
        <v>174</v>
      </c>
      <c r="K6" s="57" t="s">
        <v>175</v>
      </c>
      <c r="L6" s="57" t="s">
        <v>176</v>
      </c>
      <c r="M6" s="57" t="s">
        <v>143</v>
      </c>
      <c r="N6" s="57" t="s">
        <v>144</v>
      </c>
      <c r="O6" s="17"/>
      <c r="P6" s="24" t="s">
        <v>143</v>
      </c>
      <c r="Q6" s="58" t="s">
        <v>156</v>
      </c>
      <c r="R6" s="58" t="s">
        <v>158</v>
      </c>
      <c r="S6" s="24" t="s">
        <v>144</v>
      </c>
      <c r="T6" s="24" t="s">
        <v>145</v>
      </c>
      <c r="U6" s="25"/>
      <c r="V6" s="31" t="s">
        <v>143</v>
      </c>
      <c r="W6" s="31" t="s">
        <v>144</v>
      </c>
      <c r="X6" s="31" t="s">
        <v>145</v>
      </c>
      <c r="Y6" s="17"/>
      <c r="Z6" s="28" t="s">
        <v>147</v>
      </c>
      <c r="AA6" s="17"/>
    </row>
    <row r="7" spans="1:27" x14ac:dyDescent="0.2">
      <c r="A7" s="57">
        <v>1</v>
      </c>
      <c r="B7" s="18" t="s">
        <v>135</v>
      </c>
      <c r="C7" s="59">
        <f>VLOOKUP($A7,'[3]DISTRIBUTION SUMMARY'!$A$154:$N$289,C$3,FALSE)</f>
        <v>16829694</v>
      </c>
      <c r="D7" s="59">
        <f>VLOOKUP($A7,'[3]DISTRIBUTION SUMMARY'!$A$154:$N$289,D$3,FALSE)</f>
        <v>5661529.0395662664</v>
      </c>
      <c r="E7" s="59">
        <f>VLOOKUP($A7,'[3]DISTRIBUTION SUMMARY'!$A$154:$N$289,E$3,FALSE)</f>
        <v>332958</v>
      </c>
      <c r="F7" s="59">
        <f>VLOOKUP($A7,'[3]DISTRIBUTION SUMMARY'!$A$154:$N$289,F$3,FALSE)</f>
        <v>346993</v>
      </c>
      <c r="G7" s="59">
        <f>VLOOKUP($A7,'[3]DISTRIBUTION SUMMARY'!$A$154:$N$289,G$3,FALSE)</f>
        <v>161104</v>
      </c>
      <c r="H7" s="59">
        <f>VLOOKUP($A7,'[3]DISTRIBUTION SUMMARY'!$A$154:$N$289,H$3,FALSE)</f>
        <v>1942541</v>
      </c>
      <c r="I7" s="59">
        <f>VLOOKUP($A7,'[3]DISTRIBUTION SUMMARY'!$A$154:$N$289,I$3,FALSE)</f>
        <v>876777</v>
      </c>
      <c r="J7" s="59">
        <f>VLOOKUP($A7,'[3]DISTRIBUTION SUMMARY'!$A$154:$N$289,J$3,FALSE)</f>
        <v>2357694</v>
      </c>
      <c r="K7" s="59">
        <f>VLOOKUP($A7,'[3]DISTRIBUTION SUMMARY'!$A$154:$N$289,K$3,FALSE)</f>
        <v>1009998</v>
      </c>
      <c r="L7" s="59">
        <f>VLOOKUP($A7,'[3]DISTRIBUTION SUMMARY'!$A$154:$N$289,L$3,FALSE)</f>
        <v>71257</v>
      </c>
      <c r="M7" s="59">
        <f>VLOOKUP($A7,'[3]DISTRIBUTION SUMMARY'!$A$154:$N$289,M$3,FALSE)</f>
        <v>643784</v>
      </c>
      <c r="N7" s="59">
        <f>VLOOKUP($A7,'[3]DISTRIBUTION SUMMARY'!$A$154:$N$289,N$3,FALSE)</f>
        <v>67529</v>
      </c>
      <c r="O7" s="17"/>
      <c r="P7" s="59">
        <f>VLOOKUP($A7,'[3]DISTRIBUTION SUMMARY'!$A$154:$BF$289,P$3,FALSE)</f>
        <v>0</v>
      </c>
      <c r="Q7" s="59">
        <f>VLOOKUP($A7,'[3]DISTRIBUTION SUMMARY'!$A$154:$BF$289,Q$3,FALSE)</f>
        <v>129555</v>
      </c>
      <c r="R7" s="59">
        <f>VLOOKUP($A7,'[3]DISTRIBUTION SUMMARY'!$A$154:$BF$289,R$3,FALSE)</f>
        <v>109348</v>
      </c>
      <c r="S7" s="59">
        <f>VLOOKUP($A7,'[3]DISTRIBUTION SUMMARY'!$A$154:$BF$289,S$3,FALSE)</f>
        <v>0</v>
      </c>
      <c r="T7" s="59">
        <f>VLOOKUP($A7,'[3]DISTRIBUTION SUMMARY'!$A$154:$BF$289,T$3,FALSE)</f>
        <v>0</v>
      </c>
      <c r="U7" s="17"/>
      <c r="V7" s="59">
        <f>M7+P7</f>
        <v>643784</v>
      </c>
      <c r="W7" s="59">
        <f>N7+S7</f>
        <v>67529</v>
      </c>
      <c r="X7" s="63">
        <f>E7+T7</f>
        <v>332958</v>
      </c>
      <c r="Y7" s="17"/>
      <c r="Z7" s="62">
        <f>C7+D7+F7+G7+H7+I7+J7+K7+L7+Q7+R7+V7+W7+X7</f>
        <v>30540761.039566267</v>
      </c>
      <c r="AA7" s="17"/>
    </row>
    <row r="8" spans="1:27" x14ac:dyDescent="0.2">
      <c r="A8" s="57">
        <v>2</v>
      </c>
      <c r="B8" s="3" t="s">
        <v>134</v>
      </c>
      <c r="C8" s="59">
        <f>VLOOKUP($A8,'[3]DISTRIBUTION SUMMARY'!$A$154:$N$289,C$3,FALSE)</f>
        <v>23442438</v>
      </c>
      <c r="D8" s="59">
        <f>VLOOKUP($A8,'[3]DISTRIBUTION SUMMARY'!$A$154:$N$289,D$3,FALSE)</f>
        <v>18359797.463500291</v>
      </c>
      <c r="E8" s="59">
        <f>VLOOKUP($A8,'[3]DISTRIBUTION SUMMARY'!$A$154:$N$289,E$3,FALSE)</f>
        <v>508933</v>
      </c>
      <c r="F8" s="59">
        <f>VLOOKUP($A8,'[3]DISTRIBUTION SUMMARY'!$A$154:$N$289,F$3,FALSE)</f>
        <v>388317</v>
      </c>
      <c r="G8" s="59">
        <f>VLOOKUP($A8,'[3]DISTRIBUTION SUMMARY'!$A$154:$N$289,G$3,FALSE)</f>
        <v>246250</v>
      </c>
      <c r="H8" s="59">
        <f>VLOOKUP($A8,'[3]DISTRIBUTION SUMMARY'!$A$154:$N$289,H$3,FALSE)</f>
        <v>3182308</v>
      </c>
      <c r="I8" s="59">
        <f>VLOOKUP($A8,'[3]DISTRIBUTION SUMMARY'!$A$154:$N$289,I$3,FALSE)</f>
        <v>535120</v>
      </c>
      <c r="J8" s="59">
        <f>VLOOKUP($A8,'[3]DISTRIBUTION SUMMARY'!$A$154:$N$289,J$3,FALSE)</f>
        <v>3357525</v>
      </c>
      <c r="K8" s="59">
        <f>VLOOKUP($A8,'[3]DISTRIBUTION SUMMARY'!$A$154:$N$289,K$3,FALSE)</f>
        <v>1439616</v>
      </c>
      <c r="L8" s="59">
        <f>VLOOKUP($A8,'[3]DISTRIBUTION SUMMARY'!$A$154:$N$289,L$3,FALSE)</f>
        <v>99447</v>
      </c>
      <c r="M8" s="59">
        <f>VLOOKUP($A8,'[3]DISTRIBUTION SUMMARY'!$A$154:$N$289,M$3,FALSE)</f>
        <v>525424</v>
      </c>
      <c r="N8" s="59">
        <f>VLOOKUP($A8,'[3]DISTRIBUTION SUMMARY'!$A$154:$N$289,N$3,FALSE)</f>
        <v>111086</v>
      </c>
      <c r="O8" s="17"/>
      <c r="P8" s="59">
        <f>VLOOKUP($A8,'[3]DISTRIBUTION SUMMARY'!$A$154:$BF$289,P$3,FALSE)</f>
        <v>0</v>
      </c>
      <c r="Q8" s="59">
        <f>VLOOKUP($A8,'[3]DISTRIBUTION SUMMARY'!$A$154:$BF$289,Q$3,FALSE)</f>
        <v>233540</v>
      </c>
      <c r="R8" s="59">
        <f>VLOOKUP($A8,'[3]DISTRIBUTION SUMMARY'!$A$154:$BF$289,R$3,FALSE)</f>
        <v>68862</v>
      </c>
      <c r="S8" s="59">
        <f>VLOOKUP($A8,'[3]DISTRIBUTION SUMMARY'!$A$154:$BF$289,S$3,FALSE)</f>
        <v>0</v>
      </c>
      <c r="T8" s="59">
        <f>VLOOKUP($A8,'[3]DISTRIBUTION SUMMARY'!$A$154:$BF$289,T$3,FALSE)</f>
        <v>0</v>
      </c>
      <c r="U8" s="17"/>
      <c r="V8" s="59">
        <f t="shared" ref="V8:V71" si="0">M8+P8</f>
        <v>525424</v>
      </c>
      <c r="W8" s="59">
        <f t="shared" ref="W8:W71" si="1">N8+S8</f>
        <v>111086</v>
      </c>
      <c r="X8" s="63">
        <f t="shared" ref="X8:X71" si="2">E8+T8</f>
        <v>508933</v>
      </c>
      <c r="Y8" s="17"/>
      <c r="Z8" s="62">
        <f t="shared" ref="Z8:Z71" si="3">C8+D8+F8+G8+H8+I8+J8+K8+L8+Q8+R8+V8+W8+X8</f>
        <v>52498663.463500291</v>
      </c>
      <c r="AA8" s="17"/>
    </row>
    <row r="9" spans="1:27" x14ac:dyDescent="0.2">
      <c r="A9" s="57">
        <v>3</v>
      </c>
      <c r="B9" s="3" t="s">
        <v>133</v>
      </c>
      <c r="C9" s="59">
        <f>VLOOKUP($A9,'[3]DISTRIBUTION SUMMARY'!$A$154:$N$289,C$3,FALSE)</f>
        <v>6787012</v>
      </c>
      <c r="D9" s="59">
        <f>VLOOKUP($A9,'[3]DISTRIBUTION SUMMARY'!$A$154:$N$289,D$3,FALSE)</f>
        <v>2438903.5075547528</v>
      </c>
      <c r="E9" s="59">
        <f>VLOOKUP($A9,'[3]DISTRIBUTION SUMMARY'!$A$154:$N$289,E$3,FALSE)</f>
        <v>136652</v>
      </c>
      <c r="F9" s="59">
        <f>VLOOKUP($A9,'[3]DISTRIBUTION SUMMARY'!$A$154:$N$289,F$3,FALSE)</f>
        <v>282282</v>
      </c>
      <c r="G9" s="59">
        <f>VLOOKUP($A9,'[3]DISTRIBUTION SUMMARY'!$A$154:$N$289,G$3,FALSE)</f>
        <v>67392</v>
      </c>
      <c r="H9" s="59">
        <f>VLOOKUP($A9,'[3]DISTRIBUTION SUMMARY'!$A$154:$N$289,H$3,FALSE)</f>
        <v>759109</v>
      </c>
      <c r="I9" s="59">
        <f>VLOOKUP($A9,'[3]DISTRIBUTION SUMMARY'!$A$154:$N$289,I$3,FALSE)</f>
        <v>291183</v>
      </c>
      <c r="J9" s="59">
        <f>VLOOKUP($A9,'[3]DISTRIBUTION SUMMARY'!$A$154:$N$289,J$3,FALSE)</f>
        <v>961284</v>
      </c>
      <c r="K9" s="59">
        <f>VLOOKUP($A9,'[3]DISTRIBUTION SUMMARY'!$A$154:$N$289,K$3,FALSE)</f>
        <v>411979</v>
      </c>
      <c r="L9" s="59">
        <f>VLOOKUP($A9,'[3]DISTRIBUTION SUMMARY'!$A$154:$N$289,L$3,FALSE)</f>
        <v>29245</v>
      </c>
      <c r="M9" s="59">
        <f>VLOOKUP($A9,'[3]DISTRIBUTION SUMMARY'!$A$154:$N$289,M$3,FALSE)</f>
        <v>8245</v>
      </c>
      <c r="N9" s="59">
        <f>VLOOKUP($A9,'[3]DISTRIBUTION SUMMARY'!$A$154:$N$289,N$3,FALSE)</f>
        <v>21916</v>
      </c>
      <c r="O9" s="17"/>
      <c r="P9" s="59">
        <f>VLOOKUP($A9,'[3]DISTRIBUTION SUMMARY'!$A$154:$BF$289,P$3,FALSE)</f>
        <v>0</v>
      </c>
      <c r="Q9" s="59">
        <f>VLOOKUP($A9,'[3]DISTRIBUTION SUMMARY'!$A$154:$BF$289,Q$3,FALSE)</f>
        <v>56163</v>
      </c>
      <c r="R9" s="59">
        <f>VLOOKUP($A9,'[3]DISTRIBUTION SUMMARY'!$A$154:$BF$289,R$3,FALSE)</f>
        <v>30946</v>
      </c>
      <c r="S9" s="59">
        <f>VLOOKUP($A9,'[3]DISTRIBUTION SUMMARY'!$A$154:$BF$289,S$3,FALSE)</f>
        <v>0</v>
      </c>
      <c r="T9" s="59">
        <f>VLOOKUP($A9,'[3]DISTRIBUTION SUMMARY'!$A$154:$BF$289,T$3,FALSE)</f>
        <v>0</v>
      </c>
      <c r="U9" s="17"/>
      <c r="V9" s="59">
        <f t="shared" si="0"/>
        <v>8245</v>
      </c>
      <c r="W9" s="59">
        <f t="shared" si="1"/>
        <v>21916</v>
      </c>
      <c r="X9" s="63">
        <f t="shared" si="2"/>
        <v>136652</v>
      </c>
      <c r="Y9" s="17"/>
      <c r="Z9" s="62">
        <f t="shared" si="3"/>
        <v>12282311.507554753</v>
      </c>
      <c r="AA9" s="17"/>
    </row>
    <row r="10" spans="1:27" x14ac:dyDescent="0.2">
      <c r="A10" s="57">
        <v>4</v>
      </c>
      <c r="B10" s="3" t="s">
        <v>132</v>
      </c>
      <c r="C10" s="59">
        <f>VLOOKUP($A10,'[3]DISTRIBUTION SUMMARY'!$A$154:$N$289,C$3,FALSE)</f>
        <v>5185207</v>
      </c>
      <c r="D10" s="59">
        <f>VLOOKUP($A10,'[3]DISTRIBUTION SUMMARY'!$A$154:$N$289,D$3,FALSE)</f>
        <v>2326520.7266892549</v>
      </c>
      <c r="E10" s="59">
        <f>VLOOKUP($A10,'[3]DISTRIBUTION SUMMARY'!$A$154:$N$289,E$3,FALSE)</f>
        <v>106537</v>
      </c>
      <c r="F10" s="59">
        <f>VLOOKUP($A10,'[3]DISTRIBUTION SUMMARY'!$A$154:$N$289,F$3,FALSE)</f>
        <v>140768</v>
      </c>
      <c r="G10" s="59">
        <f>VLOOKUP($A10,'[3]DISTRIBUTION SUMMARY'!$A$154:$N$289,G$3,FALSE)</f>
        <v>52540</v>
      </c>
      <c r="H10" s="59">
        <f>VLOOKUP($A10,'[3]DISTRIBUTION SUMMARY'!$A$154:$N$289,H$3,FALSE)</f>
        <v>699874</v>
      </c>
      <c r="I10" s="59">
        <f>VLOOKUP($A10,'[3]DISTRIBUTION SUMMARY'!$A$154:$N$289,I$3,FALSE)</f>
        <v>182403</v>
      </c>
      <c r="J10" s="59">
        <f>VLOOKUP($A10,'[3]DISTRIBUTION SUMMARY'!$A$154:$N$289,J$3,FALSE)</f>
        <v>734570</v>
      </c>
      <c r="K10" s="59">
        <f>VLOOKUP($A10,'[3]DISTRIBUTION SUMMARY'!$A$154:$N$289,K$3,FALSE)</f>
        <v>315241</v>
      </c>
      <c r="L10" s="59">
        <f>VLOOKUP($A10,'[3]DISTRIBUTION SUMMARY'!$A$154:$N$289,L$3,FALSE)</f>
        <v>21809</v>
      </c>
      <c r="M10" s="59">
        <f>VLOOKUP($A10,'[3]DISTRIBUTION SUMMARY'!$A$154:$N$289,M$3,FALSE)</f>
        <v>41178</v>
      </c>
      <c r="N10" s="59">
        <f>VLOOKUP($A10,'[3]DISTRIBUTION SUMMARY'!$A$154:$N$289,N$3,FALSE)</f>
        <v>48334</v>
      </c>
      <c r="O10" s="17"/>
      <c r="P10" s="59">
        <f>VLOOKUP($A10,'[3]DISTRIBUTION SUMMARY'!$A$154:$BF$289,P$3,FALSE)</f>
        <v>0</v>
      </c>
      <c r="Q10" s="59">
        <f>VLOOKUP($A10,'[3]DISTRIBUTION SUMMARY'!$A$154:$BF$289,Q$3,FALSE)</f>
        <v>44046</v>
      </c>
      <c r="R10" s="59">
        <f>VLOOKUP($A10,'[3]DISTRIBUTION SUMMARY'!$A$154:$BF$289,R$3,FALSE)</f>
        <v>25707</v>
      </c>
      <c r="S10" s="59">
        <f>VLOOKUP($A10,'[3]DISTRIBUTION SUMMARY'!$A$154:$BF$289,S$3,FALSE)</f>
        <v>0</v>
      </c>
      <c r="T10" s="59">
        <f>VLOOKUP($A10,'[3]DISTRIBUTION SUMMARY'!$A$154:$BF$289,T$3,FALSE)</f>
        <v>0</v>
      </c>
      <c r="U10" s="17"/>
      <c r="V10" s="59">
        <f t="shared" si="0"/>
        <v>41178</v>
      </c>
      <c r="W10" s="59">
        <f t="shared" si="1"/>
        <v>48334</v>
      </c>
      <c r="X10" s="63">
        <f t="shared" si="2"/>
        <v>106537</v>
      </c>
      <c r="Y10" s="17"/>
      <c r="Z10" s="62">
        <f t="shared" si="3"/>
        <v>9924734.7266892549</v>
      </c>
      <c r="AA10" s="17"/>
    </row>
    <row r="11" spans="1:27" x14ac:dyDescent="0.2">
      <c r="A11" s="57">
        <v>5</v>
      </c>
      <c r="B11" s="3" t="s">
        <v>131</v>
      </c>
      <c r="C11" s="59">
        <f>VLOOKUP($A11,'[3]DISTRIBUTION SUMMARY'!$A$154:$N$289,C$3,FALSE)</f>
        <v>14355803</v>
      </c>
      <c r="D11" s="59">
        <f>VLOOKUP($A11,'[3]DISTRIBUTION SUMMARY'!$A$154:$N$289,D$3,FALSE)</f>
        <v>5184395.1278215218</v>
      </c>
      <c r="E11" s="59">
        <f>VLOOKUP($A11,'[3]DISTRIBUTION SUMMARY'!$A$154:$N$289,E$3,FALSE)</f>
        <v>290038</v>
      </c>
      <c r="F11" s="59">
        <f>VLOOKUP($A11,'[3]DISTRIBUTION SUMMARY'!$A$154:$N$289,F$3,FALSE)</f>
        <v>318456</v>
      </c>
      <c r="G11" s="59">
        <f>VLOOKUP($A11,'[3]DISTRIBUTION SUMMARY'!$A$154:$N$289,G$3,FALSE)</f>
        <v>140336</v>
      </c>
      <c r="H11" s="59">
        <f>VLOOKUP($A11,'[3]DISTRIBUTION SUMMARY'!$A$154:$N$289,H$3,FALSE)</f>
        <v>1978203</v>
      </c>
      <c r="I11" s="59">
        <f>VLOOKUP($A11,'[3]DISTRIBUTION SUMMARY'!$A$154:$N$289,I$3,FALSE)</f>
        <v>528960</v>
      </c>
      <c r="J11" s="59">
        <f>VLOOKUP($A11,'[3]DISTRIBUTION SUMMARY'!$A$154:$N$289,J$3,FALSE)</f>
        <v>2018685</v>
      </c>
      <c r="K11" s="59">
        <f>VLOOKUP($A11,'[3]DISTRIBUTION SUMMARY'!$A$154:$N$289,K$3,FALSE)</f>
        <v>866307</v>
      </c>
      <c r="L11" s="59">
        <f>VLOOKUP($A11,'[3]DISTRIBUTION SUMMARY'!$A$154:$N$289,L$3,FALSE)</f>
        <v>62072</v>
      </c>
      <c r="M11" s="59">
        <f>VLOOKUP($A11,'[3]DISTRIBUTION SUMMARY'!$A$154:$N$289,M$3,FALSE)</f>
        <v>30516</v>
      </c>
      <c r="N11" s="59">
        <f>VLOOKUP($A11,'[3]DISTRIBUTION SUMMARY'!$A$154:$N$289,N$3,FALSE)</f>
        <v>63175</v>
      </c>
      <c r="O11" s="17"/>
      <c r="P11" s="59">
        <f>VLOOKUP($A11,'[3]DISTRIBUTION SUMMARY'!$A$154:$BF$289,P$3,FALSE)</f>
        <v>0</v>
      </c>
      <c r="Q11" s="59">
        <f>VLOOKUP($A11,'[3]DISTRIBUTION SUMMARY'!$A$154:$BF$289,Q$3,FALSE)</f>
        <v>92658</v>
      </c>
      <c r="R11" s="59">
        <f>VLOOKUP($A11,'[3]DISTRIBUTION SUMMARY'!$A$154:$BF$289,R$3,FALSE)</f>
        <v>76302</v>
      </c>
      <c r="S11" s="59">
        <f>VLOOKUP($A11,'[3]DISTRIBUTION SUMMARY'!$A$154:$BF$289,S$3,FALSE)</f>
        <v>0</v>
      </c>
      <c r="T11" s="59">
        <f>VLOOKUP($A11,'[3]DISTRIBUTION SUMMARY'!$A$154:$BF$289,T$3,FALSE)</f>
        <v>0</v>
      </c>
      <c r="U11" s="17"/>
      <c r="V11" s="59">
        <f t="shared" si="0"/>
        <v>30516</v>
      </c>
      <c r="W11" s="59">
        <f t="shared" si="1"/>
        <v>63175</v>
      </c>
      <c r="X11" s="63">
        <f t="shared" si="2"/>
        <v>290038</v>
      </c>
      <c r="Y11" s="17"/>
      <c r="Z11" s="62">
        <f t="shared" si="3"/>
        <v>26005906.12782152</v>
      </c>
      <c r="AA11" s="17"/>
    </row>
    <row r="12" spans="1:27" x14ac:dyDescent="0.2">
      <c r="A12" s="57">
        <v>6</v>
      </c>
      <c r="B12" s="3" t="s">
        <v>130</v>
      </c>
      <c r="C12" s="59">
        <f>VLOOKUP($A12,'[3]DISTRIBUTION SUMMARY'!$A$154:$N$289,C$3,FALSE)</f>
        <v>8268668</v>
      </c>
      <c r="D12" s="59">
        <f>VLOOKUP($A12,'[3]DISTRIBUTION SUMMARY'!$A$154:$N$289,D$3,FALSE)</f>
        <v>2748449.0618684925</v>
      </c>
      <c r="E12" s="59">
        <f>VLOOKUP($A12,'[3]DISTRIBUTION SUMMARY'!$A$154:$N$289,E$3,FALSE)</f>
        <v>167514</v>
      </c>
      <c r="F12" s="59">
        <f>VLOOKUP($A12,'[3]DISTRIBUTION SUMMARY'!$A$154:$N$289,F$3,FALSE)</f>
        <v>500345</v>
      </c>
      <c r="G12" s="59">
        <f>VLOOKUP($A12,'[3]DISTRIBUTION SUMMARY'!$A$154:$N$289,G$3,FALSE)</f>
        <v>81053</v>
      </c>
      <c r="H12" s="59">
        <f>VLOOKUP($A12,'[3]DISTRIBUTION SUMMARY'!$A$154:$N$289,H$3,FALSE)</f>
        <v>966399</v>
      </c>
      <c r="I12" s="59">
        <f>VLOOKUP($A12,'[3]DISTRIBUTION SUMMARY'!$A$154:$N$289,I$3,FALSE)</f>
        <v>279009</v>
      </c>
      <c r="J12" s="59">
        <f>VLOOKUP($A12,'[3]DISTRIBUTION SUMMARY'!$A$154:$N$289,J$3,FALSE)</f>
        <v>1169031</v>
      </c>
      <c r="K12" s="59">
        <f>VLOOKUP($A12,'[3]DISTRIBUTION SUMMARY'!$A$154:$N$289,K$3,FALSE)</f>
        <v>501904</v>
      </c>
      <c r="L12" s="59">
        <f>VLOOKUP($A12,'[3]DISTRIBUTION SUMMARY'!$A$154:$N$289,L$3,FALSE)</f>
        <v>35850</v>
      </c>
      <c r="M12" s="59">
        <f>VLOOKUP($A12,'[3]DISTRIBUTION SUMMARY'!$A$154:$N$289,M$3,FALSE)</f>
        <v>19148</v>
      </c>
      <c r="N12" s="59">
        <f>VLOOKUP($A12,'[3]DISTRIBUTION SUMMARY'!$A$154:$N$289,N$3,FALSE)</f>
        <v>27937</v>
      </c>
      <c r="O12" s="17"/>
      <c r="P12" s="59">
        <f>VLOOKUP($A12,'[3]DISTRIBUTION SUMMARY'!$A$154:$BF$289,P$3,FALSE)</f>
        <v>0</v>
      </c>
      <c r="Q12" s="59">
        <f>VLOOKUP($A12,'[3]DISTRIBUTION SUMMARY'!$A$154:$BF$289,Q$3,FALSE)</f>
        <v>52423</v>
      </c>
      <c r="R12" s="59">
        <f>VLOOKUP($A12,'[3]DISTRIBUTION SUMMARY'!$A$154:$BF$289,R$3,FALSE)</f>
        <v>37769</v>
      </c>
      <c r="S12" s="59">
        <f>VLOOKUP($A12,'[3]DISTRIBUTION SUMMARY'!$A$154:$BF$289,S$3,FALSE)</f>
        <v>0</v>
      </c>
      <c r="T12" s="59">
        <f>VLOOKUP($A12,'[3]DISTRIBUTION SUMMARY'!$A$154:$BF$289,T$3,FALSE)</f>
        <v>0</v>
      </c>
      <c r="U12" s="17"/>
      <c r="V12" s="59">
        <f t="shared" si="0"/>
        <v>19148</v>
      </c>
      <c r="W12" s="59">
        <f t="shared" si="1"/>
        <v>27937</v>
      </c>
      <c r="X12" s="63">
        <f t="shared" si="2"/>
        <v>167514</v>
      </c>
      <c r="Y12" s="17"/>
      <c r="Z12" s="62">
        <f t="shared" si="3"/>
        <v>14855499.061868493</v>
      </c>
      <c r="AA12" s="17"/>
    </row>
    <row r="13" spans="1:27" x14ac:dyDescent="0.2">
      <c r="A13" s="57">
        <v>7</v>
      </c>
      <c r="B13" s="3" t="s">
        <v>129</v>
      </c>
      <c r="C13" s="59">
        <f>VLOOKUP($A13,'[3]DISTRIBUTION SUMMARY'!$A$154:$N$289,C$3,FALSE)</f>
        <v>27426934</v>
      </c>
      <c r="D13" s="59">
        <f>VLOOKUP($A13,'[3]DISTRIBUTION SUMMARY'!$A$154:$N$289,D$3,FALSE)</f>
        <v>34169294.452447571</v>
      </c>
      <c r="E13" s="59">
        <f>VLOOKUP($A13,'[3]DISTRIBUTION SUMMARY'!$A$154:$N$289,E$3,FALSE)</f>
        <v>561111</v>
      </c>
      <c r="F13" s="59">
        <f>VLOOKUP($A13,'[3]DISTRIBUTION SUMMARY'!$A$154:$N$289,F$3,FALSE)</f>
        <v>224507</v>
      </c>
      <c r="G13" s="59">
        <f>VLOOKUP($A13,'[3]DISTRIBUTION SUMMARY'!$A$154:$N$289,G$3,FALSE)</f>
        <v>302823</v>
      </c>
      <c r="H13" s="59">
        <f>VLOOKUP($A13,'[3]DISTRIBUTION SUMMARY'!$A$154:$N$289,H$3,FALSE)</f>
        <v>4845172</v>
      </c>
      <c r="I13" s="59">
        <f>VLOOKUP($A13,'[3]DISTRIBUTION SUMMARY'!$A$154:$N$289,I$3,FALSE)</f>
        <v>542993</v>
      </c>
      <c r="J13" s="59">
        <f>VLOOKUP($A13,'[3]DISTRIBUTION SUMMARY'!$A$154:$N$289,J$3,FALSE)</f>
        <v>4108998</v>
      </c>
      <c r="K13" s="59">
        <f>VLOOKUP($A13,'[3]DISTRIBUTION SUMMARY'!$A$154:$N$289,K$3,FALSE)</f>
        <v>1759507</v>
      </c>
      <c r="L13" s="59">
        <f>VLOOKUP($A13,'[3]DISTRIBUTION SUMMARY'!$A$154:$N$289,L$3,FALSE)</f>
        <v>125306</v>
      </c>
      <c r="M13" s="59">
        <f>VLOOKUP($A13,'[3]DISTRIBUTION SUMMARY'!$A$154:$N$289,M$3,FALSE)</f>
        <v>1562582</v>
      </c>
      <c r="N13" s="59">
        <f>VLOOKUP($A13,'[3]DISTRIBUTION SUMMARY'!$A$154:$N$289,N$3,FALSE)</f>
        <v>26269</v>
      </c>
      <c r="O13" s="17"/>
      <c r="P13" s="59">
        <f>VLOOKUP($A13,'[3]DISTRIBUTION SUMMARY'!$A$154:$BF$289,P$3,FALSE)</f>
        <v>0</v>
      </c>
      <c r="Q13" s="59">
        <f>VLOOKUP($A13,'[3]DISTRIBUTION SUMMARY'!$A$154:$BF$289,Q$3,FALSE)</f>
        <v>163196</v>
      </c>
      <c r="R13" s="59">
        <f>VLOOKUP($A13,'[3]DISTRIBUTION SUMMARY'!$A$154:$BF$289,R$3,FALSE)</f>
        <v>74959</v>
      </c>
      <c r="S13" s="59">
        <f>VLOOKUP($A13,'[3]DISTRIBUTION SUMMARY'!$A$154:$BF$289,S$3,FALSE)</f>
        <v>0</v>
      </c>
      <c r="T13" s="59">
        <f>VLOOKUP($A13,'[3]DISTRIBUTION SUMMARY'!$A$154:$BF$289,T$3,FALSE)</f>
        <v>0</v>
      </c>
      <c r="U13" s="17"/>
      <c r="V13" s="59">
        <f t="shared" si="0"/>
        <v>1562582</v>
      </c>
      <c r="W13" s="59">
        <f t="shared" si="1"/>
        <v>26269</v>
      </c>
      <c r="X13" s="63">
        <f t="shared" si="2"/>
        <v>561111</v>
      </c>
      <c r="Y13" s="17"/>
      <c r="Z13" s="62">
        <f t="shared" si="3"/>
        <v>75893651.452447563</v>
      </c>
      <c r="AA13" s="17"/>
    </row>
    <row r="14" spans="1:27" x14ac:dyDescent="0.2">
      <c r="A14" s="57">
        <v>8</v>
      </c>
      <c r="B14" s="3" t="s">
        <v>128</v>
      </c>
      <c r="C14" s="59">
        <f>VLOOKUP($A14,'[3]DISTRIBUTION SUMMARY'!$A$154:$N$289,C$3,FALSE)</f>
        <v>29698870</v>
      </c>
      <c r="D14" s="59">
        <f>VLOOKUP($A14,'[3]DISTRIBUTION SUMMARY'!$A$154:$N$289,D$3,FALSE)</f>
        <v>12557297.040918529</v>
      </c>
      <c r="E14" s="59">
        <f>VLOOKUP($A14,'[3]DISTRIBUTION SUMMARY'!$A$154:$N$289,E$3,FALSE)</f>
        <v>654967</v>
      </c>
      <c r="F14" s="59">
        <f>VLOOKUP($A14,'[3]DISTRIBUTION SUMMARY'!$A$154:$N$289,F$3,FALSE)</f>
        <v>1298111</v>
      </c>
      <c r="G14" s="59">
        <f>VLOOKUP($A14,'[3]DISTRIBUTION SUMMARY'!$A$154:$N$289,G$3,FALSE)</f>
        <v>323004</v>
      </c>
      <c r="H14" s="59">
        <f>VLOOKUP($A14,'[3]DISTRIBUTION SUMMARY'!$A$154:$N$289,H$3,FALSE)</f>
        <v>1529699</v>
      </c>
      <c r="I14" s="59">
        <f>VLOOKUP($A14,'[3]DISTRIBUTION SUMMARY'!$A$154:$N$289,I$3,FALSE)</f>
        <v>847124</v>
      </c>
      <c r="J14" s="59">
        <f>VLOOKUP($A14,'[3]DISTRIBUTION SUMMARY'!$A$154:$N$289,J$3,FALSE)</f>
        <v>4028409</v>
      </c>
      <c r="K14" s="59">
        <f>VLOOKUP($A14,'[3]DISTRIBUTION SUMMARY'!$A$154:$N$289,K$3,FALSE)</f>
        <v>1730814</v>
      </c>
      <c r="L14" s="59">
        <f>VLOOKUP($A14,'[3]DISTRIBUTION SUMMARY'!$A$154:$N$289,L$3,FALSE)</f>
        <v>121888</v>
      </c>
      <c r="M14" s="59">
        <f>VLOOKUP($A14,'[3]DISTRIBUTION SUMMARY'!$A$154:$N$289,M$3,FALSE)</f>
        <v>147551</v>
      </c>
      <c r="N14" s="59">
        <f>VLOOKUP($A14,'[3]DISTRIBUTION SUMMARY'!$A$154:$N$289,N$3,FALSE)</f>
        <v>0</v>
      </c>
      <c r="O14" s="17"/>
      <c r="P14" s="59">
        <f>VLOOKUP($A14,'[3]DISTRIBUTION SUMMARY'!$A$154:$BF$289,P$3,FALSE)</f>
        <v>0</v>
      </c>
      <c r="Q14" s="59">
        <f>VLOOKUP($A14,'[3]DISTRIBUTION SUMMARY'!$A$154:$BF$289,Q$3,FALSE)</f>
        <v>276890</v>
      </c>
      <c r="R14" s="59">
        <f>VLOOKUP($A14,'[3]DISTRIBUTION SUMMARY'!$A$154:$BF$289,R$3,FALSE)</f>
        <v>118647</v>
      </c>
      <c r="S14" s="59">
        <f>VLOOKUP($A14,'[3]DISTRIBUTION SUMMARY'!$A$154:$BF$289,S$3,FALSE)</f>
        <v>0</v>
      </c>
      <c r="T14" s="59">
        <f>VLOOKUP($A14,'[3]DISTRIBUTION SUMMARY'!$A$154:$BF$289,T$3,FALSE)</f>
        <v>0</v>
      </c>
      <c r="U14" s="17"/>
      <c r="V14" s="59">
        <f t="shared" si="0"/>
        <v>147551</v>
      </c>
      <c r="W14" s="59">
        <f t="shared" si="1"/>
        <v>0</v>
      </c>
      <c r="X14" s="63">
        <f t="shared" si="2"/>
        <v>654967</v>
      </c>
      <c r="Y14" s="17"/>
      <c r="Z14" s="62">
        <f t="shared" si="3"/>
        <v>53333271.040918529</v>
      </c>
      <c r="AA14" s="17"/>
    </row>
    <row r="15" spans="1:27" x14ac:dyDescent="0.2">
      <c r="A15" s="57">
        <v>9</v>
      </c>
      <c r="B15" s="3" t="s">
        <v>127</v>
      </c>
      <c r="C15" s="59">
        <f>VLOOKUP($A15,'[3]DISTRIBUTION SUMMARY'!$A$154:$N$289,C$3,FALSE)</f>
        <v>624013</v>
      </c>
      <c r="D15" s="59">
        <f>VLOOKUP($A15,'[3]DISTRIBUTION SUMMARY'!$A$154:$N$289,D$3,FALSE)</f>
        <v>570786.22913266043</v>
      </c>
      <c r="E15" s="59">
        <f>VLOOKUP($A15,'[3]DISTRIBUTION SUMMARY'!$A$154:$N$289,E$3,FALSE)</f>
        <v>10599</v>
      </c>
      <c r="F15" s="59">
        <f>VLOOKUP($A15,'[3]DISTRIBUTION SUMMARY'!$A$154:$N$289,F$3,FALSE)</f>
        <v>53452</v>
      </c>
      <c r="G15" s="59">
        <f>VLOOKUP($A15,'[3]DISTRIBUTION SUMMARY'!$A$154:$N$289,G$3,FALSE)</f>
        <v>5128</v>
      </c>
      <c r="H15" s="59">
        <f>VLOOKUP($A15,'[3]DISTRIBUTION SUMMARY'!$A$154:$N$289,H$3,FALSE)</f>
        <v>77121</v>
      </c>
      <c r="I15" s="59">
        <f>VLOOKUP($A15,'[3]DISTRIBUTION SUMMARY'!$A$154:$N$289,I$3,FALSE)</f>
        <v>16272</v>
      </c>
      <c r="J15" s="59">
        <f>VLOOKUP($A15,'[3]DISTRIBUTION SUMMARY'!$A$154:$N$289,J$3,FALSE)</f>
        <v>88659</v>
      </c>
      <c r="K15" s="59">
        <f>VLOOKUP($A15,'[3]DISTRIBUTION SUMMARY'!$A$154:$N$289,K$3,FALSE)</f>
        <v>38067</v>
      </c>
      <c r="L15" s="59">
        <f>VLOOKUP($A15,'[3]DISTRIBUTION SUMMARY'!$A$154:$N$289,L$3,FALSE)</f>
        <v>2663</v>
      </c>
      <c r="M15" s="59">
        <f>VLOOKUP($A15,'[3]DISTRIBUTION SUMMARY'!$A$154:$N$289,M$3,FALSE)</f>
        <v>1148</v>
      </c>
      <c r="N15" s="59">
        <f>VLOOKUP($A15,'[3]DISTRIBUTION SUMMARY'!$A$154:$N$289,N$3,FALSE)</f>
        <v>0</v>
      </c>
      <c r="O15" s="17"/>
      <c r="P15" s="59">
        <f>VLOOKUP($A15,'[3]DISTRIBUTION SUMMARY'!$A$154:$BF$289,P$3,FALSE)</f>
        <v>0</v>
      </c>
      <c r="Q15" s="59">
        <f>VLOOKUP($A15,'[3]DISTRIBUTION SUMMARY'!$A$154:$BF$289,Q$3,FALSE)</f>
        <v>5688</v>
      </c>
      <c r="R15" s="59">
        <f>VLOOKUP($A15,'[3]DISTRIBUTION SUMMARY'!$A$154:$BF$289,R$3,FALSE)</f>
        <v>2873</v>
      </c>
      <c r="S15" s="59">
        <f>VLOOKUP($A15,'[3]DISTRIBUTION SUMMARY'!$A$154:$BF$289,S$3,FALSE)</f>
        <v>0</v>
      </c>
      <c r="T15" s="59">
        <f>VLOOKUP($A15,'[3]DISTRIBUTION SUMMARY'!$A$154:$BF$289,T$3,FALSE)</f>
        <v>0</v>
      </c>
      <c r="U15" s="17"/>
      <c r="V15" s="59">
        <f t="shared" si="0"/>
        <v>1148</v>
      </c>
      <c r="W15" s="59">
        <f t="shared" si="1"/>
        <v>0</v>
      </c>
      <c r="X15" s="63">
        <f t="shared" si="2"/>
        <v>10599</v>
      </c>
      <c r="Y15" s="17"/>
      <c r="Z15" s="62">
        <f t="shared" si="3"/>
        <v>1496469.2291326604</v>
      </c>
      <c r="AA15" s="17"/>
    </row>
    <row r="16" spans="1:27" x14ac:dyDescent="0.2">
      <c r="A16" s="57">
        <v>10</v>
      </c>
      <c r="B16" s="3" t="s">
        <v>126</v>
      </c>
      <c r="C16" s="59">
        <f>VLOOKUP($A16,'[3]DISTRIBUTION SUMMARY'!$A$154:$N$289,C$3,FALSE)</f>
        <v>28703852</v>
      </c>
      <c r="D16" s="59">
        <f>VLOOKUP($A16,'[3]DISTRIBUTION SUMMARY'!$A$154:$N$289,D$3,FALSE)</f>
        <v>13866457.856614856</v>
      </c>
      <c r="E16" s="59">
        <f>VLOOKUP($A16,'[3]DISTRIBUTION SUMMARY'!$A$154:$N$289,E$3,FALSE)</f>
        <v>653458</v>
      </c>
      <c r="F16" s="59">
        <f>VLOOKUP($A16,'[3]DISTRIBUTION SUMMARY'!$A$154:$N$289,F$3,FALSE)</f>
        <v>608038</v>
      </c>
      <c r="G16" s="59">
        <f>VLOOKUP($A16,'[3]DISTRIBUTION SUMMARY'!$A$154:$N$289,G$3,FALSE)</f>
        <v>316180</v>
      </c>
      <c r="H16" s="59">
        <f>VLOOKUP($A16,'[3]DISTRIBUTION SUMMARY'!$A$154:$N$289,H$3,FALSE)</f>
        <v>3477976</v>
      </c>
      <c r="I16" s="59">
        <f>VLOOKUP($A16,'[3]DISTRIBUTION SUMMARY'!$A$154:$N$289,I$3,FALSE)</f>
        <v>772208</v>
      </c>
      <c r="J16" s="59">
        <f>VLOOKUP($A16,'[3]DISTRIBUTION SUMMARY'!$A$154:$N$289,J$3,FALSE)</f>
        <v>4225863</v>
      </c>
      <c r="K16" s="59">
        <f>VLOOKUP($A16,'[3]DISTRIBUTION SUMMARY'!$A$154:$N$289,K$3,FALSE)</f>
        <v>1811953</v>
      </c>
      <c r="L16" s="59">
        <f>VLOOKUP($A16,'[3]DISTRIBUTION SUMMARY'!$A$154:$N$289,L$3,FALSE)</f>
        <v>127688</v>
      </c>
      <c r="M16" s="59">
        <f>VLOOKUP($A16,'[3]DISTRIBUTION SUMMARY'!$A$154:$N$289,M$3,FALSE)</f>
        <v>62097</v>
      </c>
      <c r="N16" s="59">
        <f>VLOOKUP($A16,'[3]DISTRIBUTION SUMMARY'!$A$154:$N$289,N$3,FALSE)</f>
        <v>248165</v>
      </c>
      <c r="O16" s="17"/>
      <c r="P16" s="59">
        <f>VLOOKUP($A16,'[3]DISTRIBUTION SUMMARY'!$A$154:$BF$289,P$3,FALSE)</f>
        <v>0</v>
      </c>
      <c r="Q16" s="59">
        <f>VLOOKUP($A16,'[3]DISTRIBUTION SUMMARY'!$A$154:$BF$289,Q$3,FALSE)</f>
        <v>158702</v>
      </c>
      <c r="R16" s="59">
        <f>VLOOKUP($A16,'[3]DISTRIBUTION SUMMARY'!$A$154:$BF$289,R$3,FALSE)</f>
        <v>111045</v>
      </c>
      <c r="S16" s="59">
        <f>VLOOKUP($A16,'[3]DISTRIBUTION SUMMARY'!$A$154:$BF$289,S$3,FALSE)</f>
        <v>0</v>
      </c>
      <c r="T16" s="59">
        <f>VLOOKUP($A16,'[3]DISTRIBUTION SUMMARY'!$A$154:$BF$289,T$3,FALSE)</f>
        <v>0</v>
      </c>
      <c r="U16" s="17"/>
      <c r="V16" s="59">
        <f t="shared" si="0"/>
        <v>62097</v>
      </c>
      <c r="W16" s="59">
        <f t="shared" si="1"/>
        <v>248165</v>
      </c>
      <c r="X16" s="63">
        <f t="shared" si="2"/>
        <v>653458</v>
      </c>
      <c r="Y16" s="17"/>
      <c r="Z16" s="62">
        <f t="shared" si="3"/>
        <v>55143682.856614858</v>
      </c>
      <c r="AA16" s="17"/>
    </row>
    <row r="17" spans="1:27" x14ac:dyDescent="0.2">
      <c r="A17" s="57">
        <v>11</v>
      </c>
      <c r="B17" s="3" t="s">
        <v>125</v>
      </c>
      <c r="C17" s="59">
        <f>VLOOKUP($A17,'[3]DISTRIBUTION SUMMARY'!$A$154:$N$289,C$3,FALSE)</f>
        <v>2263992</v>
      </c>
      <c r="D17" s="59">
        <f>VLOOKUP($A17,'[3]DISTRIBUTION SUMMARY'!$A$154:$N$289,D$3,FALSE)</f>
        <v>844842.48422571667</v>
      </c>
      <c r="E17" s="59">
        <f>VLOOKUP($A17,'[3]DISTRIBUTION SUMMARY'!$A$154:$N$289,E$3,FALSE)</f>
        <v>44917</v>
      </c>
      <c r="F17" s="59">
        <f>VLOOKUP($A17,'[3]DISTRIBUTION SUMMARY'!$A$154:$N$289,F$3,FALSE)</f>
        <v>43885</v>
      </c>
      <c r="G17" s="59">
        <f>VLOOKUP($A17,'[3]DISTRIBUTION SUMMARY'!$A$154:$N$289,G$3,FALSE)</f>
        <v>21734</v>
      </c>
      <c r="H17" s="59">
        <f>VLOOKUP($A17,'[3]DISTRIBUTION SUMMARY'!$A$154:$N$289,H$3,FALSE)</f>
        <v>333945</v>
      </c>
      <c r="I17" s="59">
        <f>VLOOKUP($A17,'[3]DISTRIBUTION SUMMARY'!$A$154:$N$289,I$3,FALSE)</f>
        <v>63529</v>
      </c>
      <c r="J17" s="59">
        <f>VLOOKUP($A17,'[3]DISTRIBUTION SUMMARY'!$A$154:$N$289,J$3,FALSE)</f>
        <v>319735</v>
      </c>
      <c r="K17" s="59">
        <f>VLOOKUP($A17,'[3]DISTRIBUTION SUMMARY'!$A$154:$N$289,K$3,FALSE)</f>
        <v>137089</v>
      </c>
      <c r="L17" s="59">
        <f>VLOOKUP($A17,'[3]DISTRIBUTION SUMMARY'!$A$154:$N$289,L$3,FALSE)</f>
        <v>9613</v>
      </c>
      <c r="M17" s="59">
        <f>VLOOKUP($A17,'[3]DISTRIBUTION SUMMARY'!$A$154:$N$289,M$3,FALSE)</f>
        <v>950</v>
      </c>
      <c r="N17" s="59">
        <f>VLOOKUP($A17,'[3]DISTRIBUTION SUMMARY'!$A$154:$N$289,N$3,FALSE)</f>
        <v>0</v>
      </c>
      <c r="O17" s="17"/>
      <c r="P17" s="59">
        <f>VLOOKUP($A17,'[3]DISTRIBUTION SUMMARY'!$A$154:$BF$289,P$3,FALSE)</f>
        <v>0</v>
      </c>
      <c r="Q17" s="59">
        <f>VLOOKUP($A17,'[3]DISTRIBUTION SUMMARY'!$A$154:$BF$289,Q$3,FALSE)</f>
        <v>23534</v>
      </c>
      <c r="R17" s="59">
        <f>VLOOKUP($A17,'[3]DISTRIBUTION SUMMARY'!$A$154:$BF$289,R$3,FALSE)</f>
        <v>9509</v>
      </c>
      <c r="S17" s="59">
        <f>VLOOKUP($A17,'[3]DISTRIBUTION SUMMARY'!$A$154:$BF$289,S$3,FALSE)</f>
        <v>0</v>
      </c>
      <c r="T17" s="59">
        <f>VLOOKUP($A17,'[3]DISTRIBUTION SUMMARY'!$A$154:$BF$289,T$3,FALSE)</f>
        <v>0</v>
      </c>
      <c r="U17" s="17"/>
      <c r="V17" s="59">
        <f t="shared" si="0"/>
        <v>950</v>
      </c>
      <c r="W17" s="59">
        <f t="shared" si="1"/>
        <v>0</v>
      </c>
      <c r="X17" s="63">
        <f t="shared" si="2"/>
        <v>44917</v>
      </c>
      <c r="Y17" s="17"/>
      <c r="Z17" s="62">
        <f t="shared" si="3"/>
        <v>4117274.4842257164</v>
      </c>
      <c r="AA17" s="17"/>
    </row>
    <row r="18" spans="1:27" x14ac:dyDescent="0.2">
      <c r="A18" s="57">
        <v>12</v>
      </c>
      <c r="B18" s="3" t="s">
        <v>124</v>
      </c>
      <c r="C18" s="59">
        <f>VLOOKUP($A18,'[3]DISTRIBUTION SUMMARY'!$A$154:$N$289,C$3,FALSE)</f>
        <v>13375846</v>
      </c>
      <c r="D18" s="59">
        <f>VLOOKUP($A18,'[3]DISTRIBUTION SUMMARY'!$A$154:$N$289,D$3,FALSE)</f>
        <v>5752223.9153524581</v>
      </c>
      <c r="E18" s="59">
        <f>VLOOKUP($A18,'[3]DISTRIBUTION SUMMARY'!$A$154:$N$289,E$3,FALSE)</f>
        <v>280050</v>
      </c>
      <c r="F18" s="59">
        <f>VLOOKUP($A18,'[3]DISTRIBUTION SUMMARY'!$A$154:$N$289,F$3,FALSE)</f>
        <v>328336</v>
      </c>
      <c r="G18" s="59">
        <f>VLOOKUP($A18,'[3]DISTRIBUTION SUMMARY'!$A$154:$N$289,G$3,FALSE)</f>
        <v>135504</v>
      </c>
      <c r="H18" s="59">
        <f>VLOOKUP($A18,'[3]DISTRIBUTION SUMMARY'!$A$154:$N$289,H$3,FALSE)</f>
        <v>1456666</v>
      </c>
      <c r="I18" s="59">
        <f>VLOOKUP($A18,'[3]DISTRIBUTION SUMMARY'!$A$154:$N$289,I$3,FALSE)</f>
        <v>218891</v>
      </c>
      <c r="J18" s="59">
        <f>VLOOKUP($A18,'[3]DISTRIBUTION SUMMARY'!$A$154:$N$289,J$3,FALSE)</f>
        <v>1831907</v>
      </c>
      <c r="K18" s="59">
        <f>VLOOKUP($A18,'[3]DISTRIBUTION SUMMARY'!$A$154:$N$289,K$3,FALSE)</f>
        <v>786964</v>
      </c>
      <c r="L18" s="59">
        <f>VLOOKUP($A18,'[3]DISTRIBUTION SUMMARY'!$A$154:$N$289,L$3,FALSE)</f>
        <v>54723</v>
      </c>
      <c r="M18" s="59">
        <f>VLOOKUP($A18,'[3]DISTRIBUTION SUMMARY'!$A$154:$N$289,M$3,FALSE)</f>
        <v>64851</v>
      </c>
      <c r="N18" s="59">
        <f>VLOOKUP($A18,'[3]DISTRIBUTION SUMMARY'!$A$154:$N$289,N$3,FALSE)</f>
        <v>28896</v>
      </c>
      <c r="O18" s="17"/>
      <c r="P18" s="59">
        <f>VLOOKUP($A18,'[3]DISTRIBUTION SUMMARY'!$A$154:$BF$289,P$3,FALSE)</f>
        <v>0</v>
      </c>
      <c r="Q18" s="59">
        <f>VLOOKUP($A18,'[3]DISTRIBUTION SUMMARY'!$A$154:$BF$289,Q$3,FALSE)</f>
        <v>77108</v>
      </c>
      <c r="R18" s="59">
        <f>VLOOKUP($A18,'[3]DISTRIBUTION SUMMARY'!$A$154:$BF$289,R$3,FALSE)</f>
        <v>32505</v>
      </c>
      <c r="S18" s="59">
        <f>VLOOKUP($A18,'[3]DISTRIBUTION SUMMARY'!$A$154:$BF$289,S$3,FALSE)</f>
        <v>0</v>
      </c>
      <c r="T18" s="59">
        <f>VLOOKUP($A18,'[3]DISTRIBUTION SUMMARY'!$A$154:$BF$289,T$3,FALSE)</f>
        <v>0</v>
      </c>
      <c r="U18" s="17"/>
      <c r="V18" s="59">
        <f t="shared" si="0"/>
        <v>64851</v>
      </c>
      <c r="W18" s="59">
        <f t="shared" si="1"/>
        <v>28896</v>
      </c>
      <c r="X18" s="63">
        <f t="shared" si="2"/>
        <v>280050</v>
      </c>
      <c r="Y18" s="17"/>
      <c r="Z18" s="62">
        <f t="shared" si="3"/>
        <v>24424470.915352456</v>
      </c>
      <c r="AA18" s="17"/>
    </row>
    <row r="19" spans="1:27" x14ac:dyDescent="0.2">
      <c r="A19" s="57">
        <v>13</v>
      </c>
      <c r="B19" s="3" t="s">
        <v>123</v>
      </c>
      <c r="C19" s="59">
        <f>VLOOKUP($A19,'[3]DISTRIBUTION SUMMARY'!$A$154:$N$289,C$3,FALSE)</f>
        <v>4234404</v>
      </c>
      <c r="D19" s="59">
        <f>VLOOKUP($A19,'[3]DISTRIBUTION SUMMARY'!$A$154:$N$289,D$3,FALSE)</f>
        <v>2247655.6173099582</v>
      </c>
      <c r="E19" s="59">
        <f>VLOOKUP($A19,'[3]DISTRIBUTION SUMMARY'!$A$154:$N$289,E$3,FALSE)</f>
        <v>82914</v>
      </c>
      <c r="F19" s="59">
        <f>VLOOKUP($A19,'[3]DISTRIBUTION SUMMARY'!$A$154:$N$289,F$3,FALSE)</f>
        <v>122670</v>
      </c>
      <c r="G19" s="59">
        <f>VLOOKUP($A19,'[3]DISTRIBUTION SUMMARY'!$A$154:$N$289,G$3,FALSE)</f>
        <v>40890</v>
      </c>
      <c r="H19" s="59">
        <f>VLOOKUP($A19,'[3]DISTRIBUTION SUMMARY'!$A$154:$N$289,H$3,FALSE)</f>
        <v>835542</v>
      </c>
      <c r="I19" s="59">
        <f>VLOOKUP($A19,'[3]DISTRIBUTION SUMMARY'!$A$154:$N$289,I$3,FALSE)</f>
        <v>314775</v>
      </c>
      <c r="J19" s="59">
        <f>VLOOKUP($A19,'[3]DISTRIBUTION SUMMARY'!$A$154:$N$289,J$3,FALSE)</f>
        <v>688184</v>
      </c>
      <c r="K19" s="59">
        <f>VLOOKUP($A19,'[3]DISTRIBUTION SUMMARY'!$A$154:$N$289,K$3,FALSE)</f>
        <v>295487</v>
      </c>
      <c r="L19" s="59">
        <f>VLOOKUP($A19,'[3]DISTRIBUTION SUMMARY'!$A$154:$N$289,L$3,FALSE)</f>
        <v>20831</v>
      </c>
      <c r="M19" s="59">
        <f>VLOOKUP($A19,'[3]DISTRIBUTION SUMMARY'!$A$154:$N$289,M$3,FALSE)</f>
        <v>23765</v>
      </c>
      <c r="N19" s="59">
        <f>VLOOKUP($A19,'[3]DISTRIBUTION SUMMARY'!$A$154:$N$289,N$3,FALSE)</f>
        <v>39522</v>
      </c>
      <c r="O19" s="17"/>
      <c r="P19" s="59">
        <f>VLOOKUP($A19,'[3]DISTRIBUTION SUMMARY'!$A$154:$BF$289,P$3,FALSE)</f>
        <v>0</v>
      </c>
      <c r="Q19" s="59">
        <f>VLOOKUP($A19,'[3]DISTRIBUTION SUMMARY'!$A$154:$BF$289,Q$3,FALSE)</f>
        <v>34508</v>
      </c>
      <c r="R19" s="59">
        <f>VLOOKUP($A19,'[3]DISTRIBUTION SUMMARY'!$A$154:$BF$289,R$3,FALSE)</f>
        <v>30711</v>
      </c>
      <c r="S19" s="59">
        <f>VLOOKUP($A19,'[3]DISTRIBUTION SUMMARY'!$A$154:$BF$289,S$3,FALSE)</f>
        <v>0</v>
      </c>
      <c r="T19" s="59">
        <f>VLOOKUP($A19,'[3]DISTRIBUTION SUMMARY'!$A$154:$BF$289,T$3,FALSE)</f>
        <v>0</v>
      </c>
      <c r="U19" s="17"/>
      <c r="V19" s="59">
        <f t="shared" si="0"/>
        <v>23765</v>
      </c>
      <c r="W19" s="59">
        <f t="shared" si="1"/>
        <v>39522</v>
      </c>
      <c r="X19" s="63">
        <f t="shared" si="2"/>
        <v>82914</v>
      </c>
      <c r="Y19" s="17"/>
      <c r="Z19" s="62">
        <f t="shared" si="3"/>
        <v>9011858.6173099577</v>
      </c>
      <c r="AA19" s="17"/>
    </row>
    <row r="20" spans="1:27" x14ac:dyDescent="0.2">
      <c r="A20" s="57">
        <v>14</v>
      </c>
      <c r="B20" s="3" t="s">
        <v>122</v>
      </c>
      <c r="C20" s="59">
        <f>VLOOKUP($A20,'[3]DISTRIBUTION SUMMARY'!$A$154:$N$289,C$3,FALSE)</f>
        <v>8417516</v>
      </c>
      <c r="D20" s="59">
        <f>VLOOKUP($A20,'[3]DISTRIBUTION SUMMARY'!$A$154:$N$289,D$3,FALSE)</f>
        <v>3259100.6450994392</v>
      </c>
      <c r="E20" s="59">
        <f>VLOOKUP($A20,'[3]DISTRIBUTION SUMMARY'!$A$154:$N$289,E$3,FALSE)</f>
        <v>174056</v>
      </c>
      <c r="F20" s="59">
        <f>VLOOKUP($A20,'[3]DISTRIBUTION SUMMARY'!$A$154:$N$289,F$3,FALSE)</f>
        <v>649451</v>
      </c>
      <c r="G20" s="59">
        <f>VLOOKUP($A20,'[3]DISTRIBUTION SUMMARY'!$A$154:$N$289,G$3,FALSE)</f>
        <v>84218</v>
      </c>
      <c r="H20" s="59">
        <f>VLOOKUP($A20,'[3]DISTRIBUTION SUMMARY'!$A$154:$N$289,H$3,FALSE)</f>
        <v>1054346</v>
      </c>
      <c r="I20" s="59">
        <f>VLOOKUP($A20,'[3]DISTRIBUTION SUMMARY'!$A$154:$N$289,I$3,FALSE)</f>
        <v>468058</v>
      </c>
      <c r="J20" s="59">
        <f>VLOOKUP($A20,'[3]DISTRIBUTION SUMMARY'!$A$154:$N$289,J$3,FALSE)</f>
        <v>1339392</v>
      </c>
      <c r="K20" s="59">
        <f>VLOOKUP($A20,'[3]DISTRIBUTION SUMMARY'!$A$154:$N$289,K$3,FALSE)</f>
        <v>574950</v>
      </c>
      <c r="L20" s="59">
        <f>VLOOKUP($A20,'[3]DISTRIBUTION SUMMARY'!$A$154:$N$289,L$3,FALSE)</f>
        <v>40489</v>
      </c>
      <c r="M20" s="59">
        <f>VLOOKUP($A20,'[3]DISTRIBUTION SUMMARY'!$A$154:$N$289,M$3,FALSE)</f>
        <v>4033</v>
      </c>
      <c r="N20" s="59">
        <f>VLOOKUP($A20,'[3]DISTRIBUTION SUMMARY'!$A$154:$N$289,N$3,FALSE)</f>
        <v>0</v>
      </c>
      <c r="O20" s="17"/>
      <c r="P20" s="59">
        <f>VLOOKUP($A20,'[3]DISTRIBUTION SUMMARY'!$A$154:$BF$289,P$3,FALSE)</f>
        <v>0</v>
      </c>
      <c r="Q20" s="59">
        <f>VLOOKUP($A20,'[3]DISTRIBUTION SUMMARY'!$A$154:$BF$289,Q$3,FALSE)</f>
        <v>72424</v>
      </c>
      <c r="R20" s="59">
        <f>VLOOKUP($A20,'[3]DISTRIBUTION SUMMARY'!$A$154:$BF$289,R$3,FALSE)</f>
        <v>55386</v>
      </c>
      <c r="S20" s="59">
        <f>VLOOKUP($A20,'[3]DISTRIBUTION SUMMARY'!$A$154:$BF$289,S$3,FALSE)</f>
        <v>0</v>
      </c>
      <c r="T20" s="59">
        <f>VLOOKUP($A20,'[3]DISTRIBUTION SUMMARY'!$A$154:$BF$289,T$3,FALSE)</f>
        <v>0</v>
      </c>
      <c r="U20" s="17"/>
      <c r="V20" s="59">
        <f t="shared" si="0"/>
        <v>4033</v>
      </c>
      <c r="W20" s="59">
        <f t="shared" si="1"/>
        <v>0</v>
      </c>
      <c r="X20" s="63">
        <f t="shared" si="2"/>
        <v>174056</v>
      </c>
      <c r="Y20" s="17"/>
      <c r="Z20" s="62">
        <f t="shared" si="3"/>
        <v>16193419.645099439</v>
      </c>
      <c r="AA20" s="17"/>
    </row>
    <row r="21" spans="1:27" x14ac:dyDescent="0.2">
      <c r="A21" s="57">
        <v>15</v>
      </c>
      <c r="B21" s="3" t="s">
        <v>121</v>
      </c>
      <c r="C21" s="59">
        <f>VLOOKUP($A21,'[3]DISTRIBUTION SUMMARY'!$A$154:$N$289,C$3,FALSE)</f>
        <v>6950758</v>
      </c>
      <c r="D21" s="59">
        <f>VLOOKUP($A21,'[3]DISTRIBUTION SUMMARY'!$A$154:$N$289,D$3,FALSE)</f>
        <v>2640009.5364719597</v>
      </c>
      <c r="E21" s="59">
        <f>VLOOKUP($A21,'[3]DISTRIBUTION SUMMARY'!$A$154:$N$289,E$3,FALSE)</f>
        <v>135407</v>
      </c>
      <c r="F21" s="59">
        <f>VLOOKUP($A21,'[3]DISTRIBUTION SUMMARY'!$A$154:$N$289,F$3,FALSE)</f>
        <v>209152</v>
      </c>
      <c r="G21" s="59">
        <f>VLOOKUP($A21,'[3]DISTRIBUTION SUMMARY'!$A$154:$N$289,G$3,FALSE)</f>
        <v>65517</v>
      </c>
      <c r="H21" s="59">
        <f>VLOOKUP($A21,'[3]DISTRIBUTION SUMMARY'!$A$154:$N$289,H$3,FALSE)</f>
        <v>863066</v>
      </c>
      <c r="I21" s="59">
        <f>VLOOKUP($A21,'[3]DISTRIBUTION SUMMARY'!$A$154:$N$289,I$3,FALSE)</f>
        <v>364126</v>
      </c>
      <c r="J21" s="59">
        <f>VLOOKUP($A21,'[3]DISTRIBUTION SUMMARY'!$A$154:$N$289,J$3,FALSE)</f>
        <v>951262</v>
      </c>
      <c r="K21" s="59">
        <f>VLOOKUP($A21,'[3]DISTRIBUTION SUMMARY'!$A$154:$N$289,K$3,FALSE)</f>
        <v>408224</v>
      </c>
      <c r="L21" s="59">
        <f>VLOOKUP($A21,'[3]DISTRIBUTION SUMMARY'!$A$154:$N$289,L$3,FALSE)</f>
        <v>28979</v>
      </c>
      <c r="M21" s="59">
        <f>VLOOKUP($A21,'[3]DISTRIBUTION SUMMARY'!$A$154:$N$289,M$3,FALSE)</f>
        <v>26433</v>
      </c>
      <c r="N21" s="59">
        <f>VLOOKUP($A21,'[3]DISTRIBUTION SUMMARY'!$A$154:$N$289,N$3,FALSE)</f>
        <v>40511</v>
      </c>
      <c r="O21" s="17"/>
      <c r="P21" s="59">
        <f>VLOOKUP($A21,'[3]DISTRIBUTION SUMMARY'!$A$154:$BF$289,P$3,FALSE)</f>
        <v>0</v>
      </c>
      <c r="Q21" s="59">
        <f>VLOOKUP($A21,'[3]DISTRIBUTION SUMMARY'!$A$154:$BF$289,Q$3,FALSE)</f>
        <v>56123</v>
      </c>
      <c r="R21" s="59">
        <f>VLOOKUP($A21,'[3]DISTRIBUTION SUMMARY'!$A$154:$BF$289,R$3,FALSE)</f>
        <v>47245</v>
      </c>
      <c r="S21" s="59">
        <f>VLOOKUP($A21,'[3]DISTRIBUTION SUMMARY'!$A$154:$BF$289,S$3,FALSE)</f>
        <v>0</v>
      </c>
      <c r="T21" s="59">
        <f>VLOOKUP($A21,'[3]DISTRIBUTION SUMMARY'!$A$154:$BF$289,T$3,FALSE)</f>
        <v>0</v>
      </c>
      <c r="U21" s="17"/>
      <c r="V21" s="59">
        <f t="shared" si="0"/>
        <v>26433</v>
      </c>
      <c r="W21" s="59">
        <f t="shared" si="1"/>
        <v>40511</v>
      </c>
      <c r="X21" s="63">
        <f t="shared" si="2"/>
        <v>135407</v>
      </c>
      <c r="Y21" s="17"/>
      <c r="Z21" s="62">
        <f t="shared" si="3"/>
        <v>12786812.536471959</v>
      </c>
      <c r="AA21" s="17"/>
    </row>
    <row r="22" spans="1:27" x14ac:dyDescent="0.2">
      <c r="A22" s="57">
        <v>16</v>
      </c>
      <c r="B22" s="3" t="s">
        <v>120</v>
      </c>
      <c r="C22" s="59">
        <f>VLOOKUP($A22,'[3]DISTRIBUTION SUMMARY'!$A$154:$N$289,C$3,FALSE)</f>
        <v>26507196</v>
      </c>
      <c r="D22" s="59">
        <f>VLOOKUP($A22,'[3]DISTRIBUTION SUMMARY'!$A$154:$N$289,D$3,FALSE)</f>
        <v>9366217.552658733</v>
      </c>
      <c r="E22" s="59">
        <f>VLOOKUP($A22,'[3]DISTRIBUTION SUMMARY'!$A$154:$N$289,E$3,FALSE)</f>
        <v>569497</v>
      </c>
      <c r="F22" s="59">
        <f>VLOOKUP($A22,'[3]DISTRIBUTION SUMMARY'!$A$154:$N$289,F$3,FALSE)</f>
        <v>514015</v>
      </c>
      <c r="G22" s="59">
        <f>VLOOKUP($A22,'[3]DISTRIBUTION SUMMARY'!$A$154:$N$289,G$3,FALSE)</f>
        <v>275554</v>
      </c>
      <c r="H22" s="59">
        <f>VLOOKUP($A22,'[3]DISTRIBUTION SUMMARY'!$A$154:$N$289,H$3,FALSE)</f>
        <v>2829732</v>
      </c>
      <c r="I22" s="59">
        <f>VLOOKUP($A22,'[3]DISTRIBUTION SUMMARY'!$A$154:$N$289,I$3,FALSE)</f>
        <v>943244</v>
      </c>
      <c r="J22" s="59">
        <f>VLOOKUP($A22,'[3]DISTRIBUTION SUMMARY'!$A$154:$N$289,J$3,FALSE)</f>
        <v>3709387</v>
      </c>
      <c r="K22" s="59">
        <f>VLOOKUP($A22,'[3]DISTRIBUTION SUMMARY'!$A$154:$N$289,K$3,FALSE)</f>
        <v>1589737</v>
      </c>
      <c r="L22" s="59">
        <f>VLOOKUP($A22,'[3]DISTRIBUTION SUMMARY'!$A$154:$N$289,L$3,FALSE)</f>
        <v>111282</v>
      </c>
      <c r="M22" s="59">
        <f>VLOOKUP($A22,'[3]DISTRIBUTION SUMMARY'!$A$154:$N$289,M$3,FALSE)</f>
        <v>174783</v>
      </c>
      <c r="N22" s="59">
        <f>VLOOKUP($A22,'[3]DISTRIBUTION SUMMARY'!$A$154:$N$289,N$3,FALSE)</f>
        <v>134300</v>
      </c>
      <c r="O22" s="17"/>
      <c r="P22" s="59">
        <f>VLOOKUP($A22,'[3]DISTRIBUTION SUMMARY'!$A$154:$BF$289,P$3,FALSE)</f>
        <v>0</v>
      </c>
      <c r="Q22" s="59">
        <f>VLOOKUP($A22,'[3]DISTRIBUTION SUMMARY'!$A$154:$BF$289,Q$3,FALSE)</f>
        <v>121530</v>
      </c>
      <c r="R22" s="59">
        <f>VLOOKUP($A22,'[3]DISTRIBUTION SUMMARY'!$A$154:$BF$289,R$3,FALSE)</f>
        <v>133113</v>
      </c>
      <c r="S22" s="59">
        <f>VLOOKUP($A22,'[3]DISTRIBUTION SUMMARY'!$A$154:$BF$289,S$3,FALSE)</f>
        <v>0</v>
      </c>
      <c r="T22" s="59">
        <f>VLOOKUP($A22,'[3]DISTRIBUTION SUMMARY'!$A$154:$BF$289,T$3,FALSE)</f>
        <v>0</v>
      </c>
      <c r="U22" s="17"/>
      <c r="V22" s="59">
        <f t="shared" si="0"/>
        <v>174783</v>
      </c>
      <c r="W22" s="59">
        <f t="shared" si="1"/>
        <v>134300</v>
      </c>
      <c r="X22" s="63">
        <f t="shared" si="2"/>
        <v>569497</v>
      </c>
      <c r="Y22" s="17"/>
      <c r="Z22" s="62">
        <f t="shared" si="3"/>
        <v>46979587.552658737</v>
      </c>
      <c r="AA22" s="17"/>
    </row>
    <row r="23" spans="1:27" x14ac:dyDescent="0.2">
      <c r="A23" s="57">
        <v>17</v>
      </c>
      <c r="B23" s="3" t="s">
        <v>119</v>
      </c>
      <c r="C23" s="59">
        <f>VLOOKUP($A23,'[3]DISTRIBUTION SUMMARY'!$A$154:$N$289,C$3,FALSE)</f>
        <v>13056256</v>
      </c>
      <c r="D23" s="59">
        <f>VLOOKUP($A23,'[3]DISTRIBUTION SUMMARY'!$A$154:$N$289,D$3,FALSE)</f>
        <v>5680259.50304385</v>
      </c>
      <c r="E23" s="59">
        <f>VLOOKUP($A23,'[3]DISTRIBUTION SUMMARY'!$A$154:$N$289,E$3,FALSE)</f>
        <v>276631</v>
      </c>
      <c r="F23" s="59">
        <f>VLOOKUP($A23,'[3]DISTRIBUTION SUMMARY'!$A$154:$N$289,F$3,FALSE)</f>
        <v>244533</v>
      </c>
      <c r="G23" s="59">
        <f>VLOOKUP($A23,'[3]DISTRIBUTION SUMMARY'!$A$154:$N$289,G$3,FALSE)</f>
        <v>133850</v>
      </c>
      <c r="H23" s="59">
        <f>VLOOKUP($A23,'[3]DISTRIBUTION SUMMARY'!$A$154:$N$289,H$3,FALSE)</f>
        <v>1436308</v>
      </c>
      <c r="I23" s="59">
        <f>VLOOKUP($A23,'[3]DISTRIBUTION SUMMARY'!$A$154:$N$289,I$3,FALSE)</f>
        <v>530250</v>
      </c>
      <c r="J23" s="59">
        <f>VLOOKUP($A23,'[3]DISTRIBUTION SUMMARY'!$A$154:$N$289,J$3,FALSE)</f>
        <v>1794098</v>
      </c>
      <c r="K23" s="59">
        <f>VLOOKUP($A23,'[3]DISTRIBUTION SUMMARY'!$A$154:$N$289,K$3,FALSE)</f>
        <v>769635</v>
      </c>
      <c r="L23" s="59">
        <f>VLOOKUP($A23,'[3]DISTRIBUTION SUMMARY'!$A$154:$N$289,L$3,FALSE)</f>
        <v>54055</v>
      </c>
      <c r="M23" s="59">
        <f>VLOOKUP($A23,'[3]DISTRIBUTION SUMMARY'!$A$154:$N$289,M$3,FALSE)</f>
        <v>65693</v>
      </c>
      <c r="N23" s="59">
        <f>VLOOKUP($A23,'[3]DISTRIBUTION SUMMARY'!$A$154:$N$289,N$3,FALSE)</f>
        <v>63948</v>
      </c>
      <c r="O23" s="17"/>
      <c r="P23" s="59">
        <f>VLOOKUP($A23,'[3]DISTRIBUTION SUMMARY'!$A$154:$BF$289,P$3,FALSE)</f>
        <v>0</v>
      </c>
      <c r="Q23" s="59">
        <f>VLOOKUP($A23,'[3]DISTRIBUTION SUMMARY'!$A$154:$BF$289,Q$3,FALSE)</f>
        <v>107720</v>
      </c>
      <c r="R23" s="59">
        <f>VLOOKUP($A23,'[3]DISTRIBUTION SUMMARY'!$A$154:$BF$289,R$3,FALSE)</f>
        <v>60195</v>
      </c>
      <c r="S23" s="59">
        <f>VLOOKUP($A23,'[3]DISTRIBUTION SUMMARY'!$A$154:$BF$289,S$3,FALSE)</f>
        <v>0</v>
      </c>
      <c r="T23" s="59">
        <f>VLOOKUP($A23,'[3]DISTRIBUTION SUMMARY'!$A$154:$BF$289,T$3,FALSE)</f>
        <v>0</v>
      </c>
      <c r="U23" s="17"/>
      <c r="V23" s="59">
        <f t="shared" si="0"/>
        <v>65693</v>
      </c>
      <c r="W23" s="59">
        <f t="shared" si="1"/>
        <v>63948</v>
      </c>
      <c r="X23" s="63">
        <f t="shared" si="2"/>
        <v>276631</v>
      </c>
      <c r="Y23" s="17"/>
      <c r="Z23" s="62">
        <f t="shared" si="3"/>
        <v>24273431.503043849</v>
      </c>
      <c r="AA23" s="17"/>
    </row>
    <row r="24" spans="1:27" x14ac:dyDescent="0.2">
      <c r="A24" s="57">
        <v>18</v>
      </c>
      <c r="B24" s="3" t="s">
        <v>118</v>
      </c>
      <c r="C24" s="59">
        <f>VLOOKUP($A24,'[3]DISTRIBUTION SUMMARY'!$A$154:$N$289,C$3,FALSE)</f>
        <v>12446860</v>
      </c>
      <c r="D24" s="59">
        <f>VLOOKUP($A24,'[3]DISTRIBUTION SUMMARY'!$A$154:$N$289,D$3,FALSE)</f>
        <v>4582062.8549371427</v>
      </c>
      <c r="E24" s="59">
        <f>VLOOKUP($A24,'[3]DISTRIBUTION SUMMARY'!$A$154:$N$289,E$3,FALSE)</f>
        <v>257793</v>
      </c>
      <c r="F24" s="59">
        <f>VLOOKUP($A24,'[3]DISTRIBUTION SUMMARY'!$A$154:$N$289,F$3,FALSE)</f>
        <v>513330</v>
      </c>
      <c r="G24" s="59">
        <f>VLOOKUP($A24,'[3]DISTRIBUTION SUMMARY'!$A$154:$N$289,G$3,FALSE)</f>
        <v>127133</v>
      </c>
      <c r="H24" s="59">
        <f>VLOOKUP($A24,'[3]DISTRIBUTION SUMMARY'!$A$154:$N$289,H$3,FALSE)</f>
        <v>1544788</v>
      </c>
      <c r="I24" s="59">
        <f>VLOOKUP($A24,'[3]DISTRIBUTION SUMMARY'!$A$154:$N$289,I$3,FALSE)</f>
        <v>539716</v>
      </c>
      <c r="J24" s="59">
        <f>VLOOKUP($A24,'[3]DISTRIBUTION SUMMARY'!$A$154:$N$289,J$3,FALSE)</f>
        <v>1832637</v>
      </c>
      <c r="K24" s="59">
        <f>VLOOKUP($A24,'[3]DISTRIBUTION SUMMARY'!$A$154:$N$289,K$3,FALSE)</f>
        <v>786787</v>
      </c>
      <c r="L24" s="59">
        <f>VLOOKUP($A24,'[3]DISTRIBUTION SUMMARY'!$A$154:$N$289,L$3,FALSE)</f>
        <v>55171</v>
      </c>
      <c r="M24" s="59">
        <f>VLOOKUP($A24,'[3]DISTRIBUTION SUMMARY'!$A$154:$N$289,M$3,FALSE)</f>
        <v>122795</v>
      </c>
      <c r="N24" s="59">
        <f>VLOOKUP($A24,'[3]DISTRIBUTION SUMMARY'!$A$154:$N$289,N$3,FALSE)</f>
        <v>43470</v>
      </c>
      <c r="O24" s="17"/>
      <c r="P24" s="59">
        <f>VLOOKUP($A24,'[3]DISTRIBUTION SUMMARY'!$A$154:$BF$289,P$3,FALSE)</f>
        <v>0</v>
      </c>
      <c r="Q24" s="59">
        <f>VLOOKUP($A24,'[3]DISTRIBUTION SUMMARY'!$A$154:$BF$289,Q$3,FALSE)</f>
        <v>123731</v>
      </c>
      <c r="R24" s="59">
        <f>VLOOKUP($A24,'[3]DISTRIBUTION SUMMARY'!$A$154:$BF$289,R$3,FALSE)</f>
        <v>72911</v>
      </c>
      <c r="S24" s="59">
        <f>VLOOKUP($A24,'[3]DISTRIBUTION SUMMARY'!$A$154:$BF$289,S$3,FALSE)</f>
        <v>0</v>
      </c>
      <c r="T24" s="59">
        <f>VLOOKUP($A24,'[3]DISTRIBUTION SUMMARY'!$A$154:$BF$289,T$3,FALSE)</f>
        <v>0</v>
      </c>
      <c r="U24" s="17"/>
      <c r="V24" s="59">
        <f t="shared" si="0"/>
        <v>122795</v>
      </c>
      <c r="W24" s="59">
        <f t="shared" si="1"/>
        <v>43470</v>
      </c>
      <c r="X24" s="63">
        <f t="shared" si="2"/>
        <v>257793</v>
      </c>
      <c r="Y24" s="17"/>
      <c r="Z24" s="62">
        <f t="shared" si="3"/>
        <v>23049184.854937144</v>
      </c>
      <c r="AA24" s="17"/>
    </row>
    <row r="25" spans="1:27" x14ac:dyDescent="0.2">
      <c r="A25" s="57">
        <v>19</v>
      </c>
      <c r="B25" s="3" t="s">
        <v>117</v>
      </c>
      <c r="C25" s="59">
        <f>VLOOKUP($A25,'[3]DISTRIBUTION SUMMARY'!$A$154:$N$289,C$3,FALSE)</f>
        <v>1323375</v>
      </c>
      <c r="D25" s="59">
        <f>VLOOKUP($A25,'[3]DISTRIBUTION SUMMARY'!$A$154:$N$289,D$3,FALSE)</f>
        <v>900048.06079122447</v>
      </c>
      <c r="E25" s="59">
        <f>VLOOKUP($A25,'[3]DISTRIBUTION SUMMARY'!$A$154:$N$289,E$3,FALSE)</f>
        <v>23932</v>
      </c>
      <c r="F25" s="59">
        <f>VLOOKUP($A25,'[3]DISTRIBUTION SUMMARY'!$A$154:$N$289,F$3,FALSE)</f>
        <v>137620</v>
      </c>
      <c r="G25" s="59">
        <f>VLOOKUP($A25,'[3]DISTRIBUTION SUMMARY'!$A$154:$N$289,G$3,FALSE)</f>
        <v>11580</v>
      </c>
      <c r="H25" s="59">
        <f>VLOOKUP($A25,'[3]DISTRIBUTION SUMMARY'!$A$154:$N$289,H$3,FALSE)</f>
        <v>192178</v>
      </c>
      <c r="I25" s="59">
        <f>VLOOKUP($A25,'[3]DISTRIBUTION SUMMARY'!$A$154:$N$289,I$3,FALSE)</f>
        <v>55894</v>
      </c>
      <c r="J25" s="59">
        <f>VLOOKUP($A25,'[3]DISTRIBUTION SUMMARY'!$A$154:$N$289,J$3,FALSE)</f>
        <v>197300</v>
      </c>
      <c r="K25" s="59">
        <f>VLOOKUP($A25,'[3]DISTRIBUTION SUMMARY'!$A$154:$N$289,K$3,FALSE)</f>
        <v>84621</v>
      </c>
      <c r="L25" s="59">
        <f>VLOOKUP($A25,'[3]DISTRIBUTION SUMMARY'!$A$154:$N$289,L$3,FALSE)</f>
        <v>6013</v>
      </c>
      <c r="M25" s="59">
        <f>VLOOKUP($A25,'[3]DISTRIBUTION SUMMARY'!$A$154:$N$289,M$3,FALSE)</f>
        <v>0</v>
      </c>
      <c r="N25" s="59">
        <f>VLOOKUP($A25,'[3]DISTRIBUTION SUMMARY'!$A$154:$N$289,N$3,FALSE)</f>
        <v>0</v>
      </c>
      <c r="O25" s="17"/>
      <c r="P25" s="59">
        <f>VLOOKUP($A25,'[3]DISTRIBUTION SUMMARY'!$A$154:$BF$289,P$3,FALSE)</f>
        <v>0</v>
      </c>
      <c r="Q25" s="59">
        <f>VLOOKUP($A25,'[3]DISTRIBUTION SUMMARY'!$A$154:$BF$289,Q$3,FALSE)</f>
        <v>8788</v>
      </c>
      <c r="R25" s="59">
        <f>VLOOKUP($A25,'[3]DISTRIBUTION SUMMARY'!$A$154:$BF$289,R$3,FALSE)</f>
        <v>5918</v>
      </c>
      <c r="S25" s="59">
        <f>VLOOKUP($A25,'[3]DISTRIBUTION SUMMARY'!$A$154:$BF$289,S$3,FALSE)</f>
        <v>0</v>
      </c>
      <c r="T25" s="59">
        <f>VLOOKUP($A25,'[3]DISTRIBUTION SUMMARY'!$A$154:$BF$289,T$3,FALSE)</f>
        <v>0</v>
      </c>
      <c r="U25" s="17"/>
      <c r="V25" s="59">
        <f t="shared" si="0"/>
        <v>0</v>
      </c>
      <c r="W25" s="59">
        <f t="shared" si="1"/>
        <v>0</v>
      </c>
      <c r="X25" s="63">
        <f t="shared" si="2"/>
        <v>23932</v>
      </c>
      <c r="Y25" s="17"/>
      <c r="Z25" s="62">
        <f t="shared" si="3"/>
        <v>2947267.0607912242</v>
      </c>
      <c r="AA25" s="17"/>
    </row>
    <row r="26" spans="1:27" x14ac:dyDescent="0.2">
      <c r="A26" s="57">
        <v>20</v>
      </c>
      <c r="B26" s="3" t="s">
        <v>116</v>
      </c>
      <c r="C26" s="59">
        <f>VLOOKUP($A26,'[3]DISTRIBUTION SUMMARY'!$A$154:$N$289,C$3,FALSE)</f>
        <v>6554226</v>
      </c>
      <c r="D26" s="59">
        <f>VLOOKUP($A26,'[3]DISTRIBUTION SUMMARY'!$A$154:$N$289,D$3,FALSE)</f>
        <v>2063308.4241358517</v>
      </c>
      <c r="E26" s="59">
        <f>VLOOKUP($A26,'[3]DISTRIBUTION SUMMARY'!$A$154:$N$289,E$3,FALSE)</f>
        <v>129099</v>
      </c>
      <c r="F26" s="59">
        <f>VLOOKUP($A26,'[3]DISTRIBUTION SUMMARY'!$A$154:$N$289,F$3,FALSE)</f>
        <v>246257</v>
      </c>
      <c r="G26" s="59">
        <f>VLOOKUP($A26,'[3]DISTRIBUTION SUMMARY'!$A$154:$N$289,G$3,FALSE)</f>
        <v>63666</v>
      </c>
      <c r="H26" s="59">
        <f>VLOOKUP($A26,'[3]DISTRIBUTION SUMMARY'!$A$154:$N$289,H$3,FALSE)</f>
        <v>1010254</v>
      </c>
      <c r="I26" s="59">
        <f>VLOOKUP($A26,'[3]DISTRIBUTION SUMMARY'!$A$154:$N$289,I$3,FALSE)</f>
        <v>242653</v>
      </c>
      <c r="J26" s="59">
        <f>VLOOKUP($A26,'[3]DISTRIBUTION SUMMARY'!$A$154:$N$289,J$3,FALSE)</f>
        <v>947789</v>
      </c>
      <c r="K26" s="59">
        <f>VLOOKUP($A26,'[3]DISTRIBUTION SUMMARY'!$A$154:$N$289,K$3,FALSE)</f>
        <v>406023</v>
      </c>
      <c r="L26" s="59">
        <f>VLOOKUP($A26,'[3]DISTRIBUTION SUMMARY'!$A$154:$N$289,L$3,FALSE)</f>
        <v>28830</v>
      </c>
      <c r="M26" s="59">
        <f>VLOOKUP($A26,'[3]DISTRIBUTION SUMMARY'!$A$154:$N$289,M$3,FALSE)</f>
        <v>11928</v>
      </c>
      <c r="N26" s="59">
        <f>VLOOKUP($A26,'[3]DISTRIBUTION SUMMARY'!$A$154:$N$289,N$3,FALSE)</f>
        <v>0</v>
      </c>
      <c r="O26" s="17"/>
      <c r="P26" s="59">
        <f>VLOOKUP($A26,'[3]DISTRIBUTION SUMMARY'!$A$154:$BF$289,P$3,FALSE)</f>
        <v>0</v>
      </c>
      <c r="Q26" s="59">
        <f>VLOOKUP($A26,'[3]DISTRIBUTION SUMMARY'!$A$154:$BF$289,Q$3,FALSE)</f>
        <v>34920</v>
      </c>
      <c r="R26" s="59">
        <f>VLOOKUP($A26,'[3]DISTRIBUTION SUMMARY'!$A$154:$BF$289,R$3,FALSE)</f>
        <v>29786</v>
      </c>
      <c r="S26" s="59">
        <f>VLOOKUP($A26,'[3]DISTRIBUTION SUMMARY'!$A$154:$BF$289,S$3,FALSE)</f>
        <v>0</v>
      </c>
      <c r="T26" s="59">
        <f>VLOOKUP($A26,'[3]DISTRIBUTION SUMMARY'!$A$154:$BF$289,T$3,FALSE)</f>
        <v>0</v>
      </c>
      <c r="U26" s="17"/>
      <c r="V26" s="59">
        <f t="shared" si="0"/>
        <v>11928</v>
      </c>
      <c r="W26" s="59">
        <f t="shared" si="1"/>
        <v>0</v>
      </c>
      <c r="X26" s="63">
        <f t="shared" si="2"/>
        <v>129099</v>
      </c>
      <c r="Y26" s="17"/>
      <c r="Z26" s="62">
        <f t="shared" si="3"/>
        <v>11768739.424135853</v>
      </c>
      <c r="AA26" s="17"/>
    </row>
    <row r="27" spans="1:27" x14ac:dyDescent="0.2">
      <c r="A27" s="57">
        <v>21</v>
      </c>
      <c r="B27" s="3" t="s">
        <v>115</v>
      </c>
      <c r="C27" s="59">
        <f>VLOOKUP($A27,'[3]DISTRIBUTION SUMMARY'!$A$154:$N$289,C$3,FALSE)</f>
        <v>199213149</v>
      </c>
      <c r="D27" s="59">
        <f>VLOOKUP($A27,'[3]DISTRIBUTION SUMMARY'!$A$154:$N$289,D$3,FALSE)</f>
        <v>71287158.181813598</v>
      </c>
      <c r="E27" s="59">
        <f>VLOOKUP($A27,'[3]DISTRIBUTION SUMMARY'!$A$154:$N$289,E$3,FALSE)</f>
        <v>4187859</v>
      </c>
      <c r="F27" s="59">
        <f>VLOOKUP($A27,'[3]DISTRIBUTION SUMMARY'!$A$154:$N$289,F$3,FALSE)</f>
        <v>1363870</v>
      </c>
      <c r="G27" s="59">
        <f>VLOOKUP($A27,'[3]DISTRIBUTION SUMMARY'!$A$154:$N$289,G$3,FALSE)</f>
        <v>2026321</v>
      </c>
      <c r="H27" s="59">
        <f>VLOOKUP($A27,'[3]DISTRIBUTION SUMMARY'!$A$154:$N$289,H$3,FALSE)</f>
        <v>20224239</v>
      </c>
      <c r="I27" s="59">
        <f>VLOOKUP($A27,'[3]DISTRIBUTION SUMMARY'!$A$154:$N$289,I$3,FALSE)</f>
        <v>4715092</v>
      </c>
      <c r="J27" s="59">
        <f>VLOOKUP($A27,'[3]DISTRIBUTION SUMMARY'!$A$154:$N$289,J$3,FALSE)</f>
        <v>25679717</v>
      </c>
      <c r="K27" s="59">
        <f>VLOOKUP($A27,'[3]DISTRIBUTION SUMMARY'!$A$154:$N$289,K$3,FALSE)</f>
        <v>11027860</v>
      </c>
      <c r="L27" s="59">
        <f>VLOOKUP($A27,'[3]DISTRIBUTION SUMMARY'!$A$154:$N$289,L$3,FALSE)</f>
        <v>779354</v>
      </c>
      <c r="M27" s="59">
        <f>VLOOKUP($A27,'[3]DISTRIBUTION SUMMARY'!$A$154:$N$289,M$3,FALSE)</f>
        <v>4042306</v>
      </c>
      <c r="N27" s="59">
        <f>VLOOKUP($A27,'[3]DISTRIBUTION SUMMARY'!$A$154:$N$289,N$3,FALSE)</f>
        <v>4342227</v>
      </c>
      <c r="O27" s="17"/>
      <c r="P27" s="59">
        <f>VLOOKUP($A27,'[3]DISTRIBUTION SUMMARY'!$A$154:$BF$289,P$3,FALSE)</f>
        <v>0</v>
      </c>
      <c r="Q27" s="59">
        <f>VLOOKUP($A27,'[3]DISTRIBUTION SUMMARY'!$A$154:$BF$289,Q$3,FALSE)</f>
        <v>1471173</v>
      </c>
      <c r="R27" s="59">
        <f>VLOOKUP($A27,'[3]DISTRIBUTION SUMMARY'!$A$154:$BF$289,R$3,FALSE)</f>
        <v>691541</v>
      </c>
      <c r="S27" s="59">
        <f>VLOOKUP($A27,'[3]DISTRIBUTION SUMMARY'!$A$154:$BF$289,S$3,FALSE)</f>
        <v>0</v>
      </c>
      <c r="T27" s="59">
        <f>VLOOKUP($A27,'[3]DISTRIBUTION SUMMARY'!$A$154:$BF$289,T$3,FALSE)</f>
        <v>0</v>
      </c>
      <c r="U27" s="17"/>
      <c r="V27" s="59">
        <f t="shared" si="0"/>
        <v>4042306</v>
      </c>
      <c r="W27" s="59">
        <f t="shared" si="1"/>
        <v>4342227</v>
      </c>
      <c r="X27" s="63">
        <f t="shared" si="2"/>
        <v>4187859</v>
      </c>
      <c r="Y27" s="17"/>
      <c r="Z27" s="62">
        <f t="shared" si="3"/>
        <v>351051866.1818136</v>
      </c>
      <c r="AA27" s="17"/>
    </row>
    <row r="28" spans="1:27" x14ac:dyDescent="0.2">
      <c r="A28" s="57">
        <v>22</v>
      </c>
      <c r="B28" s="3" t="s">
        <v>114</v>
      </c>
      <c r="C28" s="59">
        <f>VLOOKUP($A28,'[3]DISTRIBUTION SUMMARY'!$A$154:$N$289,C$3,FALSE)</f>
        <v>3678542</v>
      </c>
      <c r="D28" s="59">
        <f>VLOOKUP($A28,'[3]DISTRIBUTION SUMMARY'!$A$154:$N$289,D$3,FALSE)</f>
        <v>2508896.2921288786</v>
      </c>
      <c r="E28" s="59">
        <f>VLOOKUP($A28,'[3]DISTRIBUTION SUMMARY'!$A$154:$N$289,E$3,FALSE)</f>
        <v>77429</v>
      </c>
      <c r="F28" s="59">
        <f>VLOOKUP($A28,'[3]DISTRIBUTION SUMMARY'!$A$154:$N$289,F$3,FALSE)</f>
        <v>105910</v>
      </c>
      <c r="G28" s="59">
        <f>VLOOKUP($A28,'[3]DISTRIBUTION SUMMARY'!$A$154:$N$289,G$3,FALSE)</f>
        <v>38906</v>
      </c>
      <c r="H28" s="59">
        <f>VLOOKUP($A28,'[3]DISTRIBUTION SUMMARY'!$A$154:$N$289,H$3,FALSE)</f>
        <v>536754</v>
      </c>
      <c r="I28" s="59">
        <f>VLOOKUP($A28,'[3]DISTRIBUTION SUMMARY'!$A$154:$N$289,I$3,FALSE)</f>
        <v>58358</v>
      </c>
      <c r="J28" s="59">
        <f>VLOOKUP($A28,'[3]DISTRIBUTION SUMMARY'!$A$154:$N$289,J$3,FALSE)</f>
        <v>538195</v>
      </c>
      <c r="K28" s="59">
        <f>VLOOKUP($A28,'[3]DISTRIBUTION SUMMARY'!$A$154:$N$289,K$3,FALSE)</f>
        <v>230552</v>
      </c>
      <c r="L28" s="59">
        <f>VLOOKUP($A28,'[3]DISTRIBUTION SUMMARY'!$A$154:$N$289,L$3,FALSE)</f>
        <v>16571</v>
      </c>
      <c r="M28" s="59">
        <f>VLOOKUP($A28,'[3]DISTRIBUTION SUMMARY'!$A$154:$N$289,M$3,FALSE)</f>
        <v>37613</v>
      </c>
      <c r="N28" s="59">
        <f>VLOOKUP($A28,'[3]DISTRIBUTION SUMMARY'!$A$154:$N$289,N$3,FALSE)</f>
        <v>0</v>
      </c>
      <c r="O28" s="17"/>
      <c r="P28" s="59">
        <f>VLOOKUP($A28,'[3]DISTRIBUTION SUMMARY'!$A$154:$BF$289,P$3,FALSE)</f>
        <v>0</v>
      </c>
      <c r="Q28" s="59">
        <f>VLOOKUP($A28,'[3]DISTRIBUTION SUMMARY'!$A$154:$BF$289,Q$3,FALSE)</f>
        <v>24890</v>
      </c>
      <c r="R28" s="59">
        <f>VLOOKUP($A28,'[3]DISTRIBUTION SUMMARY'!$A$154:$BF$289,R$3,FALSE)</f>
        <v>9429</v>
      </c>
      <c r="S28" s="59">
        <f>VLOOKUP($A28,'[3]DISTRIBUTION SUMMARY'!$A$154:$BF$289,S$3,FALSE)</f>
        <v>0</v>
      </c>
      <c r="T28" s="59">
        <f>VLOOKUP($A28,'[3]DISTRIBUTION SUMMARY'!$A$154:$BF$289,T$3,FALSE)</f>
        <v>0</v>
      </c>
      <c r="U28" s="17"/>
      <c r="V28" s="59">
        <f t="shared" si="0"/>
        <v>37613</v>
      </c>
      <c r="W28" s="59">
        <f t="shared" si="1"/>
        <v>0</v>
      </c>
      <c r="X28" s="63">
        <f t="shared" si="2"/>
        <v>77429</v>
      </c>
      <c r="Y28" s="17"/>
      <c r="Z28" s="62">
        <f t="shared" si="3"/>
        <v>7862045.2921288786</v>
      </c>
      <c r="AA28" s="17"/>
    </row>
    <row r="29" spans="1:27" x14ac:dyDescent="0.2">
      <c r="A29" s="57">
        <v>23</v>
      </c>
      <c r="B29" s="3" t="s">
        <v>113</v>
      </c>
      <c r="C29" s="59">
        <f>VLOOKUP($A29,'[3]DISTRIBUTION SUMMARY'!$A$154:$N$289,C$3,FALSE)</f>
        <v>1834968</v>
      </c>
      <c r="D29" s="59">
        <f>VLOOKUP($A29,'[3]DISTRIBUTION SUMMARY'!$A$154:$N$289,D$3,FALSE)</f>
        <v>800480.86019986228</v>
      </c>
      <c r="E29" s="59">
        <f>VLOOKUP($A29,'[3]DISTRIBUTION SUMMARY'!$A$154:$N$289,E$3,FALSE)</f>
        <v>35992</v>
      </c>
      <c r="F29" s="59">
        <f>VLOOKUP($A29,'[3]DISTRIBUTION SUMMARY'!$A$154:$N$289,F$3,FALSE)</f>
        <v>73008</v>
      </c>
      <c r="G29" s="59">
        <f>VLOOKUP($A29,'[3]DISTRIBUTION SUMMARY'!$A$154:$N$289,G$3,FALSE)</f>
        <v>17415</v>
      </c>
      <c r="H29" s="59">
        <f>VLOOKUP($A29,'[3]DISTRIBUTION SUMMARY'!$A$154:$N$289,H$3,FALSE)</f>
        <v>378436</v>
      </c>
      <c r="I29" s="59">
        <f>VLOOKUP($A29,'[3]DISTRIBUTION SUMMARY'!$A$154:$N$289,I$3,FALSE)</f>
        <v>75017</v>
      </c>
      <c r="J29" s="59">
        <f>VLOOKUP($A29,'[3]DISTRIBUTION SUMMARY'!$A$154:$N$289,J$3,FALSE)</f>
        <v>292032</v>
      </c>
      <c r="K29" s="59">
        <f>VLOOKUP($A29,'[3]DISTRIBUTION SUMMARY'!$A$154:$N$289,K$3,FALSE)</f>
        <v>125252</v>
      </c>
      <c r="L29" s="59">
        <f>VLOOKUP($A29,'[3]DISTRIBUTION SUMMARY'!$A$154:$N$289,L$3,FALSE)</f>
        <v>8707</v>
      </c>
      <c r="M29" s="59">
        <f>VLOOKUP($A29,'[3]DISTRIBUTION SUMMARY'!$A$154:$N$289,M$3,FALSE)</f>
        <v>956</v>
      </c>
      <c r="N29" s="59">
        <f>VLOOKUP($A29,'[3]DISTRIBUTION SUMMARY'!$A$154:$N$289,N$3,FALSE)</f>
        <v>13801</v>
      </c>
      <c r="O29" s="17"/>
      <c r="P29" s="59">
        <f>VLOOKUP($A29,'[3]DISTRIBUTION SUMMARY'!$A$154:$BF$289,P$3,FALSE)</f>
        <v>0</v>
      </c>
      <c r="Q29" s="59">
        <f>VLOOKUP($A29,'[3]DISTRIBUTION SUMMARY'!$A$154:$BF$289,Q$3,FALSE)</f>
        <v>18952</v>
      </c>
      <c r="R29" s="59">
        <f>VLOOKUP($A29,'[3]DISTRIBUTION SUMMARY'!$A$154:$BF$289,R$3,FALSE)</f>
        <v>12020</v>
      </c>
      <c r="S29" s="59">
        <f>VLOOKUP($A29,'[3]DISTRIBUTION SUMMARY'!$A$154:$BF$289,S$3,FALSE)</f>
        <v>0</v>
      </c>
      <c r="T29" s="59">
        <f>VLOOKUP($A29,'[3]DISTRIBUTION SUMMARY'!$A$154:$BF$289,T$3,FALSE)</f>
        <v>0</v>
      </c>
      <c r="U29" s="17"/>
      <c r="V29" s="59">
        <f t="shared" si="0"/>
        <v>956</v>
      </c>
      <c r="W29" s="59">
        <f t="shared" si="1"/>
        <v>13801</v>
      </c>
      <c r="X29" s="63">
        <f t="shared" si="2"/>
        <v>35992</v>
      </c>
      <c r="Y29" s="17"/>
      <c r="Z29" s="62">
        <f t="shared" si="3"/>
        <v>3687036.8601998622</v>
      </c>
      <c r="AA29" s="17"/>
    </row>
    <row r="30" spans="1:27" x14ac:dyDescent="0.2">
      <c r="A30" s="57">
        <v>24</v>
      </c>
      <c r="B30" s="3" t="s">
        <v>112</v>
      </c>
      <c r="C30" s="59">
        <f>VLOOKUP($A30,'[3]DISTRIBUTION SUMMARY'!$A$154:$N$289,C$3,FALSE)</f>
        <v>25377080</v>
      </c>
      <c r="D30" s="59">
        <f>VLOOKUP($A30,'[3]DISTRIBUTION SUMMARY'!$A$154:$N$289,D$3,FALSE)</f>
        <v>10979994.853332594</v>
      </c>
      <c r="E30" s="59">
        <f>VLOOKUP($A30,'[3]DISTRIBUTION SUMMARY'!$A$154:$N$289,E$3,FALSE)</f>
        <v>539264</v>
      </c>
      <c r="F30" s="59">
        <f>VLOOKUP($A30,'[3]DISTRIBUTION SUMMARY'!$A$154:$N$289,F$3,FALSE)</f>
        <v>441567</v>
      </c>
      <c r="G30" s="59">
        <f>VLOOKUP($A30,'[3]DISTRIBUTION SUMMARY'!$A$154:$N$289,G$3,FALSE)</f>
        <v>270962</v>
      </c>
      <c r="H30" s="59">
        <f>VLOOKUP($A30,'[3]DISTRIBUTION SUMMARY'!$A$154:$N$289,H$3,FALSE)</f>
        <v>2107480</v>
      </c>
      <c r="I30" s="59">
        <f>VLOOKUP($A30,'[3]DISTRIBUTION SUMMARY'!$A$154:$N$289,I$3,FALSE)</f>
        <v>903206</v>
      </c>
      <c r="J30" s="59">
        <f>VLOOKUP($A30,'[3]DISTRIBUTION SUMMARY'!$A$154:$N$289,J$3,FALSE)</f>
        <v>3417128</v>
      </c>
      <c r="K30" s="59">
        <f>VLOOKUP($A30,'[3]DISTRIBUTION SUMMARY'!$A$154:$N$289,K$3,FALSE)</f>
        <v>1465200</v>
      </c>
      <c r="L30" s="59">
        <f>VLOOKUP($A30,'[3]DISTRIBUTION SUMMARY'!$A$154:$N$289,L$3,FALSE)</f>
        <v>105374</v>
      </c>
      <c r="M30" s="59">
        <f>VLOOKUP($A30,'[3]DISTRIBUTION SUMMARY'!$A$154:$N$289,M$3,FALSE)</f>
        <v>860795</v>
      </c>
      <c r="N30" s="59">
        <f>VLOOKUP($A30,'[3]DISTRIBUTION SUMMARY'!$A$154:$N$289,N$3,FALSE)</f>
        <v>0</v>
      </c>
      <c r="O30" s="17"/>
      <c r="P30" s="59">
        <f>VLOOKUP($A30,'[3]DISTRIBUTION SUMMARY'!$A$154:$BF$289,P$3,FALSE)</f>
        <v>0</v>
      </c>
      <c r="Q30" s="59">
        <f>VLOOKUP($A30,'[3]DISTRIBUTION SUMMARY'!$A$154:$BF$289,Q$3,FALSE)</f>
        <v>216573</v>
      </c>
      <c r="R30" s="59">
        <f>VLOOKUP($A30,'[3]DISTRIBUTION SUMMARY'!$A$154:$BF$289,R$3,FALSE)</f>
        <v>124363</v>
      </c>
      <c r="S30" s="59">
        <f>VLOOKUP($A30,'[3]DISTRIBUTION SUMMARY'!$A$154:$BF$289,S$3,FALSE)</f>
        <v>0</v>
      </c>
      <c r="T30" s="59">
        <f>VLOOKUP($A30,'[3]DISTRIBUTION SUMMARY'!$A$154:$BF$289,T$3,FALSE)</f>
        <v>0</v>
      </c>
      <c r="U30" s="17"/>
      <c r="V30" s="59">
        <f t="shared" si="0"/>
        <v>860795</v>
      </c>
      <c r="W30" s="59">
        <f t="shared" si="1"/>
        <v>0</v>
      </c>
      <c r="X30" s="63">
        <f t="shared" si="2"/>
        <v>539264</v>
      </c>
      <c r="Y30" s="17"/>
      <c r="Z30" s="62">
        <f t="shared" si="3"/>
        <v>46808986.853332594</v>
      </c>
      <c r="AA30" s="17"/>
    </row>
    <row r="31" spans="1:27" x14ac:dyDescent="0.2">
      <c r="A31" s="57">
        <v>25</v>
      </c>
      <c r="B31" s="3" t="s">
        <v>111</v>
      </c>
      <c r="C31" s="59">
        <f>VLOOKUP($A31,'[3]DISTRIBUTION SUMMARY'!$A$154:$N$289,C$3,FALSE)</f>
        <v>4392075</v>
      </c>
      <c r="D31" s="59">
        <f>VLOOKUP($A31,'[3]DISTRIBUTION SUMMARY'!$A$154:$N$289,D$3,FALSE)</f>
        <v>1643351.7166910965</v>
      </c>
      <c r="E31" s="59">
        <f>VLOOKUP($A31,'[3]DISTRIBUTION SUMMARY'!$A$154:$N$289,E$3,FALSE)</f>
        <v>83936</v>
      </c>
      <c r="F31" s="59">
        <f>VLOOKUP($A31,'[3]DISTRIBUTION SUMMARY'!$A$154:$N$289,F$3,FALSE)</f>
        <v>127307</v>
      </c>
      <c r="G31" s="59">
        <f>VLOOKUP($A31,'[3]DISTRIBUTION SUMMARY'!$A$154:$N$289,G$3,FALSE)</f>
        <v>40613</v>
      </c>
      <c r="H31" s="59">
        <f>VLOOKUP($A31,'[3]DISTRIBUTION SUMMARY'!$A$154:$N$289,H$3,FALSE)</f>
        <v>509226</v>
      </c>
      <c r="I31" s="59">
        <f>VLOOKUP($A31,'[3]DISTRIBUTION SUMMARY'!$A$154:$N$289,I$3,FALSE)</f>
        <v>222591</v>
      </c>
      <c r="J31" s="59">
        <f>VLOOKUP($A31,'[3]DISTRIBUTION SUMMARY'!$A$154:$N$289,J$3,FALSE)</f>
        <v>599825</v>
      </c>
      <c r="K31" s="59">
        <f>VLOOKUP($A31,'[3]DISTRIBUTION SUMMARY'!$A$154:$N$289,K$3,FALSE)</f>
        <v>256956</v>
      </c>
      <c r="L31" s="59">
        <f>VLOOKUP($A31,'[3]DISTRIBUTION SUMMARY'!$A$154:$N$289,L$3,FALSE)</f>
        <v>17964</v>
      </c>
      <c r="M31" s="59">
        <f>VLOOKUP($A31,'[3]DISTRIBUTION SUMMARY'!$A$154:$N$289,M$3,FALSE)</f>
        <v>15117</v>
      </c>
      <c r="N31" s="59">
        <f>VLOOKUP($A31,'[3]DISTRIBUTION SUMMARY'!$A$154:$N$289,N$3,FALSE)</f>
        <v>76540</v>
      </c>
      <c r="O31" s="17"/>
      <c r="P31" s="59">
        <f>VLOOKUP($A31,'[3]DISTRIBUTION SUMMARY'!$A$154:$BF$289,P$3,FALSE)</f>
        <v>0</v>
      </c>
      <c r="Q31" s="59">
        <f>VLOOKUP($A31,'[3]DISTRIBUTION SUMMARY'!$A$154:$BF$289,Q$3,FALSE)</f>
        <v>37445</v>
      </c>
      <c r="R31" s="59">
        <f>VLOOKUP($A31,'[3]DISTRIBUTION SUMMARY'!$A$154:$BF$289,R$3,FALSE)</f>
        <v>27796</v>
      </c>
      <c r="S31" s="59">
        <f>VLOOKUP($A31,'[3]DISTRIBUTION SUMMARY'!$A$154:$BF$289,S$3,FALSE)</f>
        <v>0</v>
      </c>
      <c r="T31" s="59">
        <f>VLOOKUP($A31,'[3]DISTRIBUTION SUMMARY'!$A$154:$BF$289,T$3,FALSE)</f>
        <v>0</v>
      </c>
      <c r="U31" s="17"/>
      <c r="V31" s="59">
        <f t="shared" si="0"/>
        <v>15117</v>
      </c>
      <c r="W31" s="59">
        <f t="shared" si="1"/>
        <v>76540</v>
      </c>
      <c r="X31" s="63">
        <f t="shared" si="2"/>
        <v>83936</v>
      </c>
      <c r="Y31" s="17"/>
      <c r="Z31" s="62">
        <f t="shared" si="3"/>
        <v>8050742.7166910963</v>
      </c>
      <c r="AA31" s="17"/>
    </row>
    <row r="32" spans="1:27" x14ac:dyDescent="0.2">
      <c r="A32" s="57">
        <v>26</v>
      </c>
      <c r="B32" s="3" t="s">
        <v>110</v>
      </c>
      <c r="C32" s="59">
        <f>VLOOKUP($A32,'[3]DISTRIBUTION SUMMARY'!$A$154:$N$289,C$3,FALSE)</f>
        <v>7750319</v>
      </c>
      <c r="D32" s="59">
        <f>VLOOKUP($A32,'[3]DISTRIBUTION SUMMARY'!$A$154:$N$289,D$3,FALSE)</f>
        <v>2442846.7630237173</v>
      </c>
      <c r="E32" s="59">
        <f>VLOOKUP($A32,'[3]DISTRIBUTION SUMMARY'!$A$154:$N$289,E$3,FALSE)</f>
        <v>152499</v>
      </c>
      <c r="F32" s="59">
        <f>VLOOKUP($A32,'[3]DISTRIBUTION SUMMARY'!$A$154:$N$289,F$3,FALSE)</f>
        <v>451239</v>
      </c>
      <c r="G32" s="59">
        <f>VLOOKUP($A32,'[3]DISTRIBUTION SUMMARY'!$A$154:$N$289,G$3,FALSE)</f>
        <v>75207</v>
      </c>
      <c r="H32" s="59">
        <f>VLOOKUP($A32,'[3]DISTRIBUTION SUMMARY'!$A$154:$N$289,H$3,FALSE)</f>
        <v>1095461</v>
      </c>
      <c r="I32" s="59">
        <f>VLOOKUP($A32,'[3]DISTRIBUTION SUMMARY'!$A$154:$N$289,I$3,FALSE)</f>
        <v>312178</v>
      </c>
      <c r="J32" s="59">
        <f>VLOOKUP($A32,'[3]DISTRIBUTION SUMMARY'!$A$154:$N$289,J$3,FALSE)</f>
        <v>1129517</v>
      </c>
      <c r="K32" s="59">
        <f>VLOOKUP($A32,'[3]DISTRIBUTION SUMMARY'!$A$154:$N$289,K$3,FALSE)</f>
        <v>483876</v>
      </c>
      <c r="L32" s="59">
        <f>VLOOKUP($A32,'[3]DISTRIBUTION SUMMARY'!$A$154:$N$289,L$3,FALSE)</f>
        <v>34056</v>
      </c>
      <c r="M32" s="59">
        <f>VLOOKUP($A32,'[3]DISTRIBUTION SUMMARY'!$A$154:$N$289,M$3,FALSE)</f>
        <v>3242</v>
      </c>
      <c r="N32" s="59">
        <f>VLOOKUP($A32,'[3]DISTRIBUTION SUMMARY'!$A$154:$N$289,N$3,FALSE)</f>
        <v>0</v>
      </c>
      <c r="O32" s="17"/>
      <c r="P32" s="59">
        <f>VLOOKUP($A32,'[3]DISTRIBUTION SUMMARY'!$A$154:$BF$289,P$3,FALSE)</f>
        <v>0</v>
      </c>
      <c r="Q32" s="59">
        <f>VLOOKUP($A32,'[3]DISTRIBUTION SUMMARY'!$A$154:$BF$289,Q$3,FALSE)</f>
        <v>66914</v>
      </c>
      <c r="R32" s="59">
        <f>VLOOKUP($A32,'[3]DISTRIBUTION SUMMARY'!$A$154:$BF$289,R$3,FALSE)</f>
        <v>43261</v>
      </c>
      <c r="S32" s="59">
        <f>VLOOKUP($A32,'[3]DISTRIBUTION SUMMARY'!$A$154:$BF$289,S$3,FALSE)</f>
        <v>0</v>
      </c>
      <c r="T32" s="59">
        <f>VLOOKUP($A32,'[3]DISTRIBUTION SUMMARY'!$A$154:$BF$289,T$3,FALSE)</f>
        <v>0</v>
      </c>
      <c r="U32" s="17"/>
      <c r="V32" s="59">
        <f t="shared" si="0"/>
        <v>3242</v>
      </c>
      <c r="W32" s="59">
        <f t="shared" si="1"/>
        <v>0</v>
      </c>
      <c r="X32" s="63">
        <f t="shared" si="2"/>
        <v>152499</v>
      </c>
      <c r="Y32" s="17"/>
      <c r="Z32" s="62">
        <f t="shared" si="3"/>
        <v>14040615.763023717</v>
      </c>
      <c r="AA32" s="17"/>
    </row>
    <row r="33" spans="1:27" x14ac:dyDescent="0.2">
      <c r="A33" s="57">
        <v>27</v>
      </c>
      <c r="B33" s="3" t="s">
        <v>109</v>
      </c>
      <c r="C33" s="59">
        <f>VLOOKUP($A33,'[3]DISTRIBUTION SUMMARY'!$A$154:$N$289,C$3,FALSE)</f>
        <v>15978466</v>
      </c>
      <c r="D33" s="59">
        <f>VLOOKUP($A33,'[3]DISTRIBUTION SUMMARY'!$A$154:$N$289,D$3,FALSE)</f>
        <v>4969487.7047629384</v>
      </c>
      <c r="E33" s="59">
        <f>VLOOKUP($A33,'[3]DISTRIBUTION SUMMARY'!$A$154:$N$289,E$3,FALSE)</f>
        <v>312596</v>
      </c>
      <c r="F33" s="59">
        <f>VLOOKUP($A33,'[3]DISTRIBUTION SUMMARY'!$A$154:$N$289,F$3,FALSE)</f>
        <v>247238</v>
      </c>
      <c r="G33" s="59">
        <f>VLOOKUP($A33,'[3]DISTRIBUTION SUMMARY'!$A$154:$N$289,G$3,FALSE)</f>
        <v>151251</v>
      </c>
      <c r="H33" s="59">
        <f>VLOOKUP($A33,'[3]DISTRIBUTION SUMMARY'!$A$154:$N$289,H$3,FALSE)</f>
        <v>2041893</v>
      </c>
      <c r="I33" s="59">
        <f>VLOOKUP($A33,'[3]DISTRIBUTION SUMMARY'!$A$154:$N$289,I$3,FALSE)</f>
        <v>607914</v>
      </c>
      <c r="J33" s="59">
        <f>VLOOKUP($A33,'[3]DISTRIBUTION SUMMARY'!$A$154:$N$289,J$3,FALSE)</f>
        <v>2114610</v>
      </c>
      <c r="K33" s="59">
        <f>VLOOKUP($A33,'[3]DISTRIBUTION SUMMARY'!$A$154:$N$289,K$3,FALSE)</f>
        <v>907508</v>
      </c>
      <c r="L33" s="59">
        <f>VLOOKUP($A33,'[3]DISTRIBUTION SUMMARY'!$A$154:$N$289,L$3,FALSE)</f>
        <v>63991</v>
      </c>
      <c r="M33" s="59">
        <f>VLOOKUP($A33,'[3]DISTRIBUTION SUMMARY'!$A$154:$N$289,M$3,FALSE)</f>
        <v>104242</v>
      </c>
      <c r="N33" s="59">
        <f>VLOOKUP($A33,'[3]DISTRIBUTION SUMMARY'!$A$154:$N$289,N$3,FALSE)</f>
        <v>12419</v>
      </c>
      <c r="O33" s="17"/>
      <c r="P33" s="59">
        <f>VLOOKUP($A33,'[3]DISTRIBUTION SUMMARY'!$A$154:$BF$289,P$3,FALSE)</f>
        <v>0</v>
      </c>
      <c r="Q33" s="59">
        <f>VLOOKUP($A33,'[3]DISTRIBUTION SUMMARY'!$A$154:$BF$289,Q$3,FALSE)</f>
        <v>139233</v>
      </c>
      <c r="R33" s="59">
        <f>VLOOKUP($A33,'[3]DISTRIBUTION SUMMARY'!$A$154:$BF$289,R$3,FALSE)</f>
        <v>76718</v>
      </c>
      <c r="S33" s="59">
        <f>VLOOKUP($A33,'[3]DISTRIBUTION SUMMARY'!$A$154:$BF$289,S$3,FALSE)</f>
        <v>0</v>
      </c>
      <c r="T33" s="59">
        <f>VLOOKUP($A33,'[3]DISTRIBUTION SUMMARY'!$A$154:$BF$289,T$3,FALSE)</f>
        <v>0</v>
      </c>
      <c r="U33" s="17"/>
      <c r="V33" s="59">
        <f t="shared" si="0"/>
        <v>104242</v>
      </c>
      <c r="W33" s="59">
        <f t="shared" si="1"/>
        <v>12419</v>
      </c>
      <c r="X33" s="63">
        <f t="shared" si="2"/>
        <v>312596</v>
      </c>
      <c r="Y33" s="17"/>
      <c r="Z33" s="62">
        <f t="shared" si="3"/>
        <v>27727566.704762939</v>
      </c>
      <c r="AA33" s="17"/>
    </row>
    <row r="34" spans="1:27" x14ac:dyDescent="0.2">
      <c r="A34" s="57">
        <v>28</v>
      </c>
      <c r="B34" s="3" t="s">
        <v>108</v>
      </c>
      <c r="C34" s="59">
        <f>VLOOKUP($A34,'[3]DISTRIBUTION SUMMARY'!$A$154:$N$289,C$3,FALSE)</f>
        <v>3439120</v>
      </c>
      <c r="D34" s="59">
        <f>VLOOKUP($A34,'[3]DISTRIBUTION SUMMARY'!$A$154:$N$289,D$3,FALSE)</f>
        <v>1686727.5268497097</v>
      </c>
      <c r="E34" s="59">
        <f>VLOOKUP($A34,'[3]DISTRIBUTION SUMMARY'!$A$154:$N$289,E$3,FALSE)</f>
        <v>66968</v>
      </c>
      <c r="F34" s="59">
        <f>VLOOKUP($A34,'[3]DISTRIBUTION SUMMARY'!$A$154:$N$289,F$3,FALSE)</f>
        <v>101571</v>
      </c>
      <c r="G34" s="59">
        <f>VLOOKUP($A34,'[3]DISTRIBUTION SUMMARY'!$A$154:$N$289,G$3,FALSE)</f>
        <v>33026</v>
      </c>
      <c r="H34" s="59">
        <f>VLOOKUP($A34,'[3]DISTRIBUTION SUMMARY'!$A$154:$N$289,H$3,FALSE)</f>
        <v>521565</v>
      </c>
      <c r="I34" s="59">
        <f>VLOOKUP($A34,'[3]DISTRIBUTION SUMMARY'!$A$154:$N$289,I$3,FALSE)</f>
        <v>216228</v>
      </c>
      <c r="J34" s="59">
        <f>VLOOKUP($A34,'[3]DISTRIBUTION SUMMARY'!$A$154:$N$289,J$3,FALSE)</f>
        <v>502248</v>
      </c>
      <c r="K34" s="59">
        <f>VLOOKUP($A34,'[3]DISTRIBUTION SUMMARY'!$A$154:$N$289,K$3,FALSE)</f>
        <v>215605</v>
      </c>
      <c r="L34" s="59">
        <f>VLOOKUP($A34,'[3]DISTRIBUTION SUMMARY'!$A$154:$N$289,L$3,FALSE)</f>
        <v>14955</v>
      </c>
      <c r="M34" s="59">
        <f>VLOOKUP($A34,'[3]DISTRIBUTION SUMMARY'!$A$154:$N$289,M$3,FALSE)</f>
        <v>29253</v>
      </c>
      <c r="N34" s="59">
        <f>VLOOKUP($A34,'[3]DISTRIBUTION SUMMARY'!$A$154:$N$289,N$3,FALSE)</f>
        <v>0</v>
      </c>
      <c r="O34" s="17"/>
      <c r="P34" s="59">
        <f>VLOOKUP($A34,'[3]DISTRIBUTION SUMMARY'!$A$154:$BF$289,P$3,FALSE)</f>
        <v>0</v>
      </c>
      <c r="Q34" s="59">
        <f>VLOOKUP($A34,'[3]DISTRIBUTION SUMMARY'!$A$154:$BF$289,Q$3,FALSE)</f>
        <v>28604</v>
      </c>
      <c r="R34" s="59">
        <f>VLOOKUP($A34,'[3]DISTRIBUTION SUMMARY'!$A$154:$BF$289,R$3,FALSE)</f>
        <v>23116</v>
      </c>
      <c r="S34" s="59">
        <f>VLOOKUP($A34,'[3]DISTRIBUTION SUMMARY'!$A$154:$BF$289,S$3,FALSE)</f>
        <v>0</v>
      </c>
      <c r="T34" s="59">
        <f>VLOOKUP($A34,'[3]DISTRIBUTION SUMMARY'!$A$154:$BF$289,T$3,FALSE)</f>
        <v>0</v>
      </c>
      <c r="U34" s="17"/>
      <c r="V34" s="59">
        <f t="shared" si="0"/>
        <v>29253</v>
      </c>
      <c r="W34" s="59">
        <f t="shared" si="1"/>
        <v>0</v>
      </c>
      <c r="X34" s="63">
        <f t="shared" si="2"/>
        <v>66968</v>
      </c>
      <c r="Y34" s="17"/>
      <c r="Z34" s="62">
        <f t="shared" si="3"/>
        <v>6878986.5268497095</v>
      </c>
      <c r="AA34" s="17"/>
    </row>
    <row r="35" spans="1:27" x14ac:dyDescent="0.2">
      <c r="A35" s="57">
        <v>29</v>
      </c>
      <c r="B35" s="3" t="s">
        <v>107</v>
      </c>
      <c r="C35" s="59">
        <f>VLOOKUP($A35,'[3]DISTRIBUTION SUMMARY'!$A$154:$N$289,C$3,FALSE)</f>
        <v>330585342</v>
      </c>
      <c r="D35" s="59">
        <f>VLOOKUP($A35,'[3]DISTRIBUTION SUMMARY'!$A$154:$N$289,D$3,FALSE)</f>
        <v>224655150.5778648</v>
      </c>
      <c r="E35" s="59">
        <f>VLOOKUP($A35,'[3]DISTRIBUTION SUMMARY'!$A$154:$N$289,E$3,FALSE)</f>
        <v>6429203</v>
      </c>
      <c r="F35" s="59">
        <f>VLOOKUP($A35,'[3]DISTRIBUTION SUMMARY'!$A$154:$N$289,F$3,FALSE)</f>
        <v>2632222</v>
      </c>
      <c r="G35" s="59">
        <f>VLOOKUP($A35,'[3]DISTRIBUTION SUMMARY'!$A$154:$N$289,G$3,FALSE)</f>
        <v>3469747</v>
      </c>
      <c r="H35" s="59">
        <f>VLOOKUP($A35,'[3]DISTRIBUTION SUMMARY'!$A$154:$N$289,H$3,FALSE)</f>
        <v>52943560</v>
      </c>
      <c r="I35" s="59">
        <f>VLOOKUP($A35,'[3]DISTRIBUTION SUMMARY'!$A$154:$N$289,I$3,FALSE)</f>
        <v>6341263</v>
      </c>
      <c r="J35" s="59">
        <f>VLOOKUP($A35,'[3]DISTRIBUTION SUMMARY'!$A$154:$N$289,J$3,FALSE)</f>
        <v>46482651</v>
      </c>
      <c r="K35" s="59">
        <f>VLOOKUP($A35,'[3]DISTRIBUTION SUMMARY'!$A$154:$N$289,K$3,FALSE)</f>
        <v>19921136</v>
      </c>
      <c r="L35" s="59">
        <f>VLOOKUP($A35,'[3]DISTRIBUTION SUMMARY'!$A$154:$N$289,L$3,FALSE)</f>
        <v>1435758</v>
      </c>
      <c r="M35" s="59">
        <f>VLOOKUP($A35,'[3]DISTRIBUTION SUMMARY'!$A$154:$N$289,M$3,FALSE)</f>
        <v>19213587</v>
      </c>
      <c r="N35" s="59">
        <f>VLOOKUP($A35,'[3]DISTRIBUTION SUMMARY'!$A$154:$N$289,N$3,FALSE)</f>
        <v>644534</v>
      </c>
      <c r="O35" s="17"/>
      <c r="P35" s="59">
        <f>VLOOKUP($A35,'[3]DISTRIBUTION SUMMARY'!$A$154:$BF$289,P$3,FALSE)</f>
        <v>0</v>
      </c>
      <c r="Q35" s="59">
        <f>VLOOKUP($A35,'[3]DISTRIBUTION SUMMARY'!$A$154:$BF$289,Q$3,FALSE)</f>
        <v>2711729</v>
      </c>
      <c r="R35" s="59">
        <f>VLOOKUP($A35,'[3]DISTRIBUTION SUMMARY'!$A$154:$BF$289,R$3,FALSE)</f>
        <v>908576</v>
      </c>
      <c r="S35" s="59">
        <f>VLOOKUP($A35,'[3]DISTRIBUTION SUMMARY'!$A$154:$BF$289,S$3,FALSE)</f>
        <v>0</v>
      </c>
      <c r="T35" s="59">
        <f>VLOOKUP($A35,'[3]DISTRIBUTION SUMMARY'!$A$154:$BF$289,T$3,FALSE)</f>
        <v>0</v>
      </c>
      <c r="U35" s="17"/>
      <c r="V35" s="59">
        <f t="shared" si="0"/>
        <v>19213587</v>
      </c>
      <c r="W35" s="59">
        <f t="shared" si="1"/>
        <v>644534</v>
      </c>
      <c r="X35" s="63">
        <f t="shared" si="2"/>
        <v>6429203</v>
      </c>
      <c r="Y35" s="17"/>
      <c r="Z35" s="62">
        <f t="shared" si="3"/>
        <v>718374458.57786477</v>
      </c>
      <c r="AA35" s="17"/>
    </row>
    <row r="36" spans="1:27" x14ac:dyDescent="0.2">
      <c r="A36" s="57">
        <v>30</v>
      </c>
      <c r="B36" s="3" t="s">
        <v>106</v>
      </c>
      <c r="C36" s="59">
        <f>VLOOKUP($A36,'[3]DISTRIBUTION SUMMARY'!$A$154:$N$289,C$3,FALSE)</f>
        <v>21432931</v>
      </c>
      <c r="D36" s="59">
        <f>VLOOKUP($A36,'[3]DISTRIBUTION SUMMARY'!$A$154:$N$289,D$3,FALSE)</f>
        <v>14335705.25742167</v>
      </c>
      <c r="E36" s="59">
        <f>VLOOKUP($A36,'[3]DISTRIBUTION SUMMARY'!$A$154:$N$289,E$3,FALSE)</f>
        <v>447435</v>
      </c>
      <c r="F36" s="59">
        <f>VLOOKUP($A36,'[3]DISTRIBUTION SUMMARY'!$A$154:$N$289,F$3,FALSE)</f>
        <v>557888</v>
      </c>
      <c r="G36" s="59">
        <f>VLOOKUP($A36,'[3]DISTRIBUTION SUMMARY'!$A$154:$N$289,G$3,FALSE)</f>
        <v>224821</v>
      </c>
      <c r="H36" s="59">
        <f>VLOOKUP($A36,'[3]DISTRIBUTION SUMMARY'!$A$154:$N$289,H$3,FALSE)</f>
        <v>3110017</v>
      </c>
      <c r="I36" s="59">
        <f>VLOOKUP($A36,'[3]DISTRIBUTION SUMMARY'!$A$154:$N$289,I$3,FALSE)</f>
        <v>412171</v>
      </c>
      <c r="J36" s="59">
        <f>VLOOKUP($A36,'[3]DISTRIBUTION SUMMARY'!$A$154:$N$289,J$3,FALSE)</f>
        <v>3097527</v>
      </c>
      <c r="K36" s="59">
        <f>VLOOKUP($A36,'[3]DISTRIBUTION SUMMARY'!$A$154:$N$289,K$3,FALSE)</f>
        <v>1328107</v>
      </c>
      <c r="L36" s="59">
        <f>VLOOKUP($A36,'[3]DISTRIBUTION SUMMARY'!$A$154:$N$289,L$3,FALSE)</f>
        <v>95757</v>
      </c>
      <c r="M36" s="59">
        <f>VLOOKUP($A36,'[3]DISTRIBUTION SUMMARY'!$A$154:$N$289,M$3,FALSE)</f>
        <v>440946</v>
      </c>
      <c r="N36" s="59">
        <f>VLOOKUP($A36,'[3]DISTRIBUTION SUMMARY'!$A$154:$N$289,N$3,FALSE)</f>
        <v>271759</v>
      </c>
      <c r="O36" s="17"/>
      <c r="P36" s="59">
        <f>VLOOKUP($A36,'[3]DISTRIBUTION SUMMARY'!$A$154:$BF$289,P$3,FALSE)</f>
        <v>0</v>
      </c>
      <c r="Q36" s="59">
        <f>VLOOKUP($A36,'[3]DISTRIBUTION SUMMARY'!$A$154:$BF$289,Q$3,FALSE)</f>
        <v>141093</v>
      </c>
      <c r="R36" s="59">
        <f>VLOOKUP($A36,'[3]DISTRIBUTION SUMMARY'!$A$154:$BF$289,R$3,FALSE)</f>
        <v>56070</v>
      </c>
      <c r="S36" s="59">
        <f>VLOOKUP($A36,'[3]DISTRIBUTION SUMMARY'!$A$154:$BF$289,S$3,FALSE)</f>
        <v>0</v>
      </c>
      <c r="T36" s="59">
        <f>VLOOKUP($A36,'[3]DISTRIBUTION SUMMARY'!$A$154:$BF$289,T$3,FALSE)</f>
        <v>0</v>
      </c>
      <c r="U36" s="17"/>
      <c r="V36" s="59">
        <f t="shared" si="0"/>
        <v>440946</v>
      </c>
      <c r="W36" s="59">
        <f t="shared" si="1"/>
        <v>271759</v>
      </c>
      <c r="X36" s="63">
        <f t="shared" si="2"/>
        <v>447435</v>
      </c>
      <c r="Y36" s="17"/>
      <c r="Z36" s="62">
        <f t="shared" si="3"/>
        <v>45952227.257421672</v>
      </c>
      <c r="AA36" s="17"/>
    </row>
    <row r="37" spans="1:27" x14ac:dyDescent="0.2">
      <c r="A37" s="57">
        <v>31</v>
      </c>
      <c r="B37" s="3" t="s">
        <v>105</v>
      </c>
      <c r="C37" s="59">
        <f>VLOOKUP($A37,'[3]DISTRIBUTION SUMMARY'!$A$154:$N$289,C$3,FALSE)</f>
        <v>5783762</v>
      </c>
      <c r="D37" s="59">
        <f>VLOOKUP($A37,'[3]DISTRIBUTION SUMMARY'!$A$154:$N$289,D$3,FALSE)</f>
        <v>2669583.9524891959</v>
      </c>
      <c r="E37" s="59">
        <f>VLOOKUP($A37,'[3]DISTRIBUTION SUMMARY'!$A$154:$N$289,E$3,FALSE)</f>
        <v>120670</v>
      </c>
      <c r="F37" s="59">
        <f>VLOOKUP($A37,'[3]DISTRIBUTION SUMMARY'!$A$154:$N$289,F$3,FALSE)</f>
        <v>175160</v>
      </c>
      <c r="G37" s="59">
        <f>VLOOKUP($A37,'[3]DISTRIBUTION SUMMARY'!$A$154:$N$289,G$3,FALSE)</f>
        <v>59510</v>
      </c>
      <c r="H37" s="59">
        <f>VLOOKUP($A37,'[3]DISTRIBUTION SUMMARY'!$A$154:$N$289,H$3,FALSE)</f>
        <v>607447</v>
      </c>
      <c r="I37" s="59">
        <f>VLOOKUP($A37,'[3]DISTRIBUTION SUMMARY'!$A$154:$N$289,I$3,FALSE)</f>
        <v>203231</v>
      </c>
      <c r="J37" s="59">
        <f>VLOOKUP($A37,'[3]DISTRIBUTION SUMMARY'!$A$154:$N$289,J$3,FALSE)</f>
        <v>823030</v>
      </c>
      <c r="K37" s="59">
        <f>VLOOKUP($A37,'[3]DISTRIBUTION SUMMARY'!$A$154:$N$289,K$3,FALSE)</f>
        <v>352567</v>
      </c>
      <c r="L37" s="59">
        <f>VLOOKUP($A37,'[3]DISTRIBUTION SUMMARY'!$A$154:$N$289,L$3,FALSE)</f>
        <v>24702</v>
      </c>
      <c r="M37" s="59">
        <f>VLOOKUP($A37,'[3]DISTRIBUTION SUMMARY'!$A$154:$N$289,M$3,FALSE)</f>
        <v>36840</v>
      </c>
      <c r="N37" s="59">
        <f>VLOOKUP($A37,'[3]DISTRIBUTION SUMMARY'!$A$154:$N$289,N$3,FALSE)</f>
        <v>0</v>
      </c>
      <c r="O37" s="17"/>
      <c r="P37" s="59">
        <f>VLOOKUP($A37,'[3]DISTRIBUTION SUMMARY'!$A$154:$BF$289,P$3,FALSE)</f>
        <v>0</v>
      </c>
      <c r="Q37" s="59">
        <f>VLOOKUP($A37,'[3]DISTRIBUTION SUMMARY'!$A$154:$BF$289,Q$3,FALSE)</f>
        <v>44458</v>
      </c>
      <c r="R37" s="59">
        <f>VLOOKUP($A37,'[3]DISTRIBUTION SUMMARY'!$A$154:$BF$289,R$3,FALSE)</f>
        <v>28364</v>
      </c>
      <c r="S37" s="59">
        <f>VLOOKUP($A37,'[3]DISTRIBUTION SUMMARY'!$A$154:$BF$289,S$3,FALSE)</f>
        <v>0</v>
      </c>
      <c r="T37" s="59">
        <f>VLOOKUP($A37,'[3]DISTRIBUTION SUMMARY'!$A$154:$BF$289,T$3,FALSE)</f>
        <v>0</v>
      </c>
      <c r="U37" s="17"/>
      <c r="V37" s="59">
        <f t="shared" si="0"/>
        <v>36840</v>
      </c>
      <c r="W37" s="59">
        <f t="shared" si="1"/>
        <v>0</v>
      </c>
      <c r="X37" s="63">
        <f t="shared" si="2"/>
        <v>120670</v>
      </c>
      <c r="Y37" s="17"/>
      <c r="Z37" s="62">
        <f t="shared" si="3"/>
        <v>10929324.952489195</v>
      </c>
      <c r="AA37" s="17"/>
    </row>
    <row r="38" spans="1:27" x14ac:dyDescent="0.2">
      <c r="A38" s="57">
        <v>32</v>
      </c>
      <c r="B38" s="3" t="s">
        <v>104</v>
      </c>
      <c r="C38" s="59">
        <f>VLOOKUP($A38,'[3]DISTRIBUTION SUMMARY'!$A$154:$N$289,C$3,FALSE)</f>
        <v>10118270</v>
      </c>
      <c r="D38" s="59">
        <f>VLOOKUP($A38,'[3]DISTRIBUTION SUMMARY'!$A$154:$N$289,D$3,FALSE)</f>
        <v>4645154.9424405806</v>
      </c>
      <c r="E38" s="59">
        <f>VLOOKUP($A38,'[3]DISTRIBUTION SUMMARY'!$A$154:$N$289,E$3,FALSE)</f>
        <v>208699</v>
      </c>
      <c r="F38" s="59">
        <f>VLOOKUP($A38,'[3]DISTRIBUTION SUMMARY'!$A$154:$N$289,F$3,FALSE)</f>
        <v>219438</v>
      </c>
      <c r="G38" s="59">
        <f>VLOOKUP($A38,'[3]DISTRIBUTION SUMMARY'!$A$154:$N$289,G$3,FALSE)</f>
        <v>102922</v>
      </c>
      <c r="H38" s="59">
        <f>VLOOKUP($A38,'[3]DISTRIBUTION SUMMARY'!$A$154:$N$289,H$3,FALSE)</f>
        <v>1064176</v>
      </c>
      <c r="I38" s="59">
        <f>VLOOKUP($A38,'[3]DISTRIBUTION SUMMARY'!$A$154:$N$289,I$3,FALSE)</f>
        <v>221380</v>
      </c>
      <c r="J38" s="59">
        <f>VLOOKUP($A38,'[3]DISTRIBUTION SUMMARY'!$A$154:$N$289,J$3,FALSE)</f>
        <v>1341872</v>
      </c>
      <c r="K38" s="59">
        <f>VLOOKUP($A38,'[3]DISTRIBUTION SUMMARY'!$A$154:$N$289,K$3,FALSE)</f>
        <v>576752</v>
      </c>
      <c r="L38" s="59">
        <f>VLOOKUP($A38,'[3]DISTRIBUTION SUMMARY'!$A$154:$N$289,L$3,FALSE)</f>
        <v>40780</v>
      </c>
      <c r="M38" s="59">
        <f>VLOOKUP($A38,'[3]DISTRIBUTION SUMMARY'!$A$154:$N$289,M$3,FALSE)</f>
        <v>48704</v>
      </c>
      <c r="N38" s="59">
        <f>VLOOKUP($A38,'[3]DISTRIBUTION SUMMARY'!$A$154:$N$289,N$3,FALSE)</f>
        <v>0</v>
      </c>
      <c r="O38" s="17"/>
      <c r="P38" s="59">
        <f>VLOOKUP($A38,'[3]DISTRIBUTION SUMMARY'!$A$154:$BF$289,P$3,FALSE)</f>
        <v>0</v>
      </c>
      <c r="Q38" s="59">
        <f>VLOOKUP($A38,'[3]DISTRIBUTION SUMMARY'!$A$154:$BF$289,Q$3,FALSE)</f>
        <v>47395</v>
      </c>
      <c r="R38" s="59">
        <f>VLOOKUP($A38,'[3]DISTRIBUTION SUMMARY'!$A$154:$BF$289,R$3,FALSE)</f>
        <v>32594</v>
      </c>
      <c r="S38" s="59">
        <f>VLOOKUP($A38,'[3]DISTRIBUTION SUMMARY'!$A$154:$BF$289,S$3,FALSE)</f>
        <v>0</v>
      </c>
      <c r="T38" s="59">
        <f>VLOOKUP($A38,'[3]DISTRIBUTION SUMMARY'!$A$154:$BF$289,T$3,FALSE)</f>
        <v>0</v>
      </c>
      <c r="U38" s="17"/>
      <c r="V38" s="59">
        <f t="shared" si="0"/>
        <v>48704</v>
      </c>
      <c r="W38" s="59">
        <f t="shared" si="1"/>
        <v>0</v>
      </c>
      <c r="X38" s="63">
        <f t="shared" si="2"/>
        <v>208699</v>
      </c>
      <c r="Y38" s="17"/>
      <c r="Z38" s="62">
        <f t="shared" si="3"/>
        <v>18668136.942440581</v>
      </c>
      <c r="AA38" s="17"/>
    </row>
    <row r="39" spans="1:27" x14ac:dyDescent="0.2">
      <c r="A39" s="57">
        <v>33</v>
      </c>
      <c r="B39" s="3" t="s">
        <v>103</v>
      </c>
      <c r="C39" s="59">
        <f>VLOOKUP($A39,'[3]DISTRIBUTION SUMMARY'!$A$154:$N$289,C$3,FALSE)</f>
        <v>18152500</v>
      </c>
      <c r="D39" s="59">
        <f>VLOOKUP($A39,'[3]DISTRIBUTION SUMMARY'!$A$154:$N$289,D$3,FALSE)</f>
        <v>9240033.3776518591</v>
      </c>
      <c r="E39" s="59">
        <f>VLOOKUP($A39,'[3]DISTRIBUTION SUMMARY'!$A$154:$N$289,E$3,FALSE)</f>
        <v>391850</v>
      </c>
      <c r="F39" s="59">
        <f>VLOOKUP($A39,'[3]DISTRIBUTION SUMMARY'!$A$154:$N$289,F$3,FALSE)</f>
        <v>328152</v>
      </c>
      <c r="G39" s="59">
        <f>VLOOKUP($A39,'[3]DISTRIBUTION SUMMARY'!$A$154:$N$289,G$3,FALSE)</f>
        <v>193245</v>
      </c>
      <c r="H39" s="59">
        <f>VLOOKUP($A39,'[3]DISTRIBUTION SUMMARY'!$A$154:$N$289,H$3,FALSE)</f>
        <v>2967949</v>
      </c>
      <c r="I39" s="59">
        <f>VLOOKUP($A39,'[3]DISTRIBUTION SUMMARY'!$A$154:$N$289,I$3,FALSE)</f>
        <v>670888</v>
      </c>
      <c r="J39" s="59">
        <f>VLOOKUP($A39,'[3]DISTRIBUTION SUMMARY'!$A$154:$N$289,J$3,FALSE)</f>
        <v>2760120</v>
      </c>
      <c r="K39" s="59">
        <f>VLOOKUP($A39,'[3]DISTRIBUTION SUMMARY'!$A$154:$N$289,K$3,FALSE)</f>
        <v>1184992</v>
      </c>
      <c r="L39" s="59">
        <f>VLOOKUP($A39,'[3]DISTRIBUTION SUMMARY'!$A$154:$N$289,L$3,FALSE)</f>
        <v>83861</v>
      </c>
      <c r="M39" s="59">
        <f>VLOOKUP($A39,'[3]DISTRIBUTION SUMMARY'!$A$154:$N$289,M$3,FALSE)</f>
        <v>79841</v>
      </c>
      <c r="N39" s="59">
        <f>VLOOKUP($A39,'[3]DISTRIBUTION SUMMARY'!$A$154:$N$289,N$3,FALSE)</f>
        <v>57014</v>
      </c>
      <c r="O39" s="17"/>
      <c r="P39" s="59">
        <f>VLOOKUP($A39,'[3]DISTRIBUTION SUMMARY'!$A$154:$BF$289,P$3,FALSE)</f>
        <v>0</v>
      </c>
      <c r="Q39" s="59">
        <f>VLOOKUP($A39,'[3]DISTRIBUTION SUMMARY'!$A$154:$BF$289,Q$3,FALSE)</f>
        <v>120384</v>
      </c>
      <c r="R39" s="59">
        <f>VLOOKUP($A39,'[3]DISTRIBUTION SUMMARY'!$A$154:$BF$289,R$3,FALSE)</f>
        <v>95450</v>
      </c>
      <c r="S39" s="59">
        <f>VLOOKUP($A39,'[3]DISTRIBUTION SUMMARY'!$A$154:$BF$289,S$3,FALSE)</f>
        <v>0</v>
      </c>
      <c r="T39" s="59">
        <f>VLOOKUP($A39,'[3]DISTRIBUTION SUMMARY'!$A$154:$BF$289,T$3,FALSE)</f>
        <v>0</v>
      </c>
      <c r="U39" s="17"/>
      <c r="V39" s="59">
        <f t="shared" si="0"/>
        <v>79841</v>
      </c>
      <c r="W39" s="59">
        <f t="shared" si="1"/>
        <v>57014</v>
      </c>
      <c r="X39" s="63">
        <f t="shared" si="2"/>
        <v>391850</v>
      </c>
      <c r="Y39" s="17"/>
      <c r="Z39" s="62">
        <f t="shared" si="3"/>
        <v>36326279.377651855</v>
      </c>
      <c r="AA39" s="17"/>
    </row>
    <row r="40" spans="1:27" x14ac:dyDescent="0.2">
      <c r="A40" s="57">
        <v>34</v>
      </c>
      <c r="B40" s="3" t="s">
        <v>102</v>
      </c>
      <c r="C40" s="59">
        <f>VLOOKUP($A40,'[3]DISTRIBUTION SUMMARY'!$A$154:$N$289,C$3,FALSE)</f>
        <v>42334057</v>
      </c>
      <c r="D40" s="59">
        <f>VLOOKUP($A40,'[3]DISTRIBUTION SUMMARY'!$A$154:$N$289,D$3,FALSE)</f>
        <v>17460735.216576304</v>
      </c>
      <c r="E40" s="59">
        <f>VLOOKUP($A40,'[3]DISTRIBUTION SUMMARY'!$A$154:$N$289,E$3,FALSE)</f>
        <v>856260</v>
      </c>
      <c r="F40" s="59">
        <f>VLOOKUP($A40,'[3]DISTRIBUTION SUMMARY'!$A$154:$N$289,F$3,FALSE)</f>
        <v>916254</v>
      </c>
      <c r="G40" s="59">
        <f>VLOOKUP($A40,'[3]DISTRIBUTION SUMMARY'!$A$154:$N$289,G$3,FALSE)</f>
        <v>430241</v>
      </c>
      <c r="H40" s="59">
        <f>VLOOKUP($A40,'[3]DISTRIBUTION SUMMARY'!$A$154:$N$289,H$3,FALSE)</f>
        <v>3768594</v>
      </c>
      <c r="I40" s="59">
        <f>VLOOKUP($A40,'[3]DISTRIBUTION SUMMARY'!$A$154:$N$289,I$3,FALSE)</f>
        <v>1011864</v>
      </c>
      <c r="J40" s="59">
        <f>VLOOKUP($A40,'[3]DISTRIBUTION SUMMARY'!$A$154:$N$289,J$3,FALSE)</f>
        <v>5481591</v>
      </c>
      <c r="K40" s="59">
        <f>VLOOKUP($A40,'[3]DISTRIBUTION SUMMARY'!$A$154:$N$289,K$3,FALSE)</f>
        <v>2350392</v>
      </c>
      <c r="L40" s="59">
        <f>VLOOKUP($A40,'[3]DISTRIBUTION SUMMARY'!$A$154:$N$289,L$3,FALSE)</f>
        <v>167316</v>
      </c>
      <c r="M40" s="59">
        <f>VLOOKUP($A40,'[3]DISTRIBUTION SUMMARY'!$A$154:$N$289,M$3,FALSE)</f>
        <v>750847</v>
      </c>
      <c r="N40" s="59">
        <f>VLOOKUP($A40,'[3]DISTRIBUTION SUMMARY'!$A$154:$N$289,N$3,FALSE)</f>
        <v>14421</v>
      </c>
      <c r="O40" s="17"/>
      <c r="P40" s="59">
        <f>VLOOKUP($A40,'[3]DISTRIBUTION SUMMARY'!$A$154:$BF$289,P$3,FALSE)</f>
        <v>0</v>
      </c>
      <c r="Q40" s="59">
        <f>VLOOKUP($A40,'[3]DISTRIBUTION SUMMARY'!$A$154:$BF$289,Q$3,FALSE)</f>
        <v>254859</v>
      </c>
      <c r="R40" s="59">
        <f>VLOOKUP($A40,'[3]DISTRIBUTION SUMMARY'!$A$154:$BF$289,R$3,FALSE)</f>
        <v>140780</v>
      </c>
      <c r="S40" s="59">
        <f>VLOOKUP($A40,'[3]DISTRIBUTION SUMMARY'!$A$154:$BF$289,S$3,FALSE)</f>
        <v>0</v>
      </c>
      <c r="T40" s="59">
        <f>VLOOKUP($A40,'[3]DISTRIBUTION SUMMARY'!$A$154:$BF$289,T$3,FALSE)</f>
        <v>0</v>
      </c>
      <c r="U40" s="17"/>
      <c r="V40" s="59">
        <f t="shared" si="0"/>
        <v>750847</v>
      </c>
      <c r="W40" s="59">
        <f t="shared" si="1"/>
        <v>14421</v>
      </c>
      <c r="X40" s="63">
        <f t="shared" si="2"/>
        <v>856260</v>
      </c>
      <c r="Y40" s="17"/>
      <c r="Z40" s="62">
        <f t="shared" si="3"/>
        <v>75938211.216576308</v>
      </c>
      <c r="AA40" s="17"/>
    </row>
    <row r="41" spans="1:27" x14ac:dyDescent="0.2">
      <c r="A41" s="57">
        <v>35</v>
      </c>
      <c r="B41" s="3" t="s">
        <v>101</v>
      </c>
      <c r="C41" s="59">
        <f>VLOOKUP($A41,'[3]DISTRIBUTION SUMMARY'!$A$154:$N$289,C$3,FALSE)</f>
        <v>8196168</v>
      </c>
      <c r="D41" s="59">
        <f>VLOOKUP($A41,'[3]DISTRIBUTION SUMMARY'!$A$154:$N$289,D$3,FALSE)</f>
        <v>2984058.5761391418</v>
      </c>
      <c r="E41" s="59">
        <f>VLOOKUP($A41,'[3]DISTRIBUTION SUMMARY'!$A$154:$N$289,E$3,FALSE)</f>
        <v>171714</v>
      </c>
      <c r="F41" s="59">
        <f>VLOOKUP($A41,'[3]DISTRIBUTION SUMMARY'!$A$154:$N$289,F$3,FALSE)</f>
        <v>445782</v>
      </c>
      <c r="G41" s="59">
        <f>VLOOKUP($A41,'[3]DISTRIBUTION SUMMARY'!$A$154:$N$289,G$3,FALSE)</f>
        <v>83085</v>
      </c>
      <c r="H41" s="59">
        <f>VLOOKUP($A41,'[3]DISTRIBUTION SUMMARY'!$A$154:$N$289,H$3,FALSE)</f>
        <v>1083299</v>
      </c>
      <c r="I41" s="59">
        <f>VLOOKUP($A41,'[3]DISTRIBUTION SUMMARY'!$A$154:$N$289,I$3,FALSE)</f>
        <v>266830</v>
      </c>
      <c r="J41" s="59">
        <f>VLOOKUP($A41,'[3]DISTRIBUTION SUMMARY'!$A$154:$N$289,J$3,FALSE)</f>
        <v>1217513</v>
      </c>
      <c r="K41" s="59">
        <f>VLOOKUP($A41,'[3]DISTRIBUTION SUMMARY'!$A$154:$N$289,K$3,FALSE)</f>
        <v>522476</v>
      </c>
      <c r="L41" s="59">
        <f>VLOOKUP($A41,'[3]DISTRIBUTION SUMMARY'!$A$154:$N$289,L$3,FALSE)</f>
        <v>36749</v>
      </c>
      <c r="M41" s="59">
        <f>VLOOKUP($A41,'[3]DISTRIBUTION SUMMARY'!$A$154:$N$289,M$3,FALSE)</f>
        <v>7339</v>
      </c>
      <c r="N41" s="59">
        <f>VLOOKUP($A41,'[3]DISTRIBUTION SUMMARY'!$A$154:$N$289,N$3,FALSE)</f>
        <v>0</v>
      </c>
      <c r="O41" s="17"/>
      <c r="P41" s="59">
        <f>VLOOKUP($A41,'[3]DISTRIBUTION SUMMARY'!$A$154:$BF$289,P$3,FALSE)</f>
        <v>0</v>
      </c>
      <c r="Q41" s="59">
        <f>VLOOKUP($A41,'[3]DISTRIBUTION SUMMARY'!$A$154:$BF$289,Q$3,FALSE)</f>
        <v>72714</v>
      </c>
      <c r="R41" s="59">
        <f>VLOOKUP($A41,'[3]DISTRIBUTION SUMMARY'!$A$154:$BF$289,R$3,FALSE)</f>
        <v>36727</v>
      </c>
      <c r="S41" s="59">
        <f>VLOOKUP($A41,'[3]DISTRIBUTION SUMMARY'!$A$154:$BF$289,S$3,FALSE)</f>
        <v>0</v>
      </c>
      <c r="T41" s="59">
        <f>VLOOKUP($A41,'[3]DISTRIBUTION SUMMARY'!$A$154:$BF$289,T$3,FALSE)</f>
        <v>0</v>
      </c>
      <c r="U41" s="17"/>
      <c r="V41" s="59">
        <f t="shared" si="0"/>
        <v>7339</v>
      </c>
      <c r="W41" s="59">
        <f t="shared" si="1"/>
        <v>0</v>
      </c>
      <c r="X41" s="63">
        <f t="shared" si="2"/>
        <v>171714</v>
      </c>
      <c r="Y41" s="17"/>
      <c r="Z41" s="62">
        <f t="shared" si="3"/>
        <v>15124454.576139141</v>
      </c>
      <c r="AA41" s="17"/>
    </row>
    <row r="42" spans="1:27" x14ac:dyDescent="0.2">
      <c r="A42" s="57">
        <v>36</v>
      </c>
      <c r="B42" s="3" t="s">
        <v>100</v>
      </c>
      <c r="C42" s="59">
        <f>VLOOKUP($A42,'[3]DISTRIBUTION SUMMARY'!$A$154:$N$289,C$3,FALSE)</f>
        <v>15396482</v>
      </c>
      <c r="D42" s="59">
        <f>VLOOKUP($A42,'[3]DISTRIBUTION SUMMARY'!$A$154:$N$289,D$3,FALSE)</f>
        <v>6368357.5823782142</v>
      </c>
      <c r="E42" s="59">
        <f>VLOOKUP($A42,'[3]DISTRIBUTION SUMMARY'!$A$154:$N$289,E$3,FALSE)</f>
        <v>314881</v>
      </c>
      <c r="F42" s="59">
        <f>VLOOKUP($A42,'[3]DISTRIBUTION SUMMARY'!$A$154:$N$289,F$3,FALSE)</f>
        <v>199236</v>
      </c>
      <c r="G42" s="59">
        <f>VLOOKUP($A42,'[3]DISTRIBUTION SUMMARY'!$A$154:$N$289,G$3,FALSE)</f>
        <v>155287</v>
      </c>
      <c r="H42" s="59">
        <f>VLOOKUP($A42,'[3]DISTRIBUTION SUMMARY'!$A$154:$N$289,H$3,FALSE)</f>
        <v>1444461</v>
      </c>
      <c r="I42" s="59">
        <f>VLOOKUP($A42,'[3]DISTRIBUTION SUMMARY'!$A$154:$N$289,I$3,FALSE)</f>
        <v>369173</v>
      </c>
      <c r="J42" s="59">
        <f>VLOOKUP($A42,'[3]DISTRIBUTION SUMMARY'!$A$154:$N$289,J$3,FALSE)</f>
        <v>1951341</v>
      </c>
      <c r="K42" s="59">
        <f>VLOOKUP($A42,'[3]DISTRIBUTION SUMMARY'!$A$154:$N$289,K$3,FALSE)</f>
        <v>837963</v>
      </c>
      <c r="L42" s="59">
        <f>VLOOKUP($A42,'[3]DISTRIBUTION SUMMARY'!$A$154:$N$289,L$3,FALSE)</f>
        <v>58599</v>
      </c>
      <c r="M42" s="59">
        <f>VLOOKUP($A42,'[3]DISTRIBUTION SUMMARY'!$A$154:$N$289,M$3,FALSE)</f>
        <v>31594</v>
      </c>
      <c r="N42" s="59">
        <f>VLOOKUP($A42,'[3]DISTRIBUTION SUMMARY'!$A$154:$N$289,N$3,FALSE)</f>
        <v>80651</v>
      </c>
      <c r="O42" s="17"/>
      <c r="P42" s="59">
        <f>VLOOKUP($A42,'[3]DISTRIBUTION SUMMARY'!$A$154:$BF$289,P$3,FALSE)</f>
        <v>0</v>
      </c>
      <c r="Q42" s="59">
        <f>VLOOKUP($A42,'[3]DISTRIBUTION SUMMARY'!$A$154:$BF$289,Q$3,FALSE)</f>
        <v>80434</v>
      </c>
      <c r="R42" s="59">
        <f>VLOOKUP($A42,'[3]DISTRIBUTION SUMMARY'!$A$154:$BF$289,R$3,FALSE)</f>
        <v>52704</v>
      </c>
      <c r="S42" s="59">
        <f>VLOOKUP($A42,'[3]DISTRIBUTION SUMMARY'!$A$154:$BF$289,S$3,FALSE)</f>
        <v>0</v>
      </c>
      <c r="T42" s="59">
        <f>VLOOKUP($A42,'[3]DISTRIBUTION SUMMARY'!$A$154:$BF$289,T$3,FALSE)</f>
        <v>0</v>
      </c>
      <c r="U42" s="17"/>
      <c r="V42" s="59">
        <f t="shared" si="0"/>
        <v>31594</v>
      </c>
      <c r="W42" s="59">
        <f t="shared" si="1"/>
        <v>80651</v>
      </c>
      <c r="X42" s="63">
        <f t="shared" si="2"/>
        <v>314881</v>
      </c>
      <c r="Y42" s="17"/>
      <c r="Z42" s="62">
        <f t="shared" si="3"/>
        <v>27341163.582378216</v>
      </c>
      <c r="AA42" s="17"/>
    </row>
    <row r="43" spans="1:27" x14ac:dyDescent="0.2">
      <c r="A43" s="57">
        <v>37</v>
      </c>
      <c r="B43" s="3" t="s">
        <v>99</v>
      </c>
      <c r="C43" s="59">
        <f>VLOOKUP($A43,'[3]DISTRIBUTION SUMMARY'!$A$154:$N$289,C$3,FALSE)</f>
        <v>2548308</v>
      </c>
      <c r="D43" s="59">
        <f>VLOOKUP($A43,'[3]DISTRIBUTION SUMMARY'!$A$154:$N$289,D$3,FALSE)</f>
        <v>3670185.0277390233</v>
      </c>
      <c r="E43" s="59">
        <f>VLOOKUP($A43,'[3]DISTRIBUTION SUMMARY'!$A$154:$N$289,E$3,FALSE)</f>
        <v>53790</v>
      </c>
      <c r="F43" s="59">
        <f>VLOOKUP($A43,'[3]DISTRIBUTION SUMMARY'!$A$154:$N$289,F$3,FALSE)</f>
        <v>55557</v>
      </c>
      <c r="G43" s="59">
        <f>VLOOKUP($A43,'[3]DISTRIBUTION SUMMARY'!$A$154:$N$289,G$3,FALSE)</f>
        <v>26527</v>
      </c>
      <c r="H43" s="59">
        <f>VLOOKUP($A43,'[3]DISTRIBUTION SUMMARY'!$A$154:$N$289,H$3,FALSE)</f>
        <v>341848</v>
      </c>
      <c r="I43" s="59">
        <f>VLOOKUP($A43,'[3]DISTRIBUTION SUMMARY'!$A$154:$N$289,I$3,FALSE)</f>
        <v>51553</v>
      </c>
      <c r="J43" s="59">
        <f>VLOOKUP($A43,'[3]DISTRIBUTION SUMMARY'!$A$154:$N$289,J$3,FALSE)</f>
        <v>361368</v>
      </c>
      <c r="K43" s="59">
        <f>VLOOKUP($A43,'[3]DISTRIBUTION SUMMARY'!$A$154:$N$289,K$3,FALSE)</f>
        <v>155158</v>
      </c>
      <c r="L43" s="59">
        <f>VLOOKUP($A43,'[3]DISTRIBUTION SUMMARY'!$A$154:$N$289,L$3,FALSE)</f>
        <v>11011</v>
      </c>
      <c r="M43" s="59">
        <f>VLOOKUP($A43,'[3]DISTRIBUTION SUMMARY'!$A$154:$N$289,M$3,FALSE)</f>
        <v>13203</v>
      </c>
      <c r="N43" s="59">
        <f>VLOOKUP($A43,'[3]DISTRIBUTION SUMMARY'!$A$154:$N$289,N$3,FALSE)</f>
        <v>3597</v>
      </c>
      <c r="O43" s="17"/>
      <c r="P43" s="59">
        <f>VLOOKUP($A43,'[3]DISTRIBUTION SUMMARY'!$A$154:$BF$289,P$3,FALSE)</f>
        <v>0</v>
      </c>
      <c r="Q43" s="59">
        <f>VLOOKUP($A43,'[3]DISTRIBUTION SUMMARY'!$A$154:$BF$289,Q$3,FALSE)</f>
        <v>14220</v>
      </c>
      <c r="R43" s="59">
        <f>VLOOKUP($A43,'[3]DISTRIBUTION SUMMARY'!$A$154:$BF$289,R$3,FALSE)</f>
        <v>7885</v>
      </c>
      <c r="S43" s="59">
        <f>VLOOKUP($A43,'[3]DISTRIBUTION SUMMARY'!$A$154:$BF$289,S$3,FALSE)</f>
        <v>0</v>
      </c>
      <c r="T43" s="59">
        <f>VLOOKUP($A43,'[3]DISTRIBUTION SUMMARY'!$A$154:$BF$289,T$3,FALSE)</f>
        <v>0</v>
      </c>
      <c r="U43" s="17"/>
      <c r="V43" s="59">
        <f t="shared" si="0"/>
        <v>13203</v>
      </c>
      <c r="W43" s="59">
        <f t="shared" si="1"/>
        <v>3597</v>
      </c>
      <c r="X43" s="63">
        <f t="shared" si="2"/>
        <v>53790</v>
      </c>
      <c r="Y43" s="17"/>
      <c r="Z43" s="62">
        <f t="shared" si="3"/>
        <v>7314210.0277390238</v>
      </c>
      <c r="AA43" s="17"/>
    </row>
    <row r="44" spans="1:27" x14ac:dyDescent="0.2">
      <c r="A44" s="57">
        <v>38</v>
      </c>
      <c r="B44" s="3" t="s">
        <v>98</v>
      </c>
      <c r="C44" s="59">
        <f>VLOOKUP($A44,'[3]DISTRIBUTION SUMMARY'!$A$154:$N$289,C$3,FALSE)</f>
        <v>5241607</v>
      </c>
      <c r="D44" s="59">
        <f>VLOOKUP($A44,'[3]DISTRIBUTION SUMMARY'!$A$154:$N$289,D$3,FALSE)</f>
        <v>2264414.4530530586</v>
      </c>
      <c r="E44" s="59">
        <f>VLOOKUP($A44,'[3]DISTRIBUTION SUMMARY'!$A$154:$N$289,E$3,FALSE)</f>
        <v>100658</v>
      </c>
      <c r="F44" s="59">
        <f>VLOOKUP($A44,'[3]DISTRIBUTION SUMMARY'!$A$154:$N$289,F$3,FALSE)</f>
        <v>292224</v>
      </c>
      <c r="G44" s="59">
        <f>VLOOKUP($A44,'[3]DISTRIBUTION SUMMARY'!$A$154:$N$289,G$3,FALSE)</f>
        <v>49641</v>
      </c>
      <c r="H44" s="59">
        <f>VLOOKUP($A44,'[3]DISTRIBUTION SUMMARY'!$A$154:$N$289,H$3,FALSE)</f>
        <v>656568</v>
      </c>
      <c r="I44" s="59">
        <f>VLOOKUP($A44,'[3]DISTRIBUTION SUMMARY'!$A$154:$N$289,I$3,FALSE)</f>
        <v>209802</v>
      </c>
      <c r="J44" s="59">
        <f>VLOOKUP($A44,'[3]DISTRIBUTION SUMMARY'!$A$154:$N$289,J$3,FALSE)</f>
        <v>772708</v>
      </c>
      <c r="K44" s="59">
        <f>VLOOKUP($A44,'[3]DISTRIBUTION SUMMARY'!$A$154:$N$289,K$3,FALSE)</f>
        <v>331562</v>
      </c>
      <c r="L44" s="59">
        <f>VLOOKUP($A44,'[3]DISTRIBUTION SUMMARY'!$A$154:$N$289,L$3,FALSE)</f>
        <v>23415</v>
      </c>
      <c r="M44" s="59">
        <f>VLOOKUP($A44,'[3]DISTRIBUTION SUMMARY'!$A$154:$N$289,M$3,FALSE)</f>
        <v>17411</v>
      </c>
      <c r="N44" s="59">
        <f>VLOOKUP($A44,'[3]DISTRIBUTION SUMMARY'!$A$154:$N$289,N$3,FALSE)</f>
        <v>2436</v>
      </c>
      <c r="O44" s="17"/>
      <c r="P44" s="59">
        <f>VLOOKUP($A44,'[3]DISTRIBUTION SUMMARY'!$A$154:$BF$289,P$3,FALSE)</f>
        <v>0</v>
      </c>
      <c r="Q44" s="59">
        <f>VLOOKUP($A44,'[3]DISTRIBUTION SUMMARY'!$A$154:$BF$289,Q$3,FALSE)</f>
        <v>34048</v>
      </c>
      <c r="R44" s="59">
        <f>VLOOKUP($A44,'[3]DISTRIBUTION SUMMARY'!$A$154:$BF$289,R$3,FALSE)</f>
        <v>29861</v>
      </c>
      <c r="S44" s="59">
        <f>VLOOKUP($A44,'[3]DISTRIBUTION SUMMARY'!$A$154:$BF$289,S$3,FALSE)</f>
        <v>0</v>
      </c>
      <c r="T44" s="59">
        <f>VLOOKUP($A44,'[3]DISTRIBUTION SUMMARY'!$A$154:$BF$289,T$3,FALSE)</f>
        <v>0</v>
      </c>
      <c r="U44" s="17"/>
      <c r="V44" s="59">
        <f t="shared" si="0"/>
        <v>17411</v>
      </c>
      <c r="W44" s="59">
        <f t="shared" si="1"/>
        <v>2436</v>
      </c>
      <c r="X44" s="63">
        <f t="shared" si="2"/>
        <v>100658</v>
      </c>
      <c r="Y44" s="17"/>
      <c r="Z44" s="62">
        <f t="shared" si="3"/>
        <v>10026355.453053059</v>
      </c>
      <c r="AA44" s="17"/>
    </row>
    <row r="45" spans="1:27" x14ac:dyDescent="0.2">
      <c r="A45" s="57">
        <v>39</v>
      </c>
      <c r="B45" s="3" t="s">
        <v>97</v>
      </c>
      <c r="C45" s="59">
        <f>VLOOKUP($A45,'[3]DISTRIBUTION SUMMARY'!$A$154:$N$289,C$3,FALSE)</f>
        <v>9320430</v>
      </c>
      <c r="D45" s="59">
        <f>VLOOKUP($A45,'[3]DISTRIBUTION SUMMARY'!$A$154:$N$289,D$3,FALSE)</f>
        <v>4063524.7607682664</v>
      </c>
      <c r="E45" s="59">
        <f>VLOOKUP($A45,'[3]DISTRIBUTION SUMMARY'!$A$154:$N$289,E$3,FALSE)</f>
        <v>199548</v>
      </c>
      <c r="F45" s="59">
        <f>VLOOKUP($A45,'[3]DISTRIBUTION SUMMARY'!$A$154:$N$289,F$3,FALSE)</f>
        <v>334221</v>
      </c>
      <c r="G45" s="59">
        <f>VLOOKUP($A45,'[3]DISTRIBUTION SUMMARY'!$A$154:$N$289,G$3,FALSE)</f>
        <v>98409</v>
      </c>
      <c r="H45" s="59">
        <f>VLOOKUP($A45,'[3]DISTRIBUTION SUMMARY'!$A$154:$N$289,H$3,FALSE)</f>
        <v>898682</v>
      </c>
      <c r="I45" s="59">
        <f>VLOOKUP($A45,'[3]DISTRIBUTION SUMMARY'!$A$154:$N$289,I$3,FALSE)</f>
        <v>308226</v>
      </c>
      <c r="J45" s="59">
        <f>VLOOKUP($A45,'[3]DISTRIBUTION SUMMARY'!$A$154:$N$289,J$3,FALSE)</f>
        <v>1299747</v>
      </c>
      <c r="K45" s="59">
        <f>VLOOKUP($A45,'[3]DISTRIBUTION SUMMARY'!$A$154:$N$289,K$3,FALSE)</f>
        <v>557034</v>
      </c>
      <c r="L45" s="59">
        <f>VLOOKUP($A45,'[3]DISTRIBUTION SUMMARY'!$A$154:$N$289,L$3,FALSE)</f>
        <v>38992</v>
      </c>
      <c r="M45" s="59">
        <f>VLOOKUP($A45,'[3]DISTRIBUTION SUMMARY'!$A$154:$N$289,M$3,FALSE)</f>
        <v>121338</v>
      </c>
      <c r="N45" s="59">
        <f>VLOOKUP($A45,'[3]DISTRIBUTION SUMMARY'!$A$154:$N$289,N$3,FALSE)</f>
        <v>73939</v>
      </c>
      <c r="O45" s="17"/>
      <c r="P45" s="59">
        <f>VLOOKUP($A45,'[3]DISTRIBUTION SUMMARY'!$A$154:$BF$289,P$3,FALSE)</f>
        <v>0</v>
      </c>
      <c r="Q45" s="59">
        <f>VLOOKUP($A45,'[3]DISTRIBUTION SUMMARY'!$A$154:$BF$289,Q$3,FALSE)</f>
        <v>79218</v>
      </c>
      <c r="R45" s="59">
        <f>VLOOKUP($A45,'[3]DISTRIBUTION SUMMARY'!$A$154:$BF$289,R$3,FALSE)</f>
        <v>40066</v>
      </c>
      <c r="S45" s="59">
        <f>VLOOKUP($A45,'[3]DISTRIBUTION SUMMARY'!$A$154:$BF$289,S$3,FALSE)</f>
        <v>0</v>
      </c>
      <c r="T45" s="59">
        <f>VLOOKUP($A45,'[3]DISTRIBUTION SUMMARY'!$A$154:$BF$289,T$3,FALSE)</f>
        <v>0</v>
      </c>
      <c r="U45" s="17"/>
      <c r="V45" s="59">
        <f t="shared" si="0"/>
        <v>121338</v>
      </c>
      <c r="W45" s="59">
        <f t="shared" si="1"/>
        <v>73939</v>
      </c>
      <c r="X45" s="63">
        <f t="shared" si="2"/>
        <v>199548</v>
      </c>
      <c r="Y45" s="17"/>
      <c r="Z45" s="62">
        <f t="shared" si="3"/>
        <v>17433374.760768265</v>
      </c>
      <c r="AA45" s="17"/>
    </row>
    <row r="46" spans="1:27" x14ac:dyDescent="0.2">
      <c r="A46" s="57">
        <v>40</v>
      </c>
      <c r="B46" s="3" t="s">
        <v>96</v>
      </c>
      <c r="C46" s="59">
        <f>VLOOKUP($A46,'[3]DISTRIBUTION SUMMARY'!$A$154:$N$289,C$3,FALSE)</f>
        <v>4013154</v>
      </c>
      <c r="D46" s="59">
        <f>VLOOKUP($A46,'[3]DISTRIBUTION SUMMARY'!$A$154:$N$289,D$3,FALSE)</f>
        <v>1633493.5780186844</v>
      </c>
      <c r="E46" s="59">
        <f>VLOOKUP($A46,'[3]DISTRIBUTION SUMMARY'!$A$154:$N$289,E$3,FALSE)</f>
        <v>85120</v>
      </c>
      <c r="F46" s="59">
        <f>VLOOKUP($A46,'[3]DISTRIBUTION SUMMARY'!$A$154:$N$289,F$3,FALSE)</f>
        <v>101381</v>
      </c>
      <c r="G46" s="59">
        <f>VLOOKUP($A46,'[3]DISTRIBUTION SUMMARY'!$A$154:$N$289,G$3,FALSE)</f>
        <v>41186</v>
      </c>
      <c r="H46" s="59">
        <f>VLOOKUP($A46,'[3]DISTRIBUTION SUMMARY'!$A$154:$N$289,H$3,FALSE)</f>
        <v>533834</v>
      </c>
      <c r="I46" s="59">
        <f>VLOOKUP($A46,'[3]DISTRIBUTION SUMMARY'!$A$154:$N$289,I$3,FALSE)</f>
        <v>306519</v>
      </c>
      <c r="J46" s="59">
        <f>VLOOKUP($A46,'[3]DISTRIBUTION SUMMARY'!$A$154:$N$289,J$3,FALSE)</f>
        <v>608285</v>
      </c>
      <c r="K46" s="59">
        <f>VLOOKUP($A46,'[3]DISTRIBUTION SUMMARY'!$A$154:$N$289,K$3,FALSE)</f>
        <v>260580</v>
      </c>
      <c r="L46" s="59">
        <f>VLOOKUP($A46,'[3]DISTRIBUTION SUMMARY'!$A$154:$N$289,L$3,FALSE)</f>
        <v>18217</v>
      </c>
      <c r="M46" s="59">
        <f>VLOOKUP($A46,'[3]DISTRIBUTION SUMMARY'!$A$154:$N$289,M$3,FALSE)</f>
        <v>75442</v>
      </c>
      <c r="N46" s="59">
        <f>VLOOKUP($A46,'[3]DISTRIBUTION SUMMARY'!$A$154:$N$289,N$3,FALSE)</f>
        <v>65147</v>
      </c>
      <c r="O46" s="17"/>
      <c r="P46" s="59">
        <f>VLOOKUP($A46,'[3]DISTRIBUTION SUMMARY'!$A$154:$BF$289,P$3,FALSE)</f>
        <v>0</v>
      </c>
      <c r="Q46" s="59">
        <f>VLOOKUP($A46,'[3]DISTRIBUTION SUMMARY'!$A$154:$BF$289,Q$3,FALSE)</f>
        <v>35839</v>
      </c>
      <c r="R46" s="59">
        <f>VLOOKUP($A46,'[3]DISTRIBUTION SUMMARY'!$A$154:$BF$289,R$3,FALSE)</f>
        <v>30914</v>
      </c>
      <c r="S46" s="59">
        <f>VLOOKUP($A46,'[3]DISTRIBUTION SUMMARY'!$A$154:$BF$289,S$3,FALSE)</f>
        <v>0</v>
      </c>
      <c r="T46" s="59">
        <f>VLOOKUP($A46,'[3]DISTRIBUTION SUMMARY'!$A$154:$BF$289,T$3,FALSE)</f>
        <v>0</v>
      </c>
      <c r="U46" s="17"/>
      <c r="V46" s="59">
        <f t="shared" si="0"/>
        <v>75442</v>
      </c>
      <c r="W46" s="59">
        <f t="shared" si="1"/>
        <v>65147</v>
      </c>
      <c r="X46" s="63">
        <f t="shared" si="2"/>
        <v>85120</v>
      </c>
      <c r="Y46" s="17"/>
      <c r="Z46" s="62">
        <f t="shared" si="3"/>
        <v>7809111.5780186839</v>
      </c>
      <c r="AA46" s="17"/>
    </row>
    <row r="47" spans="1:27" x14ac:dyDescent="0.2">
      <c r="A47" s="57">
        <v>41</v>
      </c>
      <c r="B47" s="3" t="s">
        <v>95</v>
      </c>
      <c r="C47" s="59">
        <f>VLOOKUP($A47,'[3]DISTRIBUTION SUMMARY'!$A$154:$N$289,C$3,FALSE)</f>
        <v>16479091</v>
      </c>
      <c r="D47" s="59">
        <f>VLOOKUP($A47,'[3]DISTRIBUTION SUMMARY'!$A$154:$N$289,D$3,FALSE)</f>
        <v>5936571.1085265651</v>
      </c>
      <c r="E47" s="59">
        <f>VLOOKUP($A47,'[3]DISTRIBUTION SUMMARY'!$A$154:$N$289,E$3,FALSE)</f>
        <v>322211</v>
      </c>
      <c r="F47" s="59">
        <f>VLOOKUP($A47,'[3]DISTRIBUTION SUMMARY'!$A$154:$N$289,F$3,FALSE)</f>
        <v>341789</v>
      </c>
      <c r="G47" s="59">
        <f>VLOOKUP($A47,'[3]DISTRIBUTION SUMMARY'!$A$154:$N$289,G$3,FALSE)</f>
        <v>158902</v>
      </c>
      <c r="H47" s="59">
        <f>VLOOKUP($A47,'[3]DISTRIBUTION SUMMARY'!$A$154:$N$289,H$3,FALSE)</f>
        <v>3792654</v>
      </c>
      <c r="I47" s="59">
        <f>VLOOKUP($A47,'[3]DISTRIBUTION SUMMARY'!$A$154:$N$289,I$3,FALSE)</f>
        <v>797507</v>
      </c>
      <c r="J47" s="59">
        <f>VLOOKUP($A47,'[3]DISTRIBUTION SUMMARY'!$A$154:$N$289,J$3,FALSE)</f>
        <v>2548424</v>
      </c>
      <c r="K47" s="59">
        <f>VLOOKUP($A47,'[3]DISTRIBUTION SUMMARY'!$A$154:$N$289,K$3,FALSE)</f>
        <v>1094323</v>
      </c>
      <c r="L47" s="59">
        <f>VLOOKUP($A47,'[3]DISTRIBUTION SUMMARY'!$A$154:$N$289,L$3,FALSE)</f>
        <v>77952</v>
      </c>
      <c r="M47" s="59">
        <f>VLOOKUP($A47,'[3]DISTRIBUTION SUMMARY'!$A$154:$N$289,M$3,FALSE)</f>
        <v>50811</v>
      </c>
      <c r="N47" s="59">
        <f>VLOOKUP($A47,'[3]DISTRIBUTION SUMMARY'!$A$154:$N$289,N$3,FALSE)</f>
        <v>57129</v>
      </c>
      <c r="O47" s="17"/>
      <c r="P47" s="59">
        <f>VLOOKUP($A47,'[3]DISTRIBUTION SUMMARY'!$A$154:$BF$289,P$3,FALSE)</f>
        <v>0</v>
      </c>
      <c r="Q47" s="59">
        <f>VLOOKUP($A47,'[3]DISTRIBUTION SUMMARY'!$A$154:$BF$289,Q$3,FALSE)</f>
        <v>120926</v>
      </c>
      <c r="R47" s="59">
        <f>VLOOKUP($A47,'[3]DISTRIBUTION SUMMARY'!$A$154:$BF$289,R$3,FALSE)</f>
        <v>102155</v>
      </c>
      <c r="S47" s="59">
        <f>VLOOKUP($A47,'[3]DISTRIBUTION SUMMARY'!$A$154:$BF$289,S$3,FALSE)</f>
        <v>0</v>
      </c>
      <c r="T47" s="59">
        <f>VLOOKUP($A47,'[3]DISTRIBUTION SUMMARY'!$A$154:$BF$289,T$3,FALSE)</f>
        <v>0</v>
      </c>
      <c r="U47" s="17"/>
      <c r="V47" s="59">
        <f t="shared" si="0"/>
        <v>50811</v>
      </c>
      <c r="W47" s="59">
        <f t="shared" si="1"/>
        <v>57129</v>
      </c>
      <c r="X47" s="63">
        <f t="shared" si="2"/>
        <v>322211</v>
      </c>
      <c r="Y47" s="17"/>
      <c r="Z47" s="62">
        <f t="shared" si="3"/>
        <v>31880445.108526565</v>
      </c>
      <c r="AA47" s="17"/>
    </row>
    <row r="48" spans="1:27" x14ac:dyDescent="0.2">
      <c r="A48" s="57">
        <v>42</v>
      </c>
      <c r="B48" s="3" t="s">
        <v>94</v>
      </c>
      <c r="C48" s="59">
        <f>VLOOKUP($A48,'[3]DISTRIBUTION SUMMARY'!$A$154:$N$289,C$3,FALSE)</f>
        <v>43344747</v>
      </c>
      <c r="D48" s="59">
        <f>VLOOKUP($A48,'[3]DISTRIBUTION SUMMARY'!$A$154:$N$289,D$3,FALSE)</f>
        <v>21059941.645873964</v>
      </c>
      <c r="E48" s="59">
        <f>VLOOKUP($A48,'[3]DISTRIBUTION SUMMARY'!$A$154:$N$289,E$3,FALSE)</f>
        <v>930108</v>
      </c>
      <c r="F48" s="59">
        <f>VLOOKUP($A48,'[3]DISTRIBUTION SUMMARY'!$A$154:$N$289,F$3,FALSE)</f>
        <v>553893</v>
      </c>
      <c r="G48" s="59">
        <f>VLOOKUP($A48,'[3]DISTRIBUTION SUMMARY'!$A$154:$N$289,G$3,FALSE)</f>
        <v>450038</v>
      </c>
      <c r="H48" s="59">
        <f>VLOOKUP($A48,'[3]DISTRIBUTION SUMMARY'!$A$154:$N$289,H$3,FALSE)</f>
        <v>5781263</v>
      </c>
      <c r="I48" s="59">
        <f>VLOOKUP($A48,'[3]DISTRIBUTION SUMMARY'!$A$154:$N$289,I$3,FALSE)</f>
        <v>579857</v>
      </c>
      <c r="J48" s="59">
        <f>VLOOKUP($A48,'[3]DISTRIBUTION SUMMARY'!$A$154:$N$289,J$3,FALSE)</f>
        <v>5980318</v>
      </c>
      <c r="K48" s="59">
        <f>VLOOKUP($A48,'[3]DISTRIBUTION SUMMARY'!$A$154:$N$289,K$3,FALSE)</f>
        <v>2561757</v>
      </c>
      <c r="L48" s="59">
        <f>VLOOKUP($A48,'[3]DISTRIBUTION SUMMARY'!$A$154:$N$289,L$3,FALSE)</f>
        <v>181746</v>
      </c>
      <c r="M48" s="59">
        <f>VLOOKUP($A48,'[3]DISTRIBUTION SUMMARY'!$A$154:$N$289,M$3,FALSE)</f>
        <v>236775</v>
      </c>
      <c r="N48" s="59">
        <f>VLOOKUP($A48,'[3]DISTRIBUTION SUMMARY'!$A$154:$N$289,N$3,FALSE)</f>
        <v>157571</v>
      </c>
      <c r="O48" s="17"/>
      <c r="P48" s="59">
        <f>VLOOKUP($A48,'[3]DISTRIBUTION SUMMARY'!$A$154:$BF$289,P$3,FALSE)</f>
        <v>0</v>
      </c>
      <c r="Q48" s="59">
        <f>VLOOKUP($A48,'[3]DISTRIBUTION SUMMARY'!$A$154:$BF$289,Q$3,FALSE)</f>
        <v>229255</v>
      </c>
      <c r="R48" s="59">
        <f>VLOOKUP($A48,'[3]DISTRIBUTION SUMMARY'!$A$154:$BF$289,R$3,FALSE)</f>
        <v>90749</v>
      </c>
      <c r="S48" s="59">
        <f>VLOOKUP($A48,'[3]DISTRIBUTION SUMMARY'!$A$154:$BF$289,S$3,FALSE)</f>
        <v>0</v>
      </c>
      <c r="T48" s="59">
        <f>VLOOKUP($A48,'[3]DISTRIBUTION SUMMARY'!$A$154:$BF$289,T$3,FALSE)</f>
        <v>0</v>
      </c>
      <c r="U48" s="17"/>
      <c r="V48" s="59">
        <f t="shared" si="0"/>
        <v>236775</v>
      </c>
      <c r="W48" s="59">
        <f t="shared" si="1"/>
        <v>157571</v>
      </c>
      <c r="X48" s="63">
        <f t="shared" si="2"/>
        <v>930108</v>
      </c>
      <c r="Y48" s="17"/>
      <c r="Z48" s="62">
        <f t="shared" si="3"/>
        <v>82138018.645873964</v>
      </c>
      <c r="AA48" s="17"/>
    </row>
    <row r="49" spans="1:27" x14ac:dyDescent="0.2">
      <c r="A49" s="57">
        <v>43</v>
      </c>
      <c r="B49" s="3" t="s">
        <v>93</v>
      </c>
      <c r="C49" s="59">
        <f>VLOOKUP($A49,'[3]DISTRIBUTION SUMMARY'!$A$154:$N$289,C$3,FALSE)</f>
        <v>141076607</v>
      </c>
      <c r="D49" s="59">
        <f>VLOOKUP($A49,'[3]DISTRIBUTION SUMMARY'!$A$154:$N$289,D$3,FALSE)</f>
        <v>62559748.015127167</v>
      </c>
      <c r="E49" s="59">
        <f>VLOOKUP($A49,'[3]DISTRIBUTION SUMMARY'!$A$154:$N$289,E$3,FALSE)</f>
        <v>3019044</v>
      </c>
      <c r="F49" s="59">
        <f>VLOOKUP($A49,'[3]DISTRIBUTION SUMMARY'!$A$154:$N$289,F$3,FALSE)</f>
        <v>2022622</v>
      </c>
      <c r="G49" s="59">
        <f>VLOOKUP($A49,'[3]DISTRIBUTION SUMMARY'!$A$154:$N$289,G$3,FALSE)</f>
        <v>1460782</v>
      </c>
      <c r="H49" s="59">
        <f>VLOOKUP($A49,'[3]DISTRIBUTION SUMMARY'!$A$154:$N$289,H$3,FALSE)</f>
        <v>17782217</v>
      </c>
      <c r="I49" s="59">
        <f>VLOOKUP($A49,'[3]DISTRIBUTION SUMMARY'!$A$154:$N$289,I$3,FALSE)</f>
        <v>4747543</v>
      </c>
      <c r="J49" s="59">
        <f>VLOOKUP($A49,'[3]DISTRIBUTION SUMMARY'!$A$154:$N$289,J$3,FALSE)</f>
        <v>19664379</v>
      </c>
      <c r="K49" s="59">
        <f>VLOOKUP($A49,'[3]DISTRIBUTION SUMMARY'!$A$154:$N$289,K$3,FALSE)</f>
        <v>8427591</v>
      </c>
      <c r="L49" s="59">
        <f>VLOOKUP($A49,'[3]DISTRIBUTION SUMMARY'!$A$154:$N$289,L$3,FALSE)</f>
        <v>589931</v>
      </c>
      <c r="M49" s="59">
        <f>VLOOKUP($A49,'[3]DISTRIBUTION SUMMARY'!$A$154:$N$289,M$3,FALSE)</f>
        <v>2881082</v>
      </c>
      <c r="N49" s="59">
        <f>VLOOKUP($A49,'[3]DISTRIBUTION SUMMARY'!$A$154:$N$289,N$3,FALSE)</f>
        <v>479540</v>
      </c>
      <c r="O49" s="17"/>
      <c r="P49" s="59">
        <f>VLOOKUP($A49,'[3]DISTRIBUTION SUMMARY'!$A$154:$BF$289,P$3,FALSE)</f>
        <v>0</v>
      </c>
      <c r="Q49" s="59">
        <f>VLOOKUP($A49,'[3]DISTRIBUTION SUMMARY'!$A$154:$BF$289,Q$3,FALSE)</f>
        <v>1143004</v>
      </c>
      <c r="R49" s="59">
        <f>VLOOKUP($A49,'[3]DISTRIBUTION SUMMARY'!$A$154:$BF$289,R$3,FALSE)</f>
        <v>649314</v>
      </c>
      <c r="S49" s="59">
        <f>VLOOKUP($A49,'[3]DISTRIBUTION SUMMARY'!$A$154:$BF$289,S$3,FALSE)</f>
        <v>0</v>
      </c>
      <c r="T49" s="59">
        <f>VLOOKUP($A49,'[3]DISTRIBUTION SUMMARY'!$A$154:$BF$289,T$3,FALSE)</f>
        <v>0</v>
      </c>
      <c r="U49" s="17"/>
      <c r="V49" s="59">
        <f t="shared" si="0"/>
        <v>2881082</v>
      </c>
      <c r="W49" s="59">
        <f t="shared" si="1"/>
        <v>479540</v>
      </c>
      <c r="X49" s="63">
        <f t="shared" si="2"/>
        <v>3019044</v>
      </c>
      <c r="Y49" s="17"/>
      <c r="Z49" s="62">
        <f t="shared" si="3"/>
        <v>266503404.01512718</v>
      </c>
      <c r="AA49" s="17"/>
    </row>
    <row r="50" spans="1:27" x14ac:dyDescent="0.2">
      <c r="A50" s="57">
        <v>44</v>
      </c>
      <c r="B50" s="3" t="s">
        <v>92</v>
      </c>
      <c r="C50" s="59">
        <f>VLOOKUP($A50,'[3]DISTRIBUTION SUMMARY'!$A$154:$N$289,C$3,FALSE)</f>
        <v>26351521</v>
      </c>
      <c r="D50" s="59">
        <f>VLOOKUP($A50,'[3]DISTRIBUTION SUMMARY'!$A$154:$N$289,D$3,FALSE)</f>
        <v>8683048.5426605754</v>
      </c>
      <c r="E50" s="59">
        <f>VLOOKUP($A50,'[3]DISTRIBUTION SUMMARY'!$A$154:$N$289,E$3,FALSE)</f>
        <v>558950</v>
      </c>
      <c r="F50" s="59">
        <f>VLOOKUP($A50,'[3]DISTRIBUTION SUMMARY'!$A$154:$N$289,F$3,FALSE)</f>
        <v>624118</v>
      </c>
      <c r="G50" s="59">
        <f>VLOOKUP($A50,'[3]DISTRIBUTION SUMMARY'!$A$154:$N$289,G$3,FALSE)</f>
        <v>275652</v>
      </c>
      <c r="H50" s="59">
        <f>VLOOKUP($A50,'[3]DISTRIBUTION SUMMARY'!$A$154:$N$289,H$3,FALSE)</f>
        <v>2969764</v>
      </c>
      <c r="I50" s="59">
        <f>VLOOKUP($A50,'[3]DISTRIBUTION SUMMARY'!$A$154:$N$289,I$3,FALSE)</f>
        <v>1321051</v>
      </c>
      <c r="J50" s="59">
        <f>VLOOKUP($A50,'[3]DISTRIBUTION SUMMARY'!$A$154:$N$289,J$3,FALSE)</f>
        <v>3744711</v>
      </c>
      <c r="K50" s="59">
        <f>VLOOKUP($A50,'[3]DISTRIBUTION SUMMARY'!$A$154:$N$289,K$3,FALSE)</f>
        <v>1607105</v>
      </c>
      <c r="L50" s="59">
        <f>VLOOKUP($A50,'[3]DISTRIBUTION SUMMARY'!$A$154:$N$289,L$3,FALSE)</f>
        <v>114422</v>
      </c>
      <c r="M50" s="59">
        <f>VLOOKUP($A50,'[3]DISTRIBUTION SUMMARY'!$A$154:$N$289,M$3,FALSE)</f>
        <v>406926</v>
      </c>
      <c r="N50" s="59">
        <f>VLOOKUP($A50,'[3]DISTRIBUTION SUMMARY'!$A$154:$N$289,N$3,FALSE)</f>
        <v>45177</v>
      </c>
      <c r="O50" s="17"/>
      <c r="P50" s="59">
        <f>VLOOKUP($A50,'[3]DISTRIBUTION SUMMARY'!$A$154:$BF$289,P$3,FALSE)</f>
        <v>0</v>
      </c>
      <c r="Q50" s="59">
        <f>VLOOKUP($A50,'[3]DISTRIBUTION SUMMARY'!$A$154:$BF$289,Q$3,FALSE)</f>
        <v>217571</v>
      </c>
      <c r="R50" s="59">
        <f>VLOOKUP($A50,'[3]DISTRIBUTION SUMMARY'!$A$154:$BF$289,R$3,FALSE)</f>
        <v>175333</v>
      </c>
      <c r="S50" s="59">
        <f>VLOOKUP($A50,'[3]DISTRIBUTION SUMMARY'!$A$154:$BF$289,S$3,FALSE)</f>
        <v>0</v>
      </c>
      <c r="T50" s="59">
        <f>VLOOKUP($A50,'[3]DISTRIBUTION SUMMARY'!$A$154:$BF$289,T$3,FALSE)</f>
        <v>0</v>
      </c>
      <c r="U50" s="17"/>
      <c r="V50" s="59">
        <f t="shared" si="0"/>
        <v>406926</v>
      </c>
      <c r="W50" s="59">
        <f t="shared" si="1"/>
        <v>45177</v>
      </c>
      <c r="X50" s="63">
        <f t="shared" si="2"/>
        <v>558950</v>
      </c>
      <c r="Y50" s="17"/>
      <c r="Z50" s="62">
        <f t="shared" si="3"/>
        <v>47095349.542660579</v>
      </c>
      <c r="AA50" s="17"/>
    </row>
    <row r="51" spans="1:27" x14ac:dyDescent="0.2">
      <c r="A51" s="57">
        <v>45</v>
      </c>
      <c r="B51" s="3" t="s">
        <v>91</v>
      </c>
      <c r="C51" s="59">
        <f>VLOOKUP($A51,'[3]DISTRIBUTION SUMMARY'!$A$154:$N$289,C$3,FALSE)</f>
        <v>334781</v>
      </c>
      <c r="D51" s="59">
        <f>VLOOKUP($A51,'[3]DISTRIBUTION SUMMARY'!$A$154:$N$289,D$3,FALSE)</f>
        <v>240538.58360685516</v>
      </c>
      <c r="E51" s="59">
        <f>VLOOKUP($A51,'[3]DISTRIBUTION SUMMARY'!$A$154:$N$289,E$3,FALSE)</f>
        <v>3725</v>
      </c>
      <c r="F51" s="59">
        <f>VLOOKUP($A51,'[3]DISTRIBUTION SUMMARY'!$A$154:$N$289,F$3,FALSE)</f>
        <v>32095</v>
      </c>
      <c r="G51" s="59">
        <f>VLOOKUP($A51,'[3]DISTRIBUTION SUMMARY'!$A$154:$N$289,G$3,FALSE)</f>
        <v>1872</v>
      </c>
      <c r="H51" s="59">
        <f>VLOOKUP($A51,'[3]DISTRIBUTION SUMMARY'!$A$154:$N$289,H$3,FALSE)</f>
        <v>15216</v>
      </c>
      <c r="I51" s="59">
        <f>VLOOKUP($A51,'[3]DISTRIBUTION SUMMARY'!$A$154:$N$289,I$3,FALSE)</f>
        <v>7625</v>
      </c>
      <c r="J51" s="59">
        <f>VLOOKUP($A51,'[3]DISTRIBUTION SUMMARY'!$A$154:$N$289,J$3,FALSE)</f>
        <v>46514</v>
      </c>
      <c r="K51" s="59">
        <f>VLOOKUP($A51,'[3]DISTRIBUTION SUMMARY'!$A$154:$N$289,K$3,FALSE)</f>
        <v>19964</v>
      </c>
      <c r="L51" s="59">
        <f>VLOOKUP($A51,'[3]DISTRIBUTION SUMMARY'!$A$154:$N$289,L$3,FALSE)</f>
        <v>1421</v>
      </c>
      <c r="M51" s="59">
        <f>VLOOKUP($A51,'[3]DISTRIBUTION SUMMARY'!$A$154:$N$289,M$3,FALSE)</f>
        <v>0</v>
      </c>
      <c r="N51" s="59">
        <f>VLOOKUP($A51,'[3]DISTRIBUTION SUMMARY'!$A$154:$N$289,N$3,FALSE)</f>
        <v>1744</v>
      </c>
      <c r="O51" s="17"/>
      <c r="P51" s="59">
        <f>VLOOKUP($A51,'[3]DISTRIBUTION SUMMARY'!$A$154:$BF$289,P$3,FALSE)</f>
        <v>0</v>
      </c>
      <c r="Q51" s="59">
        <f>VLOOKUP($A51,'[3]DISTRIBUTION SUMMARY'!$A$154:$BF$289,Q$3,FALSE)</f>
        <v>711</v>
      </c>
      <c r="R51" s="59">
        <f>VLOOKUP($A51,'[3]DISTRIBUTION SUMMARY'!$A$154:$BF$289,R$3,FALSE)</f>
        <v>1436</v>
      </c>
      <c r="S51" s="59">
        <f>VLOOKUP($A51,'[3]DISTRIBUTION SUMMARY'!$A$154:$BF$289,S$3,FALSE)</f>
        <v>0</v>
      </c>
      <c r="T51" s="59">
        <f>VLOOKUP($A51,'[3]DISTRIBUTION SUMMARY'!$A$154:$BF$289,T$3,FALSE)</f>
        <v>0</v>
      </c>
      <c r="U51" s="17"/>
      <c r="V51" s="59">
        <f t="shared" si="0"/>
        <v>0</v>
      </c>
      <c r="W51" s="59">
        <f t="shared" si="1"/>
        <v>1744</v>
      </c>
      <c r="X51" s="63">
        <f t="shared" si="2"/>
        <v>3725</v>
      </c>
      <c r="Y51" s="17"/>
      <c r="Z51" s="62">
        <f t="shared" si="3"/>
        <v>707642.58360685513</v>
      </c>
      <c r="AA51" s="17"/>
    </row>
    <row r="52" spans="1:27" x14ac:dyDescent="0.2">
      <c r="A52" s="57">
        <v>46</v>
      </c>
      <c r="B52" s="3" t="s">
        <v>90</v>
      </c>
      <c r="C52" s="59">
        <f>VLOOKUP($A52,'[3]DISTRIBUTION SUMMARY'!$A$154:$N$289,C$3,FALSE)</f>
        <v>17105103</v>
      </c>
      <c r="D52" s="59">
        <f>VLOOKUP($A52,'[3]DISTRIBUTION SUMMARY'!$A$154:$N$289,D$3,FALSE)</f>
        <v>6713392.435912638</v>
      </c>
      <c r="E52" s="59">
        <f>VLOOKUP($A52,'[3]DISTRIBUTION SUMMARY'!$A$154:$N$289,E$3,FALSE)</f>
        <v>349543</v>
      </c>
      <c r="F52" s="59">
        <f>VLOOKUP($A52,'[3]DISTRIBUTION SUMMARY'!$A$154:$N$289,F$3,FALSE)</f>
        <v>243935</v>
      </c>
      <c r="G52" s="59">
        <f>VLOOKUP($A52,'[3]DISTRIBUTION SUMMARY'!$A$154:$N$289,G$3,FALSE)</f>
        <v>169128</v>
      </c>
      <c r="H52" s="59">
        <f>VLOOKUP($A52,'[3]DISTRIBUTION SUMMARY'!$A$154:$N$289,H$3,FALSE)</f>
        <v>1788858</v>
      </c>
      <c r="I52" s="59">
        <f>VLOOKUP($A52,'[3]DISTRIBUTION SUMMARY'!$A$154:$N$289,I$3,FALSE)</f>
        <v>393549</v>
      </c>
      <c r="J52" s="59">
        <f>VLOOKUP($A52,'[3]DISTRIBUTION SUMMARY'!$A$154:$N$289,J$3,FALSE)</f>
        <v>2214931</v>
      </c>
      <c r="K52" s="59">
        <f>VLOOKUP($A52,'[3]DISTRIBUTION SUMMARY'!$A$154:$N$289,K$3,FALSE)</f>
        <v>949721</v>
      </c>
      <c r="L52" s="59">
        <f>VLOOKUP($A52,'[3]DISTRIBUTION SUMMARY'!$A$154:$N$289,L$3,FALSE)</f>
        <v>68302</v>
      </c>
      <c r="M52" s="59">
        <f>VLOOKUP($A52,'[3]DISTRIBUTION SUMMARY'!$A$154:$N$289,M$3,FALSE)</f>
        <v>38982</v>
      </c>
      <c r="N52" s="59">
        <f>VLOOKUP($A52,'[3]DISTRIBUTION SUMMARY'!$A$154:$N$289,N$3,FALSE)</f>
        <v>18422</v>
      </c>
      <c r="O52" s="17"/>
      <c r="P52" s="59">
        <f>VLOOKUP($A52,'[3]DISTRIBUTION SUMMARY'!$A$154:$BF$289,P$3,FALSE)</f>
        <v>0</v>
      </c>
      <c r="Q52" s="59">
        <f>VLOOKUP($A52,'[3]DISTRIBUTION SUMMARY'!$A$154:$BF$289,Q$3,FALSE)</f>
        <v>122310</v>
      </c>
      <c r="R52" s="59">
        <f>VLOOKUP($A52,'[3]DISTRIBUTION SUMMARY'!$A$154:$BF$289,R$3,FALSE)</f>
        <v>58576</v>
      </c>
      <c r="S52" s="59">
        <f>VLOOKUP($A52,'[3]DISTRIBUTION SUMMARY'!$A$154:$BF$289,S$3,FALSE)</f>
        <v>0</v>
      </c>
      <c r="T52" s="59">
        <f>VLOOKUP($A52,'[3]DISTRIBUTION SUMMARY'!$A$154:$BF$289,T$3,FALSE)</f>
        <v>0</v>
      </c>
      <c r="U52" s="17"/>
      <c r="V52" s="59">
        <f t="shared" si="0"/>
        <v>38982</v>
      </c>
      <c r="W52" s="59">
        <f t="shared" si="1"/>
        <v>18422</v>
      </c>
      <c r="X52" s="63">
        <f t="shared" si="2"/>
        <v>349543</v>
      </c>
      <c r="Y52" s="17"/>
      <c r="Z52" s="62">
        <f t="shared" si="3"/>
        <v>30234752.435912639</v>
      </c>
      <c r="AA52" s="17"/>
    </row>
    <row r="53" spans="1:27" x14ac:dyDescent="0.2">
      <c r="A53" s="57">
        <v>47</v>
      </c>
      <c r="B53" s="3" t="s">
        <v>89</v>
      </c>
      <c r="C53" s="59">
        <f>VLOOKUP($A53,'[3]DISTRIBUTION SUMMARY'!$A$154:$N$289,C$3,FALSE)</f>
        <v>22769352</v>
      </c>
      <c r="D53" s="59">
        <f>VLOOKUP($A53,'[3]DISTRIBUTION SUMMARY'!$A$154:$N$289,D$3,FALSE)</f>
        <v>13192161.171421867</v>
      </c>
      <c r="E53" s="59">
        <f>VLOOKUP($A53,'[3]DISTRIBUTION SUMMARY'!$A$154:$N$289,E$3,FALSE)</f>
        <v>471142</v>
      </c>
      <c r="F53" s="59">
        <f>VLOOKUP($A53,'[3]DISTRIBUTION SUMMARY'!$A$154:$N$289,F$3,FALSE)</f>
        <v>157822</v>
      </c>
      <c r="G53" s="59">
        <f>VLOOKUP($A53,'[3]DISTRIBUTION SUMMARY'!$A$154:$N$289,G$3,FALSE)</f>
        <v>232349</v>
      </c>
      <c r="H53" s="59">
        <f>VLOOKUP($A53,'[3]DISTRIBUTION SUMMARY'!$A$154:$N$289,H$3,FALSE)</f>
        <v>2906553</v>
      </c>
      <c r="I53" s="59">
        <f>VLOOKUP($A53,'[3]DISTRIBUTION SUMMARY'!$A$154:$N$289,I$3,FALSE)</f>
        <v>504153</v>
      </c>
      <c r="J53" s="59">
        <f>VLOOKUP($A53,'[3]DISTRIBUTION SUMMARY'!$A$154:$N$289,J$3,FALSE)</f>
        <v>3038071</v>
      </c>
      <c r="K53" s="59">
        <f>VLOOKUP($A53,'[3]DISTRIBUTION SUMMARY'!$A$154:$N$289,K$3,FALSE)</f>
        <v>1302031</v>
      </c>
      <c r="L53" s="59">
        <f>VLOOKUP($A53,'[3]DISTRIBUTION SUMMARY'!$A$154:$N$289,L$3,FALSE)</f>
        <v>92063</v>
      </c>
      <c r="M53" s="59">
        <f>VLOOKUP($A53,'[3]DISTRIBUTION SUMMARY'!$A$154:$N$289,M$3,FALSE)</f>
        <v>257839</v>
      </c>
      <c r="N53" s="59">
        <f>VLOOKUP($A53,'[3]DISTRIBUTION SUMMARY'!$A$154:$N$289,N$3,FALSE)</f>
        <v>13330</v>
      </c>
      <c r="O53" s="17"/>
      <c r="P53" s="59">
        <f>VLOOKUP($A53,'[3]DISTRIBUTION SUMMARY'!$A$154:$BF$289,P$3,FALSE)</f>
        <v>0</v>
      </c>
      <c r="Q53" s="59">
        <f>VLOOKUP($A53,'[3]DISTRIBUTION SUMMARY'!$A$154:$BF$289,Q$3,FALSE)</f>
        <v>135958</v>
      </c>
      <c r="R53" s="59">
        <f>VLOOKUP($A53,'[3]DISTRIBUTION SUMMARY'!$A$154:$BF$289,R$3,FALSE)</f>
        <v>70267</v>
      </c>
      <c r="S53" s="59">
        <f>VLOOKUP($A53,'[3]DISTRIBUTION SUMMARY'!$A$154:$BF$289,S$3,FALSE)</f>
        <v>0</v>
      </c>
      <c r="T53" s="59">
        <f>VLOOKUP($A53,'[3]DISTRIBUTION SUMMARY'!$A$154:$BF$289,T$3,FALSE)</f>
        <v>0</v>
      </c>
      <c r="U53" s="17"/>
      <c r="V53" s="59">
        <f t="shared" si="0"/>
        <v>257839</v>
      </c>
      <c r="W53" s="59">
        <f t="shared" si="1"/>
        <v>13330</v>
      </c>
      <c r="X53" s="63">
        <f t="shared" si="2"/>
        <v>471142</v>
      </c>
      <c r="Y53" s="17"/>
      <c r="Z53" s="62">
        <f t="shared" si="3"/>
        <v>45143091.171421871</v>
      </c>
      <c r="AA53" s="17"/>
    </row>
    <row r="54" spans="1:27" x14ac:dyDescent="0.2">
      <c r="A54" s="57">
        <v>48</v>
      </c>
      <c r="B54" s="3" t="s">
        <v>88</v>
      </c>
      <c r="C54" s="59">
        <f>VLOOKUP($A54,'[3]DISTRIBUTION SUMMARY'!$A$154:$N$289,C$3,FALSE)</f>
        <v>14309918</v>
      </c>
      <c r="D54" s="59">
        <f>VLOOKUP($A54,'[3]DISTRIBUTION SUMMARY'!$A$154:$N$289,D$3,FALSE)</f>
        <v>5565905.0944438698</v>
      </c>
      <c r="E54" s="59">
        <f>VLOOKUP($A54,'[3]DISTRIBUTION SUMMARY'!$A$154:$N$289,E$3,FALSE)</f>
        <v>285797</v>
      </c>
      <c r="F54" s="59">
        <f>VLOOKUP($A54,'[3]DISTRIBUTION SUMMARY'!$A$154:$N$289,F$3,FALSE)</f>
        <v>167537</v>
      </c>
      <c r="G54" s="59">
        <f>VLOOKUP($A54,'[3]DISTRIBUTION SUMMARY'!$A$154:$N$289,G$3,FALSE)</f>
        <v>140944</v>
      </c>
      <c r="H54" s="59">
        <f>VLOOKUP($A54,'[3]DISTRIBUTION SUMMARY'!$A$154:$N$289,H$3,FALSE)</f>
        <v>1412098</v>
      </c>
      <c r="I54" s="59">
        <f>VLOOKUP($A54,'[3]DISTRIBUTION SUMMARY'!$A$154:$N$289,I$3,FALSE)</f>
        <v>313799</v>
      </c>
      <c r="J54" s="59">
        <f>VLOOKUP($A54,'[3]DISTRIBUTION SUMMARY'!$A$154:$N$289,J$3,FALSE)</f>
        <v>1789721</v>
      </c>
      <c r="K54" s="59">
        <f>VLOOKUP($A54,'[3]DISTRIBUTION SUMMARY'!$A$154:$N$289,K$3,FALSE)</f>
        <v>768543</v>
      </c>
      <c r="L54" s="59">
        <f>VLOOKUP($A54,'[3]DISTRIBUTION SUMMARY'!$A$154:$N$289,L$3,FALSE)</f>
        <v>53186</v>
      </c>
      <c r="M54" s="59">
        <f>VLOOKUP($A54,'[3]DISTRIBUTION SUMMARY'!$A$154:$N$289,M$3,FALSE)</f>
        <v>42475</v>
      </c>
      <c r="N54" s="59">
        <f>VLOOKUP($A54,'[3]DISTRIBUTION SUMMARY'!$A$154:$N$289,N$3,FALSE)</f>
        <v>0</v>
      </c>
      <c r="O54" s="17"/>
      <c r="P54" s="59">
        <f>VLOOKUP($A54,'[3]DISTRIBUTION SUMMARY'!$A$154:$BF$289,P$3,FALSE)</f>
        <v>0</v>
      </c>
      <c r="Q54" s="59">
        <f>VLOOKUP($A54,'[3]DISTRIBUTION SUMMARY'!$A$154:$BF$289,Q$3,FALSE)</f>
        <v>111929</v>
      </c>
      <c r="R54" s="59">
        <f>VLOOKUP($A54,'[3]DISTRIBUTION SUMMARY'!$A$154:$BF$289,R$3,FALSE)</f>
        <v>49749</v>
      </c>
      <c r="S54" s="59">
        <f>VLOOKUP($A54,'[3]DISTRIBUTION SUMMARY'!$A$154:$BF$289,S$3,FALSE)</f>
        <v>0</v>
      </c>
      <c r="T54" s="59">
        <f>VLOOKUP($A54,'[3]DISTRIBUTION SUMMARY'!$A$154:$BF$289,T$3,FALSE)</f>
        <v>0</v>
      </c>
      <c r="U54" s="17"/>
      <c r="V54" s="59">
        <f t="shared" si="0"/>
        <v>42475</v>
      </c>
      <c r="W54" s="59">
        <f t="shared" si="1"/>
        <v>0</v>
      </c>
      <c r="X54" s="63">
        <f t="shared" si="2"/>
        <v>285797</v>
      </c>
      <c r="Y54" s="17"/>
      <c r="Z54" s="62">
        <f t="shared" si="3"/>
        <v>25011601.094443869</v>
      </c>
      <c r="AA54" s="17"/>
    </row>
    <row r="55" spans="1:27" x14ac:dyDescent="0.2">
      <c r="A55" s="57">
        <v>49</v>
      </c>
      <c r="B55" s="3" t="s">
        <v>87</v>
      </c>
      <c r="C55" s="59">
        <f>VLOOKUP($A55,'[3]DISTRIBUTION SUMMARY'!$A$154:$N$289,C$3,FALSE)</f>
        <v>3036768</v>
      </c>
      <c r="D55" s="59">
        <f>VLOOKUP($A55,'[3]DISTRIBUTION SUMMARY'!$A$154:$N$289,D$3,FALSE)</f>
        <v>1061721.5350187828</v>
      </c>
      <c r="E55" s="59">
        <f>VLOOKUP($A55,'[3]DISTRIBUTION SUMMARY'!$A$154:$N$289,E$3,FALSE)</f>
        <v>51370</v>
      </c>
      <c r="F55" s="59">
        <f>VLOOKUP($A55,'[3]DISTRIBUTION SUMMARY'!$A$154:$N$289,F$3,FALSE)</f>
        <v>141486</v>
      </c>
      <c r="G55" s="59">
        <f>VLOOKUP($A55,'[3]DISTRIBUTION SUMMARY'!$A$154:$N$289,G$3,FALSE)</f>
        <v>24378</v>
      </c>
      <c r="H55" s="59">
        <f>VLOOKUP($A55,'[3]DISTRIBUTION SUMMARY'!$A$154:$N$289,H$3,FALSE)</f>
        <v>494246</v>
      </c>
      <c r="I55" s="59">
        <f>VLOOKUP($A55,'[3]DISTRIBUTION SUMMARY'!$A$154:$N$289,I$3,FALSE)</f>
        <v>104681</v>
      </c>
      <c r="J55" s="59">
        <f>VLOOKUP($A55,'[3]DISTRIBUTION SUMMARY'!$A$154:$N$289,J$3,FALSE)</f>
        <v>411075</v>
      </c>
      <c r="K55" s="59">
        <f>VLOOKUP($A55,'[3]DISTRIBUTION SUMMARY'!$A$154:$N$289,K$3,FALSE)</f>
        <v>176380</v>
      </c>
      <c r="L55" s="59">
        <f>VLOOKUP($A55,'[3]DISTRIBUTION SUMMARY'!$A$154:$N$289,L$3,FALSE)</f>
        <v>12428</v>
      </c>
      <c r="M55" s="59">
        <f>VLOOKUP($A55,'[3]DISTRIBUTION SUMMARY'!$A$154:$N$289,M$3,FALSE)</f>
        <v>7570</v>
      </c>
      <c r="N55" s="59">
        <f>VLOOKUP($A55,'[3]DISTRIBUTION SUMMARY'!$A$154:$N$289,N$3,FALSE)</f>
        <v>0</v>
      </c>
      <c r="O55" s="17"/>
      <c r="P55" s="59">
        <f>VLOOKUP($A55,'[3]DISTRIBUTION SUMMARY'!$A$154:$BF$289,P$3,FALSE)</f>
        <v>0</v>
      </c>
      <c r="Q55" s="59">
        <f>VLOOKUP($A55,'[3]DISTRIBUTION SUMMARY'!$A$154:$BF$289,Q$3,FALSE)</f>
        <v>27087</v>
      </c>
      <c r="R55" s="59">
        <f>VLOOKUP($A55,'[3]DISTRIBUTION SUMMARY'!$A$154:$BF$289,R$3,FALSE)</f>
        <v>12629</v>
      </c>
      <c r="S55" s="59">
        <f>VLOOKUP($A55,'[3]DISTRIBUTION SUMMARY'!$A$154:$BF$289,S$3,FALSE)</f>
        <v>0</v>
      </c>
      <c r="T55" s="59">
        <f>VLOOKUP($A55,'[3]DISTRIBUTION SUMMARY'!$A$154:$BF$289,T$3,FALSE)</f>
        <v>0</v>
      </c>
      <c r="U55" s="17"/>
      <c r="V55" s="59">
        <f t="shared" si="0"/>
        <v>7570</v>
      </c>
      <c r="W55" s="59">
        <f t="shared" si="1"/>
        <v>0</v>
      </c>
      <c r="X55" s="63">
        <f t="shared" si="2"/>
        <v>51370</v>
      </c>
      <c r="Y55" s="17"/>
      <c r="Z55" s="62">
        <f t="shared" si="3"/>
        <v>5561819.5350187831</v>
      </c>
      <c r="AA55" s="17"/>
    </row>
    <row r="56" spans="1:27" x14ac:dyDescent="0.2">
      <c r="A56" s="57">
        <v>50</v>
      </c>
      <c r="B56" s="3" t="s">
        <v>86</v>
      </c>
      <c r="C56" s="59">
        <f>VLOOKUP($A56,'[3]DISTRIBUTION SUMMARY'!$A$154:$N$289,C$3,FALSE)</f>
        <v>6911207</v>
      </c>
      <c r="D56" s="59">
        <f>VLOOKUP($A56,'[3]DISTRIBUTION SUMMARY'!$A$154:$N$289,D$3,FALSE)</f>
        <v>2505938.8505271547</v>
      </c>
      <c r="E56" s="59">
        <f>VLOOKUP($A56,'[3]DISTRIBUTION SUMMARY'!$A$154:$N$289,E$3,FALSE)</f>
        <v>139758</v>
      </c>
      <c r="F56" s="59">
        <f>VLOOKUP($A56,'[3]DISTRIBUTION SUMMARY'!$A$154:$N$289,F$3,FALSE)</f>
        <v>135245</v>
      </c>
      <c r="G56" s="59">
        <f>VLOOKUP($A56,'[3]DISTRIBUTION SUMMARY'!$A$154:$N$289,G$3,FALSE)</f>
        <v>68923</v>
      </c>
      <c r="H56" s="59">
        <f>VLOOKUP($A56,'[3]DISTRIBUTION SUMMARY'!$A$154:$N$289,H$3,FALSE)</f>
        <v>949318</v>
      </c>
      <c r="I56" s="59">
        <f>VLOOKUP($A56,'[3]DISTRIBUTION SUMMARY'!$A$154:$N$289,I$3,FALSE)</f>
        <v>150851</v>
      </c>
      <c r="J56" s="59">
        <f>VLOOKUP($A56,'[3]DISTRIBUTION SUMMARY'!$A$154:$N$289,J$3,FALSE)</f>
        <v>938915</v>
      </c>
      <c r="K56" s="59">
        <f>VLOOKUP($A56,'[3]DISTRIBUTION SUMMARY'!$A$154:$N$289,K$3,FALSE)</f>
        <v>403135</v>
      </c>
      <c r="L56" s="59">
        <f>VLOOKUP($A56,'[3]DISTRIBUTION SUMMARY'!$A$154:$N$289,L$3,FALSE)</f>
        <v>28610</v>
      </c>
      <c r="M56" s="59">
        <f>VLOOKUP($A56,'[3]DISTRIBUTION SUMMARY'!$A$154:$N$289,M$3,FALSE)</f>
        <v>23655</v>
      </c>
      <c r="N56" s="59">
        <f>VLOOKUP($A56,'[3]DISTRIBUTION SUMMARY'!$A$154:$N$289,N$3,FALSE)</f>
        <v>17966</v>
      </c>
      <c r="O56" s="17"/>
      <c r="P56" s="59">
        <f>VLOOKUP($A56,'[3]DISTRIBUTION SUMMARY'!$A$154:$BF$289,P$3,FALSE)</f>
        <v>0</v>
      </c>
      <c r="Q56" s="59">
        <f>VLOOKUP($A56,'[3]DISTRIBUTION SUMMARY'!$A$154:$BF$289,Q$3,FALSE)</f>
        <v>30470</v>
      </c>
      <c r="R56" s="59">
        <f>VLOOKUP($A56,'[3]DISTRIBUTION SUMMARY'!$A$154:$BF$289,R$3,FALSE)</f>
        <v>23676</v>
      </c>
      <c r="S56" s="59">
        <f>VLOOKUP($A56,'[3]DISTRIBUTION SUMMARY'!$A$154:$BF$289,S$3,FALSE)</f>
        <v>0</v>
      </c>
      <c r="T56" s="59">
        <f>VLOOKUP($A56,'[3]DISTRIBUTION SUMMARY'!$A$154:$BF$289,T$3,FALSE)</f>
        <v>0</v>
      </c>
      <c r="U56" s="17"/>
      <c r="V56" s="59">
        <f t="shared" si="0"/>
        <v>23655</v>
      </c>
      <c r="W56" s="59">
        <f t="shared" si="1"/>
        <v>17966</v>
      </c>
      <c r="X56" s="63">
        <f t="shared" si="2"/>
        <v>139758</v>
      </c>
      <c r="Y56" s="17"/>
      <c r="Z56" s="62">
        <f t="shared" si="3"/>
        <v>12327667.850527154</v>
      </c>
      <c r="AA56" s="17"/>
    </row>
    <row r="57" spans="1:27" x14ac:dyDescent="0.2">
      <c r="A57" s="57">
        <v>51</v>
      </c>
      <c r="B57" s="3" t="s">
        <v>85</v>
      </c>
      <c r="C57" s="59">
        <f>VLOOKUP($A57,'[3]DISTRIBUTION SUMMARY'!$A$154:$N$289,C$3,FALSE)</f>
        <v>1048006</v>
      </c>
      <c r="D57" s="59">
        <f>VLOOKUP($A57,'[3]DISTRIBUTION SUMMARY'!$A$154:$N$289,D$3,FALSE)</f>
        <v>1427458.4797652715</v>
      </c>
      <c r="E57" s="59">
        <f>VLOOKUP($A57,'[3]DISTRIBUTION SUMMARY'!$A$154:$N$289,E$3,FALSE)</f>
        <v>21597</v>
      </c>
      <c r="F57" s="59">
        <f>VLOOKUP($A57,'[3]DISTRIBUTION SUMMARY'!$A$154:$N$289,F$3,FALSE)</f>
        <v>48430</v>
      </c>
      <c r="G57" s="59">
        <f>VLOOKUP($A57,'[3]DISTRIBUTION SUMMARY'!$A$154:$N$289,G$3,FALSE)</f>
        <v>10450</v>
      </c>
      <c r="H57" s="59">
        <f>VLOOKUP($A57,'[3]DISTRIBUTION SUMMARY'!$A$154:$N$289,H$3,FALSE)</f>
        <v>169606</v>
      </c>
      <c r="I57" s="59">
        <f>VLOOKUP($A57,'[3]DISTRIBUTION SUMMARY'!$A$154:$N$289,I$3,FALSE)</f>
        <v>63703</v>
      </c>
      <c r="J57" s="59">
        <f>VLOOKUP($A57,'[3]DISTRIBUTION SUMMARY'!$A$154:$N$289,J$3,FALSE)</f>
        <v>162975</v>
      </c>
      <c r="K57" s="59">
        <f>VLOOKUP($A57,'[3]DISTRIBUTION SUMMARY'!$A$154:$N$289,K$3,FALSE)</f>
        <v>69932</v>
      </c>
      <c r="L57" s="59">
        <f>VLOOKUP($A57,'[3]DISTRIBUTION SUMMARY'!$A$154:$N$289,L$3,FALSE)</f>
        <v>5024</v>
      </c>
      <c r="M57" s="59">
        <f>VLOOKUP($A57,'[3]DISTRIBUTION SUMMARY'!$A$154:$N$289,M$3,FALSE)</f>
        <v>621</v>
      </c>
      <c r="N57" s="59">
        <f>VLOOKUP($A57,'[3]DISTRIBUTION SUMMARY'!$A$154:$N$289,N$3,FALSE)</f>
        <v>0</v>
      </c>
      <c r="O57" s="17"/>
      <c r="P57" s="59">
        <f>VLOOKUP($A57,'[3]DISTRIBUTION SUMMARY'!$A$154:$BF$289,P$3,FALSE)</f>
        <v>0</v>
      </c>
      <c r="Q57" s="59">
        <f>VLOOKUP($A57,'[3]DISTRIBUTION SUMMARY'!$A$154:$BF$289,Q$3,FALSE)</f>
        <v>7697</v>
      </c>
      <c r="R57" s="59">
        <f>VLOOKUP($A57,'[3]DISTRIBUTION SUMMARY'!$A$154:$BF$289,R$3,FALSE)</f>
        <v>6256</v>
      </c>
      <c r="S57" s="59">
        <f>VLOOKUP($A57,'[3]DISTRIBUTION SUMMARY'!$A$154:$BF$289,S$3,FALSE)</f>
        <v>0</v>
      </c>
      <c r="T57" s="59">
        <f>VLOOKUP($A57,'[3]DISTRIBUTION SUMMARY'!$A$154:$BF$289,T$3,FALSE)</f>
        <v>0</v>
      </c>
      <c r="U57" s="17"/>
      <c r="V57" s="59">
        <f t="shared" si="0"/>
        <v>621</v>
      </c>
      <c r="W57" s="59">
        <f t="shared" si="1"/>
        <v>0</v>
      </c>
      <c r="X57" s="63">
        <f t="shared" si="2"/>
        <v>21597</v>
      </c>
      <c r="Y57" s="17"/>
      <c r="Z57" s="62">
        <f t="shared" si="3"/>
        <v>3041755.4797652718</v>
      </c>
      <c r="AA57" s="17"/>
    </row>
    <row r="58" spans="1:27" x14ac:dyDescent="0.2">
      <c r="A58" s="57">
        <v>52</v>
      </c>
      <c r="B58" s="3" t="s">
        <v>84</v>
      </c>
      <c r="C58" s="59">
        <f>VLOOKUP($A58,'[3]DISTRIBUTION SUMMARY'!$A$154:$N$289,C$3,FALSE)</f>
        <v>12697484</v>
      </c>
      <c r="D58" s="59">
        <f>VLOOKUP($A58,'[3]DISTRIBUTION SUMMARY'!$A$154:$N$289,D$3,FALSE)</f>
        <v>3844674.082240718</v>
      </c>
      <c r="E58" s="59">
        <f>VLOOKUP($A58,'[3]DISTRIBUTION SUMMARY'!$A$154:$N$289,E$3,FALSE)</f>
        <v>253657</v>
      </c>
      <c r="F58" s="59">
        <f>VLOOKUP($A58,'[3]DISTRIBUTION SUMMARY'!$A$154:$N$289,F$3,FALSE)</f>
        <v>627829</v>
      </c>
      <c r="G58" s="59">
        <f>VLOOKUP($A58,'[3]DISTRIBUTION SUMMARY'!$A$154:$N$289,G$3,FALSE)</f>
        <v>122734</v>
      </c>
      <c r="H58" s="59">
        <f>VLOOKUP($A58,'[3]DISTRIBUTION SUMMARY'!$A$154:$N$289,H$3,FALSE)</f>
        <v>1999141</v>
      </c>
      <c r="I58" s="59">
        <f>VLOOKUP($A58,'[3]DISTRIBUTION SUMMARY'!$A$154:$N$289,I$3,FALSE)</f>
        <v>608947</v>
      </c>
      <c r="J58" s="59">
        <f>VLOOKUP($A58,'[3]DISTRIBUTION SUMMARY'!$A$154:$N$289,J$3,FALSE)</f>
        <v>1951936</v>
      </c>
      <c r="K58" s="59">
        <f>VLOOKUP($A58,'[3]DISTRIBUTION SUMMARY'!$A$154:$N$289,K$3,FALSE)</f>
        <v>837893</v>
      </c>
      <c r="L58" s="59">
        <f>VLOOKUP($A58,'[3]DISTRIBUTION SUMMARY'!$A$154:$N$289,L$3,FALSE)</f>
        <v>59007</v>
      </c>
      <c r="M58" s="59">
        <f>VLOOKUP($A58,'[3]DISTRIBUTION SUMMARY'!$A$154:$N$289,M$3,FALSE)</f>
        <v>3577</v>
      </c>
      <c r="N58" s="59">
        <f>VLOOKUP($A58,'[3]DISTRIBUTION SUMMARY'!$A$154:$N$289,N$3,FALSE)</f>
        <v>0</v>
      </c>
      <c r="O58" s="17"/>
      <c r="P58" s="59">
        <f>VLOOKUP($A58,'[3]DISTRIBUTION SUMMARY'!$A$154:$BF$289,P$3,FALSE)</f>
        <v>0</v>
      </c>
      <c r="Q58" s="59">
        <f>VLOOKUP($A58,'[3]DISTRIBUTION SUMMARY'!$A$154:$BF$289,Q$3,FALSE)</f>
        <v>127000</v>
      </c>
      <c r="R58" s="59">
        <f>VLOOKUP($A58,'[3]DISTRIBUTION SUMMARY'!$A$154:$BF$289,R$3,FALSE)</f>
        <v>74657</v>
      </c>
      <c r="S58" s="59">
        <f>VLOOKUP($A58,'[3]DISTRIBUTION SUMMARY'!$A$154:$BF$289,S$3,FALSE)</f>
        <v>0</v>
      </c>
      <c r="T58" s="59">
        <f>VLOOKUP($A58,'[3]DISTRIBUTION SUMMARY'!$A$154:$BF$289,T$3,FALSE)</f>
        <v>0</v>
      </c>
      <c r="U58" s="17"/>
      <c r="V58" s="59">
        <f t="shared" si="0"/>
        <v>3577</v>
      </c>
      <c r="W58" s="59">
        <f t="shared" si="1"/>
        <v>0</v>
      </c>
      <c r="X58" s="63">
        <f t="shared" si="2"/>
        <v>253657</v>
      </c>
      <c r="Y58" s="17"/>
      <c r="Z58" s="62">
        <f t="shared" si="3"/>
        <v>23208536.082240716</v>
      </c>
      <c r="AA58" s="17"/>
    </row>
    <row r="59" spans="1:27" x14ac:dyDescent="0.2">
      <c r="A59" s="57">
        <v>53</v>
      </c>
      <c r="B59" s="3" t="s">
        <v>83</v>
      </c>
      <c r="C59" s="59">
        <f>VLOOKUP($A59,'[3]DISTRIBUTION SUMMARY'!$A$154:$N$289,C$3,FALSE)</f>
        <v>203109906</v>
      </c>
      <c r="D59" s="59">
        <f>VLOOKUP($A59,'[3]DISTRIBUTION SUMMARY'!$A$154:$N$289,D$3,FALSE)</f>
        <v>99920121.955834523</v>
      </c>
      <c r="E59" s="59">
        <f>VLOOKUP($A59,'[3]DISTRIBUTION SUMMARY'!$A$154:$N$289,E$3,FALSE)</f>
        <v>4020030</v>
      </c>
      <c r="F59" s="59">
        <f>VLOOKUP($A59,'[3]DISTRIBUTION SUMMARY'!$A$154:$N$289,F$3,FALSE)</f>
        <v>1496243</v>
      </c>
      <c r="G59" s="59">
        <f>VLOOKUP($A59,'[3]DISTRIBUTION SUMMARY'!$A$154:$N$289,G$3,FALSE)</f>
        <v>2132146</v>
      </c>
      <c r="H59" s="59">
        <f>VLOOKUP($A59,'[3]DISTRIBUTION SUMMARY'!$A$154:$N$289,H$3,FALSE)</f>
        <v>22256610</v>
      </c>
      <c r="I59" s="59">
        <f>VLOOKUP($A59,'[3]DISTRIBUTION SUMMARY'!$A$154:$N$289,I$3,FALSE)</f>
        <v>2244364</v>
      </c>
      <c r="J59" s="59">
        <f>VLOOKUP($A59,'[3]DISTRIBUTION SUMMARY'!$A$154:$N$289,J$3,FALSE)</f>
        <v>26894962</v>
      </c>
      <c r="K59" s="59">
        <f>VLOOKUP($A59,'[3]DISTRIBUTION SUMMARY'!$A$154:$N$289,K$3,FALSE)</f>
        <v>11521069</v>
      </c>
      <c r="L59" s="59">
        <f>VLOOKUP($A59,'[3]DISTRIBUTION SUMMARY'!$A$154:$N$289,L$3,FALSE)</f>
        <v>822933</v>
      </c>
      <c r="M59" s="59">
        <f>VLOOKUP($A59,'[3]DISTRIBUTION SUMMARY'!$A$154:$N$289,M$3,FALSE)</f>
        <v>7025129</v>
      </c>
      <c r="N59" s="59">
        <f>VLOOKUP($A59,'[3]DISTRIBUTION SUMMARY'!$A$154:$N$289,N$3,FALSE)</f>
        <v>679039</v>
      </c>
      <c r="O59" s="17"/>
      <c r="P59" s="59">
        <f>VLOOKUP($A59,'[3]DISTRIBUTION SUMMARY'!$A$154:$BF$289,P$3,FALSE)</f>
        <v>0</v>
      </c>
      <c r="Q59" s="59">
        <f>VLOOKUP($A59,'[3]DISTRIBUTION SUMMARY'!$A$154:$BF$289,Q$3,FALSE)</f>
        <v>987752</v>
      </c>
      <c r="R59" s="59">
        <f>VLOOKUP($A59,'[3]DISTRIBUTION SUMMARY'!$A$154:$BF$289,R$3,FALSE)</f>
        <v>345188</v>
      </c>
      <c r="S59" s="59">
        <f>VLOOKUP($A59,'[3]DISTRIBUTION SUMMARY'!$A$154:$BF$289,S$3,FALSE)</f>
        <v>0</v>
      </c>
      <c r="T59" s="59">
        <f>VLOOKUP($A59,'[3]DISTRIBUTION SUMMARY'!$A$154:$BF$289,T$3,FALSE)</f>
        <v>0</v>
      </c>
      <c r="U59" s="17"/>
      <c r="V59" s="59">
        <f t="shared" si="0"/>
        <v>7025129</v>
      </c>
      <c r="W59" s="59">
        <f t="shared" si="1"/>
        <v>679039</v>
      </c>
      <c r="X59" s="63">
        <f t="shared" si="2"/>
        <v>4020030</v>
      </c>
      <c r="Y59" s="17"/>
      <c r="Z59" s="62">
        <f t="shared" si="3"/>
        <v>383455492.95583451</v>
      </c>
      <c r="AA59" s="17"/>
    </row>
    <row r="60" spans="1:27" x14ac:dyDescent="0.2">
      <c r="A60" s="57">
        <v>54</v>
      </c>
      <c r="B60" s="3" t="s">
        <v>82</v>
      </c>
      <c r="C60" s="59">
        <f>VLOOKUP($A60,'[3]DISTRIBUTION SUMMARY'!$A$154:$N$289,C$3,FALSE)</f>
        <v>11381911</v>
      </c>
      <c r="D60" s="59">
        <f>VLOOKUP($A60,'[3]DISTRIBUTION SUMMARY'!$A$154:$N$289,D$3,FALSE)</f>
        <v>6179081.3198679015</v>
      </c>
      <c r="E60" s="59">
        <f>VLOOKUP($A60,'[3]DISTRIBUTION SUMMARY'!$A$154:$N$289,E$3,FALSE)</f>
        <v>237977</v>
      </c>
      <c r="F60" s="59">
        <f>VLOOKUP($A60,'[3]DISTRIBUTION SUMMARY'!$A$154:$N$289,F$3,FALSE)</f>
        <v>194863</v>
      </c>
      <c r="G60" s="59">
        <f>VLOOKUP($A60,'[3]DISTRIBUTION SUMMARY'!$A$154:$N$289,G$3,FALSE)</f>
        <v>115146</v>
      </c>
      <c r="H60" s="59">
        <f>VLOOKUP($A60,'[3]DISTRIBUTION SUMMARY'!$A$154:$N$289,H$3,FALSE)</f>
        <v>1459259</v>
      </c>
      <c r="I60" s="59">
        <f>VLOOKUP($A60,'[3]DISTRIBUTION SUMMARY'!$A$154:$N$289,I$3,FALSE)</f>
        <v>369797</v>
      </c>
      <c r="J60" s="59">
        <f>VLOOKUP($A60,'[3]DISTRIBUTION SUMMARY'!$A$154:$N$289,J$3,FALSE)</f>
        <v>1563334</v>
      </c>
      <c r="K60" s="59">
        <f>VLOOKUP($A60,'[3]DISTRIBUTION SUMMARY'!$A$154:$N$289,K$3,FALSE)</f>
        <v>670949</v>
      </c>
      <c r="L60" s="59">
        <f>VLOOKUP($A60,'[3]DISTRIBUTION SUMMARY'!$A$154:$N$289,L$3,FALSE)</f>
        <v>46501</v>
      </c>
      <c r="M60" s="59">
        <f>VLOOKUP($A60,'[3]DISTRIBUTION SUMMARY'!$A$154:$N$289,M$3,FALSE)</f>
        <v>77799</v>
      </c>
      <c r="N60" s="59">
        <f>VLOOKUP($A60,'[3]DISTRIBUTION SUMMARY'!$A$154:$N$289,N$3,FALSE)</f>
        <v>48572</v>
      </c>
      <c r="O60" s="17"/>
      <c r="P60" s="59">
        <f>VLOOKUP($A60,'[3]DISTRIBUTION SUMMARY'!$A$154:$BF$289,P$3,FALSE)</f>
        <v>0</v>
      </c>
      <c r="Q60" s="59">
        <f>VLOOKUP($A60,'[3]DISTRIBUTION SUMMARY'!$A$154:$BF$289,Q$3,FALSE)</f>
        <v>57161</v>
      </c>
      <c r="R60" s="59">
        <f>VLOOKUP($A60,'[3]DISTRIBUTION SUMMARY'!$A$154:$BF$289,R$3,FALSE)</f>
        <v>52793</v>
      </c>
      <c r="S60" s="59">
        <f>VLOOKUP($A60,'[3]DISTRIBUTION SUMMARY'!$A$154:$BF$289,S$3,FALSE)</f>
        <v>0</v>
      </c>
      <c r="T60" s="59">
        <f>VLOOKUP($A60,'[3]DISTRIBUTION SUMMARY'!$A$154:$BF$289,T$3,FALSE)</f>
        <v>0</v>
      </c>
      <c r="U60" s="17"/>
      <c r="V60" s="59">
        <f t="shared" si="0"/>
        <v>77799</v>
      </c>
      <c r="W60" s="59">
        <f t="shared" si="1"/>
        <v>48572</v>
      </c>
      <c r="X60" s="63">
        <f t="shared" si="2"/>
        <v>237977</v>
      </c>
      <c r="Y60" s="17"/>
      <c r="Z60" s="62">
        <f t="shared" si="3"/>
        <v>22455143.319867902</v>
      </c>
      <c r="AA60" s="17"/>
    </row>
    <row r="61" spans="1:27" x14ac:dyDescent="0.2">
      <c r="A61" s="57">
        <v>55</v>
      </c>
      <c r="B61" s="3" t="s">
        <v>81</v>
      </c>
      <c r="C61" s="59">
        <f>VLOOKUP($A61,'[3]DISTRIBUTION SUMMARY'!$A$154:$N$289,C$3,FALSE)</f>
        <v>6547537</v>
      </c>
      <c r="D61" s="59">
        <f>VLOOKUP($A61,'[3]DISTRIBUTION SUMMARY'!$A$154:$N$289,D$3,FALSE)</f>
        <v>1879947.0448289867</v>
      </c>
      <c r="E61" s="59">
        <f>VLOOKUP($A61,'[3]DISTRIBUTION SUMMARY'!$A$154:$N$289,E$3,FALSE)</f>
        <v>124629</v>
      </c>
      <c r="F61" s="59">
        <f>VLOOKUP($A61,'[3]DISTRIBUTION SUMMARY'!$A$154:$N$289,F$3,FALSE)</f>
        <v>459228</v>
      </c>
      <c r="G61" s="59">
        <f>VLOOKUP($A61,'[3]DISTRIBUTION SUMMARY'!$A$154:$N$289,G$3,FALSE)</f>
        <v>60303</v>
      </c>
      <c r="H61" s="59">
        <f>VLOOKUP($A61,'[3]DISTRIBUTION SUMMARY'!$A$154:$N$289,H$3,FALSE)</f>
        <v>778136</v>
      </c>
      <c r="I61" s="59">
        <f>VLOOKUP($A61,'[3]DISTRIBUTION SUMMARY'!$A$154:$N$289,I$3,FALSE)</f>
        <v>317748</v>
      </c>
      <c r="J61" s="59">
        <f>VLOOKUP($A61,'[3]DISTRIBUTION SUMMARY'!$A$154:$N$289,J$3,FALSE)</f>
        <v>939329</v>
      </c>
      <c r="K61" s="59">
        <f>VLOOKUP($A61,'[3]DISTRIBUTION SUMMARY'!$A$154:$N$289,K$3,FALSE)</f>
        <v>402404</v>
      </c>
      <c r="L61" s="59">
        <f>VLOOKUP($A61,'[3]DISTRIBUTION SUMMARY'!$A$154:$N$289,L$3,FALSE)</f>
        <v>28992</v>
      </c>
      <c r="M61" s="59">
        <f>VLOOKUP($A61,'[3]DISTRIBUTION SUMMARY'!$A$154:$N$289,M$3,FALSE)</f>
        <v>107829</v>
      </c>
      <c r="N61" s="59">
        <f>VLOOKUP($A61,'[3]DISTRIBUTION SUMMARY'!$A$154:$N$289,N$3,FALSE)</f>
        <v>23515</v>
      </c>
      <c r="O61" s="17"/>
      <c r="P61" s="59">
        <f>VLOOKUP($A61,'[3]DISTRIBUTION SUMMARY'!$A$154:$BF$289,P$3,FALSE)</f>
        <v>0</v>
      </c>
      <c r="Q61" s="59">
        <f>VLOOKUP($A61,'[3]DISTRIBUTION SUMMARY'!$A$154:$BF$289,Q$3,FALSE)</f>
        <v>47602</v>
      </c>
      <c r="R61" s="59">
        <f>VLOOKUP($A61,'[3]DISTRIBUTION SUMMARY'!$A$154:$BF$289,R$3,FALSE)</f>
        <v>37400</v>
      </c>
      <c r="S61" s="59">
        <f>VLOOKUP($A61,'[3]DISTRIBUTION SUMMARY'!$A$154:$BF$289,S$3,FALSE)</f>
        <v>0</v>
      </c>
      <c r="T61" s="59">
        <f>VLOOKUP($A61,'[3]DISTRIBUTION SUMMARY'!$A$154:$BF$289,T$3,FALSE)</f>
        <v>0</v>
      </c>
      <c r="U61" s="17"/>
      <c r="V61" s="59">
        <f t="shared" si="0"/>
        <v>107829</v>
      </c>
      <c r="W61" s="59">
        <f t="shared" si="1"/>
        <v>23515</v>
      </c>
      <c r="X61" s="63">
        <f t="shared" si="2"/>
        <v>124629</v>
      </c>
      <c r="Y61" s="17"/>
      <c r="Z61" s="62">
        <f t="shared" si="3"/>
        <v>11754599.044828987</v>
      </c>
      <c r="AA61" s="17"/>
    </row>
    <row r="62" spans="1:27" x14ac:dyDescent="0.2">
      <c r="A62" s="57">
        <v>56</v>
      </c>
      <c r="B62" s="3" t="s">
        <v>80</v>
      </c>
      <c r="C62" s="59">
        <f>VLOOKUP($A62,'[3]DISTRIBUTION SUMMARY'!$A$154:$N$289,C$3,FALSE)</f>
        <v>4392732</v>
      </c>
      <c r="D62" s="59">
        <f>VLOOKUP($A62,'[3]DISTRIBUTION SUMMARY'!$A$154:$N$289,D$3,FALSE)</f>
        <v>2282159.1026634001</v>
      </c>
      <c r="E62" s="59">
        <f>VLOOKUP($A62,'[3]DISTRIBUTION SUMMARY'!$A$154:$N$289,E$3,FALSE)</f>
        <v>91165</v>
      </c>
      <c r="F62" s="59">
        <f>VLOOKUP($A62,'[3]DISTRIBUTION SUMMARY'!$A$154:$N$289,F$3,FALSE)</f>
        <v>136574</v>
      </c>
      <c r="G62" s="59">
        <f>VLOOKUP($A62,'[3]DISTRIBUTION SUMMARY'!$A$154:$N$289,G$3,FALSE)</f>
        <v>44111</v>
      </c>
      <c r="H62" s="59">
        <f>VLOOKUP($A62,'[3]DISTRIBUTION SUMMARY'!$A$154:$N$289,H$3,FALSE)</f>
        <v>294356</v>
      </c>
      <c r="I62" s="59">
        <f>VLOOKUP($A62,'[3]DISTRIBUTION SUMMARY'!$A$154:$N$289,I$3,FALSE)</f>
        <v>143361</v>
      </c>
      <c r="J62" s="59">
        <f>VLOOKUP($A62,'[3]DISTRIBUTION SUMMARY'!$A$154:$N$289,J$3,FALSE)</f>
        <v>580228</v>
      </c>
      <c r="K62" s="59">
        <f>VLOOKUP($A62,'[3]DISTRIBUTION SUMMARY'!$A$154:$N$289,K$3,FALSE)</f>
        <v>249396</v>
      </c>
      <c r="L62" s="59">
        <f>VLOOKUP($A62,'[3]DISTRIBUTION SUMMARY'!$A$154:$N$289,L$3,FALSE)</f>
        <v>17814</v>
      </c>
      <c r="M62" s="59">
        <f>VLOOKUP($A62,'[3]DISTRIBUTION SUMMARY'!$A$154:$N$289,M$3,FALSE)</f>
        <v>18880</v>
      </c>
      <c r="N62" s="59">
        <f>VLOOKUP($A62,'[3]DISTRIBUTION SUMMARY'!$A$154:$N$289,N$3,FALSE)</f>
        <v>27818</v>
      </c>
      <c r="O62" s="17"/>
      <c r="P62" s="59">
        <f>VLOOKUP($A62,'[3]DISTRIBUTION SUMMARY'!$A$154:$BF$289,P$3,FALSE)</f>
        <v>0</v>
      </c>
      <c r="Q62" s="59">
        <f>VLOOKUP($A62,'[3]DISTRIBUTION SUMMARY'!$A$154:$BF$289,Q$3,FALSE)</f>
        <v>33672</v>
      </c>
      <c r="R62" s="59">
        <f>VLOOKUP($A62,'[3]DISTRIBUTION SUMMARY'!$A$154:$BF$289,R$3,FALSE)</f>
        <v>18897</v>
      </c>
      <c r="S62" s="59">
        <f>VLOOKUP($A62,'[3]DISTRIBUTION SUMMARY'!$A$154:$BF$289,S$3,FALSE)</f>
        <v>0</v>
      </c>
      <c r="T62" s="59">
        <f>VLOOKUP($A62,'[3]DISTRIBUTION SUMMARY'!$A$154:$BF$289,T$3,FALSE)</f>
        <v>0</v>
      </c>
      <c r="U62" s="17"/>
      <c r="V62" s="59">
        <f t="shared" si="0"/>
        <v>18880</v>
      </c>
      <c r="W62" s="59">
        <f t="shared" si="1"/>
        <v>27818</v>
      </c>
      <c r="X62" s="63">
        <f t="shared" si="2"/>
        <v>91165</v>
      </c>
      <c r="Y62" s="17"/>
      <c r="Z62" s="62">
        <f t="shared" si="3"/>
        <v>8331163.1026633997</v>
      </c>
      <c r="AA62" s="17"/>
    </row>
    <row r="63" spans="1:27" x14ac:dyDescent="0.2">
      <c r="A63" s="57">
        <v>57</v>
      </c>
      <c r="B63" s="3" t="s">
        <v>79</v>
      </c>
      <c r="C63" s="59">
        <f>VLOOKUP($A63,'[3]DISTRIBUTION SUMMARY'!$A$154:$N$289,C$3,FALSE)</f>
        <v>2409678</v>
      </c>
      <c r="D63" s="59">
        <f>VLOOKUP($A63,'[3]DISTRIBUTION SUMMARY'!$A$154:$N$289,D$3,FALSE)</f>
        <v>1210579.4289722056</v>
      </c>
      <c r="E63" s="59">
        <f>VLOOKUP($A63,'[3]DISTRIBUTION SUMMARY'!$A$154:$N$289,E$3,FALSE)</f>
        <v>45817</v>
      </c>
      <c r="F63" s="59">
        <f>VLOOKUP($A63,'[3]DISTRIBUTION SUMMARY'!$A$154:$N$289,F$3,FALSE)</f>
        <v>134719</v>
      </c>
      <c r="G63" s="59">
        <f>VLOOKUP($A63,'[3]DISTRIBUTION SUMMARY'!$A$154:$N$289,G$3,FALSE)</f>
        <v>22169</v>
      </c>
      <c r="H63" s="59">
        <f>VLOOKUP($A63,'[3]DISTRIBUTION SUMMARY'!$A$154:$N$289,H$3,FALSE)</f>
        <v>337223</v>
      </c>
      <c r="I63" s="59">
        <f>VLOOKUP($A63,'[3]DISTRIBUTION SUMMARY'!$A$154:$N$289,I$3,FALSE)</f>
        <v>68638</v>
      </c>
      <c r="J63" s="59">
        <f>VLOOKUP($A63,'[3]DISTRIBUTION SUMMARY'!$A$154:$N$289,J$3,FALSE)</f>
        <v>344470</v>
      </c>
      <c r="K63" s="59">
        <f>VLOOKUP($A63,'[3]DISTRIBUTION SUMMARY'!$A$154:$N$289,K$3,FALSE)</f>
        <v>147935</v>
      </c>
      <c r="L63" s="59">
        <f>VLOOKUP($A63,'[3]DISTRIBUTION SUMMARY'!$A$154:$N$289,L$3,FALSE)</f>
        <v>10232</v>
      </c>
      <c r="M63" s="59">
        <f>VLOOKUP($A63,'[3]DISTRIBUTION SUMMARY'!$A$154:$N$289,M$3,FALSE)</f>
        <v>3472</v>
      </c>
      <c r="N63" s="59">
        <f>VLOOKUP($A63,'[3]DISTRIBUTION SUMMARY'!$A$154:$N$289,N$3,FALSE)</f>
        <v>3428</v>
      </c>
      <c r="O63" s="17"/>
      <c r="P63" s="59">
        <f>VLOOKUP($A63,'[3]DISTRIBUTION SUMMARY'!$A$154:$BF$289,P$3,FALSE)</f>
        <v>0</v>
      </c>
      <c r="Q63" s="59">
        <f>VLOOKUP($A63,'[3]DISTRIBUTION SUMMARY'!$A$154:$BF$289,Q$3,FALSE)</f>
        <v>13759</v>
      </c>
      <c r="R63" s="59">
        <f>VLOOKUP($A63,'[3]DISTRIBUTION SUMMARY'!$A$154:$BF$289,R$3,FALSE)</f>
        <v>10424</v>
      </c>
      <c r="S63" s="59">
        <f>VLOOKUP($A63,'[3]DISTRIBUTION SUMMARY'!$A$154:$BF$289,S$3,FALSE)</f>
        <v>0</v>
      </c>
      <c r="T63" s="59">
        <f>VLOOKUP($A63,'[3]DISTRIBUTION SUMMARY'!$A$154:$BF$289,T$3,FALSE)</f>
        <v>0</v>
      </c>
      <c r="U63" s="17"/>
      <c r="V63" s="59">
        <f t="shared" si="0"/>
        <v>3472</v>
      </c>
      <c r="W63" s="59">
        <f t="shared" si="1"/>
        <v>3428</v>
      </c>
      <c r="X63" s="63">
        <f t="shared" si="2"/>
        <v>45817</v>
      </c>
      <c r="Y63" s="17"/>
      <c r="Z63" s="62">
        <f t="shared" si="3"/>
        <v>4762543.4289722051</v>
      </c>
      <c r="AA63" s="17"/>
    </row>
    <row r="64" spans="1:27" x14ac:dyDescent="0.2">
      <c r="A64" s="57">
        <v>58</v>
      </c>
      <c r="B64" s="3" t="s">
        <v>78</v>
      </c>
      <c r="C64" s="59">
        <f>VLOOKUP($A64,'[3]DISTRIBUTION SUMMARY'!$A$154:$N$289,C$3,FALSE)</f>
        <v>12480898</v>
      </c>
      <c r="D64" s="59">
        <f>VLOOKUP($A64,'[3]DISTRIBUTION SUMMARY'!$A$154:$N$289,D$3,FALSE)</f>
        <v>4860062.365499164</v>
      </c>
      <c r="E64" s="59">
        <f>VLOOKUP($A64,'[3]DISTRIBUTION SUMMARY'!$A$154:$N$289,E$3,FALSE)</f>
        <v>248412</v>
      </c>
      <c r="F64" s="59">
        <f>VLOOKUP($A64,'[3]DISTRIBUTION SUMMARY'!$A$154:$N$289,F$3,FALSE)</f>
        <v>543191</v>
      </c>
      <c r="G64" s="59">
        <f>VLOOKUP($A64,'[3]DISTRIBUTION SUMMARY'!$A$154:$N$289,G$3,FALSE)</f>
        <v>120195</v>
      </c>
      <c r="H64" s="59">
        <f>VLOOKUP($A64,'[3]DISTRIBUTION SUMMARY'!$A$154:$N$289,H$3,FALSE)</f>
        <v>1354510</v>
      </c>
      <c r="I64" s="59">
        <f>VLOOKUP($A64,'[3]DISTRIBUTION SUMMARY'!$A$154:$N$289,I$3,FALSE)</f>
        <v>559371</v>
      </c>
      <c r="J64" s="59">
        <f>VLOOKUP($A64,'[3]DISTRIBUTION SUMMARY'!$A$154:$N$289,J$3,FALSE)</f>
        <v>1719719</v>
      </c>
      <c r="K64" s="59">
        <f>VLOOKUP($A64,'[3]DISTRIBUTION SUMMARY'!$A$154:$N$289,K$3,FALSE)</f>
        <v>737353</v>
      </c>
      <c r="L64" s="59">
        <f>VLOOKUP($A64,'[3]DISTRIBUTION SUMMARY'!$A$154:$N$289,L$3,FALSE)</f>
        <v>53163</v>
      </c>
      <c r="M64" s="59">
        <f>VLOOKUP($A64,'[3]DISTRIBUTION SUMMARY'!$A$154:$N$289,M$3,FALSE)</f>
        <v>42222</v>
      </c>
      <c r="N64" s="59">
        <f>VLOOKUP($A64,'[3]DISTRIBUTION SUMMARY'!$A$154:$N$289,N$3,FALSE)</f>
        <v>0</v>
      </c>
      <c r="O64" s="17"/>
      <c r="P64" s="59">
        <f>VLOOKUP($A64,'[3]DISTRIBUTION SUMMARY'!$A$154:$BF$289,P$3,FALSE)</f>
        <v>0</v>
      </c>
      <c r="Q64" s="59">
        <f>VLOOKUP($A64,'[3]DISTRIBUTION SUMMARY'!$A$154:$BF$289,Q$3,FALSE)</f>
        <v>66167</v>
      </c>
      <c r="R64" s="59">
        <f>VLOOKUP($A64,'[3]DISTRIBUTION SUMMARY'!$A$154:$BF$289,R$3,FALSE)</f>
        <v>68996</v>
      </c>
      <c r="S64" s="59">
        <f>VLOOKUP($A64,'[3]DISTRIBUTION SUMMARY'!$A$154:$BF$289,S$3,FALSE)</f>
        <v>0</v>
      </c>
      <c r="T64" s="59">
        <f>VLOOKUP($A64,'[3]DISTRIBUTION SUMMARY'!$A$154:$BF$289,T$3,FALSE)</f>
        <v>0</v>
      </c>
      <c r="U64" s="17"/>
      <c r="V64" s="59">
        <f t="shared" si="0"/>
        <v>42222</v>
      </c>
      <c r="W64" s="59">
        <f t="shared" si="1"/>
        <v>0</v>
      </c>
      <c r="X64" s="63">
        <f t="shared" si="2"/>
        <v>248412</v>
      </c>
      <c r="Y64" s="17"/>
      <c r="Z64" s="62">
        <f t="shared" si="3"/>
        <v>22854259.365499165</v>
      </c>
      <c r="AA64" s="17"/>
    </row>
    <row r="65" spans="1:27" x14ac:dyDescent="0.2">
      <c r="A65" s="57">
        <v>59</v>
      </c>
      <c r="B65" s="3" t="s">
        <v>77</v>
      </c>
      <c r="C65" s="59">
        <f>VLOOKUP($A65,'[3]DISTRIBUTION SUMMARY'!$A$154:$N$289,C$3,FALSE)</f>
        <v>2277356</v>
      </c>
      <c r="D65" s="59">
        <f>VLOOKUP($A65,'[3]DISTRIBUTION SUMMARY'!$A$154:$N$289,D$3,FALSE)</f>
        <v>1444217.3155083722</v>
      </c>
      <c r="E65" s="59">
        <f>VLOOKUP($A65,'[3]DISTRIBUTION SUMMARY'!$A$154:$N$289,E$3,FALSE)</f>
        <v>45425</v>
      </c>
      <c r="F65" s="59">
        <f>VLOOKUP($A65,'[3]DISTRIBUTION SUMMARY'!$A$154:$N$289,F$3,FALSE)</f>
        <v>115812</v>
      </c>
      <c r="G65" s="59">
        <f>VLOOKUP($A65,'[3]DISTRIBUTION SUMMARY'!$A$154:$N$289,G$3,FALSE)</f>
        <v>22402</v>
      </c>
      <c r="H65" s="59">
        <f>VLOOKUP($A65,'[3]DISTRIBUTION SUMMARY'!$A$154:$N$289,H$3,FALSE)</f>
        <v>381251</v>
      </c>
      <c r="I65" s="59">
        <f>VLOOKUP($A65,'[3]DISTRIBUTION SUMMARY'!$A$154:$N$289,I$3,FALSE)</f>
        <v>101019</v>
      </c>
      <c r="J65" s="59">
        <f>VLOOKUP($A65,'[3]DISTRIBUTION SUMMARY'!$A$154:$N$289,J$3,FALSE)</f>
        <v>346592</v>
      </c>
      <c r="K65" s="59">
        <f>VLOOKUP($A65,'[3]DISTRIBUTION SUMMARY'!$A$154:$N$289,K$3,FALSE)</f>
        <v>148781</v>
      </c>
      <c r="L65" s="59">
        <f>VLOOKUP($A65,'[3]DISTRIBUTION SUMMARY'!$A$154:$N$289,L$3,FALSE)</f>
        <v>10567</v>
      </c>
      <c r="M65" s="59">
        <f>VLOOKUP($A65,'[3]DISTRIBUTION SUMMARY'!$A$154:$N$289,M$3,FALSE)</f>
        <v>12604</v>
      </c>
      <c r="N65" s="59">
        <f>VLOOKUP($A65,'[3]DISTRIBUTION SUMMARY'!$A$154:$N$289,N$3,FALSE)</f>
        <v>0</v>
      </c>
      <c r="O65" s="17"/>
      <c r="P65" s="59">
        <f>VLOOKUP($A65,'[3]DISTRIBUTION SUMMARY'!$A$154:$BF$289,P$3,FALSE)</f>
        <v>0</v>
      </c>
      <c r="Q65" s="59">
        <f>VLOOKUP($A65,'[3]DISTRIBUTION SUMMARY'!$A$154:$BF$289,Q$3,FALSE)</f>
        <v>15611</v>
      </c>
      <c r="R65" s="59">
        <f>VLOOKUP($A65,'[3]DISTRIBUTION SUMMARY'!$A$154:$BF$289,R$3,FALSE)</f>
        <v>11469</v>
      </c>
      <c r="S65" s="59">
        <f>VLOOKUP($A65,'[3]DISTRIBUTION SUMMARY'!$A$154:$BF$289,S$3,FALSE)</f>
        <v>0</v>
      </c>
      <c r="T65" s="59">
        <f>VLOOKUP($A65,'[3]DISTRIBUTION SUMMARY'!$A$154:$BF$289,T$3,FALSE)</f>
        <v>0</v>
      </c>
      <c r="U65" s="17"/>
      <c r="V65" s="59">
        <f t="shared" si="0"/>
        <v>12604</v>
      </c>
      <c r="W65" s="59">
        <f t="shared" si="1"/>
        <v>0</v>
      </c>
      <c r="X65" s="63">
        <f t="shared" si="2"/>
        <v>45425</v>
      </c>
      <c r="Y65" s="17"/>
      <c r="Z65" s="62">
        <f t="shared" si="3"/>
        <v>4933106.3155083722</v>
      </c>
      <c r="AA65" s="17"/>
    </row>
    <row r="66" spans="1:27" x14ac:dyDescent="0.2">
      <c r="A66" s="57">
        <v>60</v>
      </c>
      <c r="B66" s="3" t="s">
        <v>76</v>
      </c>
      <c r="C66" s="59">
        <f>VLOOKUP($A66,'[3]DISTRIBUTION SUMMARY'!$A$154:$N$289,C$3,FALSE)</f>
        <v>28975915</v>
      </c>
      <c r="D66" s="59">
        <f>VLOOKUP($A66,'[3]DISTRIBUTION SUMMARY'!$A$154:$N$289,D$3,FALSE)</f>
        <v>12928948.868868465</v>
      </c>
      <c r="E66" s="59">
        <f>VLOOKUP($A66,'[3]DISTRIBUTION SUMMARY'!$A$154:$N$289,E$3,FALSE)</f>
        <v>618835</v>
      </c>
      <c r="F66" s="59">
        <f>VLOOKUP($A66,'[3]DISTRIBUTION SUMMARY'!$A$154:$N$289,F$3,FALSE)</f>
        <v>760084</v>
      </c>
      <c r="G66" s="59">
        <f>VLOOKUP($A66,'[3]DISTRIBUTION SUMMARY'!$A$154:$N$289,G$3,FALSE)</f>
        <v>299427</v>
      </c>
      <c r="H66" s="59">
        <f>VLOOKUP($A66,'[3]DISTRIBUTION SUMMARY'!$A$154:$N$289,H$3,FALSE)</f>
        <v>3397346</v>
      </c>
      <c r="I66" s="59">
        <f>VLOOKUP($A66,'[3]DISTRIBUTION SUMMARY'!$A$154:$N$289,I$3,FALSE)</f>
        <v>742810</v>
      </c>
      <c r="J66" s="59">
        <f>VLOOKUP($A66,'[3]DISTRIBUTION SUMMARY'!$A$154:$N$289,J$3,FALSE)</f>
        <v>4065299</v>
      </c>
      <c r="K66" s="59">
        <f>VLOOKUP($A66,'[3]DISTRIBUTION SUMMARY'!$A$154:$N$289,K$3,FALSE)</f>
        <v>1744739</v>
      </c>
      <c r="L66" s="59">
        <f>VLOOKUP($A66,'[3]DISTRIBUTION SUMMARY'!$A$154:$N$289,L$3,FALSE)</f>
        <v>120922</v>
      </c>
      <c r="M66" s="59">
        <f>VLOOKUP($A66,'[3]DISTRIBUTION SUMMARY'!$A$154:$N$289,M$3,FALSE)</f>
        <v>292069</v>
      </c>
      <c r="N66" s="59">
        <f>VLOOKUP($A66,'[3]DISTRIBUTION SUMMARY'!$A$154:$N$289,N$3,FALSE)</f>
        <v>21986</v>
      </c>
      <c r="O66" s="17"/>
      <c r="P66" s="59">
        <f>VLOOKUP($A66,'[3]DISTRIBUTION SUMMARY'!$A$154:$BF$289,P$3,FALSE)</f>
        <v>0</v>
      </c>
      <c r="Q66" s="59">
        <f>VLOOKUP($A66,'[3]DISTRIBUTION SUMMARY'!$A$154:$BF$289,Q$3,FALSE)</f>
        <v>218327</v>
      </c>
      <c r="R66" s="59">
        <f>VLOOKUP($A66,'[3]DISTRIBUTION SUMMARY'!$A$154:$BF$289,R$3,FALSE)</f>
        <v>105999</v>
      </c>
      <c r="S66" s="59">
        <f>VLOOKUP($A66,'[3]DISTRIBUTION SUMMARY'!$A$154:$BF$289,S$3,FALSE)</f>
        <v>0</v>
      </c>
      <c r="T66" s="59">
        <f>VLOOKUP($A66,'[3]DISTRIBUTION SUMMARY'!$A$154:$BF$289,T$3,FALSE)</f>
        <v>0</v>
      </c>
      <c r="U66" s="17"/>
      <c r="V66" s="59">
        <f t="shared" si="0"/>
        <v>292069</v>
      </c>
      <c r="W66" s="59">
        <f t="shared" si="1"/>
        <v>21986</v>
      </c>
      <c r="X66" s="63">
        <f t="shared" si="2"/>
        <v>618835</v>
      </c>
      <c r="Y66" s="17"/>
      <c r="Z66" s="62">
        <f t="shared" si="3"/>
        <v>54292706.868868463</v>
      </c>
      <c r="AA66" s="17"/>
    </row>
    <row r="67" spans="1:27" x14ac:dyDescent="0.2">
      <c r="A67" s="57">
        <v>62</v>
      </c>
      <c r="B67" s="3" t="s">
        <v>75</v>
      </c>
      <c r="C67" s="59">
        <f>VLOOKUP($A67,'[3]DISTRIBUTION SUMMARY'!$A$154:$N$289,C$3,FALSE)</f>
        <v>3356171</v>
      </c>
      <c r="D67" s="59">
        <f>VLOOKUP($A67,'[3]DISTRIBUTION SUMMARY'!$A$154:$N$289,D$3,FALSE)</f>
        <v>2291031.4274685713</v>
      </c>
      <c r="E67" s="59">
        <f>VLOOKUP($A67,'[3]DISTRIBUTION SUMMARY'!$A$154:$N$289,E$3,FALSE)</f>
        <v>68277</v>
      </c>
      <c r="F67" s="59">
        <f>VLOOKUP($A67,'[3]DISTRIBUTION SUMMARY'!$A$154:$N$289,F$3,FALSE)</f>
        <v>112450</v>
      </c>
      <c r="G67" s="59">
        <f>VLOOKUP($A67,'[3]DISTRIBUTION SUMMARY'!$A$154:$N$289,G$3,FALSE)</f>
        <v>33671</v>
      </c>
      <c r="H67" s="59">
        <f>VLOOKUP($A67,'[3]DISTRIBUTION SUMMARY'!$A$154:$N$289,H$3,FALSE)</f>
        <v>419305</v>
      </c>
      <c r="I67" s="59">
        <f>VLOOKUP($A67,'[3]DISTRIBUTION SUMMARY'!$A$154:$N$289,I$3,FALSE)</f>
        <v>130874</v>
      </c>
      <c r="J67" s="59">
        <f>VLOOKUP($A67,'[3]DISTRIBUTION SUMMARY'!$A$154:$N$289,J$3,FALSE)</f>
        <v>484106</v>
      </c>
      <c r="K67" s="59">
        <f>VLOOKUP($A67,'[3]DISTRIBUTION SUMMARY'!$A$154:$N$289,K$3,FALSE)</f>
        <v>207746</v>
      </c>
      <c r="L67" s="59">
        <f>VLOOKUP($A67,'[3]DISTRIBUTION SUMMARY'!$A$154:$N$289,L$3,FALSE)</f>
        <v>14612</v>
      </c>
      <c r="M67" s="59">
        <f>VLOOKUP($A67,'[3]DISTRIBUTION SUMMARY'!$A$154:$N$289,M$3,FALSE)</f>
        <v>39746</v>
      </c>
      <c r="N67" s="59">
        <f>VLOOKUP($A67,'[3]DISTRIBUTION SUMMARY'!$A$154:$N$289,N$3,FALSE)</f>
        <v>15573</v>
      </c>
      <c r="O67" s="17"/>
      <c r="P67" s="59">
        <f>VLOOKUP($A67,'[3]DISTRIBUTION SUMMARY'!$A$154:$BF$289,P$3,FALSE)</f>
        <v>0</v>
      </c>
      <c r="Q67" s="59">
        <f>VLOOKUP($A67,'[3]DISTRIBUTION SUMMARY'!$A$154:$BF$289,Q$3,FALSE)</f>
        <v>26567</v>
      </c>
      <c r="R67" s="59">
        <f>VLOOKUP($A67,'[3]DISTRIBUTION SUMMARY'!$A$154:$BF$289,R$3,FALSE)</f>
        <v>17402</v>
      </c>
      <c r="S67" s="59">
        <f>VLOOKUP($A67,'[3]DISTRIBUTION SUMMARY'!$A$154:$BF$289,S$3,FALSE)</f>
        <v>0</v>
      </c>
      <c r="T67" s="59">
        <f>VLOOKUP($A67,'[3]DISTRIBUTION SUMMARY'!$A$154:$BF$289,T$3,FALSE)</f>
        <v>0</v>
      </c>
      <c r="U67" s="17"/>
      <c r="V67" s="59">
        <f t="shared" si="0"/>
        <v>39746</v>
      </c>
      <c r="W67" s="59">
        <f t="shared" si="1"/>
        <v>15573</v>
      </c>
      <c r="X67" s="63">
        <f t="shared" si="2"/>
        <v>68277</v>
      </c>
      <c r="Y67" s="17"/>
      <c r="Z67" s="62">
        <f t="shared" si="3"/>
        <v>7217531.4274685718</v>
      </c>
      <c r="AA67" s="17"/>
    </row>
    <row r="68" spans="1:27" x14ac:dyDescent="0.2">
      <c r="A68" s="57">
        <v>63</v>
      </c>
      <c r="B68" s="3" t="s">
        <v>74</v>
      </c>
      <c r="C68" s="59">
        <f>VLOOKUP($A68,'[3]DISTRIBUTION SUMMARY'!$A$154:$N$289,C$3,FALSE)</f>
        <v>9403034</v>
      </c>
      <c r="D68" s="59">
        <f>VLOOKUP($A68,'[3]DISTRIBUTION SUMMARY'!$A$154:$N$289,D$3,FALSE)</f>
        <v>3956071.0492389742</v>
      </c>
      <c r="E68" s="59">
        <f>VLOOKUP($A68,'[3]DISTRIBUTION SUMMARY'!$A$154:$N$289,E$3,FALSE)</f>
        <v>189545</v>
      </c>
      <c r="F68" s="59">
        <f>VLOOKUP($A68,'[3]DISTRIBUTION SUMMARY'!$A$154:$N$289,F$3,FALSE)</f>
        <v>118168</v>
      </c>
      <c r="G68" s="59">
        <f>VLOOKUP($A68,'[3]DISTRIBUTION SUMMARY'!$A$154:$N$289,G$3,FALSE)</f>
        <v>91713</v>
      </c>
      <c r="H68" s="59">
        <f>VLOOKUP($A68,'[3]DISTRIBUTION SUMMARY'!$A$154:$N$289,H$3,FALSE)</f>
        <v>973566</v>
      </c>
      <c r="I68" s="59">
        <f>VLOOKUP($A68,'[3]DISTRIBUTION SUMMARY'!$A$154:$N$289,I$3,FALSE)</f>
        <v>149915</v>
      </c>
      <c r="J68" s="59">
        <f>VLOOKUP($A68,'[3]DISTRIBUTION SUMMARY'!$A$154:$N$289,J$3,FALSE)</f>
        <v>1178155</v>
      </c>
      <c r="K68" s="59">
        <f>VLOOKUP($A68,'[3]DISTRIBUTION SUMMARY'!$A$154:$N$289,K$3,FALSE)</f>
        <v>504420</v>
      </c>
      <c r="L68" s="59">
        <f>VLOOKUP($A68,'[3]DISTRIBUTION SUMMARY'!$A$154:$N$289,L$3,FALSE)</f>
        <v>35274</v>
      </c>
      <c r="M68" s="59">
        <f>VLOOKUP($A68,'[3]DISTRIBUTION SUMMARY'!$A$154:$N$289,M$3,FALSE)</f>
        <v>20095</v>
      </c>
      <c r="N68" s="59">
        <f>VLOOKUP($A68,'[3]DISTRIBUTION SUMMARY'!$A$154:$N$289,N$3,FALSE)</f>
        <v>0</v>
      </c>
      <c r="O68" s="17"/>
      <c r="P68" s="59">
        <f>VLOOKUP($A68,'[3]DISTRIBUTION SUMMARY'!$A$154:$BF$289,P$3,FALSE)</f>
        <v>0</v>
      </c>
      <c r="Q68" s="59">
        <f>VLOOKUP($A68,'[3]DISTRIBUTION SUMMARY'!$A$154:$BF$289,Q$3,FALSE)</f>
        <v>49776</v>
      </c>
      <c r="R68" s="59">
        <f>VLOOKUP($A68,'[3]DISTRIBUTION SUMMARY'!$A$154:$BF$289,R$3,FALSE)</f>
        <v>25141</v>
      </c>
      <c r="S68" s="59">
        <f>VLOOKUP($A68,'[3]DISTRIBUTION SUMMARY'!$A$154:$BF$289,S$3,FALSE)</f>
        <v>0</v>
      </c>
      <c r="T68" s="59">
        <f>VLOOKUP($A68,'[3]DISTRIBUTION SUMMARY'!$A$154:$BF$289,T$3,FALSE)</f>
        <v>0</v>
      </c>
      <c r="U68" s="17"/>
      <c r="V68" s="59">
        <f t="shared" si="0"/>
        <v>20095</v>
      </c>
      <c r="W68" s="59">
        <f t="shared" si="1"/>
        <v>0</v>
      </c>
      <c r="X68" s="63">
        <f t="shared" si="2"/>
        <v>189545</v>
      </c>
      <c r="Y68" s="17"/>
      <c r="Z68" s="62">
        <f t="shared" si="3"/>
        <v>16694873.049238974</v>
      </c>
      <c r="AA68" s="17"/>
    </row>
    <row r="69" spans="1:27" x14ac:dyDescent="0.2">
      <c r="A69" s="57">
        <v>65</v>
      </c>
      <c r="B69" s="3" t="s">
        <v>73</v>
      </c>
      <c r="C69" s="59">
        <f>VLOOKUP($A69,'[3]DISTRIBUTION SUMMARY'!$A$154:$N$289,C$3,FALSE)</f>
        <v>3749264</v>
      </c>
      <c r="D69" s="59">
        <f>VLOOKUP($A69,'[3]DISTRIBUTION SUMMARY'!$A$154:$N$289,D$3,FALSE)</f>
        <v>1961769.5958100071</v>
      </c>
      <c r="E69" s="59">
        <f>VLOOKUP($A69,'[3]DISTRIBUTION SUMMARY'!$A$154:$N$289,E$3,FALSE)</f>
        <v>73621</v>
      </c>
      <c r="F69" s="59">
        <f>VLOOKUP($A69,'[3]DISTRIBUTION SUMMARY'!$A$154:$N$289,F$3,FALSE)</f>
        <v>73299</v>
      </c>
      <c r="G69" s="59">
        <f>VLOOKUP($A69,'[3]DISTRIBUTION SUMMARY'!$A$154:$N$289,G$3,FALSE)</f>
        <v>36307</v>
      </c>
      <c r="H69" s="59">
        <f>VLOOKUP($A69,'[3]DISTRIBUTION SUMMARY'!$A$154:$N$289,H$3,FALSE)</f>
        <v>450070</v>
      </c>
      <c r="I69" s="59">
        <f>VLOOKUP($A69,'[3]DISTRIBUTION SUMMARY'!$A$154:$N$289,I$3,FALSE)</f>
        <v>243874</v>
      </c>
      <c r="J69" s="59">
        <f>VLOOKUP($A69,'[3]DISTRIBUTION SUMMARY'!$A$154:$N$289,J$3,FALSE)</f>
        <v>530905</v>
      </c>
      <c r="K69" s="59">
        <f>VLOOKUP($A69,'[3]DISTRIBUTION SUMMARY'!$A$154:$N$289,K$3,FALSE)</f>
        <v>227433</v>
      </c>
      <c r="L69" s="59">
        <f>VLOOKUP($A69,'[3]DISTRIBUTION SUMMARY'!$A$154:$N$289,L$3,FALSE)</f>
        <v>15756</v>
      </c>
      <c r="M69" s="59">
        <f>VLOOKUP($A69,'[3]DISTRIBUTION SUMMARY'!$A$154:$N$289,M$3,FALSE)</f>
        <v>95912</v>
      </c>
      <c r="N69" s="59">
        <f>VLOOKUP($A69,'[3]DISTRIBUTION SUMMARY'!$A$154:$N$289,N$3,FALSE)</f>
        <v>0</v>
      </c>
      <c r="O69" s="17"/>
      <c r="P69" s="59">
        <f>VLOOKUP($A69,'[3]DISTRIBUTION SUMMARY'!$A$154:$BF$289,P$3,FALSE)</f>
        <v>0</v>
      </c>
      <c r="Q69" s="59">
        <f>VLOOKUP($A69,'[3]DISTRIBUTION SUMMARY'!$A$154:$BF$289,Q$3,FALSE)</f>
        <v>35826</v>
      </c>
      <c r="R69" s="59">
        <f>VLOOKUP($A69,'[3]DISTRIBUTION SUMMARY'!$A$154:$BF$289,R$3,FALSE)</f>
        <v>28528</v>
      </c>
      <c r="S69" s="59">
        <f>VLOOKUP($A69,'[3]DISTRIBUTION SUMMARY'!$A$154:$BF$289,S$3,FALSE)</f>
        <v>0</v>
      </c>
      <c r="T69" s="59">
        <f>VLOOKUP($A69,'[3]DISTRIBUTION SUMMARY'!$A$154:$BF$289,T$3,FALSE)</f>
        <v>0</v>
      </c>
      <c r="U69" s="17"/>
      <c r="V69" s="59">
        <f t="shared" si="0"/>
        <v>95912</v>
      </c>
      <c r="W69" s="59">
        <f t="shared" si="1"/>
        <v>0</v>
      </c>
      <c r="X69" s="63">
        <f t="shared" si="2"/>
        <v>73621</v>
      </c>
      <c r="Y69" s="17"/>
      <c r="Z69" s="62">
        <f t="shared" si="3"/>
        <v>7522564.5958100073</v>
      </c>
      <c r="AA69" s="17"/>
    </row>
    <row r="70" spans="1:27" x14ac:dyDescent="0.2">
      <c r="A70" s="57">
        <v>66</v>
      </c>
      <c r="B70" s="3" t="s">
        <v>72</v>
      </c>
      <c r="C70" s="59">
        <f>VLOOKUP($A70,'[3]DISTRIBUTION SUMMARY'!$A$154:$N$289,C$3,FALSE)</f>
        <v>1920679</v>
      </c>
      <c r="D70" s="59">
        <f>VLOOKUP($A70,'[3]DISTRIBUTION SUMMARY'!$A$154:$N$289,D$3,FALSE)</f>
        <v>1525054.0526221513</v>
      </c>
      <c r="E70" s="59">
        <f>VLOOKUP($A70,'[3]DISTRIBUTION SUMMARY'!$A$154:$N$289,E$3,FALSE)</f>
        <v>36549</v>
      </c>
      <c r="F70" s="59">
        <f>VLOOKUP($A70,'[3]DISTRIBUTION SUMMARY'!$A$154:$N$289,F$3,FALSE)</f>
        <v>52713</v>
      </c>
      <c r="G70" s="59">
        <f>VLOOKUP($A70,'[3]DISTRIBUTION SUMMARY'!$A$154:$N$289,G$3,FALSE)</f>
        <v>18024</v>
      </c>
      <c r="H70" s="59">
        <f>VLOOKUP($A70,'[3]DISTRIBUTION SUMMARY'!$A$154:$N$289,H$3,FALSE)</f>
        <v>207109</v>
      </c>
      <c r="I70" s="59">
        <f>VLOOKUP($A70,'[3]DISTRIBUTION SUMMARY'!$A$154:$N$289,I$3,FALSE)</f>
        <v>77539</v>
      </c>
      <c r="J70" s="59">
        <f>VLOOKUP($A70,'[3]DISTRIBUTION SUMMARY'!$A$154:$N$289,J$3,FALSE)</f>
        <v>249960</v>
      </c>
      <c r="K70" s="59">
        <f>VLOOKUP($A70,'[3]DISTRIBUTION SUMMARY'!$A$154:$N$289,K$3,FALSE)</f>
        <v>107126</v>
      </c>
      <c r="L70" s="59">
        <f>VLOOKUP($A70,'[3]DISTRIBUTION SUMMARY'!$A$154:$N$289,L$3,FALSE)</f>
        <v>7482</v>
      </c>
      <c r="M70" s="59">
        <f>VLOOKUP($A70,'[3]DISTRIBUTION SUMMARY'!$A$154:$N$289,M$3,FALSE)</f>
        <v>7864</v>
      </c>
      <c r="N70" s="59">
        <f>VLOOKUP($A70,'[3]DISTRIBUTION SUMMARY'!$A$154:$N$289,N$3,FALSE)</f>
        <v>8330</v>
      </c>
      <c r="O70" s="17"/>
      <c r="P70" s="59">
        <f>VLOOKUP($A70,'[3]DISTRIBUTION SUMMARY'!$A$154:$BF$289,P$3,FALSE)</f>
        <v>0</v>
      </c>
      <c r="Q70" s="59">
        <f>VLOOKUP($A70,'[3]DISTRIBUTION SUMMARY'!$A$154:$BF$289,Q$3,FALSE)</f>
        <v>14354</v>
      </c>
      <c r="R70" s="59">
        <f>VLOOKUP($A70,'[3]DISTRIBUTION SUMMARY'!$A$154:$BF$289,R$3,FALSE)</f>
        <v>9297</v>
      </c>
      <c r="S70" s="59">
        <f>VLOOKUP($A70,'[3]DISTRIBUTION SUMMARY'!$A$154:$BF$289,S$3,FALSE)</f>
        <v>0</v>
      </c>
      <c r="T70" s="59">
        <f>VLOOKUP($A70,'[3]DISTRIBUTION SUMMARY'!$A$154:$BF$289,T$3,FALSE)</f>
        <v>0</v>
      </c>
      <c r="U70" s="17"/>
      <c r="V70" s="59">
        <f t="shared" si="0"/>
        <v>7864</v>
      </c>
      <c r="W70" s="59">
        <f t="shared" si="1"/>
        <v>8330</v>
      </c>
      <c r="X70" s="63">
        <f t="shared" si="2"/>
        <v>36549</v>
      </c>
      <c r="Y70" s="17"/>
      <c r="Z70" s="62">
        <f t="shared" si="3"/>
        <v>4242080.0526221516</v>
      </c>
      <c r="AA70" s="17"/>
    </row>
    <row r="71" spans="1:27" x14ac:dyDescent="0.2">
      <c r="A71" s="57">
        <v>67</v>
      </c>
      <c r="B71" s="3" t="s">
        <v>71</v>
      </c>
      <c r="C71" s="59">
        <f>VLOOKUP($A71,'[3]DISTRIBUTION SUMMARY'!$A$154:$N$289,C$3,FALSE)</f>
        <v>6915881</v>
      </c>
      <c r="D71" s="59">
        <f>VLOOKUP($A71,'[3]DISTRIBUTION SUMMARY'!$A$154:$N$289,D$3,FALSE)</f>
        <v>2475378.6206426774</v>
      </c>
      <c r="E71" s="59">
        <f>VLOOKUP($A71,'[3]DISTRIBUTION SUMMARY'!$A$154:$N$289,E$3,FALSE)</f>
        <v>139123</v>
      </c>
      <c r="F71" s="59">
        <f>VLOOKUP($A71,'[3]DISTRIBUTION SUMMARY'!$A$154:$N$289,F$3,FALSE)</f>
        <v>195473</v>
      </c>
      <c r="G71" s="59">
        <f>VLOOKUP($A71,'[3]DISTRIBUTION SUMMARY'!$A$154:$N$289,G$3,FALSE)</f>
        <v>68610</v>
      </c>
      <c r="H71" s="59">
        <f>VLOOKUP($A71,'[3]DISTRIBUTION SUMMARY'!$A$154:$N$289,H$3,FALSE)</f>
        <v>842736</v>
      </c>
      <c r="I71" s="59">
        <f>VLOOKUP($A71,'[3]DISTRIBUTION SUMMARY'!$A$154:$N$289,I$3,FALSE)</f>
        <v>370234</v>
      </c>
      <c r="J71" s="59">
        <f>VLOOKUP($A71,'[3]DISTRIBUTION SUMMARY'!$A$154:$N$289,J$3,FALSE)</f>
        <v>996785</v>
      </c>
      <c r="K71" s="59">
        <f>VLOOKUP($A71,'[3]DISTRIBUTION SUMMARY'!$A$154:$N$289,K$3,FALSE)</f>
        <v>427193</v>
      </c>
      <c r="L71" s="59">
        <f>VLOOKUP($A71,'[3]DISTRIBUTION SUMMARY'!$A$154:$N$289,L$3,FALSE)</f>
        <v>29774</v>
      </c>
      <c r="M71" s="59">
        <f>VLOOKUP($A71,'[3]DISTRIBUTION SUMMARY'!$A$154:$N$289,M$3,FALSE)</f>
        <v>83933</v>
      </c>
      <c r="N71" s="59">
        <f>VLOOKUP($A71,'[3]DISTRIBUTION SUMMARY'!$A$154:$N$289,N$3,FALSE)</f>
        <v>37926</v>
      </c>
      <c r="O71" s="17"/>
      <c r="P71" s="59">
        <f>VLOOKUP($A71,'[3]DISTRIBUTION SUMMARY'!$A$154:$BF$289,P$3,FALSE)</f>
        <v>0</v>
      </c>
      <c r="Q71" s="59">
        <f>VLOOKUP($A71,'[3]DISTRIBUTION SUMMARY'!$A$154:$BF$289,Q$3,FALSE)</f>
        <v>76321</v>
      </c>
      <c r="R71" s="59">
        <f>VLOOKUP($A71,'[3]DISTRIBUTION SUMMARY'!$A$154:$BF$289,R$3,FALSE)</f>
        <v>45256</v>
      </c>
      <c r="S71" s="59">
        <f>VLOOKUP($A71,'[3]DISTRIBUTION SUMMARY'!$A$154:$BF$289,S$3,FALSE)</f>
        <v>0</v>
      </c>
      <c r="T71" s="59">
        <f>VLOOKUP($A71,'[3]DISTRIBUTION SUMMARY'!$A$154:$BF$289,T$3,FALSE)</f>
        <v>0</v>
      </c>
      <c r="U71" s="17"/>
      <c r="V71" s="59">
        <f t="shared" si="0"/>
        <v>83933</v>
      </c>
      <c r="W71" s="59">
        <f t="shared" si="1"/>
        <v>37926</v>
      </c>
      <c r="X71" s="63">
        <f t="shared" si="2"/>
        <v>139123</v>
      </c>
      <c r="Y71" s="17"/>
      <c r="Z71" s="62">
        <f t="shared" si="3"/>
        <v>12704623.620642677</v>
      </c>
      <c r="AA71" s="17"/>
    </row>
    <row r="72" spans="1:27" x14ac:dyDescent="0.2">
      <c r="A72" s="57">
        <v>68</v>
      </c>
      <c r="B72" s="3" t="s">
        <v>70</v>
      </c>
      <c r="C72" s="59">
        <f>VLOOKUP($A72,'[3]DISTRIBUTION SUMMARY'!$A$154:$N$289,C$3,FALSE)</f>
        <v>14299169</v>
      </c>
      <c r="D72" s="59">
        <f>VLOOKUP($A72,'[3]DISTRIBUTION SUMMARY'!$A$154:$N$289,D$3,FALSE)</f>
        <v>6242173.4073713403</v>
      </c>
      <c r="E72" s="59">
        <f>VLOOKUP($A72,'[3]DISTRIBUTION SUMMARY'!$A$154:$N$289,E$3,FALSE)</f>
        <v>295624</v>
      </c>
      <c r="F72" s="59">
        <f>VLOOKUP($A72,'[3]DISTRIBUTION SUMMARY'!$A$154:$N$289,F$3,FALSE)</f>
        <v>283328</v>
      </c>
      <c r="G72" s="59">
        <f>VLOOKUP($A72,'[3]DISTRIBUTION SUMMARY'!$A$154:$N$289,G$3,FALSE)</f>
        <v>143039</v>
      </c>
      <c r="H72" s="59">
        <f>VLOOKUP($A72,'[3]DISTRIBUTION SUMMARY'!$A$154:$N$289,H$3,FALSE)</f>
        <v>1397383</v>
      </c>
      <c r="I72" s="59">
        <f>VLOOKUP($A72,'[3]DISTRIBUTION SUMMARY'!$A$154:$N$289,I$3,FALSE)</f>
        <v>464877</v>
      </c>
      <c r="J72" s="59">
        <f>VLOOKUP($A72,'[3]DISTRIBUTION SUMMARY'!$A$154:$N$289,J$3,FALSE)</f>
        <v>1895270</v>
      </c>
      <c r="K72" s="59">
        <f>VLOOKUP($A72,'[3]DISTRIBUTION SUMMARY'!$A$154:$N$289,K$3,FALSE)</f>
        <v>811473</v>
      </c>
      <c r="L72" s="59">
        <f>VLOOKUP($A72,'[3]DISTRIBUTION SUMMARY'!$A$154:$N$289,L$3,FALSE)</f>
        <v>57766</v>
      </c>
      <c r="M72" s="59">
        <f>VLOOKUP($A72,'[3]DISTRIBUTION SUMMARY'!$A$154:$N$289,M$3,FALSE)</f>
        <v>164129</v>
      </c>
      <c r="N72" s="59">
        <f>VLOOKUP($A72,'[3]DISTRIBUTION SUMMARY'!$A$154:$N$289,N$3,FALSE)</f>
        <v>148109</v>
      </c>
      <c r="O72" s="17"/>
      <c r="P72" s="59">
        <f>VLOOKUP($A72,'[3]DISTRIBUTION SUMMARY'!$A$154:$BF$289,P$3,FALSE)</f>
        <v>0</v>
      </c>
      <c r="Q72" s="59">
        <f>VLOOKUP($A72,'[3]DISTRIBUTION SUMMARY'!$A$154:$BF$289,Q$3,FALSE)</f>
        <v>69157</v>
      </c>
      <c r="R72" s="59">
        <f>VLOOKUP($A72,'[3]DISTRIBUTION SUMMARY'!$A$154:$BF$289,R$3,FALSE)</f>
        <v>65675</v>
      </c>
      <c r="S72" s="59">
        <f>VLOOKUP($A72,'[3]DISTRIBUTION SUMMARY'!$A$154:$BF$289,S$3,FALSE)</f>
        <v>0</v>
      </c>
      <c r="T72" s="59">
        <f>VLOOKUP($A72,'[3]DISTRIBUTION SUMMARY'!$A$154:$BF$289,T$3,FALSE)</f>
        <v>0</v>
      </c>
      <c r="U72" s="17"/>
      <c r="V72" s="59">
        <f t="shared" ref="V72:V135" si="4">M72+P72</f>
        <v>164129</v>
      </c>
      <c r="W72" s="59">
        <f t="shared" ref="W72:W135" si="5">N72+S72</f>
        <v>148109</v>
      </c>
      <c r="X72" s="63">
        <f t="shared" ref="X72:X135" si="6">E72+T72</f>
        <v>295624</v>
      </c>
      <c r="Y72" s="17"/>
      <c r="Z72" s="62">
        <f t="shared" ref="Z72:Z135" si="7">C72+D72+F72+G72+H72+I72+J72+K72+L72+Q72+R72+V72+W72+X72</f>
        <v>26337172.407371342</v>
      </c>
      <c r="AA72" s="17"/>
    </row>
    <row r="73" spans="1:27" x14ac:dyDescent="0.2">
      <c r="A73" s="57">
        <v>69</v>
      </c>
      <c r="B73" s="3" t="s">
        <v>69</v>
      </c>
      <c r="C73" s="59">
        <f>VLOOKUP($A73,'[3]DISTRIBUTION SUMMARY'!$A$154:$N$289,C$3,FALSE)</f>
        <v>11134838</v>
      </c>
      <c r="D73" s="59">
        <f>VLOOKUP($A73,'[3]DISTRIBUTION SUMMARY'!$A$154:$N$289,D$3,FALSE)</f>
        <v>3997475.2316631051</v>
      </c>
      <c r="E73" s="59">
        <f>VLOOKUP($A73,'[3]DISTRIBUTION SUMMARY'!$A$154:$N$289,E$3,FALSE)</f>
        <v>224669</v>
      </c>
      <c r="F73" s="59">
        <f>VLOOKUP($A73,'[3]DISTRIBUTION SUMMARY'!$A$154:$N$289,F$3,FALSE)</f>
        <v>459916</v>
      </c>
      <c r="G73" s="59">
        <f>VLOOKUP($A73,'[3]DISTRIBUTION SUMMARY'!$A$154:$N$289,G$3,FALSE)</f>
        <v>108707</v>
      </c>
      <c r="H73" s="59">
        <f>VLOOKUP($A73,'[3]DISTRIBUTION SUMMARY'!$A$154:$N$289,H$3,FALSE)</f>
        <v>850844</v>
      </c>
      <c r="I73" s="59">
        <f>VLOOKUP($A73,'[3]DISTRIBUTION SUMMARY'!$A$154:$N$289,I$3,FALSE)</f>
        <v>445282</v>
      </c>
      <c r="J73" s="59">
        <f>VLOOKUP($A73,'[3]DISTRIBUTION SUMMARY'!$A$154:$N$289,J$3,FALSE)</f>
        <v>1496817</v>
      </c>
      <c r="K73" s="59">
        <f>VLOOKUP($A73,'[3]DISTRIBUTION SUMMARY'!$A$154:$N$289,K$3,FALSE)</f>
        <v>641792</v>
      </c>
      <c r="L73" s="59">
        <f>VLOOKUP($A73,'[3]DISTRIBUTION SUMMARY'!$A$154:$N$289,L$3,FALSE)</f>
        <v>45992</v>
      </c>
      <c r="M73" s="59">
        <f>VLOOKUP($A73,'[3]DISTRIBUTION SUMMARY'!$A$154:$N$289,M$3,FALSE)</f>
        <v>32214</v>
      </c>
      <c r="N73" s="59">
        <f>VLOOKUP($A73,'[3]DISTRIBUTION SUMMARY'!$A$154:$N$289,N$3,FALSE)</f>
        <v>0</v>
      </c>
      <c r="O73" s="17"/>
      <c r="P73" s="59">
        <f>VLOOKUP($A73,'[3]DISTRIBUTION SUMMARY'!$A$154:$BF$289,P$3,FALSE)</f>
        <v>0</v>
      </c>
      <c r="Q73" s="59">
        <f>VLOOKUP($A73,'[3]DISTRIBUTION SUMMARY'!$A$154:$BF$289,Q$3,FALSE)</f>
        <v>58035</v>
      </c>
      <c r="R73" s="59">
        <f>VLOOKUP($A73,'[3]DISTRIBUTION SUMMARY'!$A$154:$BF$289,R$3,FALSE)</f>
        <v>53628</v>
      </c>
      <c r="S73" s="59">
        <f>VLOOKUP($A73,'[3]DISTRIBUTION SUMMARY'!$A$154:$BF$289,S$3,FALSE)</f>
        <v>0</v>
      </c>
      <c r="T73" s="59">
        <f>VLOOKUP($A73,'[3]DISTRIBUTION SUMMARY'!$A$154:$BF$289,T$3,FALSE)</f>
        <v>0</v>
      </c>
      <c r="U73" s="17"/>
      <c r="V73" s="59">
        <f t="shared" si="4"/>
        <v>32214</v>
      </c>
      <c r="W73" s="59">
        <f t="shared" si="5"/>
        <v>0</v>
      </c>
      <c r="X73" s="63">
        <f t="shared" si="6"/>
        <v>224669</v>
      </c>
      <c r="Y73" s="17"/>
      <c r="Z73" s="62">
        <f t="shared" si="7"/>
        <v>19550209.231663104</v>
      </c>
      <c r="AA73" s="17"/>
    </row>
    <row r="74" spans="1:27" x14ac:dyDescent="0.2">
      <c r="A74" s="57">
        <v>70</v>
      </c>
      <c r="B74" s="3" t="s">
        <v>68</v>
      </c>
      <c r="C74" s="59">
        <f>VLOOKUP($A74,'[3]DISTRIBUTION SUMMARY'!$A$154:$N$289,C$3,FALSE)</f>
        <v>9705438</v>
      </c>
      <c r="D74" s="59">
        <f>VLOOKUP($A74,'[3]DISTRIBUTION SUMMARY'!$A$154:$N$289,D$3,FALSE)</f>
        <v>2665640.6970202308</v>
      </c>
      <c r="E74" s="59">
        <f>VLOOKUP($A74,'[3]DISTRIBUTION SUMMARY'!$A$154:$N$289,E$3,FALSE)</f>
        <v>187487</v>
      </c>
      <c r="F74" s="59">
        <f>VLOOKUP($A74,'[3]DISTRIBUTION SUMMARY'!$A$154:$N$289,F$3,FALSE)</f>
        <v>209346</v>
      </c>
      <c r="G74" s="59">
        <f>VLOOKUP($A74,'[3]DISTRIBUTION SUMMARY'!$A$154:$N$289,G$3,FALSE)</f>
        <v>92461</v>
      </c>
      <c r="H74" s="59">
        <f>VLOOKUP($A74,'[3]DISTRIBUTION SUMMARY'!$A$154:$N$289,H$3,FALSE)</f>
        <v>1348537</v>
      </c>
      <c r="I74" s="59">
        <f>VLOOKUP($A74,'[3]DISTRIBUTION SUMMARY'!$A$154:$N$289,I$3,FALSE)</f>
        <v>320997</v>
      </c>
      <c r="J74" s="59">
        <f>VLOOKUP($A74,'[3]DISTRIBUTION SUMMARY'!$A$154:$N$289,J$3,FALSE)</f>
        <v>1331092</v>
      </c>
      <c r="K74" s="59">
        <f>VLOOKUP($A74,'[3]DISTRIBUTION SUMMARY'!$A$154:$N$289,K$3,FALSE)</f>
        <v>570468</v>
      </c>
      <c r="L74" s="59">
        <f>VLOOKUP($A74,'[3]DISTRIBUTION SUMMARY'!$A$154:$N$289,L$3,FALSE)</f>
        <v>40125</v>
      </c>
      <c r="M74" s="59">
        <f>VLOOKUP($A74,'[3]DISTRIBUTION SUMMARY'!$A$154:$N$289,M$3,FALSE)</f>
        <v>56300</v>
      </c>
      <c r="N74" s="59">
        <f>VLOOKUP($A74,'[3]DISTRIBUTION SUMMARY'!$A$154:$N$289,N$3,FALSE)</f>
        <v>0</v>
      </c>
      <c r="O74" s="17"/>
      <c r="P74" s="59">
        <f>VLOOKUP($A74,'[3]DISTRIBUTION SUMMARY'!$A$154:$BF$289,P$3,FALSE)</f>
        <v>0</v>
      </c>
      <c r="Q74" s="59">
        <f>VLOOKUP($A74,'[3]DISTRIBUTION SUMMARY'!$A$154:$BF$289,Q$3,FALSE)</f>
        <v>69729</v>
      </c>
      <c r="R74" s="59">
        <f>VLOOKUP($A74,'[3]DISTRIBUTION SUMMARY'!$A$154:$BF$289,R$3,FALSE)</f>
        <v>43346</v>
      </c>
      <c r="S74" s="59">
        <f>VLOOKUP($A74,'[3]DISTRIBUTION SUMMARY'!$A$154:$BF$289,S$3,FALSE)</f>
        <v>0</v>
      </c>
      <c r="T74" s="59">
        <f>VLOOKUP($A74,'[3]DISTRIBUTION SUMMARY'!$A$154:$BF$289,T$3,FALSE)</f>
        <v>0</v>
      </c>
      <c r="U74" s="17"/>
      <c r="V74" s="59">
        <f t="shared" si="4"/>
        <v>56300</v>
      </c>
      <c r="W74" s="59">
        <f t="shared" si="5"/>
        <v>0</v>
      </c>
      <c r="X74" s="63">
        <f t="shared" si="6"/>
        <v>187487</v>
      </c>
      <c r="Y74" s="17"/>
      <c r="Z74" s="62">
        <f t="shared" si="7"/>
        <v>16640966.697020231</v>
      </c>
      <c r="AA74" s="17"/>
    </row>
    <row r="75" spans="1:27" x14ac:dyDescent="0.2">
      <c r="A75" s="57">
        <v>71</v>
      </c>
      <c r="B75" s="3" t="s">
        <v>67</v>
      </c>
      <c r="C75" s="59">
        <f>VLOOKUP($A75,'[3]DISTRIBUTION SUMMARY'!$A$154:$N$289,C$3,FALSE)</f>
        <v>29422909</v>
      </c>
      <c r="D75" s="59">
        <f>VLOOKUP($A75,'[3]DISTRIBUTION SUMMARY'!$A$154:$N$289,D$3,FALSE)</f>
        <v>10120365.161098259</v>
      </c>
      <c r="E75" s="59">
        <f>VLOOKUP($A75,'[3]DISTRIBUTION SUMMARY'!$A$154:$N$289,E$3,FALSE)</f>
        <v>627154</v>
      </c>
      <c r="F75" s="59">
        <f>VLOOKUP($A75,'[3]DISTRIBUTION SUMMARY'!$A$154:$N$289,F$3,FALSE)</f>
        <v>1196301</v>
      </c>
      <c r="G75" s="59">
        <f>VLOOKUP($A75,'[3]DISTRIBUTION SUMMARY'!$A$154:$N$289,G$3,FALSE)</f>
        <v>309288</v>
      </c>
      <c r="H75" s="59">
        <f>VLOOKUP($A75,'[3]DISTRIBUTION SUMMARY'!$A$154:$N$289,H$3,FALSE)</f>
        <v>3950712</v>
      </c>
      <c r="I75" s="59">
        <f>VLOOKUP($A75,'[3]DISTRIBUTION SUMMARY'!$A$154:$N$289,I$3,FALSE)</f>
        <v>1202137</v>
      </c>
      <c r="J75" s="59">
        <f>VLOOKUP($A75,'[3]DISTRIBUTION SUMMARY'!$A$154:$N$289,J$3,FALSE)</f>
        <v>4376712</v>
      </c>
      <c r="K75" s="59">
        <f>VLOOKUP($A75,'[3]DISTRIBUTION SUMMARY'!$A$154:$N$289,K$3,FALSE)</f>
        <v>1879068</v>
      </c>
      <c r="L75" s="59">
        <f>VLOOKUP($A75,'[3]DISTRIBUTION SUMMARY'!$A$154:$N$289,L$3,FALSE)</f>
        <v>134219</v>
      </c>
      <c r="M75" s="59">
        <f>VLOOKUP($A75,'[3]DISTRIBUTION SUMMARY'!$A$154:$N$289,M$3,FALSE)</f>
        <v>203815</v>
      </c>
      <c r="N75" s="59">
        <f>VLOOKUP($A75,'[3]DISTRIBUTION SUMMARY'!$A$154:$N$289,N$3,FALSE)</f>
        <v>1235</v>
      </c>
      <c r="O75" s="17"/>
      <c r="P75" s="59">
        <f>VLOOKUP($A75,'[3]DISTRIBUTION SUMMARY'!$A$154:$BF$289,P$3,FALSE)</f>
        <v>0</v>
      </c>
      <c r="Q75" s="59">
        <f>VLOOKUP($A75,'[3]DISTRIBUTION SUMMARY'!$A$154:$BF$289,Q$3,FALSE)</f>
        <v>196038</v>
      </c>
      <c r="R75" s="59">
        <f>VLOOKUP($A75,'[3]DISTRIBUTION SUMMARY'!$A$154:$BF$289,R$3,FALSE)</f>
        <v>176267</v>
      </c>
      <c r="S75" s="59">
        <f>VLOOKUP($A75,'[3]DISTRIBUTION SUMMARY'!$A$154:$BF$289,S$3,FALSE)</f>
        <v>0</v>
      </c>
      <c r="T75" s="59">
        <f>VLOOKUP($A75,'[3]DISTRIBUTION SUMMARY'!$A$154:$BF$289,T$3,FALSE)</f>
        <v>0</v>
      </c>
      <c r="U75" s="17"/>
      <c r="V75" s="59">
        <f t="shared" si="4"/>
        <v>203815</v>
      </c>
      <c r="W75" s="59">
        <f t="shared" si="5"/>
        <v>1235</v>
      </c>
      <c r="X75" s="63">
        <f t="shared" si="6"/>
        <v>627154</v>
      </c>
      <c r="Y75" s="17"/>
      <c r="Z75" s="62">
        <f t="shared" si="7"/>
        <v>53796220.161098257</v>
      </c>
      <c r="AA75" s="17"/>
    </row>
    <row r="76" spans="1:27" x14ac:dyDescent="0.2">
      <c r="A76" s="57">
        <v>72</v>
      </c>
      <c r="B76" s="3" t="s">
        <v>66</v>
      </c>
      <c r="C76" s="59">
        <f>VLOOKUP($A76,'[3]DISTRIBUTION SUMMARY'!$A$154:$N$289,C$3,FALSE)</f>
        <v>11928566</v>
      </c>
      <c r="D76" s="59">
        <f>VLOOKUP($A76,'[3]DISTRIBUTION SUMMARY'!$A$154:$N$289,D$3,FALSE)</f>
        <v>4773310.7451819368</v>
      </c>
      <c r="E76" s="59">
        <f>VLOOKUP($A76,'[3]DISTRIBUTION SUMMARY'!$A$154:$N$289,E$3,FALSE)</f>
        <v>241954</v>
      </c>
      <c r="F76" s="59">
        <f>VLOOKUP($A76,'[3]DISTRIBUTION SUMMARY'!$A$154:$N$289,F$3,FALSE)</f>
        <v>202622</v>
      </c>
      <c r="G76" s="59">
        <f>VLOOKUP($A76,'[3]DISTRIBUTION SUMMARY'!$A$154:$N$289,G$3,FALSE)</f>
        <v>117071</v>
      </c>
      <c r="H76" s="59">
        <f>VLOOKUP($A76,'[3]DISTRIBUTION SUMMARY'!$A$154:$N$289,H$3,FALSE)</f>
        <v>1251757</v>
      </c>
      <c r="I76" s="59">
        <f>VLOOKUP($A76,'[3]DISTRIBUTION SUMMARY'!$A$154:$N$289,I$3,FALSE)</f>
        <v>148590</v>
      </c>
      <c r="J76" s="59">
        <f>VLOOKUP($A76,'[3]DISTRIBUTION SUMMARY'!$A$154:$N$289,J$3,FALSE)</f>
        <v>1512915</v>
      </c>
      <c r="K76" s="59">
        <f>VLOOKUP($A76,'[3]DISTRIBUTION SUMMARY'!$A$154:$N$289,K$3,FALSE)</f>
        <v>648392</v>
      </c>
      <c r="L76" s="59">
        <f>VLOOKUP($A76,'[3]DISTRIBUTION SUMMARY'!$A$154:$N$289,L$3,FALSE)</f>
        <v>45027</v>
      </c>
      <c r="M76" s="59">
        <f>VLOOKUP($A76,'[3]DISTRIBUTION SUMMARY'!$A$154:$N$289,M$3,FALSE)</f>
        <v>22073</v>
      </c>
      <c r="N76" s="59">
        <f>VLOOKUP($A76,'[3]DISTRIBUTION SUMMARY'!$A$154:$N$289,N$3,FALSE)</f>
        <v>23351</v>
      </c>
      <c r="O76" s="17"/>
      <c r="P76" s="59">
        <f>VLOOKUP($A76,'[3]DISTRIBUTION SUMMARY'!$A$154:$BF$289,P$3,FALSE)</f>
        <v>0</v>
      </c>
      <c r="Q76" s="59">
        <f>VLOOKUP($A76,'[3]DISTRIBUTION SUMMARY'!$A$154:$BF$289,Q$3,FALSE)</f>
        <v>74205</v>
      </c>
      <c r="R76" s="59">
        <f>VLOOKUP($A76,'[3]DISTRIBUTION SUMMARY'!$A$154:$BF$289,R$3,FALSE)</f>
        <v>21654</v>
      </c>
      <c r="S76" s="59">
        <f>VLOOKUP($A76,'[3]DISTRIBUTION SUMMARY'!$A$154:$BF$289,S$3,FALSE)</f>
        <v>0</v>
      </c>
      <c r="T76" s="59">
        <f>VLOOKUP($A76,'[3]DISTRIBUTION SUMMARY'!$A$154:$BF$289,T$3,FALSE)</f>
        <v>0</v>
      </c>
      <c r="U76" s="17"/>
      <c r="V76" s="59">
        <f t="shared" si="4"/>
        <v>22073</v>
      </c>
      <c r="W76" s="59">
        <f t="shared" si="5"/>
        <v>23351</v>
      </c>
      <c r="X76" s="63">
        <f t="shared" si="6"/>
        <v>241954</v>
      </c>
      <c r="Y76" s="17"/>
      <c r="Z76" s="62">
        <f t="shared" si="7"/>
        <v>21011487.745181937</v>
      </c>
      <c r="AA76" s="17"/>
    </row>
    <row r="77" spans="1:27" x14ac:dyDescent="0.2">
      <c r="A77" s="57">
        <v>73</v>
      </c>
      <c r="B77" s="3" t="s">
        <v>65</v>
      </c>
      <c r="C77" s="59">
        <f>VLOOKUP($A77,'[3]DISTRIBUTION SUMMARY'!$A$154:$N$289,C$3,FALSE)</f>
        <v>6001873</v>
      </c>
      <c r="D77" s="59">
        <f>VLOOKUP($A77,'[3]DISTRIBUTION SUMMARY'!$A$154:$N$289,D$3,FALSE)</f>
        <v>3103342.0540753282</v>
      </c>
      <c r="E77" s="59">
        <f>VLOOKUP($A77,'[3]DISTRIBUTION SUMMARY'!$A$154:$N$289,E$3,FALSE)</f>
        <v>127051</v>
      </c>
      <c r="F77" s="59">
        <f>VLOOKUP($A77,'[3]DISTRIBUTION SUMMARY'!$A$154:$N$289,F$3,FALSE)</f>
        <v>148957</v>
      </c>
      <c r="G77" s="59">
        <f>VLOOKUP($A77,'[3]DISTRIBUTION SUMMARY'!$A$154:$N$289,G$3,FALSE)</f>
        <v>62656</v>
      </c>
      <c r="H77" s="59">
        <f>VLOOKUP($A77,'[3]DISTRIBUTION SUMMARY'!$A$154:$N$289,H$3,FALSE)</f>
        <v>578094</v>
      </c>
      <c r="I77" s="59">
        <f>VLOOKUP($A77,'[3]DISTRIBUTION SUMMARY'!$A$154:$N$289,I$3,FALSE)</f>
        <v>416133</v>
      </c>
      <c r="J77" s="59">
        <f>VLOOKUP($A77,'[3]DISTRIBUTION SUMMARY'!$A$154:$N$289,J$3,FALSE)</f>
        <v>868914</v>
      </c>
      <c r="K77" s="59">
        <f>VLOOKUP($A77,'[3]DISTRIBUTION SUMMARY'!$A$154:$N$289,K$3,FALSE)</f>
        <v>372392</v>
      </c>
      <c r="L77" s="59">
        <f>VLOOKUP($A77,'[3]DISTRIBUTION SUMMARY'!$A$154:$N$289,L$3,FALSE)</f>
        <v>26008</v>
      </c>
      <c r="M77" s="59">
        <f>VLOOKUP($A77,'[3]DISTRIBUTION SUMMARY'!$A$154:$N$289,M$3,FALSE)</f>
        <v>54581</v>
      </c>
      <c r="N77" s="59">
        <f>VLOOKUP($A77,'[3]DISTRIBUTION SUMMARY'!$A$154:$N$289,N$3,FALSE)</f>
        <v>0</v>
      </c>
      <c r="O77" s="17"/>
      <c r="P77" s="59">
        <f>VLOOKUP($A77,'[3]DISTRIBUTION SUMMARY'!$A$154:$BF$289,P$3,FALSE)</f>
        <v>0</v>
      </c>
      <c r="Q77" s="59">
        <f>VLOOKUP($A77,'[3]DISTRIBUTION SUMMARY'!$A$154:$BF$289,Q$3,FALSE)</f>
        <v>68747</v>
      </c>
      <c r="R77" s="59">
        <f>VLOOKUP($A77,'[3]DISTRIBUTION SUMMARY'!$A$154:$BF$289,R$3,FALSE)</f>
        <v>43930</v>
      </c>
      <c r="S77" s="59">
        <f>VLOOKUP($A77,'[3]DISTRIBUTION SUMMARY'!$A$154:$BF$289,S$3,FALSE)</f>
        <v>0</v>
      </c>
      <c r="T77" s="59">
        <f>VLOOKUP($A77,'[3]DISTRIBUTION SUMMARY'!$A$154:$BF$289,T$3,FALSE)</f>
        <v>0</v>
      </c>
      <c r="U77" s="17"/>
      <c r="V77" s="59">
        <f t="shared" si="4"/>
        <v>54581</v>
      </c>
      <c r="W77" s="59">
        <f t="shared" si="5"/>
        <v>0</v>
      </c>
      <c r="X77" s="63">
        <f t="shared" si="6"/>
        <v>127051</v>
      </c>
      <c r="Y77" s="17"/>
      <c r="Z77" s="62">
        <f t="shared" si="7"/>
        <v>11872678.054075329</v>
      </c>
      <c r="AA77" s="17"/>
    </row>
    <row r="78" spans="1:27" x14ac:dyDescent="0.2">
      <c r="A78" s="57">
        <v>74</v>
      </c>
      <c r="B78" s="3" t="s">
        <v>64</v>
      </c>
      <c r="C78" s="59">
        <f>VLOOKUP($A78,'[3]DISTRIBUTION SUMMARY'!$A$154:$N$289,C$3,FALSE)</f>
        <v>23441638</v>
      </c>
      <c r="D78" s="59">
        <f>VLOOKUP($A78,'[3]DISTRIBUTION SUMMARY'!$A$154:$N$289,D$3,FALSE)</f>
        <v>6863236.1437333012</v>
      </c>
      <c r="E78" s="59">
        <f>VLOOKUP($A78,'[3]DISTRIBUTION SUMMARY'!$A$154:$N$289,E$3,FALSE)</f>
        <v>477469</v>
      </c>
      <c r="F78" s="59">
        <f>VLOOKUP($A78,'[3]DISTRIBUTION SUMMARY'!$A$154:$N$289,F$3,FALSE)</f>
        <v>350982</v>
      </c>
      <c r="G78" s="59">
        <f>VLOOKUP($A78,'[3]DISTRIBUTION SUMMARY'!$A$154:$N$289,G$3,FALSE)</f>
        <v>231026</v>
      </c>
      <c r="H78" s="59">
        <f>VLOOKUP($A78,'[3]DISTRIBUTION SUMMARY'!$A$154:$N$289,H$3,FALSE)</f>
        <v>2425776</v>
      </c>
      <c r="I78" s="59">
        <f>VLOOKUP($A78,'[3]DISTRIBUTION SUMMARY'!$A$154:$N$289,I$3,FALSE)</f>
        <v>550909</v>
      </c>
      <c r="J78" s="59">
        <f>VLOOKUP($A78,'[3]DISTRIBUTION SUMMARY'!$A$154:$N$289,J$3,FALSE)</f>
        <v>2998899</v>
      </c>
      <c r="K78" s="59">
        <f>VLOOKUP($A78,'[3]DISTRIBUTION SUMMARY'!$A$154:$N$289,K$3,FALSE)</f>
        <v>1288416</v>
      </c>
      <c r="L78" s="59">
        <f>VLOOKUP($A78,'[3]DISTRIBUTION SUMMARY'!$A$154:$N$289,L$3,FALSE)</f>
        <v>88856</v>
      </c>
      <c r="M78" s="59">
        <f>VLOOKUP($A78,'[3]DISTRIBUTION SUMMARY'!$A$154:$N$289,M$3,FALSE)</f>
        <v>95137</v>
      </c>
      <c r="N78" s="59">
        <f>VLOOKUP($A78,'[3]DISTRIBUTION SUMMARY'!$A$154:$N$289,N$3,FALSE)</f>
        <v>97300</v>
      </c>
      <c r="O78" s="17"/>
      <c r="P78" s="59">
        <f>VLOOKUP($A78,'[3]DISTRIBUTION SUMMARY'!$A$154:$BF$289,P$3,FALSE)</f>
        <v>0</v>
      </c>
      <c r="Q78" s="59">
        <f>VLOOKUP($A78,'[3]DISTRIBUTION SUMMARY'!$A$154:$BF$289,Q$3,FALSE)</f>
        <v>203527</v>
      </c>
      <c r="R78" s="59">
        <f>VLOOKUP($A78,'[3]DISTRIBUTION SUMMARY'!$A$154:$BF$289,R$3,FALSE)</f>
        <v>81157</v>
      </c>
      <c r="S78" s="59">
        <f>VLOOKUP($A78,'[3]DISTRIBUTION SUMMARY'!$A$154:$BF$289,S$3,FALSE)</f>
        <v>0</v>
      </c>
      <c r="T78" s="59">
        <f>VLOOKUP($A78,'[3]DISTRIBUTION SUMMARY'!$A$154:$BF$289,T$3,FALSE)</f>
        <v>0</v>
      </c>
      <c r="U78" s="17"/>
      <c r="V78" s="59">
        <f t="shared" si="4"/>
        <v>95137</v>
      </c>
      <c r="W78" s="59">
        <f t="shared" si="5"/>
        <v>97300</v>
      </c>
      <c r="X78" s="63">
        <f t="shared" si="6"/>
        <v>477469</v>
      </c>
      <c r="Y78" s="17"/>
      <c r="Z78" s="62">
        <f t="shared" si="7"/>
        <v>39194328.1437333</v>
      </c>
      <c r="AA78" s="17"/>
    </row>
    <row r="79" spans="1:27" x14ac:dyDescent="0.2">
      <c r="A79" s="57">
        <v>75</v>
      </c>
      <c r="B79" s="3" t="s">
        <v>63</v>
      </c>
      <c r="C79" s="59">
        <f>VLOOKUP($A79,'[3]DISTRIBUTION SUMMARY'!$A$154:$N$289,C$3,FALSE)</f>
        <v>307880924</v>
      </c>
      <c r="D79" s="59">
        <f>VLOOKUP($A79,'[3]DISTRIBUTION SUMMARY'!$A$154:$N$289,D$3,FALSE)</f>
        <v>105264218.93014914</v>
      </c>
      <c r="E79" s="59">
        <f>VLOOKUP($A79,'[3]DISTRIBUTION SUMMARY'!$A$154:$N$289,E$3,FALSE)</f>
        <v>5933274</v>
      </c>
      <c r="F79" s="59">
        <f>VLOOKUP($A79,'[3]DISTRIBUTION SUMMARY'!$A$154:$N$289,F$3,FALSE)</f>
        <v>1766677</v>
      </c>
      <c r="G79" s="59">
        <f>VLOOKUP($A79,'[3]DISTRIBUTION SUMMARY'!$A$154:$N$289,G$3,FALSE)</f>
        <v>3146893</v>
      </c>
      <c r="H79" s="59">
        <f>VLOOKUP($A79,'[3]DISTRIBUTION SUMMARY'!$A$154:$N$289,H$3,FALSE)</f>
        <v>25837648</v>
      </c>
      <c r="I79" s="59">
        <f>VLOOKUP($A79,'[3]DISTRIBUTION SUMMARY'!$A$154:$N$289,I$3,FALSE)</f>
        <v>9164636</v>
      </c>
      <c r="J79" s="59">
        <f>VLOOKUP($A79,'[3]DISTRIBUTION SUMMARY'!$A$154:$N$289,J$3,FALSE)</f>
        <v>39253350</v>
      </c>
      <c r="K79" s="59">
        <f>VLOOKUP($A79,'[3]DISTRIBUTION SUMMARY'!$A$154:$N$289,K$3,FALSE)</f>
        <v>16838638</v>
      </c>
      <c r="L79" s="59">
        <f>VLOOKUP($A79,'[3]DISTRIBUTION SUMMARY'!$A$154:$N$289,L$3,FALSE)</f>
        <v>1214590</v>
      </c>
      <c r="M79" s="59">
        <f>VLOOKUP($A79,'[3]DISTRIBUTION SUMMARY'!$A$154:$N$289,M$3,FALSE)</f>
        <v>15185702</v>
      </c>
      <c r="N79" s="59">
        <f>VLOOKUP($A79,'[3]DISTRIBUTION SUMMARY'!$A$154:$N$289,N$3,FALSE)</f>
        <v>1961488</v>
      </c>
      <c r="O79" s="17"/>
      <c r="P79" s="59">
        <f>VLOOKUP($A79,'[3]DISTRIBUTION SUMMARY'!$A$154:$BF$289,P$3,FALSE)</f>
        <v>0</v>
      </c>
      <c r="Q79" s="59">
        <f>VLOOKUP($A79,'[3]DISTRIBUTION SUMMARY'!$A$154:$BF$289,Q$3,FALSE)</f>
        <v>2142580</v>
      </c>
      <c r="R79" s="59">
        <f>VLOOKUP($A79,'[3]DISTRIBUTION SUMMARY'!$A$154:$BF$289,R$3,FALSE)</f>
        <v>1203803</v>
      </c>
      <c r="S79" s="59">
        <f>VLOOKUP($A79,'[3]DISTRIBUTION SUMMARY'!$A$154:$BF$289,S$3,FALSE)</f>
        <v>0</v>
      </c>
      <c r="T79" s="59">
        <f>VLOOKUP($A79,'[3]DISTRIBUTION SUMMARY'!$A$154:$BF$289,T$3,FALSE)</f>
        <v>0</v>
      </c>
      <c r="U79" s="17"/>
      <c r="V79" s="59">
        <f t="shared" si="4"/>
        <v>15185702</v>
      </c>
      <c r="W79" s="59">
        <f t="shared" si="5"/>
        <v>1961488</v>
      </c>
      <c r="X79" s="63">
        <f t="shared" si="6"/>
        <v>5933274</v>
      </c>
      <c r="Y79" s="17"/>
      <c r="Z79" s="62">
        <f t="shared" si="7"/>
        <v>536794421.93014914</v>
      </c>
      <c r="AA79" s="17"/>
    </row>
    <row r="80" spans="1:27" x14ac:dyDescent="0.2">
      <c r="A80" s="57">
        <v>77</v>
      </c>
      <c r="B80" s="3" t="s">
        <v>62</v>
      </c>
      <c r="C80" s="59">
        <f>VLOOKUP($A80,'[3]DISTRIBUTION SUMMARY'!$A$154:$N$289,C$3,FALSE)</f>
        <v>13241260</v>
      </c>
      <c r="D80" s="59">
        <f>VLOOKUP($A80,'[3]DISTRIBUTION SUMMARY'!$A$154:$N$289,D$3,FALSE)</f>
        <v>5038494.6754698223</v>
      </c>
      <c r="E80" s="59">
        <f>VLOOKUP($A80,'[3]DISTRIBUTION SUMMARY'!$A$154:$N$289,E$3,FALSE)</f>
        <v>276818</v>
      </c>
      <c r="F80" s="59">
        <f>VLOOKUP($A80,'[3]DISTRIBUTION SUMMARY'!$A$154:$N$289,F$3,FALSE)</f>
        <v>350305</v>
      </c>
      <c r="G80" s="59">
        <f>VLOOKUP($A80,'[3]DISTRIBUTION SUMMARY'!$A$154:$N$289,G$3,FALSE)</f>
        <v>133940</v>
      </c>
      <c r="H80" s="59">
        <f>VLOOKUP($A80,'[3]DISTRIBUTION SUMMARY'!$A$154:$N$289,H$3,FALSE)</f>
        <v>1772132</v>
      </c>
      <c r="I80" s="59">
        <f>VLOOKUP($A80,'[3]DISTRIBUTION SUMMARY'!$A$154:$N$289,I$3,FALSE)</f>
        <v>535761</v>
      </c>
      <c r="J80" s="59">
        <f>VLOOKUP($A80,'[3]DISTRIBUTION SUMMARY'!$A$154:$N$289,J$3,FALSE)</f>
        <v>1908648</v>
      </c>
      <c r="K80" s="59">
        <f>VLOOKUP($A80,'[3]DISTRIBUTION SUMMARY'!$A$154:$N$289,K$3,FALSE)</f>
        <v>819096</v>
      </c>
      <c r="L80" s="59">
        <f>VLOOKUP($A80,'[3]DISTRIBUTION SUMMARY'!$A$154:$N$289,L$3,FALSE)</f>
        <v>56667</v>
      </c>
      <c r="M80" s="59">
        <f>VLOOKUP($A80,'[3]DISTRIBUTION SUMMARY'!$A$154:$N$289,M$3,FALSE)</f>
        <v>66020</v>
      </c>
      <c r="N80" s="59">
        <f>VLOOKUP($A80,'[3]DISTRIBUTION SUMMARY'!$A$154:$N$289,N$3,FALSE)</f>
        <v>21753</v>
      </c>
      <c r="O80" s="17"/>
      <c r="P80" s="59">
        <f>VLOOKUP($A80,'[3]DISTRIBUTION SUMMARY'!$A$154:$BF$289,P$3,FALSE)</f>
        <v>0</v>
      </c>
      <c r="Q80" s="59">
        <f>VLOOKUP($A80,'[3]DISTRIBUTION SUMMARY'!$A$154:$BF$289,Q$3,FALSE)</f>
        <v>165942</v>
      </c>
      <c r="R80" s="59">
        <f>VLOOKUP($A80,'[3]DISTRIBUTION SUMMARY'!$A$154:$BF$289,R$3,FALSE)</f>
        <v>70398</v>
      </c>
      <c r="S80" s="59">
        <f>VLOOKUP($A80,'[3]DISTRIBUTION SUMMARY'!$A$154:$BF$289,S$3,FALSE)</f>
        <v>0</v>
      </c>
      <c r="T80" s="59">
        <f>VLOOKUP($A80,'[3]DISTRIBUTION SUMMARY'!$A$154:$BF$289,T$3,FALSE)</f>
        <v>0</v>
      </c>
      <c r="U80" s="17"/>
      <c r="V80" s="59">
        <f t="shared" si="4"/>
        <v>66020</v>
      </c>
      <c r="W80" s="59">
        <f t="shared" si="5"/>
        <v>21753</v>
      </c>
      <c r="X80" s="63">
        <f t="shared" si="6"/>
        <v>276818</v>
      </c>
      <c r="Y80" s="17"/>
      <c r="Z80" s="62">
        <f t="shared" si="7"/>
        <v>24457234.675469823</v>
      </c>
      <c r="AA80" s="17"/>
    </row>
    <row r="81" spans="1:27" x14ac:dyDescent="0.2">
      <c r="A81" s="57">
        <v>78</v>
      </c>
      <c r="B81" s="3" t="s">
        <v>61</v>
      </c>
      <c r="C81" s="59">
        <f>VLOOKUP($A81,'[3]DISTRIBUTION SUMMARY'!$A$154:$N$289,C$3,FALSE)</f>
        <v>788239</v>
      </c>
      <c r="D81" s="59">
        <f>VLOOKUP($A81,'[3]DISTRIBUTION SUMMARY'!$A$154:$N$289,D$3,FALSE)</f>
        <v>1071579.673691195</v>
      </c>
      <c r="E81" s="59">
        <f>VLOOKUP($A81,'[3]DISTRIBUTION SUMMARY'!$A$154:$N$289,E$3,FALSE)</f>
        <v>15232</v>
      </c>
      <c r="F81" s="59">
        <f>VLOOKUP($A81,'[3]DISTRIBUTION SUMMARY'!$A$154:$N$289,F$3,FALSE)</f>
        <v>32032</v>
      </c>
      <c r="G81" s="59">
        <f>VLOOKUP($A81,'[3]DISTRIBUTION SUMMARY'!$A$154:$N$289,G$3,FALSE)</f>
        <v>7512</v>
      </c>
      <c r="H81" s="59">
        <f>VLOOKUP($A81,'[3]DISTRIBUTION SUMMARY'!$A$154:$N$289,H$3,FALSE)</f>
        <v>84899</v>
      </c>
      <c r="I81" s="59">
        <f>VLOOKUP($A81,'[3]DISTRIBUTION SUMMARY'!$A$154:$N$289,I$3,FALSE)</f>
        <v>16866</v>
      </c>
      <c r="J81" s="59">
        <f>VLOOKUP($A81,'[3]DISTRIBUTION SUMMARY'!$A$154:$N$289,J$3,FALSE)</f>
        <v>104601</v>
      </c>
      <c r="K81" s="59">
        <f>VLOOKUP($A81,'[3]DISTRIBUTION SUMMARY'!$A$154:$N$289,K$3,FALSE)</f>
        <v>44788</v>
      </c>
      <c r="L81" s="59">
        <f>VLOOKUP($A81,'[3]DISTRIBUTION SUMMARY'!$A$154:$N$289,L$3,FALSE)</f>
        <v>3118</v>
      </c>
      <c r="M81" s="59">
        <f>VLOOKUP($A81,'[3]DISTRIBUTION SUMMARY'!$A$154:$N$289,M$3,FALSE)</f>
        <v>11539</v>
      </c>
      <c r="N81" s="59">
        <f>VLOOKUP($A81,'[3]DISTRIBUTION SUMMARY'!$A$154:$N$289,N$3,FALSE)</f>
        <v>7668</v>
      </c>
      <c r="O81" s="17"/>
      <c r="P81" s="59">
        <f>VLOOKUP($A81,'[3]DISTRIBUTION SUMMARY'!$A$154:$BF$289,P$3,FALSE)</f>
        <v>0</v>
      </c>
      <c r="Q81" s="59">
        <f>VLOOKUP($A81,'[3]DISTRIBUTION SUMMARY'!$A$154:$BF$289,Q$3,FALSE)</f>
        <v>5716</v>
      </c>
      <c r="R81" s="59">
        <f>VLOOKUP($A81,'[3]DISTRIBUTION SUMMARY'!$A$154:$BF$289,R$3,FALSE)</f>
        <v>2887</v>
      </c>
      <c r="S81" s="59">
        <f>VLOOKUP($A81,'[3]DISTRIBUTION SUMMARY'!$A$154:$BF$289,S$3,FALSE)</f>
        <v>0</v>
      </c>
      <c r="T81" s="59">
        <f>VLOOKUP($A81,'[3]DISTRIBUTION SUMMARY'!$A$154:$BF$289,T$3,FALSE)</f>
        <v>0</v>
      </c>
      <c r="U81" s="17"/>
      <c r="V81" s="59">
        <f t="shared" si="4"/>
        <v>11539</v>
      </c>
      <c r="W81" s="59">
        <f t="shared" si="5"/>
        <v>7668</v>
      </c>
      <c r="X81" s="63">
        <f t="shared" si="6"/>
        <v>15232</v>
      </c>
      <c r="Y81" s="17"/>
      <c r="Z81" s="62">
        <f t="shared" si="7"/>
        <v>2196676.673691195</v>
      </c>
      <c r="AA81" s="17"/>
    </row>
    <row r="82" spans="1:27" x14ac:dyDescent="0.2">
      <c r="A82" s="57">
        <v>79</v>
      </c>
      <c r="B82" s="3" t="s">
        <v>60</v>
      </c>
      <c r="C82" s="59">
        <f>VLOOKUP($A82,'[3]DISTRIBUTION SUMMARY'!$A$154:$N$289,C$3,FALSE)</f>
        <v>4573187</v>
      </c>
      <c r="D82" s="59">
        <f>VLOOKUP($A82,'[3]DISTRIBUTION SUMMARY'!$A$154:$N$289,D$3,FALSE)</f>
        <v>1331834.5346428743</v>
      </c>
      <c r="E82" s="59">
        <f>VLOOKUP($A82,'[3]DISTRIBUTION SUMMARY'!$A$154:$N$289,E$3,FALSE)</f>
        <v>89659</v>
      </c>
      <c r="F82" s="59">
        <f>VLOOKUP($A82,'[3]DISTRIBUTION SUMMARY'!$A$154:$N$289,F$3,FALSE)</f>
        <v>170191</v>
      </c>
      <c r="G82" s="59">
        <f>VLOOKUP($A82,'[3]DISTRIBUTION SUMMARY'!$A$154:$N$289,G$3,FALSE)</f>
        <v>44216</v>
      </c>
      <c r="H82" s="59">
        <f>VLOOKUP($A82,'[3]DISTRIBUTION SUMMARY'!$A$154:$N$289,H$3,FALSE)</f>
        <v>458014</v>
      </c>
      <c r="I82" s="59">
        <f>VLOOKUP($A82,'[3]DISTRIBUTION SUMMARY'!$A$154:$N$289,I$3,FALSE)</f>
        <v>178534</v>
      </c>
      <c r="J82" s="59">
        <f>VLOOKUP($A82,'[3]DISTRIBUTION SUMMARY'!$A$154:$N$289,J$3,FALSE)</f>
        <v>603176</v>
      </c>
      <c r="K82" s="59">
        <f>VLOOKUP($A82,'[3]DISTRIBUTION SUMMARY'!$A$154:$N$289,K$3,FALSE)</f>
        <v>258623</v>
      </c>
      <c r="L82" s="59">
        <f>VLOOKUP($A82,'[3]DISTRIBUTION SUMMARY'!$A$154:$N$289,L$3,FALSE)</f>
        <v>18354</v>
      </c>
      <c r="M82" s="59">
        <f>VLOOKUP($A82,'[3]DISTRIBUTION SUMMARY'!$A$154:$N$289,M$3,FALSE)</f>
        <v>43445</v>
      </c>
      <c r="N82" s="59">
        <f>VLOOKUP($A82,'[3]DISTRIBUTION SUMMARY'!$A$154:$N$289,N$3,FALSE)</f>
        <v>23997</v>
      </c>
      <c r="O82" s="17"/>
      <c r="P82" s="59">
        <f>VLOOKUP($A82,'[3]DISTRIBUTION SUMMARY'!$A$154:$BF$289,P$3,FALSE)</f>
        <v>0</v>
      </c>
      <c r="Q82" s="59">
        <f>VLOOKUP($A82,'[3]DISTRIBUTION SUMMARY'!$A$154:$BF$289,Q$3,FALSE)</f>
        <v>31796</v>
      </c>
      <c r="R82" s="59">
        <f>VLOOKUP($A82,'[3]DISTRIBUTION SUMMARY'!$A$154:$BF$289,R$3,FALSE)</f>
        <v>29648</v>
      </c>
      <c r="S82" s="59">
        <f>VLOOKUP($A82,'[3]DISTRIBUTION SUMMARY'!$A$154:$BF$289,S$3,FALSE)</f>
        <v>0</v>
      </c>
      <c r="T82" s="59">
        <f>VLOOKUP($A82,'[3]DISTRIBUTION SUMMARY'!$A$154:$BF$289,T$3,FALSE)</f>
        <v>0</v>
      </c>
      <c r="U82" s="17"/>
      <c r="V82" s="59">
        <f t="shared" si="4"/>
        <v>43445</v>
      </c>
      <c r="W82" s="59">
        <f t="shared" si="5"/>
        <v>23997</v>
      </c>
      <c r="X82" s="63">
        <f t="shared" si="6"/>
        <v>89659</v>
      </c>
      <c r="Y82" s="17"/>
      <c r="Z82" s="62">
        <f t="shared" si="7"/>
        <v>7854674.5346428743</v>
      </c>
      <c r="AA82" s="17"/>
    </row>
    <row r="83" spans="1:27" x14ac:dyDescent="0.2">
      <c r="A83" s="57">
        <v>80</v>
      </c>
      <c r="B83" s="3" t="s">
        <v>59</v>
      </c>
      <c r="C83" s="59">
        <f>VLOOKUP($A83,'[3]DISTRIBUTION SUMMARY'!$A$154:$N$289,C$3,FALSE)</f>
        <v>41361739</v>
      </c>
      <c r="D83" s="59">
        <f>VLOOKUP($A83,'[3]DISTRIBUTION SUMMARY'!$A$154:$N$289,D$3,FALSE)</f>
        <v>16596176.455005765</v>
      </c>
      <c r="E83" s="59">
        <f>VLOOKUP($A83,'[3]DISTRIBUTION SUMMARY'!$A$154:$N$289,E$3,FALSE)</f>
        <v>891723</v>
      </c>
      <c r="F83" s="59">
        <f>VLOOKUP($A83,'[3]DISTRIBUTION SUMMARY'!$A$154:$N$289,F$3,FALSE)</f>
        <v>672090</v>
      </c>
      <c r="G83" s="59">
        <f>VLOOKUP($A83,'[3]DISTRIBUTION SUMMARY'!$A$154:$N$289,G$3,FALSE)</f>
        <v>431465</v>
      </c>
      <c r="H83" s="59">
        <f>VLOOKUP($A83,'[3]DISTRIBUTION SUMMARY'!$A$154:$N$289,H$3,FALSE)</f>
        <v>6347520</v>
      </c>
      <c r="I83" s="59">
        <f>VLOOKUP($A83,'[3]DISTRIBUTION SUMMARY'!$A$154:$N$289,I$3,FALSE)</f>
        <v>755064</v>
      </c>
      <c r="J83" s="59">
        <f>VLOOKUP($A83,'[3]DISTRIBUTION SUMMARY'!$A$154:$N$289,J$3,FALSE)</f>
        <v>5999029</v>
      </c>
      <c r="K83" s="59">
        <f>VLOOKUP($A83,'[3]DISTRIBUTION SUMMARY'!$A$154:$N$289,K$3,FALSE)</f>
        <v>2572198</v>
      </c>
      <c r="L83" s="59">
        <f>VLOOKUP($A83,'[3]DISTRIBUTION SUMMARY'!$A$154:$N$289,L$3,FALSE)</f>
        <v>182543</v>
      </c>
      <c r="M83" s="59">
        <f>VLOOKUP($A83,'[3]DISTRIBUTION SUMMARY'!$A$154:$N$289,M$3,FALSE)</f>
        <v>313003</v>
      </c>
      <c r="N83" s="59">
        <f>VLOOKUP($A83,'[3]DISTRIBUTION SUMMARY'!$A$154:$N$289,N$3,FALSE)</f>
        <v>106423</v>
      </c>
      <c r="O83" s="17"/>
      <c r="P83" s="59">
        <f>VLOOKUP($A83,'[3]DISTRIBUTION SUMMARY'!$A$154:$BF$289,P$3,FALSE)</f>
        <v>0</v>
      </c>
      <c r="Q83" s="59">
        <f>VLOOKUP($A83,'[3]DISTRIBUTION SUMMARY'!$A$154:$BF$289,Q$3,FALSE)</f>
        <v>277226</v>
      </c>
      <c r="R83" s="59">
        <f>VLOOKUP($A83,'[3]DISTRIBUTION SUMMARY'!$A$154:$BF$289,R$3,FALSE)</f>
        <v>120723</v>
      </c>
      <c r="S83" s="59">
        <f>VLOOKUP($A83,'[3]DISTRIBUTION SUMMARY'!$A$154:$BF$289,S$3,FALSE)</f>
        <v>0</v>
      </c>
      <c r="T83" s="59">
        <f>VLOOKUP($A83,'[3]DISTRIBUTION SUMMARY'!$A$154:$BF$289,T$3,FALSE)</f>
        <v>0</v>
      </c>
      <c r="U83" s="17"/>
      <c r="V83" s="59">
        <f t="shared" si="4"/>
        <v>313003</v>
      </c>
      <c r="W83" s="59">
        <f t="shared" si="5"/>
        <v>106423</v>
      </c>
      <c r="X83" s="63">
        <f t="shared" si="6"/>
        <v>891723</v>
      </c>
      <c r="Y83" s="17"/>
      <c r="Z83" s="62">
        <f t="shared" si="7"/>
        <v>76626922.455005765</v>
      </c>
      <c r="AA83" s="17"/>
    </row>
    <row r="84" spans="1:27" x14ac:dyDescent="0.2">
      <c r="A84" s="57">
        <v>81</v>
      </c>
      <c r="B84" s="3" t="s">
        <v>58</v>
      </c>
      <c r="C84" s="59">
        <f>VLOOKUP($A84,'[3]DISTRIBUTION SUMMARY'!$A$154:$N$289,C$3,FALSE)</f>
        <v>6736006</v>
      </c>
      <c r="D84" s="59">
        <f>VLOOKUP($A84,'[3]DISTRIBUTION SUMMARY'!$A$154:$N$289,D$3,FALSE)</f>
        <v>3391199.7033097614</v>
      </c>
      <c r="E84" s="59">
        <f>VLOOKUP($A84,'[3]DISTRIBUTION SUMMARY'!$A$154:$N$289,E$3,FALSE)</f>
        <v>141567</v>
      </c>
      <c r="F84" s="59">
        <f>VLOOKUP($A84,'[3]DISTRIBUTION SUMMARY'!$A$154:$N$289,F$3,FALSE)</f>
        <v>192321</v>
      </c>
      <c r="G84" s="59">
        <f>VLOOKUP($A84,'[3]DISTRIBUTION SUMMARY'!$A$154:$N$289,G$3,FALSE)</f>
        <v>69815</v>
      </c>
      <c r="H84" s="59">
        <f>VLOOKUP($A84,'[3]DISTRIBUTION SUMMARY'!$A$154:$N$289,H$3,FALSE)</f>
        <v>872032</v>
      </c>
      <c r="I84" s="59">
        <f>VLOOKUP($A84,'[3]DISTRIBUTION SUMMARY'!$A$154:$N$289,I$3,FALSE)</f>
        <v>206811</v>
      </c>
      <c r="J84" s="59">
        <f>VLOOKUP($A84,'[3]DISTRIBUTION SUMMARY'!$A$154:$N$289,J$3,FALSE)</f>
        <v>968193</v>
      </c>
      <c r="K84" s="59">
        <f>VLOOKUP($A84,'[3]DISTRIBUTION SUMMARY'!$A$154:$N$289,K$3,FALSE)</f>
        <v>414940</v>
      </c>
      <c r="L84" s="59">
        <f>VLOOKUP($A84,'[3]DISTRIBUTION SUMMARY'!$A$154:$N$289,L$3,FALSE)</f>
        <v>28980</v>
      </c>
      <c r="M84" s="59">
        <f>VLOOKUP($A84,'[3]DISTRIBUTION SUMMARY'!$A$154:$N$289,M$3,FALSE)</f>
        <v>22077</v>
      </c>
      <c r="N84" s="59">
        <f>VLOOKUP($A84,'[3]DISTRIBUTION SUMMARY'!$A$154:$N$289,N$3,FALSE)</f>
        <v>23954</v>
      </c>
      <c r="O84" s="17"/>
      <c r="P84" s="59">
        <f>VLOOKUP($A84,'[3]DISTRIBUTION SUMMARY'!$A$154:$BF$289,P$3,FALSE)</f>
        <v>0</v>
      </c>
      <c r="Q84" s="59">
        <f>VLOOKUP($A84,'[3]DISTRIBUTION SUMMARY'!$A$154:$BF$289,Q$3,FALSE)</f>
        <v>48828</v>
      </c>
      <c r="R84" s="59">
        <f>VLOOKUP($A84,'[3]DISTRIBUTION SUMMARY'!$A$154:$BF$289,R$3,FALSE)</f>
        <v>33586</v>
      </c>
      <c r="S84" s="59">
        <f>VLOOKUP($A84,'[3]DISTRIBUTION SUMMARY'!$A$154:$BF$289,S$3,FALSE)</f>
        <v>0</v>
      </c>
      <c r="T84" s="59">
        <f>VLOOKUP($A84,'[3]DISTRIBUTION SUMMARY'!$A$154:$BF$289,T$3,FALSE)</f>
        <v>0</v>
      </c>
      <c r="U84" s="17"/>
      <c r="V84" s="59">
        <f t="shared" si="4"/>
        <v>22077</v>
      </c>
      <c r="W84" s="59">
        <f t="shared" si="5"/>
        <v>23954</v>
      </c>
      <c r="X84" s="63">
        <f t="shared" si="6"/>
        <v>141567</v>
      </c>
      <c r="Y84" s="17"/>
      <c r="Z84" s="62">
        <f t="shared" si="7"/>
        <v>13150309.703309761</v>
      </c>
      <c r="AA84" s="17"/>
    </row>
    <row r="85" spans="1:27" x14ac:dyDescent="0.2">
      <c r="A85" s="57">
        <v>82</v>
      </c>
      <c r="B85" s="3" t="s">
        <v>57</v>
      </c>
      <c r="C85" s="59">
        <f>VLOOKUP($A85,'[3]DISTRIBUTION SUMMARY'!$A$154:$N$289,C$3,FALSE)</f>
        <v>33587968</v>
      </c>
      <c r="D85" s="59">
        <f>VLOOKUP($A85,'[3]DISTRIBUTION SUMMARY'!$A$154:$N$289,D$3,FALSE)</f>
        <v>15361937.49321977</v>
      </c>
      <c r="E85" s="59">
        <f>VLOOKUP($A85,'[3]DISTRIBUTION SUMMARY'!$A$154:$N$289,E$3,FALSE)</f>
        <v>726816</v>
      </c>
      <c r="F85" s="59">
        <f>VLOOKUP($A85,'[3]DISTRIBUTION SUMMARY'!$A$154:$N$289,F$3,FALSE)</f>
        <v>1027971</v>
      </c>
      <c r="G85" s="59">
        <f>VLOOKUP($A85,'[3]DISTRIBUTION SUMMARY'!$A$154:$N$289,G$3,FALSE)</f>
        <v>351674</v>
      </c>
      <c r="H85" s="59">
        <f>VLOOKUP($A85,'[3]DISTRIBUTION SUMMARY'!$A$154:$N$289,H$3,FALSE)</f>
        <v>2569927</v>
      </c>
      <c r="I85" s="59">
        <f>VLOOKUP($A85,'[3]DISTRIBUTION SUMMARY'!$A$154:$N$289,I$3,FALSE)</f>
        <v>913000</v>
      </c>
      <c r="J85" s="59">
        <f>VLOOKUP($A85,'[3]DISTRIBUTION SUMMARY'!$A$154:$N$289,J$3,FALSE)</f>
        <v>4558239</v>
      </c>
      <c r="K85" s="59">
        <f>VLOOKUP($A85,'[3]DISTRIBUTION SUMMARY'!$A$154:$N$289,K$3,FALSE)</f>
        <v>1954497</v>
      </c>
      <c r="L85" s="59">
        <f>VLOOKUP($A85,'[3]DISTRIBUTION SUMMARY'!$A$154:$N$289,L$3,FALSE)</f>
        <v>135259</v>
      </c>
      <c r="M85" s="59">
        <f>VLOOKUP($A85,'[3]DISTRIBUTION SUMMARY'!$A$154:$N$289,M$3,FALSE)</f>
        <v>843666</v>
      </c>
      <c r="N85" s="59">
        <f>VLOOKUP($A85,'[3]DISTRIBUTION SUMMARY'!$A$154:$N$289,N$3,FALSE)</f>
        <v>147348</v>
      </c>
      <c r="O85" s="17"/>
      <c r="P85" s="59">
        <f>VLOOKUP($A85,'[3]DISTRIBUTION SUMMARY'!$A$154:$BF$289,P$3,FALSE)</f>
        <v>0</v>
      </c>
      <c r="Q85" s="59">
        <f>VLOOKUP($A85,'[3]DISTRIBUTION SUMMARY'!$A$154:$BF$289,Q$3,FALSE)</f>
        <v>284375</v>
      </c>
      <c r="R85" s="59">
        <f>VLOOKUP($A85,'[3]DISTRIBUTION SUMMARY'!$A$154:$BF$289,R$3,FALSE)</f>
        <v>129261</v>
      </c>
      <c r="S85" s="59">
        <f>VLOOKUP($A85,'[3]DISTRIBUTION SUMMARY'!$A$154:$BF$289,S$3,FALSE)</f>
        <v>0</v>
      </c>
      <c r="T85" s="59">
        <f>VLOOKUP($A85,'[3]DISTRIBUTION SUMMARY'!$A$154:$BF$289,T$3,FALSE)</f>
        <v>0</v>
      </c>
      <c r="U85" s="17"/>
      <c r="V85" s="59">
        <f t="shared" si="4"/>
        <v>843666</v>
      </c>
      <c r="W85" s="59">
        <f t="shared" si="5"/>
        <v>147348</v>
      </c>
      <c r="X85" s="63">
        <f t="shared" si="6"/>
        <v>726816</v>
      </c>
      <c r="Y85" s="17"/>
      <c r="Z85" s="62">
        <f t="shared" si="7"/>
        <v>62591938.49321977</v>
      </c>
      <c r="AA85" s="17"/>
    </row>
    <row r="86" spans="1:27" x14ac:dyDescent="0.2">
      <c r="A86" s="57">
        <v>83</v>
      </c>
      <c r="B86" s="3" t="s">
        <v>56</v>
      </c>
      <c r="C86" s="59">
        <f>VLOOKUP($A86,'[3]DISTRIBUTION SUMMARY'!$A$154:$N$289,C$3,FALSE)</f>
        <v>13489492</v>
      </c>
      <c r="D86" s="59">
        <f>VLOOKUP($A86,'[3]DISTRIBUTION SUMMARY'!$A$154:$N$289,D$3,FALSE)</f>
        <v>4321807.9939854629</v>
      </c>
      <c r="E86" s="59">
        <f>VLOOKUP($A86,'[3]DISTRIBUTION SUMMARY'!$A$154:$N$289,E$3,FALSE)</f>
        <v>275582</v>
      </c>
      <c r="F86" s="59">
        <f>VLOOKUP($A86,'[3]DISTRIBUTION SUMMARY'!$A$154:$N$289,F$3,FALSE)</f>
        <v>525676</v>
      </c>
      <c r="G86" s="59">
        <f>VLOOKUP($A86,'[3]DISTRIBUTION SUMMARY'!$A$154:$N$289,G$3,FALSE)</f>
        <v>135907</v>
      </c>
      <c r="H86" s="59">
        <f>VLOOKUP($A86,'[3]DISTRIBUTION SUMMARY'!$A$154:$N$289,H$3,FALSE)</f>
        <v>1730885</v>
      </c>
      <c r="I86" s="59">
        <f>VLOOKUP($A86,'[3]DISTRIBUTION SUMMARY'!$A$154:$N$289,I$3,FALSE)</f>
        <v>515419</v>
      </c>
      <c r="J86" s="59">
        <f>VLOOKUP($A86,'[3]DISTRIBUTION SUMMARY'!$A$154:$N$289,J$3,FALSE)</f>
        <v>1971926</v>
      </c>
      <c r="K86" s="59">
        <f>VLOOKUP($A86,'[3]DISTRIBUTION SUMMARY'!$A$154:$N$289,K$3,FALSE)</f>
        <v>846210</v>
      </c>
      <c r="L86" s="59">
        <f>VLOOKUP($A86,'[3]DISTRIBUTION SUMMARY'!$A$154:$N$289,L$3,FALSE)</f>
        <v>58978</v>
      </c>
      <c r="M86" s="59">
        <f>VLOOKUP($A86,'[3]DISTRIBUTION SUMMARY'!$A$154:$N$289,M$3,FALSE)</f>
        <v>19703</v>
      </c>
      <c r="N86" s="59">
        <f>VLOOKUP($A86,'[3]DISTRIBUTION SUMMARY'!$A$154:$N$289,N$3,FALSE)</f>
        <v>0</v>
      </c>
      <c r="O86" s="17"/>
      <c r="P86" s="59">
        <f>VLOOKUP($A86,'[3]DISTRIBUTION SUMMARY'!$A$154:$BF$289,P$3,FALSE)</f>
        <v>0</v>
      </c>
      <c r="Q86" s="59">
        <f>VLOOKUP($A86,'[3]DISTRIBUTION SUMMARY'!$A$154:$BF$289,Q$3,FALSE)</f>
        <v>100322</v>
      </c>
      <c r="R86" s="59">
        <f>VLOOKUP($A86,'[3]DISTRIBUTION SUMMARY'!$A$154:$BF$289,R$3,FALSE)</f>
        <v>82169</v>
      </c>
      <c r="S86" s="59">
        <f>VLOOKUP($A86,'[3]DISTRIBUTION SUMMARY'!$A$154:$BF$289,S$3,FALSE)</f>
        <v>0</v>
      </c>
      <c r="T86" s="59">
        <f>VLOOKUP($A86,'[3]DISTRIBUTION SUMMARY'!$A$154:$BF$289,T$3,FALSE)</f>
        <v>0</v>
      </c>
      <c r="U86" s="17"/>
      <c r="V86" s="59">
        <f t="shared" si="4"/>
        <v>19703</v>
      </c>
      <c r="W86" s="59">
        <f t="shared" si="5"/>
        <v>0</v>
      </c>
      <c r="X86" s="63">
        <f t="shared" si="6"/>
        <v>275582</v>
      </c>
      <c r="Y86" s="17"/>
      <c r="Z86" s="62">
        <f t="shared" si="7"/>
        <v>24074076.993985463</v>
      </c>
      <c r="AA86" s="17"/>
    </row>
    <row r="87" spans="1:27" x14ac:dyDescent="0.2">
      <c r="A87" s="57">
        <v>84</v>
      </c>
      <c r="B87" s="3" t="s">
        <v>55</v>
      </c>
      <c r="C87" s="59">
        <f>VLOOKUP($A87,'[3]DISTRIBUTION SUMMARY'!$A$154:$N$289,C$3,FALSE)</f>
        <v>15076921</v>
      </c>
      <c r="D87" s="59">
        <f>VLOOKUP($A87,'[3]DISTRIBUTION SUMMARY'!$A$154:$N$289,D$3,FALSE)</f>
        <v>3626809.2175804102</v>
      </c>
      <c r="E87" s="59">
        <f>VLOOKUP($A87,'[3]DISTRIBUTION SUMMARY'!$A$154:$N$289,E$3,FALSE)</f>
        <v>291621</v>
      </c>
      <c r="F87" s="59">
        <f>VLOOKUP($A87,'[3]DISTRIBUTION SUMMARY'!$A$154:$N$289,F$3,FALSE)</f>
        <v>795059</v>
      </c>
      <c r="G87" s="59">
        <f>VLOOKUP($A87,'[3]DISTRIBUTION SUMMARY'!$A$154:$N$289,G$3,FALSE)</f>
        <v>141103</v>
      </c>
      <c r="H87" s="59">
        <f>VLOOKUP($A87,'[3]DISTRIBUTION SUMMARY'!$A$154:$N$289,H$3,FALSE)</f>
        <v>2377036</v>
      </c>
      <c r="I87" s="59">
        <f>VLOOKUP($A87,'[3]DISTRIBUTION SUMMARY'!$A$154:$N$289,I$3,FALSE)</f>
        <v>548129</v>
      </c>
      <c r="J87" s="59">
        <f>VLOOKUP($A87,'[3]DISTRIBUTION SUMMARY'!$A$154:$N$289,J$3,FALSE)</f>
        <v>2252214</v>
      </c>
      <c r="K87" s="59">
        <f>VLOOKUP($A87,'[3]DISTRIBUTION SUMMARY'!$A$154:$N$289,K$3,FALSE)</f>
        <v>966010</v>
      </c>
      <c r="L87" s="59">
        <f>VLOOKUP($A87,'[3]DISTRIBUTION SUMMARY'!$A$154:$N$289,L$3,FALSE)</f>
        <v>67838</v>
      </c>
      <c r="M87" s="59">
        <f>VLOOKUP($A87,'[3]DISTRIBUTION SUMMARY'!$A$154:$N$289,M$3,FALSE)</f>
        <v>4650</v>
      </c>
      <c r="N87" s="59">
        <f>VLOOKUP($A87,'[3]DISTRIBUTION SUMMARY'!$A$154:$N$289,N$3,FALSE)</f>
        <v>0</v>
      </c>
      <c r="O87" s="17"/>
      <c r="P87" s="59">
        <f>VLOOKUP($A87,'[3]DISTRIBUTION SUMMARY'!$A$154:$BF$289,P$3,FALSE)</f>
        <v>0</v>
      </c>
      <c r="Q87" s="59">
        <f>VLOOKUP($A87,'[3]DISTRIBUTION SUMMARY'!$A$154:$BF$289,Q$3,FALSE)</f>
        <v>118076</v>
      </c>
      <c r="R87" s="59">
        <f>VLOOKUP($A87,'[3]DISTRIBUTION SUMMARY'!$A$154:$BF$289,R$3,FALSE)</f>
        <v>78615</v>
      </c>
      <c r="S87" s="59">
        <f>VLOOKUP($A87,'[3]DISTRIBUTION SUMMARY'!$A$154:$BF$289,S$3,FALSE)</f>
        <v>0</v>
      </c>
      <c r="T87" s="59">
        <f>VLOOKUP($A87,'[3]DISTRIBUTION SUMMARY'!$A$154:$BF$289,T$3,FALSE)</f>
        <v>0</v>
      </c>
      <c r="U87" s="17"/>
      <c r="V87" s="59">
        <f t="shared" si="4"/>
        <v>4650</v>
      </c>
      <c r="W87" s="59">
        <f t="shared" si="5"/>
        <v>0</v>
      </c>
      <c r="X87" s="63">
        <f t="shared" si="6"/>
        <v>291621</v>
      </c>
      <c r="Y87" s="17"/>
      <c r="Z87" s="62">
        <f t="shared" si="7"/>
        <v>26344081.217580412</v>
      </c>
      <c r="AA87" s="17"/>
    </row>
    <row r="88" spans="1:27" x14ac:dyDescent="0.2">
      <c r="A88" s="57">
        <v>85</v>
      </c>
      <c r="B88" s="3" t="s">
        <v>54</v>
      </c>
      <c r="C88" s="59">
        <f>VLOOKUP($A88,'[3]DISTRIBUTION SUMMARY'!$A$154:$N$289,C$3,FALSE)</f>
        <v>17636051</v>
      </c>
      <c r="D88" s="59">
        <f>VLOOKUP($A88,'[3]DISTRIBUTION SUMMARY'!$A$154:$N$289,D$3,FALSE)</f>
        <v>7706107.0002245363</v>
      </c>
      <c r="E88" s="59">
        <f>VLOOKUP($A88,'[3]DISTRIBUTION SUMMARY'!$A$154:$N$289,E$3,FALSE)</f>
        <v>362702</v>
      </c>
      <c r="F88" s="59">
        <f>VLOOKUP($A88,'[3]DISTRIBUTION SUMMARY'!$A$154:$N$289,F$3,FALSE)</f>
        <v>705357</v>
      </c>
      <c r="G88" s="59">
        <f>VLOOKUP($A88,'[3]DISTRIBUTION SUMMARY'!$A$154:$N$289,G$3,FALSE)</f>
        <v>178870</v>
      </c>
      <c r="H88" s="59">
        <f>VLOOKUP($A88,'[3]DISTRIBUTION SUMMARY'!$A$154:$N$289,H$3,FALSE)</f>
        <v>1920326</v>
      </c>
      <c r="I88" s="59">
        <f>VLOOKUP($A88,'[3]DISTRIBUTION SUMMARY'!$A$154:$N$289,I$3,FALSE)</f>
        <v>678358</v>
      </c>
      <c r="J88" s="59">
        <f>VLOOKUP($A88,'[3]DISTRIBUTION SUMMARY'!$A$154:$N$289,J$3,FALSE)</f>
        <v>2446812</v>
      </c>
      <c r="K88" s="59">
        <f>VLOOKUP($A88,'[3]DISTRIBUTION SUMMARY'!$A$154:$N$289,K$3,FALSE)</f>
        <v>1049598</v>
      </c>
      <c r="L88" s="59">
        <f>VLOOKUP($A88,'[3]DISTRIBUTION SUMMARY'!$A$154:$N$289,L$3,FALSE)</f>
        <v>74248</v>
      </c>
      <c r="M88" s="59">
        <f>VLOOKUP($A88,'[3]DISTRIBUTION SUMMARY'!$A$154:$N$289,M$3,FALSE)</f>
        <v>382409</v>
      </c>
      <c r="N88" s="59">
        <f>VLOOKUP($A88,'[3]DISTRIBUTION SUMMARY'!$A$154:$N$289,N$3,FALSE)</f>
        <v>0</v>
      </c>
      <c r="O88" s="17"/>
      <c r="P88" s="59">
        <f>VLOOKUP($A88,'[3]DISTRIBUTION SUMMARY'!$A$154:$BF$289,P$3,FALSE)</f>
        <v>0</v>
      </c>
      <c r="Q88" s="59">
        <f>VLOOKUP($A88,'[3]DISTRIBUTION SUMMARY'!$A$154:$BF$289,Q$3,FALSE)</f>
        <v>146913</v>
      </c>
      <c r="R88" s="59">
        <f>VLOOKUP($A88,'[3]DISTRIBUTION SUMMARY'!$A$154:$BF$289,R$3,FALSE)</f>
        <v>81905</v>
      </c>
      <c r="S88" s="59">
        <f>VLOOKUP($A88,'[3]DISTRIBUTION SUMMARY'!$A$154:$BF$289,S$3,FALSE)</f>
        <v>0</v>
      </c>
      <c r="T88" s="59">
        <f>VLOOKUP($A88,'[3]DISTRIBUTION SUMMARY'!$A$154:$BF$289,T$3,FALSE)</f>
        <v>0</v>
      </c>
      <c r="U88" s="17"/>
      <c r="V88" s="59">
        <f t="shared" si="4"/>
        <v>382409</v>
      </c>
      <c r="W88" s="59">
        <f t="shared" si="5"/>
        <v>0</v>
      </c>
      <c r="X88" s="63">
        <f t="shared" si="6"/>
        <v>362702</v>
      </c>
      <c r="Y88" s="17"/>
      <c r="Z88" s="62">
        <f t="shared" si="7"/>
        <v>33369656.000224538</v>
      </c>
      <c r="AA88" s="17"/>
    </row>
    <row r="89" spans="1:27" x14ac:dyDescent="0.2">
      <c r="A89" s="57">
        <v>86</v>
      </c>
      <c r="B89" s="3" t="s">
        <v>53</v>
      </c>
      <c r="C89" s="59">
        <f>VLOOKUP($A89,'[3]DISTRIBUTION SUMMARY'!$A$154:$N$289,C$3,FALSE)</f>
        <v>15613416</v>
      </c>
      <c r="D89" s="59">
        <f>VLOOKUP($A89,'[3]DISTRIBUTION SUMMARY'!$A$154:$N$289,D$3,FALSE)</f>
        <v>5019764.2119922396</v>
      </c>
      <c r="E89" s="59">
        <f>VLOOKUP($A89,'[3]DISTRIBUTION SUMMARY'!$A$154:$N$289,E$3,FALSE)</f>
        <v>323002</v>
      </c>
      <c r="F89" s="59">
        <f>VLOOKUP($A89,'[3]DISTRIBUTION SUMMARY'!$A$154:$N$289,F$3,FALSE)</f>
        <v>712306</v>
      </c>
      <c r="G89" s="59">
        <f>VLOOKUP($A89,'[3]DISTRIBUTION SUMMARY'!$A$154:$N$289,G$3,FALSE)</f>
        <v>159292</v>
      </c>
      <c r="H89" s="59">
        <f>VLOOKUP($A89,'[3]DISTRIBUTION SUMMARY'!$A$154:$N$289,H$3,FALSE)</f>
        <v>1650025</v>
      </c>
      <c r="I89" s="59">
        <f>VLOOKUP($A89,'[3]DISTRIBUTION SUMMARY'!$A$154:$N$289,I$3,FALSE)</f>
        <v>691267</v>
      </c>
      <c r="J89" s="59">
        <f>VLOOKUP($A89,'[3]DISTRIBUTION SUMMARY'!$A$154:$N$289,J$3,FALSE)</f>
        <v>2269160</v>
      </c>
      <c r="K89" s="59">
        <f>VLOOKUP($A89,'[3]DISTRIBUTION SUMMARY'!$A$154:$N$289,K$3,FALSE)</f>
        <v>973785</v>
      </c>
      <c r="L89" s="59">
        <f>VLOOKUP($A89,'[3]DISTRIBUTION SUMMARY'!$A$154:$N$289,L$3,FALSE)</f>
        <v>69127</v>
      </c>
      <c r="M89" s="59">
        <f>VLOOKUP($A89,'[3]DISTRIBUTION SUMMARY'!$A$154:$N$289,M$3,FALSE)</f>
        <v>27885</v>
      </c>
      <c r="N89" s="59">
        <f>VLOOKUP($A89,'[3]DISTRIBUTION SUMMARY'!$A$154:$N$289,N$3,FALSE)</f>
        <v>90221</v>
      </c>
      <c r="O89" s="17"/>
      <c r="P89" s="59">
        <f>VLOOKUP($A89,'[3]DISTRIBUTION SUMMARY'!$A$154:$BF$289,P$3,FALSE)</f>
        <v>0</v>
      </c>
      <c r="Q89" s="59">
        <f>VLOOKUP($A89,'[3]DISTRIBUTION SUMMARY'!$A$154:$BF$289,Q$3,FALSE)</f>
        <v>129858</v>
      </c>
      <c r="R89" s="59">
        <f>VLOOKUP($A89,'[3]DISTRIBUTION SUMMARY'!$A$154:$BF$289,R$3,FALSE)</f>
        <v>97750</v>
      </c>
      <c r="S89" s="59">
        <f>VLOOKUP($A89,'[3]DISTRIBUTION SUMMARY'!$A$154:$BF$289,S$3,FALSE)</f>
        <v>0</v>
      </c>
      <c r="T89" s="59">
        <f>VLOOKUP($A89,'[3]DISTRIBUTION SUMMARY'!$A$154:$BF$289,T$3,FALSE)</f>
        <v>0</v>
      </c>
      <c r="U89" s="17"/>
      <c r="V89" s="59">
        <f t="shared" si="4"/>
        <v>27885</v>
      </c>
      <c r="W89" s="59">
        <f t="shared" si="5"/>
        <v>90221</v>
      </c>
      <c r="X89" s="63">
        <f t="shared" si="6"/>
        <v>323002</v>
      </c>
      <c r="Y89" s="17"/>
      <c r="Z89" s="62">
        <f t="shared" si="7"/>
        <v>27826858.211992241</v>
      </c>
      <c r="AA89" s="17"/>
    </row>
    <row r="90" spans="1:27" x14ac:dyDescent="0.2">
      <c r="A90" s="57">
        <v>87</v>
      </c>
      <c r="B90" s="3" t="s">
        <v>52</v>
      </c>
      <c r="C90" s="59">
        <f>VLOOKUP($A90,'[3]DISTRIBUTION SUMMARY'!$A$154:$N$289,C$3,FALSE)</f>
        <v>9889576</v>
      </c>
      <c r="D90" s="59">
        <f>VLOOKUP($A90,'[3]DISTRIBUTION SUMMARY'!$A$154:$N$289,D$3,FALSE)</f>
        <v>2948569.2769184583</v>
      </c>
      <c r="E90" s="59">
        <f>VLOOKUP($A90,'[3]DISTRIBUTION SUMMARY'!$A$154:$N$289,E$3,FALSE)</f>
        <v>181972</v>
      </c>
      <c r="F90" s="59">
        <f>VLOOKUP($A90,'[3]DISTRIBUTION SUMMARY'!$A$154:$N$289,F$3,FALSE)</f>
        <v>142232</v>
      </c>
      <c r="G90" s="59">
        <f>VLOOKUP($A90,'[3]DISTRIBUTION SUMMARY'!$A$154:$N$289,G$3,FALSE)</f>
        <v>88048</v>
      </c>
      <c r="H90" s="59">
        <f>VLOOKUP($A90,'[3]DISTRIBUTION SUMMARY'!$A$154:$N$289,H$3,FALSE)</f>
        <v>1195423</v>
      </c>
      <c r="I90" s="59">
        <f>VLOOKUP($A90,'[3]DISTRIBUTION SUMMARY'!$A$154:$N$289,I$3,FALSE)</f>
        <v>309862</v>
      </c>
      <c r="J90" s="59">
        <f>VLOOKUP($A90,'[3]DISTRIBUTION SUMMARY'!$A$154:$N$289,J$3,FALSE)</f>
        <v>1237754</v>
      </c>
      <c r="K90" s="59">
        <f>VLOOKUP($A90,'[3]DISTRIBUTION SUMMARY'!$A$154:$N$289,K$3,FALSE)</f>
        <v>531675</v>
      </c>
      <c r="L90" s="59">
        <f>VLOOKUP($A90,'[3]DISTRIBUTION SUMMARY'!$A$154:$N$289,L$3,FALSE)</f>
        <v>37251</v>
      </c>
      <c r="M90" s="59">
        <f>VLOOKUP($A90,'[3]DISTRIBUTION SUMMARY'!$A$154:$N$289,M$3,FALSE)</f>
        <v>15037</v>
      </c>
      <c r="N90" s="59">
        <f>VLOOKUP($A90,'[3]DISTRIBUTION SUMMARY'!$A$154:$N$289,N$3,FALSE)</f>
        <v>66619</v>
      </c>
      <c r="O90" s="17"/>
      <c r="P90" s="59">
        <f>VLOOKUP($A90,'[3]DISTRIBUTION SUMMARY'!$A$154:$BF$289,P$3,FALSE)</f>
        <v>0</v>
      </c>
      <c r="Q90" s="59">
        <f>VLOOKUP($A90,'[3]DISTRIBUTION SUMMARY'!$A$154:$BF$289,Q$3,FALSE)</f>
        <v>74495</v>
      </c>
      <c r="R90" s="59">
        <f>VLOOKUP($A90,'[3]DISTRIBUTION SUMMARY'!$A$154:$BF$289,R$3,FALSE)</f>
        <v>52620</v>
      </c>
      <c r="S90" s="59">
        <f>VLOOKUP($A90,'[3]DISTRIBUTION SUMMARY'!$A$154:$BF$289,S$3,FALSE)</f>
        <v>0</v>
      </c>
      <c r="T90" s="59">
        <f>VLOOKUP($A90,'[3]DISTRIBUTION SUMMARY'!$A$154:$BF$289,T$3,FALSE)</f>
        <v>0</v>
      </c>
      <c r="U90" s="17"/>
      <c r="V90" s="59">
        <f t="shared" si="4"/>
        <v>15037</v>
      </c>
      <c r="W90" s="59">
        <f t="shared" si="5"/>
        <v>66619</v>
      </c>
      <c r="X90" s="63">
        <f t="shared" si="6"/>
        <v>181972</v>
      </c>
      <c r="Y90" s="17"/>
      <c r="Z90" s="62">
        <f t="shared" si="7"/>
        <v>16771133.276918458</v>
      </c>
      <c r="AA90" s="17"/>
    </row>
    <row r="91" spans="1:27" x14ac:dyDescent="0.2">
      <c r="A91" s="57">
        <v>88</v>
      </c>
      <c r="B91" s="3" t="s">
        <v>51</v>
      </c>
      <c r="C91" s="59">
        <f>VLOOKUP($A91,'[3]DISTRIBUTION SUMMARY'!$A$154:$N$289,C$3,FALSE)</f>
        <v>75347331</v>
      </c>
      <c r="D91" s="59">
        <f>VLOOKUP($A91,'[3]DISTRIBUTION SUMMARY'!$A$154:$N$289,D$3,FALSE)</f>
        <v>29066721.875607066</v>
      </c>
      <c r="E91" s="59">
        <f>VLOOKUP($A91,'[3]DISTRIBUTION SUMMARY'!$A$154:$N$289,E$3,FALSE)</f>
        <v>1524970</v>
      </c>
      <c r="F91" s="59">
        <f>VLOOKUP($A91,'[3]DISTRIBUTION SUMMARY'!$A$154:$N$289,F$3,FALSE)</f>
        <v>851383</v>
      </c>
      <c r="G91" s="59">
        <f>VLOOKUP($A91,'[3]DISTRIBUTION SUMMARY'!$A$154:$N$289,G$3,FALSE)</f>
        <v>766245</v>
      </c>
      <c r="H91" s="59">
        <f>VLOOKUP($A91,'[3]DISTRIBUTION SUMMARY'!$A$154:$N$289,H$3,FALSE)</f>
        <v>8485455</v>
      </c>
      <c r="I91" s="59">
        <f>VLOOKUP($A91,'[3]DISTRIBUTION SUMMARY'!$A$154:$N$289,I$3,FALSE)</f>
        <v>2199407</v>
      </c>
      <c r="J91" s="59">
        <f>VLOOKUP($A91,'[3]DISTRIBUTION SUMMARY'!$A$154:$N$289,J$3,FALSE)</f>
        <v>9975376</v>
      </c>
      <c r="K91" s="59">
        <f>VLOOKUP($A91,'[3]DISTRIBUTION SUMMARY'!$A$154:$N$289,K$3,FALSE)</f>
        <v>4285297</v>
      </c>
      <c r="L91" s="59">
        <f>VLOOKUP($A91,'[3]DISTRIBUTION SUMMARY'!$A$154:$N$289,L$3,FALSE)</f>
        <v>297984</v>
      </c>
      <c r="M91" s="59">
        <f>VLOOKUP($A91,'[3]DISTRIBUTION SUMMARY'!$A$154:$N$289,M$3,FALSE)</f>
        <v>1407069</v>
      </c>
      <c r="N91" s="59">
        <f>VLOOKUP($A91,'[3]DISTRIBUTION SUMMARY'!$A$154:$N$289,N$3,FALSE)</f>
        <v>688408</v>
      </c>
      <c r="O91" s="17"/>
      <c r="P91" s="59">
        <f>VLOOKUP($A91,'[3]DISTRIBUTION SUMMARY'!$A$154:$BF$289,P$3,FALSE)</f>
        <v>0</v>
      </c>
      <c r="Q91" s="59">
        <f>VLOOKUP($A91,'[3]DISTRIBUTION SUMMARY'!$A$154:$BF$289,Q$3,FALSE)</f>
        <v>560226</v>
      </c>
      <c r="R91" s="59">
        <f>VLOOKUP($A91,'[3]DISTRIBUTION SUMMARY'!$A$154:$BF$289,R$3,FALSE)</f>
        <v>293424</v>
      </c>
      <c r="S91" s="59">
        <f>VLOOKUP($A91,'[3]DISTRIBUTION SUMMARY'!$A$154:$BF$289,S$3,FALSE)</f>
        <v>0</v>
      </c>
      <c r="T91" s="59">
        <f>VLOOKUP($A91,'[3]DISTRIBUTION SUMMARY'!$A$154:$BF$289,T$3,FALSE)</f>
        <v>0</v>
      </c>
      <c r="U91" s="17"/>
      <c r="V91" s="59">
        <f t="shared" si="4"/>
        <v>1407069</v>
      </c>
      <c r="W91" s="59">
        <f t="shared" si="5"/>
        <v>688408</v>
      </c>
      <c r="X91" s="63">
        <f t="shared" si="6"/>
        <v>1524970</v>
      </c>
      <c r="Y91" s="17"/>
      <c r="Z91" s="62">
        <f t="shared" si="7"/>
        <v>135749296.87560707</v>
      </c>
      <c r="AA91" s="17"/>
    </row>
    <row r="92" spans="1:27" x14ac:dyDescent="0.2">
      <c r="A92" s="57">
        <v>89</v>
      </c>
      <c r="B92" s="3" t="s">
        <v>50</v>
      </c>
      <c r="C92" s="59">
        <f>VLOOKUP($A92,'[3]DISTRIBUTION SUMMARY'!$A$154:$N$289,C$3,FALSE)</f>
        <v>99637530</v>
      </c>
      <c r="D92" s="59">
        <f>VLOOKUP($A92,'[3]DISTRIBUTION SUMMARY'!$A$154:$N$289,D$3,FALSE)</f>
        <v>34644456.736457832</v>
      </c>
      <c r="E92" s="59">
        <f>VLOOKUP($A92,'[3]DISTRIBUTION SUMMARY'!$A$154:$N$289,E$3,FALSE)</f>
        <v>2064957</v>
      </c>
      <c r="F92" s="59">
        <f>VLOOKUP($A92,'[3]DISTRIBUTION SUMMARY'!$A$154:$N$289,F$3,FALSE)</f>
        <v>1613998</v>
      </c>
      <c r="G92" s="59">
        <f>VLOOKUP($A92,'[3]DISTRIBUTION SUMMARY'!$A$154:$N$289,G$3,FALSE)</f>
        <v>1037570</v>
      </c>
      <c r="H92" s="59">
        <f>VLOOKUP($A92,'[3]DISTRIBUTION SUMMARY'!$A$154:$N$289,H$3,FALSE)</f>
        <v>9030704</v>
      </c>
      <c r="I92" s="59">
        <f>VLOOKUP($A92,'[3]DISTRIBUTION SUMMARY'!$A$154:$N$289,I$3,FALSE)</f>
        <v>2094355</v>
      </c>
      <c r="J92" s="59">
        <f>VLOOKUP($A92,'[3]DISTRIBUTION SUMMARY'!$A$154:$N$289,J$3,FALSE)</f>
        <v>12911985</v>
      </c>
      <c r="K92" s="59">
        <f>VLOOKUP($A92,'[3]DISTRIBUTION SUMMARY'!$A$154:$N$289,K$3,FALSE)</f>
        <v>5533708</v>
      </c>
      <c r="L92" s="59">
        <f>VLOOKUP($A92,'[3]DISTRIBUTION SUMMARY'!$A$154:$N$289,L$3,FALSE)</f>
        <v>384285</v>
      </c>
      <c r="M92" s="59">
        <f>VLOOKUP($A92,'[3]DISTRIBUTION SUMMARY'!$A$154:$N$289,M$3,FALSE)</f>
        <v>1776961</v>
      </c>
      <c r="N92" s="59">
        <f>VLOOKUP($A92,'[3]DISTRIBUTION SUMMARY'!$A$154:$N$289,N$3,FALSE)</f>
        <v>350903</v>
      </c>
      <c r="O92" s="17"/>
      <c r="P92" s="59">
        <f>VLOOKUP($A92,'[3]DISTRIBUTION SUMMARY'!$A$154:$BF$289,P$3,FALSE)</f>
        <v>0</v>
      </c>
      <c r="Q92" s="59">
        <f>VLOOKUP($A92,'[3]DISTRIBUTION SUMMARY'!$A$154:$BF$289,Q$3,FALSE)</f>
        <v>668337</v>
      </c>
      <c r="R92" s="59">
        <f>VLOOKUP($A92,'[3]DISTRIBUTION SUMMARY'!$A$154:$BF$289,R$3,FALSE)</f>
        <v>312357</v>
      </c>
      <c r="S92" s="59">
        <f>VLOOKUP($A92,'[3]DISTRIBUTION SUMMARY'!$A$154:$BF$289,S$3,FALSE)</f>
        <v>0</v>
      </c>
      <c r="T92" s="59">
        <f>VLOOKUP($A92,'[3]DISTRIBUTION SUMMARY'!$A$154:$BF$289,T$3,FALSE)</f>
        <v>0</v>
      </c>
      <c r="U92" s="17"/>
      <c r="V92" s="59">
        <f t="shared" si="4"/>
        <v>1776961</v>
      </c>
      <c r="W92" s="59">
        <f t="shared" si="5"/>
        <v>350903</v>
      </c>
      <c r="X92" s="63">
        <f t="shared" si="6"/>
        <v>2064957</v>
      </c>
      <c r="Y92" s="17"/>
      <c r="Z92" s="62">
        <f t="shared" si="7"/>
        <v>172062106.73645782</v>
      </c>
      <c r="AA92" s="17"/>
    </row>
    <row r="93" spans="1:27" x14ac:dyDescent="0.2">
      <c r="A93" s="57">
        <v>90</v>
      </c>
      <c r="B93" s="3" t="s">
        <v>49</v>
      </c>
      <c r="C93" s="59">
        <f>VLOOKUP($A93,'[3]DISTRIBUTION SUMMARY'!$A$154:$N$289,C$3,FALSE)</f>
        <v>732899</v>
      </c>
      <c r="D93" s="59">
        <f>VLOOKUP($A93,'[3]DISTRIBUTION SUMMARY'!$A$154:$N$289,D$3,FALSE)</f>
        <v>925679.22133949585</v>
      </c>
      <c r="E93" s="59">
        <f>VLOOKUP($A93,'[3]DISTRIBUTION SUMMARY'!$A$154:$N$289,E$3,FALSE)</f>
        <v>13236</v>
      </c>
      <c r="F93" s="59">
        <f>VLOOKUP($A93,'[3]DISTRIBUTION SUMMARY'!$A$154:$N$289,F$3,FALSE)</f>
        <v>62935</v>
      </c>
      <c r="G93" s="59">
        <f>VLOOKUP($A93,'[3]DISTRIBUTION SUMMARY'!$A$154:$N$289,G$3,FALSE)</f>
        <v>6404</v>
      </c>
      <c r="H93" s="59">
        <f>VLOOKUP($A93,'[3]DISTRIBUTION SUMMARY'!$A$154:$N$289,H$3,FALSE)</f>
        <v>150625</v>
      </c>
      <c r="I93" s="59">
        <f>VLOOKUP($A93,'[3]DISTRIBUTION SUMMARY'!$A$154:$N$289,I$3,FALSE)</f>
        <v>29189</v>
      </c>
      <c r="J93" s="59">
        <f>VLOOKUP($A93,'[3]DISTRIBUTION SUMMARY'!$A$154:$N$289,J$3,FALSE)</f>
        <v>115894</v>
      </c>
      <c r="K93" s="59">
        <f>VLOOKUP($A93,'[3]DISTRIBUTION SUMMARY'!$A$154:$N$289,K$3,FALSE)</f>
        <v>49757</v>
      </c>
      <c r="L93" s="59">
        <f>VLOOKUP($A93,'[3]DISTRIBUTION SUMMARY'!$A$154:$N$289,L$3,FALSE)</f>
        <v>3448</v>
      </c>
      <c r="M93" s="59">
        <f>VLOOKUP($A93,'[3]DISTRIBUTION SUMMARY'!$A$154:$N$289,M$3,FALSE)</f>
        <v>1148</v>
      </c>
      <c r="N93" s="59">
        <f>VLOOKUP($A93,'[3]DISTRIBUTION SUMMARY'!$A$154:$N$289,N$3,FALSE)</f>
        <v>0</v>
      </c>
      <c r="O93" s="17"/>
      <c r="P93" s="59">
        <f>VLOOKUP($A93,'[3]DISTRIBUTION SUMMARY'!$A$154:$BF$289,P$3,FALSE)</f>
        <v>0</v>
      </c>
      <c r="Q93" s="59">
        <f>VLOOKUP($A93,'[3]DISTRIBUTION SUMMARY'!$A$154:$BF$289,Q$3,FALSE)</f>
        <v>4266</v>
      </c>
      <c r="R93" s="59">
        <f>VLOOKUP($A93,'[3]DISTRIBUTION SUMMARY'!$A$154:$BF$289,R$3,FALSE)</f>
        <v>3608</v>
      </c>
      <c r="S93" s="59">
        <f>VLOOKUP($A93,'[3]DISTRIBUTION SUMMARY'!$A$154:$BF$289,S$3,FALSE)</f>
        <v>0</v>
      </c>
      <c r="T93" s="59">
        <f>VLOOKUP($A93,'[3]DISTRIBUTION SUMMARY'!$A$154:$BF$289,T$3,FALSE)</f>
        <v>0</v>
      </c>
      <c r="U93" s="17"/>
      <c r="V93" s="59">
        <f t="shared" si="4"/>
        <v>1148</v>
      </c>
      <c r="W93" s="59">
        <f t="shared" si="5"/>
        <v>0</v>
      </c>
      <c r="X93" s="63">
        <f t="shared" si="6"/>
        <v>13236</v>
      </c>
      <c r="Y93" s="17"/>
      <c r="Z93" s="62">
        <f t="shared" si="7"/>
        <v>2099088.2213394959</v>
      </c>
      <c r="AA93" s="17"/>
    </row>
    <row r="94" spans="1:27" x14ac:dyDescent="0.2">
      <c r="A94" s="57">
        <v>91</v>
      </c>
      <c r="B94" s="3" t="s">
        <v>48</v>
      </c>
      <c r="C94" s="59">
        <f>VLOOKUP($A94,'[3]DISTRIBUTION SUMMARY'!$A$154:$N$289,C$3,FALSE)</f>
        <v>3973846</v>
      </c>
      <c r="D94" s="59">
        <f>VLOOKUP($A94,'[3]DISTRIBUTION SUMMARY'!$A$154:$N$289,D$3,FALSE)</f>
        <v>1463933.5928531962</v>
      </c>
      <c r="E94" s="59">
        <f>VLOOKUP($A94,'[3]DISTRIBUTION SUMMARY'!$A$154:$N$289,E$3,FALSE)</f>
        <v>69410</v>
      </c>
      <c r="F94" s="59">
        <f>VLOOKUP($A94,'[3]DISTRIBUTION SUMMARY'!$A$154:$N$289,F$3,FALSE)</f>
        <v>171797</v>
      </c>
      <c r="G94" s="59">
        <f>VLOOKUP($A94,'[3]DISTRIBUTION SUMMARY'!$A$154:$N$289,G$3,FALSE)</f>
        <v>34230</v>
      </c>
      <c r="H94" s="59">
        <f>VLOOKUP($A94,'[3]DISTRIBUTION SUMMARY'!$A$154:$N$289,H$3,FALSE)</f>
        <v>483745</v>
      </c>
      <c r="I94" s="59">
        <f>VLOOKUP($A94,'[3]DISTRIBUTION SUMMARY'!$A$154:$N$289,I$3,FALSE)</f>
        <v>220236</v>
      </c>
      <c r="J94" s="59">
        <f>VLOOKUP($A94,'[3]DISTRIBUTION SUMMARY'!$A$154:$N$289,J$3,FALSE)</f>
        <v>527663</v>
      </c>
      <c r="K94" s="59">
        <f>VLOOKUP($A94,'[3]DISTRIBUTION SUMMARY'!$A$154:$N$289,K$3,FALSE)</f>
        <v>226695</v>
      </c>
      <c r="L94" s="59">
        <f>VLOOKUP($A94,'[3]DISTRIBUTION SUMMARY'!$A$154:$N$289,L$3,FALSE)</f>
        <v>16146</v>
      </c>
      <c r="M94" s="59">
        <f>VLOOKUP($A94,'[3]DISTRIBUTION SUMMARY'!$A$154:$N$289,M$3,FALSE)</f>
        <v>10274</v>
      </c>
      <c r="N94" s="59">
        <f>VLOOKUP($A94,'[3]DISTRIBUTION SUMMARY'!$A$154:$N$289,N$3,FALSE)</f>
        <v>117756</v>
      </c>
      <c r="O94" s="17"/>
      <c r="P94" s="59">
        <f>VLOOKUP($A94,'[3]DISTRIBUTION SUMMARY'!$A$154:$BF$289,P$3,FALSE)</f>
        <v>0</v>
      </c>
      <c r="Q94" s="59">
        <f>VLOOKUP($A94,'[3]DISTRIBUTION SUMMARY'!$A$154:$BF$289,Q$3,FALSE)</f>
        <v>32390</v>
      </c>
      <c r="R94" s="59">
        <f>VLOOKUP($A94,'[3]DISTRIBUTION SUMMARY'!$A$154:$BF$289,R$3,FALSE)</f>
        <v>28045</v>
      </c>
      <c r="S94" s="59">
        <f>VLOOKUP($A94,'[3]DISTRIBUTION SUMMARY'!$A$154:$BF$289,S$3,FALSE)</f>
        <v>0</v>
      </c>
      <c r="T94" s="59">
        <f>VLOOKUP($A94,'[3]DISTRIBUTION SUMMARY'!$A$154:$BF$289,T$3,FALSE)</f>
        <v>0</v>
      </c>
      <c r="U94" s="17"/>
      <c r="V94" s="59">
        <f t="shared" si="4"/>
        <v>10274</v>
      </c>
      <c r="W94" s="59">
        <f t="shared" si="5"/>
        <v>117756</v>
      </c>
      <c r="X94" s="63">
        <f t="shared" si="6"/>
        <v>69410</v>
      </c>
      <c r="Y94" s="17"/>
      <c r="Z94" s="62">
        <f t="shared" si="7"/>
        <v>7376166.592853196</v>
      </c>
      <c r="AA94" s="17"/>
    </row>
    <row r="95" spans="1:27" x14ac:dyDescent="0.2">
      <c r="A95" s="57">
        <v>92</v>
      </c>
      <c r="B95" s="3" t="s">
        <v>47</v>
      </c>
      <c r="C95" s="59">
        <f>VLOOKUP($A95,'[3]DISTRIBUTION SUMMARY'!$A$154:$N$289,C$3,FALSE)</f>
        <v>19616435</v>
      </c>
      <c r="D95" s="59">
        <f>VLOOKUP($A95,'[3]DISTRIBUTION SUMMARY'!$A$154:$N$289,D$3,FALSE)</f>
        <v>6776484.5234160749</v>
      </c>
      <c r="E95" s="59">
        <f>VLOOKUP($A95,'[3]DISTRIBUTION SUMMARY'!$A$154:$N$289,E$3,FALSE)</f>
        <v>417415</v>
      </c>
      <c r="F95" s="59">
        <f>VLOOKUP($A95,'[3]DISTRIBUTION SUMMARY'!$A$154:$N$289,F$3,FALSE)</f>
        <v>885556</v>
      </c>
      <c r="G95" s="59">
        <f>VLOOKUP($A95,'[3]DISTRIBUTION SUMMARY'!$A$154:$N$289,G$3,FALSE)</f>
        <v>205853</v>
      </c>
      <c r="H95" s="59">
        <f>VLOOKUP($A95,'[3]DISTRIBUTION SUMMARY'!$A$154:$N$289,H$3,FALSE)</f>
        <v>2897477</v>
      </c>
      <c r="I95" s="59">
        <f>VLOOKUP($A95,'[3]DISTRIBUTION SUMMARY'!$A$154:$N$289,I$3,FALSE)</f>
        <v>780688</v>
      </c>
      <c r="J95" s="59">
        <f>VLOOKUP($A95,'[3]DISTRIBUTION SUMMARY'!$A$154:$N$289,J$3,FALSE)</f>
        <v>2994577</v>
      </c>
      <c r="K95" s="59">
        <f>VLOOKUP($A95,'[3]DISTRIBUTION SUMMARY'!$A$154:$N$289,K$3,FALSE)</f>
        <v>1285610</v>
      </c>
      <c r="L95" s="59">
        <f>VLOOKUP($A95,'[3]DISTRIBUTION SUMMARY'!$A$154:$N$289,L$3,FALSE)</f>
        <v>89332</v>
      </c>
      <c r="M95" s="59">
        <f>VLOOKUP($A95,'[3]DISTRIBUTION SUMMARY'!$A$154:$N$289,M$3,FALSE)</f>
        <v>9590</v>
      </c>
      <c r="N95" s="59">
        <f>VLOOKUP($A95,'[3]DISTRIBUTION SUMMARY'!$A$154:$N$289,N$3,FALSE)</f>
        <v>0</v>
      </c>
      <c r="O95" s="17"/>
      <c r="P95" s="59">
        <f>VLOOKUP($A95,'[3]DISTRIBUTION SUMMARY'!$A$154:$BF$289,P$3,FALSE)</f>
        <v>0</v>
      </c>
      <c r="Q95" s="59">
        <f>VLOOKUP($A95,'[3]DISTRIBUTION SUMMARY'!$A$154:$BF$289,Q$3,FALSE)</f>
        <v>155736</v>
      </c>
      <c r="R95" s="59">
        <f>VLOOKUP($A95,'[3]DISTRIBUTION SUMMARY'!$A$154:$BF$289,R$3,FALSE)</f>
        <v>117323</v>
      </c>
      <c r="S95" s="59">
        <f>VLOOKUP($A95,'[3]DISTRIBUTION SUMMARY'!$A$154:$BF$289,S$3,FALSE)</f>
        <v>0</v>
      </c>
      <c r="T95" s="59">
        <f>VLOOKUP($A95,'[3]DISTRIBUTION SUMMARY'!$A$154:$BF$289,T$3,FALSE)</f>
        <v>0</v>
      </c>
      <c r="U95" s="17"/>
      <c r="V95" s="59">
        <f t="shared" si="4"/>
        <v>9590</v>
      </c>
      <c r="W95" s="59">
        <f t="shared" si="5"/>
        <v>0</v>
      </c>
      <c r="X95" s="63">
        <f t="shared" si="6"/>
        <v>417415</v>
      </c>
      <c r="Y95" s="17"/>
      <c r="Z95" s="62">
        <f t="shared" si="7"/>
        <v>36232076.523416072</v>
      </c>
      <c r="AA95" s="17"/>
    </row>
    <row r="96" spans="1:27" x14ac:dyDescent="0.2">
      <c r="A96" s="57">
        <v>93</v>
      </c>
      <c r="B96" s="3" t="s">
        <v>46</v>
      </c>
      <c r="C96" s="59">
        <f>VLOOKUP($A96,'[3]DISTRIBUTION SUMMARY'!$A$154:$N$289,C$3,FALSE)</f>
        <v>13626555</v>
      </c>
      <c r="D96" s="59">
        <f>VLOOKUP($A96,'[3]DISTRIBUTION SUMMARY'!$A$154:$N$289,D$3,FALSE)</f>
        <v>7313753.0810625348</v>
      </c>
      <c r="E96" s="59">
        <f>VLOOKUP($A96,'[3]DISTRIBUTION SUMMARY'!$A$154:$N$289,E$3,FALSE)</f>
        <v>297063</v>
      </c>
      <c r="F96" s="59">
        <f>VLOOKUP($A96,'[3]DISTRIBUTION SUMMARY'!$A$154:$N$289,F$3,FALSE)</f>
        <v>467141</v>
      </c>
      <c r="G96" s="59">
        <f>VLOOKUP($A96,'[3]DISTRIBUTION SUMMARY'!$A$154:$N$289,G$3,FALSE)</f>
        <v>149264</v>
      </c>
      <c r="H96" s="59">
        <f>VLOOKUP($A96,'[3]DISTRIBUTION SUMMARY'!$A$154:$N$289,H$3,FALSE)</f>
        <v>1545160</v>
      </c>
      <c r="I96" s="59">
        <f>VLOOKUP($A96,'[3]DISTRIBUTION SUMMARY'!$A$154:$N$289,I$3,FALSE)</f>
        <v>503075</v>
      </c>
      <c r="J96" s="59">
        <f>VLOOKUP($A96,'[3]DISTRIBUTION SUMMARY'!$A$154:$N$289,J$3,FALSE)</f>
        <v>2006773</v>
      </c>
      <c r="K96" s="59">
        <f>VLOOKUP($A96,'[3]DISTRIBUTION SUMMARY'!$A$154:$N$289,K$3,FALSE)</f>
        <v>862415</v>
      </c>
      <c r="L96" s="59">
        <f>VLOOKUP($A96,'[3]DISTRIBUTION SUMMARY'!$A$154:$N$289,L$3,FALSE)</f>
        <v>60811</v>
      </c>
      <c r="M96" s="59">
        <f>VLOOKUP($A96,'[3]DISTRIBUTION SUMMARY'!$A$154:$N$289,M$3,FALSE)</f>
        <v>123405</v>
      </c>
      <c r="N96" s="59">
        <f>VLOOKUP($A96,'[3]DISTRIBUTION SUMMARY'!$A$154:$N$289,N$3,FALSE)</f>
        <v>40360</v>
      </c>
      <c r="O96" s="17"/>
      <c r="P96" s="59">
        <f>VLOOKUP($A96,'[3]DISTRIBUTION SUMMARY'!$A$154:$BF$289,P$3,FALSE)</f>
        <v>0</v>
      </c>
      <c r="Q96" s="59">
        <f>VLOOKUP($A96,'[3]DISTRIBUTION SUMMARY'!$A$154:$BF$289,Q$3,FALSE)</f>
        <v>121682</v>
      </c>
      <c r="R96" s="59">
        <f>VLOOKUP($A96,'[3]DISTRIBUTION SUMMARY'!$A$154:$BF$289,R$3,FALSE)</f>
        <v>63559</v>
      </c>
      <c r="S96" s="59">
        <f>VLOOKUP($A96,'[3]DISTRIBUTION SUMMARY'!$A$154:$BF$289,S$3,FALSE)</f>
        <v>0</v>
      </c>
      <c r="T96" s="59">
        <f>VLOOKUP($A96,'[3]DISTRIBUTION SUMMARY'!$A$154:$BF$289,T$3,FALSE)</f>
        <v>0</v>
      </c>
      <c r="U96" s="17"/>
      <c r="V96" s="59">
        <f t="shared" si="4"/>
        <v>123405</v>
      </c>
      <c r="W96" s="59">
        <f t="shared" si="5"/>
        <v>40360</v>
      </c>
      <c r="X96" s="63">
        <f t="shared" si="6"/>
        <v>297063</v>
      </c>
      <c r="Y96" s="17"/>
      <c r="Z96" s="62">
        <f t="shared" si="7"/>
        <v>27181016.081062533</v>
      </c>
      <c r="AA96" s="17"/>
    </row>
    <row r="97" spans="1:27" x14ac:dyDescent="0.2">
      <c r="A97" s="57">
        <v>94</v>
      </c>
      <c r="B97" s="3" t="s">
        <v>45</v>
      </c>
      <c r="C97" s="59">
        <f>VLOOKUP($A97,'[3]DISTRIBUTION SUMMARY'!$A$154:$N$289,C$3,FALSE)</f>
        <v>21254358</v>
      </c>
      <c r="D97" s="59">
        <f>VLOOKUP($A97,'[3]DISTRIBUTION SUMMARY'!$A$154:$N$289,D$3,FALSE)</f>
        <v>8508559.4881588817</v>
      </c>
      <c r="E97" s="59">
        <f>VLOOKUP($A97,'[3]DISTRIBUTION SUMMARY'!$A$154:$N$289,E$3,FALSE)</f>
        <v>458354</v>
      </c>
      <c r="F97" s="59">
        <f>VLOOKUP($A97,'[3]DISTRIBUTION SUMMARY'!$A$154:$N$289,F$3,FALSE)</f>
        <v>1070503</v>
      </c>
      <c r="G97" s="59">
        <f>VLOOKUP($A97,'[3]DISTRIBUTION SUMMARY'!$A$154:$N$289,G$3,FALSE)</f>
        <v>221777</v>
      </c>
      <c r="H97" s="59">
        <f>VLOOKUP($A97,'[3]DISTRIBUTION SUMMARY'!$A$154:$N$289,H$3,FALSE)</f>
        <v>2550440</v>
      </c>
      <c r="I97" s="59">
        <f>VLOOKUP($A97,'[3]DISTRIBUTION SUMMARY'!$A$154:$N$289,I$3,FALSE)</f>
        <v>733572</v>
      </c>
      <c r="J97" s="59">
        <f>VLOOKUP($A97,'[3]DISTRIBUTION SUMMARY'!$A$154:$N$289,J$3,FALSE)</f>
        <v>3151798</v>
      </c>
      <c r="K97" s="59">
        <f>VLOOKUP($A97,'[3]DISTRIBUTION SUMMARY'!$A$154:$N$289,K$3,FALSE)</f>
        <v>1351989</v>
      </c>
      <c r="L97" s="59">
        <f>VLOOKUP($A97,'[3]DISTRIBUTION SUMMARY'!$A$154:$N$289,L$3,FALSE)</f>
        <v>93829</v>
      </c>
      <c r="M97" s="59">
        <f>VLOOKUP($A97,'[3]DISTRIBUTION SUMMARY'!$A$154:$N$289,M$3,FALSE)</f>
        <v>52915</v>
      </c>
      <c r="N97" s="59">
        <f>VLOOKUP($A97,'[3]DISTRIBUTION SUMMARY'!$A$154:$N$289,N$3,FALSE)</f>
        <v>0</v>
      </c>
      <c r="O97" s="17"/>
      <c r="P97" s="59">
        <f>VLOOKUP($A97,'[3]DISTRIBUTION SUMMARY'!$A$154:$BF$289,P$3,FALSE)</f>
        <v>0</v>
      </c>
      <c r="Q97" s="59">
        <f>VLOOKUP($A97,'[3]DISTRIBUTION SUMMARY'!$A$154:$BF$289,Q$3,FALSE)</f>
        <v>70218</v>
      </c>
      <c r="R97" s="59">
        <f>VLOOKUP($A97,'[3]DISTRIBUTION SUMMARY'!$A$154:$BF$289,R$3,FALSE)</f>
        <v>113600</v>
      </c>
      <c r="S97" s="59">
        <f>VLOOKUP($A97,'[3]DISTRIBUTION SUMMARY'!$A$154:$BF$289,S$3,FALSE)</f>
        <v>0</v>
      </c>
      <c r="T97" s="59">
        <f>VLOOKUP($A97,'[3]DISTRIBUTION SUMMARY'!$A$154:$BF$289,T$3,FALSE)</f>
        <v>0</v>
      </c>
      <c r="U97" s="17"/>
      <c r="V97" s="59">
        <f t="shared" si="4"/>
        <v>52915</v>
      </c>
      <c r="W97" s="59">
        <f t="shared" si="5"/>
        <v>0</v>
      </c>
      <c r="X97" s="63">
        <f t="shared" si="6"/>
        <v>458354</v>
      </c>
      <c r="Y97" s="17"/>
      <c r="Z97" s="62">
        <f t="shared" si="7"/>
        <v>39631912.488158882</v>
      </c>
      <c r="AA97" s="17"/>
    </row>
    <row r="98" spans="1:27" x14ac:dyDescent="0.2">
      <c r="A98" s="57">
        <v>95</v>
      </c>
      <c r="B98" s="3" t="s">
        <v>44</v>
      </c>
      <c r="C98" s="59">
        <f>VLOOKUP($A98,'[3]DISTRIBUTION SUMMARY'!$A$154:$N$289,C$3,FALSE)</f>
        <v>5617342</v>
      </c>
      <c r="D98" s="59">
        <f>VLOOKUP($A98,'[3]DISTRIBUTION SUMMARY'!$A$154:$N$289,D$3,FALSE)</f>
        <v>2111613.303630671</v>
      </c>
      <c r="E98" s="59">
        <f>VLOOKUP($A98,'[3]DISTRIBUTION SUMMARY'!$A$154:$N$289,E$3,FALSE)</f>
        <v>81775</v>
      </c>
      <c r="F98" s="59">
        <f>VLOOKUP($A98,'[3]DISTRIBUTION SUMMARY'!$A$154:$N$289,F$3,FALSE)</f>
        <v>113375</v>
      </c>
      <c r="G98" s="59">
        <f>VLOOKUP($A98,'[3]DISTRIBUTION SUMMARY'!$A$154:$N$289,G$3,FALSE)</f>
        <v>40328</v>
      </c>
      <c r="H98" s="59">
        <f>VLOOKUP($A98,'[3]DISTRIBUTION SUMMARY'!$A$154:$N$289,H$3,FALSE)</f>
        <v>652858</v>
      </c>
      <c r="I98" s="59">
        <f>VLOOKUP($A98,'[3]DISTRIBUTION SUMMARY'!$A$154:$N$289,I$3,FALSE)</f>
        <v>230555</v>
      </c>
      <c r="J98" s="59">
        <f>VLOOKUP($A98,'[3]DISTRIBUTION SUMMARY'!$A$154:$N$289,J$3,FALSE)</f>
        <v>617857</v>
      </c>
      <c r="K98" s="59">
        <f>VLOOKUP($A98,'[3]DISTRIBUTION SUMMARY'!$A$154:$N$289,K$3,FALSE)</f>
        <v>264796</v>
      </c>
      <c r="L98" s="59">
        <f>VLOOKUP($A98,'[3]DISTRIBUTION SUMMARY'!$A$154:$N$289,L$3,FALSE)</f>
        <v>19023</v>
      </c>
      <c r="M98" s="59">
        <f>VLOOKUP($A98,'[3]DISTRIBUTION SUMMARY'!$A$154:$N$289,M$3,FALSE)</f>
        <v>65654</v>
      </c>
      <c r="N98" s="59">
        <f>VLOOKUP($A98,'[3]DISTRIBUTION SUMMARY'!$A$154:$N$289,N$3,FALSE)</f>
        <v>1173</v>
      </c>
      <c r="O98" s="17"/>
      <c r="P98" s="59">
        <f>VLOOKUP($A98,'[3]DISTRIBUTION SUMMARY'!$A$154:$BF$289,P$3,FALSE)</f>
        <v>0</v>
      </c>
      <c r="Q98" s="59">
        <f>VLOOKUP($A98,'[3]DISTRIBUTION SUMMARY'!$A$154:$BF$289,Q$3,FALSE)</f>
        <v>40179</v>
      </c>
      <c r="R98" s="59">
        <f>VLOOKUP($A98,'[3]DISTRIBUTION SUMMARY'!$A$154:$BF$289,R$3,FALSE)</f>
        <v>29035</v>
      </c>
      <c r="S98" s="59">
        <f>VLOOKUP($A98,'[3]DISTRIBUTION SUMMARY'!$A$154:$BF$289,S$3,FALSE)</f>
        <v>0</v>
      </c>
      <c r="T98" s="59">
        <f>VLOOKUP($A98,'[3]DISTRIBUTION SUMMARY'!$A$154:$BF$289,T$3,FALSE)</f>
        <v>0</v>
      </c>
      <c r="U98" s="17"/>
      <c r="V98" s="59">
        <f t="shared" si="4"/>
        <v>65654</v>
      </c>
      <c r="W98" s="59">
        <f t="shared" si="5"/>
        <v>1173</v>
      </c>
      <c r="X98" s="63">
        <f t="shared" si="6"/>
        <v>81775</v>
      </c>
      <c r="Y98" s="17"/>
      <c r="Z98" s="62">
        <f t="shared" si="7"/>
        <v>9885563.3036306705</v>
      </c>
      <c r="AA98" s="17"/>
    </row>
    <row r="99" spans="1:27" x14ac:dyDescent="0.2">
      <c r="A99" s="57">
        <v>96</v>
      </c>
      <c r="B99" s="3" t="s">
        <v>43</v>
      </c>
      <c r="C99" s="59">
        <f>VLOOKUP($A99,'[3]DISTRIBUTION SUMMARY'!$A$154:$N$289,C$3,FALSE)</f>
        <v>19932301</v>
      </c>
      <c r="D99" s="59">
        <f>VLOOKUP($A99,'[3]DISTRIBUTION SUMMARY'!$A$154:$N$289,D$3,FALSE)</f>
        <v>6313152.0058127064</v>
      </c>
      <c r="E99" s="59">
        <f>VLOOKUP($A99,'[3]DISTRIBUTION SUMMARY'!$A$154:$N$289,E$3,FALSE)</f>
        <v>416941</v>
      </c>
      <c r="F99" s="59">
        <f>VLOOKUP($A99,'[3]DISTRIBUTION SUMMARY'!$A$154:$N$289,F$3,FALSE)</f>
        <v>837994</v>
      </c>
      <c r="G99" s="59">
        <f>VLOOKUP($A99,'[3]DISTRIBUTION SUMMARY'!$A$154:$N$289,G$3,FALSE)</f>
        <v>205619</v>
      </c>
      <c r="H99" s="59">
        <f>VLOOKUP($A99,'[3]DISTRIBUTION SUMMARY'!$A$154:$N$289,H$3,FALSE)</f>
        <v>1916523</v>
      </c>
      <c r="I99" s="59">
        <f>VLOOKUP($A99,'[3]DISTRIBUTION SUMMARY'!$A$154:$N$289,I$3,FALSE)</f>
        <v>803077</v>
      </c>
      <c r="J99" s="59">
        <f>VLOOKUP($A99,'[3]DISTRIBUTION SUMMARY'!$A$154:$N$289,J$3,FALSE)</f>
        <v>2832109</v>
      </c>
      <c r="K99" s="59">
        <f>VLOOKUP($A99,'[3]DISTRIBUTION SUMMARY'!$A$154:$N$289,K$3,FALSE)</f>
        <v>1214315</v>
      </c>
      <c r="L99" s="59">
        <f>VLOOKUP($A99,'[3]DISTRIBUTION SUMMARY'!$A$154:$N$289,L$3,FALSE)</f>
        <v>85351</v>
      </c>
      <c r="M99" s="59">
        <f>VLOOKUP($A99,'[3]DISTRIBUTION SUMMARY'!$A$154:$N$289,M$3,FALSE)</f>
        <v>6568</v>
      </c>
      <c r="N99" s="59">
        <f>VLOOKUP($A99,'[3]DISTRIBUTION SUMMARY'!$A$154:$N$289,N$3,FALSE)</f>
        <v>128459</v>
      </c>
      <c r="O99" s="17"/>
      <c r="P99" s="59">
        <f>VLOOKUP($A99,'[3]DISTRIBUTION SUMMARY'!$A$154:$BF$289,P$3,FALSE)</f>
        <v>0</v>
      </c>
      <c r="Q99" s="59">
        <f>VLOOKUP($A99,'[3]DISTRIBUTION SUMMARY'!$A$154:$BF$289,Q$3,FALSE)</f>
        <v>189823</v>
      </c>
      <c r="R99" s="59">
        <f>VLOOKUP($A99,'[3]DISTRIBUTION SUMMARY'!$A$154:$BF$289,R$3,FALSE)</f>
        <v>128811</v>
      </c>
      <c r="S99" s="59">
        <f>VLOOKUP($A99,'[3]DISTRIBUTION SUMMARY'!$A$154:$BF$289,S$3,FALSE)</f>
        <v>0</v>
      </c>
      <c r="T99" s="59">
        <f>VLOOKUP($A99,'[3]DISTRIBUTION SUMMARY'!$A$154:$BF$289,T$3,FALSE)</f>
        <v>0</v>
      </c>
      <c r="U99" s="17"/>
      <c r="V99" s="59">
        <f t="shared" si="4"/>
        <v>6568</v>
      </c>
      <c r="W99" s="59">
        <f t="shared" si="5"/>
        <v>128459</v>
      </c>
      <c r="X99" s="63">
        <f t="shared" si="6"/>
        <v>416941</v>
      </c>
      <c r="Y99" s="17"/>
      <c r="Z99" s="62">
        <f t="shared" si="7"/>
        <v>35011043.005812705</v>
      </c>
      <c r="AA99" s="17"/>
    </row>
    <row r="100" spans="1:27" x14ac:dyDescent="0.2">
      <c r="A100" s="57">
        <v>97</v>
      </c>
      <c r="B100" s="3" t="s">
        <v>42</v>
      </c>
      <c r="C100" s="59">
        <f>VLOOKUP($A100,'[3]DISTRIBUTION SUMMARY'!$A$154:$N$289,C$3,FALSE)</f>
        <v>12892059</v>
      </c>
      <c r="D100" s="59">
        <f>VLOOKUP($A100,'[3]DISTRIBUTION SUMMARY'!$A$154:$N$289,D$3,FALSE)</f>
        <v>4909353.058861224</v>
      </c>
      <c r="E100" s="59">
        <f>VLOOKUP($A100,'[3]DISTRIBUTION SUMMARY'!$A$154:$N$289,E$3,FALSE)</f>
        <v>267537</v>
      </c>
      <c r="F100" s="59">
        <f>VLOOKUP($A100,'[3]DISTRIBUTION SUMMARY'!$A$154:$N$289,F$3,FALSE)</f>
        <v>458051</v>
      </c>
      <c r="G100" s="59">
        <f>VLOOKUP($A100,'[3]DISTRIBUTION SUMMARY'!$A$154:$N$289,G$3,FALSE)</f>
        <v>129449</v>
      </c>
      <c r="H100" s="59">
        <f>VLOOKUP($A100,'[3]DISTRIBUTION SUMMARY'!$A$154:$N$289,H$3,FALSE)</f>
        <v>1239726</v>
      </c>
      <c r="I100" s="59">
        <f>VLOOKUP($A100,'[3]DISTRIBUTION SUMMARY'!$A$154:$N$289,I$3,FALSE)</f>
        <v>413242</v>
      </c>
      <c r="J100" s="59">
        <f>VLOOKUP($A100,'[3]DISTRIBUTION SUMMARY'!$A$154:$N$289,J$3,FALSE)</f>
        <v>1802332</v>
      </c>
      <c r="K100" s="59">
        <f>VLOOKUP($A100,'[3]DISTRIBUTION SUMMARY'!$A$154:$N$289,K$3,FALSE)</f>
        <v>771717</v>
      </c>
      <c r="L100" s="59">
        <f>VLOOKUP($A100,'[3]DISTRIBUTION SUMMARY'!$A$154:$N$289,L$3,FALSE)</f>
        <v>54767</v>
      </c>
      <c r="M100" s="59">
        <f>VLOOKUP($A100,'[3]DISTRIBUTION SUMMARY'!$A$154:$N$289,M$3,FALSE)</f>
        <v>1951</v>
      </c>
      <c r="N100" s="59">
        <f>VLOOKUP($A100,'[3]DISTRIBUTION SUMMARY'!$A$154:$N$289,N$3,FALSE)</f>
        <v>0</v>
      </c>
      <c r="O100" s="17"/>
      <c r="P100" s="59">
        <f>VLOOKUP($A100,'[3]DISTRIBUTION SUMMARY'!$A$154:$BF$289,P$3,FALSE)</f>
        <v>0</v>
      </c>
      <c r="Q100" s="59">
        <f>VLOOKUP($A100,'[3]DISTRIBUTION SUMMARY'!$A$154:$BF$289,Q$3,FALSE)</f>
        <v>77311</v>
      </c>
      <c r="R100" s="59">
        <f>VLOOKUP($A100,'[3]DISTRIBUTION SUMMARY'!$A$154:$BF$289,R$3,FALSE)</f>
        <v>63566</v>
      </c>
      <c r="S100" s="59">
        <f>VLOOKUP($A100,'[3]DISTRIBUTION SUMMARY'!$A$154:$BF$289,S$3,FALSE)</f>
        <v>0</v>
      </c>
      <c r="T100" s="59">
        <f>VLOOKUP($A100,'[3]DISTRIBUTION SUMMARY'!$A$154:$BF$289,T$3,FALSE)</f>
        <v>0</v>
      </c>
      <c r="U100" s="17"/>
      <c r="V100" s="59">
        <f t="shared" si="4"/>
        <v>1951</v>
      </c>
      <c r="W100" s="59">
        <f t="shared" si="5"/>
        <v>0</v>
      </c>
      <c r="X100" s="63">
        <f t="shared" si="6"/>
        <v>267537</v>
      </c>
      <c r="Y100" s="17"/>
      <c r="Z100" s="62">
        <f t="shared" si="7"/>
        <v>23081061.058861226</v>
      </c>
      <c r="AA100" s="17"/>
    </row>
    <row r="101" spans="1:27" x14ac:dyDescent="0.2">
      <c r="A101" s="57">
        <v>98</v>
      </c>
      <c r="B101" s="3" t="s">
        <v>41</v>
      </c>
      <c r="C101" s="59">
        <f>VLOOKUP($A101,'[3]DISTRIBUTION SUMMARY'!$A$154:$N$289,C$3,FALSE)</f>
        <v>39911192</v>
      </c>
      <c r="D101" s="59">
        <f>VLOOKUP($A101,'[3]DISTRIBUTION SUMMARY'!$A$154:$N$289,D$3,FALSE)</f>
        <v>14535825.472471636</v>
      </c>
      <c r="E101" s="59">
        <f>VLOOKUP($A101,'[3]DISTRIBUTION SUMMARY'!$A$154:$N$289,E$3,FALSE)</f>
        <v>826013</v>
      </c>
      <c r="F101" s="59">
        <f>VLOOKUP($A101,'[3]DISTRIBUTION SUMMARY'!$A$154:$N$289,F$3,FALSE)</f>
        <v>292068</v>
      </c>
      <c r="G101" s="59">
        <f>VLOOKUP($A101,'[3]DISTRIBUTION SUMMARY'!$A$154:$N$289,G$3,FALSE)</f>
        <v>399672</v>
      </c>
      <c r="H101" s="59">
        <f>VLOOKUP($A101,'[3]DISTRIBUTION SUMMARY'!$A$154:$N$289,H$3,FALSE)</f>
        <v>4388701</v>
      </c>
      <c r="I101" s="59">
        <f>VLOOKUP($A101,'[3]DISTRIBUTION SUMMARY'!$A$154:$N$289,I$3,FALSE)</f>
        <v>438101</v>
      </c>
      <c r="J101" s="59">
        <f>VLOOKUP($A101,'[3]DISTRIBUTION SUMMARY'!$A$154:$N$289,J$3,FALSE)</f>
        <v>5141928</v>
      </c>
      <c r="K101" s="59">
        <f>VLOOKUP($A101,'[3]DISTRIBUTION SUMMARY'!$A$154:$N$289,K$3,FALSE)</f>
        <v>2205879</v>
      </c>
      <c r="L101" s="59">
        <f>VLOOKUP($A101,'[3]DISTRIBUTION SUMMARY'!$A$154:$N$289,L$3,FALSE)</f>
        <v>153720</v>
      </c>
      <c r="M101" s="59">
        <f>VLOOKUP($A101,'[3]DISTRIBUTION SUMMARY'!$A$154:$N$289,M$3,FALSE)</f>
        <v>273528</v>
      </c>
      <c r="N101" s="59">
        <f>VLOOKUP($A101,'[3]DISTRIBUTION SUMMARY'!$A$154:$N$289,N$3,FALSE)</f>
        <v>179752</v>
      </c>
      <c r="O101" s="17"/>
      <c r="P101" s="59">
        <f>VLOOKUP($A101,'[3]DISTRIBUTION SUMMARY'!$A$154:$BF$289,P$3,FALSE)</f>
        <v>0</v>
      </c>
      <c r="Q101" s="59">
        <f>VLOOKUP($A101,'[3]DISTRIBUTION SUMMARY'!$A$154:$BF$289,Q$3,FALSE)</f>
        <v>112192</v>
      </c>
      <c r="R101" s="59">
        <f>VLOOKUP($A101,'[3]DISTRIBUTION SUMMARY'!$A$154:$BF$289,R$3,FALSE)</f>
        <v>68838</v>
      </c>
      <c r="S101" s="59">
        <f>VLOOKUP($A101,'[3]DISTRIBUTION SUMMARY'!$A$154:$BF$289,S$3,FALSE)</f>
        <v>0</v>
      </c>
      <c r="T101" s="59">
        <f>VLOOKUP($A101,'[3]DISTRIBUTION SUMMARY'!$A$154:$BF$289,T$3,FALSE)</f>
        <v>0</v>
      </c>
      <c r="U101" s="17"/>
      <c r="V101" s="59">
        <f t="shared" si="4"/>
        <v>273528</v>
      </c>
      <c r="W101" s="59">
        <f t="shared" si="5"/>
        <v>179752</v>
      </c>
      <c r="X101" s="63">
        <f t="shared" si="6"/>
        <v>826013</v>
      </c>
      <c r="Y101" s="17"/>
      <c r="Z101" s="62">
        <f t="shared" si="7"/>
        <v>68927409.47247164</v>
      </c>
      <c r="AA101" s="17"/>
    </row>
    <row r="102" spans="1:27" x14ac:dyDescent="0.2">
      <c r="A102" s="57">
        <v>101</v>
      </c>
      <c r="B102" s="3" t="s">
        <v>40</v>
      </c>
      <c r="C102" s="59">
        <f>VLOOKUP($A102,'[3]DISTRIBUTION SUMMARY'!$A$154:$N$289,C$3,FALSE)</f>
        <v>15781332</v>
      </c>
      <c r="D102" s="59">
        <f>VLOOKUP($A102,'[3]DISTRIBUTION SUMMARY'!$A$154:$N$289,D$3,FALSE)</f>
        <v>20557176.573580943</v>
      </c>
      <c r="E102" s="59">
        <f>VLOOKUP($A102,'[3]DISTRIBUTION SUMMARY'!$A$154:$N$289,E$3,FALSE)</f>
        <v>331865</v>
      </c>
      <c r="F102" s="59">
        <f>VLOOKUP($A102,'[3]DISTRIBUTION SUMMARY'!$A$154:$N$289,F$3,FALSE)</f>
        <v>200719</v>
      </c>
      <c r="G102" s="59">
        <f>VLOOKUP($A102,'[3]DISTRIBUTION SUMMARY'!$A$154:$N$289,G$3,FALSE)</f>
        <v>179103</v>
      </c>
      <c r="H102" s="59">
        <f>VLOOKUP($A102,'[3]DISTRIBUTION SUMMARY'!$A$154:$N$289,H$3,FALSE)</f>
        <v>1692213</v>
      </c>
      <c r="I102" s="59">
        <f>VLOOKUP($A102,'[3]DISTRIBUTION SUMMARY'!$A$154:$N$289,I$3,FALSE)</f>
        <v>889338</v>
      </c>
      <c r="J102" s="59">
        <f>VLOOKUP($A102,'[3]DISTRIBUTION SUMMARY'!$A$154:$N$289,J$3,FALSE)</f>
        <v>2328337</v>
      </c>
      <c r="K102" s="59">
        <f>VLOOKUP($A102,'[3]DISTRIBUTION SUMMARY'!$A$154:$N$289,K$3,FALSE)</f>
        <v>1000506</v>
      </c>
      <c r="L102" s="59">
        <f>VLOOKUP($A102,'[3]DISTRIBUTION SUMMARY'!$A$154:$N$289,L$3,FALSE)</f>
        <v>71024</v>
      </c>
      <c r="M102" s="59">
        <f>VLOOKUP($A102,'[3]DISTRIBUTION SUMMARY'!$A$154:$N$289,M$3,FALSE)</f>
        <v>1548807</v>
      </c>
      <c r="N102" s="59">
        <f>VLOOKUP($A102,'[3]DISTRIBUTION SUMMARY'!$A$154:$N$289,N$3,FALSE)</f>
        <v>452895</v>
      </c>
      <c r="O102" s="17"/>
      <c r="P102" s="59">
        <f>VLOOKUP($A102,'[3]DISTRIBUTION SUMMARY'!$A$154:$BF$289,P$3,FALSE)</f>
        <v>0</v>
      </c>
      <c r="Q102" s="59">
        <f>VLOOKUP($A102,'[3]DISTRIBUTION SUMMARY'!$A$154:$BF$289,Q$3,FALSE)</f>
        <v>191306</v>
      </c>
      <c r="R102" s="59">
        <f>VLOOKUP($A102,'[3]DISTRIBUTION SUMMARY'!$A$154:$BF$289,R$3,FALSE)</f>
        <v>94699</v>
      </c>
      <c r="S102" s="59">
        <f>VLOOKUP($A102,'[3]DISTRIBUTION SUMMARY'!$A$154:$BF$289,S$3,FALSE)</f>
        <v>0</v>
      </c>
      <c r="T102" s="59">
        <f>VLOOKUP($A102,'[3]DISTRIBUTION SUMMARY'!$A$154:$BF$289,T$3,FALSE)</f>
        <v>0</v>
      </c>
      <c r="U102" s="17"/>
      <c r="V102" s="59">
        <f t="shared" si="4"/>
        <v>1548807</v>
      </c>
      <c r="W102" s="59">
        <f t="shared" si="5"/>
        <v>452895</v>
      </c>
      <c r="X102" s="63">
        <f t="shared" si="6"/>
        <v>331865</v>
      </c>
      <c r="Y102" s="17"/>
      <c r="Z102" s="62">
        <f t="shared" si="7"/>
        <v>45319320.573580943</v>
      </c>
      <c r="AA102" s="17"/>
    </row>
    <row r="103" spans="1:27" x14ac:dyDescent="0.2">
      <c r="A103" s="57">
        <v>102</v>
      </c>
      <c r="B103" s="3" t="s">
        <v>39</v>
      </c>
      <c r="C103" s="59">
        <f>VLOOKUP($A103,'[3]DISTRIBUTION SUMMARY'!$A$154:$N$289,C$3,FALSE)</f>
        <v>7102684</v>
      </c>
      <c r="D103" s="59">
        <f>VLOOKUP($A103,'[3]DISTRIBUTION SUMMARY'!$A$154:$N$289,D$3,FALSE)</f>
        <v>2945611.8353167344</v>
      </c>
      <c r="E103" s="59">
        <f>VLOOKUP($A103,'[3]DISTRIBUTION SUMMARY'!$A$154:$N$289,E$3,FALSE)</f>
        <v>155586</v>
      </c>
      <c r="F103" s="59">
        <f>VLOOKUP($A103,'[3]DISTRIBUTION SUMMARY'!$A$154:$N$289,F$3,FALSE)</f>
        <v>441555</v>
      </c>
      <c r="G103" s="59">
        <f>VLOOKUP($A103,'[3]DISTRIBUTION SUMMARY'!$A$154:$N$289,G$3,FALSE)</f>
        <v>76729</v>
      </c>
      <c r="H103" s="59">
        <f>VLOOKUP($A103,'[3]DISTRIBUTION SUMMARY'!$A$154:$N$289,H$3,FALSE)</f>
        <v>1184235</v>
      </c>
      <c r="I103" s="59">
        <f>VLOOKUP($A103,'[3]DISTRIBUTION SUMMARY'!$A$154:$N$289,I$3,FALSE)</f>
        <v>401018</v>
      </c>
      <c r="J103" s="59">
        <f>VLOOKUP($A103,'[3]DISTRIBUTION SUMMARY'!$A$154:$N$289,J$3,FALSE)</f>
        <v>1190026</v>
      </c>
      <c r="K103" s="59">
        <f>VLOOKUP($A103,'[3]DISTRIBUTION SUMMARY'!$A$154:$N$289,K$3,FALSE)</f>
        <v>511045</v>
      </c>
      <c r="L103" s="59">
        <f>VLOOKUP($A103,'[3]DISTRIBUTION SUMMARY'!$A$154:$N$289,L$3,FALSE)</f>
        <v>36193</v>
      </c>
      <c r="M103" s="59">
        <f>VLOOKUP($A103,'[3]DISTRIBUTION SUMMARY'!$A$154:$N$289,M$3,FALSE)</f>
        <v>24932</v>
      </c>
      <c r="N103" s="59">
        <f>VLOOKUP($A103,'[3]DISTRIBUTION SUMMARY'!$A$154:$N$289,N$3,FALSE)</f>
        <v>17421</v>
      </c>
      <c r="O103" s="17"/>
      <c r="P103" s="59">
        <f>VLOOKUP($A103,'[3]DISTRIBUTION SUMMARY'!$A$154:$BF$289,P$3,FALSE)</f>
        <v>0</v>
      </c>
      <c r="Q103" s="59">
        <f>VLOOKUP($A103,'[3]DISTRIBUTION SUMMARY'!$A$154:$BF$289,Q$3,FALSE)</f>
        <v>61759</v>
      </c>
      <c r="R103" s="59">
        <f>VLOOKUP($A103,'[3]DISTRIBUTION SUMMARY'!$A$154:$BF$289,R$3,FALSE)</f>
        <v>47358</v>
      </c>
      <c r="S103" s="59">
        <f>VLOOKUP($A103,'[3]DISTRIBUTION SUMMARY'!$A$154:$BF$289,S$3,FALSE)</f>
        <v>0</v>
      </c>
      <c r="T103" s="59">
        <f>VLOOKUP($A103,'[3]DISTRIBUTION SUMMARY'!$A$154:$BF$289,T$3,FALSE)</f>
        <v>0</v>
      </c>
      <c r="U103" s="17"/>
      <c r="V103" s="59">
        <f t="shared" si="4"/>
        <v>24932</v>
      </c>
      <c r="W103" s="59">
        <f t="shared" si="5"/>
        <v>17421</v>
      </c>
      <c r="X103" s="63">
        <f t="shared" si="6"/>
        <v>155586</v>
      </c>
      <c r="Y103" s="17"/>
      <c r="Z103" s="62">
        <f t="shared" si="7"/>
        <v>14196152.835316734</v>
      </c>
      <c r="AA103" s="17"/>
    </row>
    <row r="104" spans="1:27" x14ac:dyDescent="0.2">
      <c r="A104" s="57">
        <v>103</v>
      </c>
      <c r="B104" s="3" t="s">
        <v>38</v>
      </c>
      <c r="C104" s="59">
        <f>VLOOKUP($A104,'[3]DISTRIBUTION SUMMARY'!$A$154:$N$289,C$3,FALSE)</f>
        <v>3577118</v>
      </c>
      <c r="D104" s="59">
        <f>VLOOKUP($A104,'[3]DISTRIBUTION SUMMARY'!$A$154:$N$289,D$3,FALSE)</f>
        <v>1050877.5824791295</v>
      </c>
      <c r="E104" s="59">
        <f>VLOOKUP($A104,'[3]DISTRIBUTION SUMMARY'!$A$154:$N$289,E$3,FALSE)</f>
        <v>71739</v>
      </c>
      <c r="F104" s="59">
        <f>VLOOKUP($A104,'[3]DISTRIBUTION SUMMARY'!$A$154:$N$289,F$3,FALSE)</f>
        <v>261672</v>
      </c>
      <c r="G104" s="59">
        <f>VLOOKUP($A104,'[3]DISTRIBUTION SUMMARY'!$A$154:$N$289,G$3,FALSE)</f>
        <v>35379</v>
      </c>
      <c r="H104" s="59">
        <f>VLOOKUP($A104,'[3]DISTRIBUTION SUMMARY'!$A$154:$N$289,H$3,FALSE)</f>
        <v>417206</v>
      </c>
      <c r="I104" s="59">
        <f>VLOOKUP($A104,'[3]DISTRIBUTION SUMMARY'!$A$154:$N$289,I$3,FALSE)</f>
        <v>150862</v>
      </c>
      <c r="J104" s="59">
        <f>VLOOKUP($A104,'[3]DISTRIBUTION SUMMARY'!$A$154:$N$289,J$3,FALSE)</f>
        <v>538697</v>
      </c>
      <c r="K104" s="59">
        <f>VLOOKUP($A104,'[3]DISTRIBUTION SUMMARY'!$A$154:$N$289,K$3,FALSE)</f>
        <v>230966</v>
      </c>
      <c r="L104" s="59">
        <f>VLOOKUP($A104,'[3]DISTRIBUTION SUMMARY'!$A$154:$N$289,L$3,FALSE)</f>
        <v>16021</v>
      </c>
      <c r="M104" s="59">
        <f>VLOOKUP($A104,'[3]DISTRIBUTION SUMMARY'!$A$154:$N$289,M$3,FALSE)</f>
        <v>3490</v>
      </c>
      <c r="N104" s="59">
        <f>VLOOKUP($A104,'[3]DISTRIBUTION SUMMARY'!$A$154:$N$289,N$3,FALSE)</f>
        <v>30045</v>
      </c>
      <c r="O104" s="17"/>
      <c r="P104" s="59">
        <f>VLOOKUP($A104,'[3]DISTRIBUTION SUMMARY'!$A$154:$BF$289,P$3,FALSE)</f>
        <v>0</v>
      </c>
      <c r="Q104" s="59">
        <f>VLOOKUP($A104,'[3]DISTRIBUTION SUMMARY'!$A$154:$BF$289,Q$3,FALSE)</f>
        <v>28820</v>
      </c>
      <c r="R104" s="59">
        <f>VLOOKUP($A104,'[3]DISTRIBUTION SUMMARY'!$A$154:$BF$289,R$3,FALSE)</f>
        <v>17469</v>
      </c>
      <c r="S104" s="59">
        <f>VLOOKUP($A104,'[3]DISTRIBUTION SUMMARY'!$A$154:$BF$289,S$3,FALSE)</f>
        <v>0</v>
      </c>
      <c r="T104" s="59">
        <f>VLOOKUP($A104,'[3]DISTRIBUTION SUMMARY'!$A$154:$BF$289,T$3,FALSE)</f>
        <v>0</v>
      </c>
      <c r="U104" s="17"/>
      <c r="V104" s="59">
        <f t="shared" si="4"/>
        <v>3490</v>
      </c>
      <c r="W104" s="59">
        <f t="shared" si="5"/>
        <v>30045</v>
      </c>
      <c r="X104" s="63">
        <f t="shared" si="6"/>
        <v>71739</v>
      </c>
      <c r="Y104" s="17"/>
      <c r="Z104" s="62">
        <f t="shared" si="7"/>
        <v>6430361.5824791295</v>
      </c>
      <c r="AA104" s="17"/>
    </row>
    <row r="105" spans="1:27" x14ac:dyDescent="0.2">
      <c r="A105" s="57">
        <v>104</v>
      </c>
      <c r="B105" s="3" t="s">
        <v>37</v>
      </c>
      <c r="C105" s="59">
        <f>VLOOKUP($A105,'[3]DISTRIBUTION SUMMARY'!$A$154:$N$289,C$3,FALSE)</f>
        <v>5874458</v>
      </c>
      <c r="D105" s="59">
        <f>VLOOKUP($A105,'[3]DISTRIBUTION SUMMARY'!$A$154:$N$289,D$3,FALSE)</f>
        <v>5982904.3602869017</v>
      </c>
      <c r="E105" s="59">
        <f>VLOOKUP($A105,'[3]DISTRIBUTION SUMMARY'!$A$154:$N$289,E$3,FALSE)</f>
        <v>132434</v>
      </c>
      <c r="F105" s="59">
        <f>VLOOKUP($A105,'[3]DISTRIBUTION SUMMARY'!$A$154:$N$289,F$3,FALSE)</f>
        <v>94886</v>
      </c>
      <c r="G105" s="59">
        <f>VLOOKUP($A105,'[3]DISTRIBUTION SUMMARY'!$A$154:$N$289,G$3,FALSE)</f>
        <v>64079</v>
      </c>
      <c r="H105" s="59">
        <f>VLOOKUP($A105,'[3]DISTRIBUTION SUMMARY'!$A$154:$N$289,H$3,FALSE)</f>
        <v>691313</v>
      </c>
      <c r="I105" s="59">
        <f>VLOOKUP($A105,'[3]DISTRIBUTION SUMMARY'!$A$154:$N$289,I$3,FALSE)</f>
        <v>285891</v>
      </c>
      <c r="J105" s="59">
        <f>VLOOKUP($A105,'[3]DISTRIBUTION SUMMARY'!$A$154:$N$289,J$3,FALSE)</f>
        <v>878621</v>
      </c>
      <c r="K105" s="59">
        <f>VLOOKUP($A105,'[3]DISTRIBUTION SUMMARY'!$A$154:$N$289,K$3,FALSE)</f>
        <v>377080</v>
      </c>
      <c r="L105" s="59">
        <f>VLOOKUP($A105,'[3]DISTRIBUTION SUMMARY'!$A$154:$N$289,L$3,FALSE)</f>
        <v>27110</v>
      </c>
      <c r="M105" s="59">
        <f>VLOOKUP($A105,'[3]DISTRIBUTION SUMMARY'!$A$154:$N$289,M$3,FALSE)</f>
        <v>210047</v>
      </c>
      <c r="N105" s="59">
        <f>VLOOKUP($A105,'[3]DISTRIBUTION SUMMARY'!$A$154:$N$289,N$3,FALSE)</f>
        <v>67885</v>
      </c>
      <c r="O105" s="17"/>
      <c r="P105" s="59">
        <f>VLOOKUP($A105,'[3]DISTRIBUTION SUMMARY'!$A$154:$BF$289,P$3,FALSE)</f>
        <v>0</v>
      </c>
      <c r="Q105" s="59">
        <f>VLOOKUP($A105,'[3]DISTRIBUTION SUMMARY'!$A$154:$BF$289,Q$3,FALSE)</f>
        <v>60886</v>
      </c>
      <c r="R105" s="59">
        <f>VLOOKUP($A105,'[3]DISTRIBUTION SUMMARY'!$A$154:$BF$289,R$3,FALSE)</f>
        <v>30117</v>
      </c>
      <c r="S105" s="59">
        <f>VLOOKUP($A105,'[3]DISTRIBUTION SUMMARY'!$A$154:$BF$289,S$3,FALSE)</f>
        <v>0</v>
      </c>
      <c r="T105" s="59">
        <f>VLOOKUP($A105,'[3]DISTRIBUTION SUMMARY'!$A$154:$BF$289,T$3,FALSE)</f>
        <v>0</v>
      </c>
      <c r="U105" s="17"/>
      <c r="V105" s="59">
        <f t="shared" si="4"/>
        <v>210047</v>
      </c>
      <c r="W105" s="59">
        <f t="shared" si="5"/>
        <v>67885</v>
      </c>
      <c r="X105" s="63">
        <f t="shared" si="6"/>
        <v>132434</v>
      </c>
      <c r="Y105" s="17"/>
      <c r="Z105" s="62">
        <f t="shared" si="7"/>
        <v>14777711.360286903</v>
      </c>
      <c r="AA105" s="17"/>
    </row>
    <row r="106" spans="1:27" x14ac:dyDescent="0.2">
      <c r="A106" s="57">
        <v>106</v>
      </c>
      <c r="B106" s="3" t="s">
        <v>36</v>
      </c>
      <c r="C106" s="59">
        <f>VLOOKUP($A106,'[3]DISTRIBUTION SUMMARY'!$A$154:$N$289,C$3,FALSE)</f>
        <v>7758005</v>
      </c>
      <c r="D106" s="59">
        <f>VLOOKUP($A106,'[3]DISTRIBUTION SUMMARY'!$A$154:$N$289,D$3,FALSE)</f>
        <v>3291632.5027183993</v>
      </c>
      <c r="E106" s="59">
        <f>VLOOKUP($A106,'[3]DISTRIBUTION SUMMARY'!$A$154:$N$289,E$3,FALSE)</f>
        <v>169157</v>
      </c>
      <c r="F106" s="59">
        <f>VLOOKUP($A106,'[3]DISTRIBUTION SUMMARY'!$A$154:$N$289,F$3,FALSE)</f>
        <v>234525</v>
      </c>
      <c r="G106" s="59">
        <f>VLOOKUP($A106,'[3]DISTRIBUTION SUMMARY'!$A$154:$N$289,G$3,FALSE)</f>
        <v>81848</v>
      </c>
      <c r="H106" s="59">
        <f>VLOOKUP($A106,'[3]DISTRIBUTION SUMMARY'!$A$154:$N$289,H$3,FALSE)</f>
        <v>1285953</v>
      </c>
      <c r="I106" s="59">
        <f>VLOOKUP($A106,'[3]DISTRIBUTION SUMMARY'!$A$154:$N$289,I$3,FALSE)</f>
        <v>305355</v>
      </c>
      <c r="J106" s="59">
        <f>VLOOKUP($A106,'[3]DISTRIBUTION SUMMARY'!$A$154:$N$289,J$3,FALSE)</f>
        <v>1204105</v>
      </c>
      <c r="K106" s="59">
        <f>VLOOKUP($A106,'[3]DISTRIBUTION SUMMARY'!$A$154:$N$289,K$3,FALSE)</f>
        <v>516270</v>
      </c>
      <c r="L106" s="59">
        <f>VLOOKUP($A106,'[3]DISTRIBUTION SUMMARY'!$A$154:$N$289,L$3,FALSE)</f>
        <v>36202</v>
      </c>
      <c r="M106" s="59">
        <f>VLOOKUP($A106,'[3]DISTRIBUTION SUMMARY'!$A$154:$N$289,M$3,FALSE)</f>
        <v>133354</v>
      </c>
      <c r="N106" s="59">
        <f>VLOOKUP($A106,'[3]DISTRIBUTION SUMMARY'!$A$154:$N$289,N$3,FALSE)</f>
        <v>0</v>
      </c>
      <c r="O106" s="17"/>
      <c r="P106" s="59">
        <f>VLOOKUP($A106,'[3]DISTRIBUTION SUMMARY'!$A$154:$BF$289,P$3,FALSE)</f>
        <v>0</v>
      </c>
      <c r="Q106" s="59">
        <f>VLOOKUP($A106,'[3]DISTRIBUTION SUMMARY'!$A$154:$BF$289,Q$3,FALSE)</f>
        <v>51939</v>
      </c>
      <c r="R106" s="59">
        <f>VLOOKUP($A106,'[3]DISTRIBUTION SUMMARY'!$A$154:$BF$289,R$3,FALSE)</f>
        <v>41973</v>
      </c>
      <c r="S106" s="59">
        <f>VLOOKUP($A106,'[3]DISTRIBUTION SUMMARY'!$A$154:$BF$289,S$3,FALSE)</f>
        <v>0</v>
      </c>
      <c r="T106" s="59">
        <f>VLOOKUP($A106,'[3]DISTRIBUTION SUMMARY'!$A$154:$BF$289,T$3,FALSE)</f>
        <v>0</v>
      </c>
      <c r="U106" s="17"/>
      <c r="V106" s="59">
        <f t="shared" si="4"/>
        <v>133354</v>
      </c>
      <c r="W106" s="59">
        <f t="shared" si="5"/>
        <v>0</v>
      </c>
      <c r="X106" s="63">
        <f t="shared" si="6"/>
        <v>169157</v>
      </c>
      <c r="Y106" s="17"/>
      <c r="Z106" s="62">
        <f t="shared" si="7"/>
        <v>15110318.5027184</v>
      </c>
      <c r="AA106" s="17"/>
    </row>
    <row r="107" spans="1:27" x14ac:dyDescent="0.2">
      <c r="A107" s="57">
        <v>107</v>
      </c>
      <c r="B107" s="3" t="s">
        <v>35</v>
      </c>
      <c r="C107" s="59">
        <f>VLOOKUP($A107,'[3]DISTRIBUTION SUMMARY'!$A$154:$N$289,C$3,FALSE)</f>
        <v>3566717</v>
      </c>
      <c r="D107" s="59">
        <f>VLOOKUP($A107,'[3]DISTRIBUTION SUMMARY'!$A$154:$N$289,D$3,FALSE)</f>
        <v>1032147.1190015465</v>
      </c>
      <c r="E107" s="59">
        <f>VLOOKUP($A107,'[3]DISTRIBUTION SUMMARY'!$A$154:$N$289,E$3,FALSE)</f>
        <v>71606</v>
      </c>
      <c r="F107" s="59">
        <f>VLOOKUP($A107,'[3]DISTRIBUTION SUMMARY'!$A$154:$N$289,F$3,FALSE)</f>
        <v>93946</v>
      </c>
      <c r="G107" s="59">
        <f>VLOOKUP($A107,'[3]DISTRIBUTION SUMMARY'!$A$154:$N$289,G$3,FALSE)</f>
        <v>34647</v>
      </c>
      <c r="H107" s="59">
        <f>VLOOKUP($A107,'[3]DISTRIBUTION SUMMARY'!$A$154:$N$289,H$3,FALSE)</f>
        <v>549018</v>
      </c>
      <c r="I107" s="59">
        <f>VLOOKUP($A107,'[3]DISTRIBUTION SUMMARY'!$A$154:$N$289,I$3,FALSE)</f>
        <v>159908</v>
      </c>
      <c r="J107" s="59">
        <f>VLOOKUP($A107,'[3]DISTRIBUTION SUMMARY'!$A$154:$N$289,J$3,FALSE)</f>
        <v>531695</v>
      </c>
      <c r="K107" s="59">
        <f>VLOOKUP($A107,'[3]DISTRIBUTION SUMMARY'!$A$154:$N$289,K$3,FALSE)</f>
        <v>227869</v>
      </c>
      <c r="L107" s="59">
        <f>VLOOKUP($A107,'[3]DISTRIBUTION SUMMARY'!$A$154:$N$289,L$3,FALSE)</f>
        <v>15991</v>
      </c>
      <c r="M107" s="59">
        <f>VLOOKUP($A107,'[3]DISTRIBUTION SUMMARY'!$A$154:$N$289,M$3,FALSE)</f>
        <v>4068</v>
      </c>
      <c r="N107" s="59">
        <f>VLOOKUP($A107,'[3]DISTRIBUTION SUMMARY'!$A$154:$N$289,N$3,FALSE)</f>
        <v>3862</v>
      </c>
      <c r="O107" s="17"/>
      <c r="P107" s="59">
        <f>VLOOKUP($A107,'[3]DISTRIBUTION SUMMARY'!$A$154:$BF$289,P$3,FALSE)</f>
        <v>0</v>
      </c>
      <c r="Q107" s="59">
        <f>VLOOKUP($A107,'[3]DISTRIBUTION SUMMARY'!$A$154:$BF$289,Q$3,FALSE)</f>
        <v>45350</v>
      </c>
      <c r="R107" s="59">
        <f>VLOOKUP($A107,'[3]DISTRIBUTION SUMMARY'!$A$154:$BF$289,R$3,FALSE)</f>
        <v>17757</v>
      </c>
      <c r="S107" s="59">
        <f>VLOOKUP($A107,'[3]DISTRIBUTION SUMMARY'!$A$154:$BF$289,S$3,FALSE)</f>
        <v>0</v>
      </c>
      <c r="T107" s="59">
        <f>VLOOKUP($A107,'[3]DISTRIBUTION SUMMARY'!$A$154:$BF$289,T$3,FALSE)</f>
        <v>0</v>
      </c>
      <c r="U107" s="17"/>
      <c r="V107" s="59">
        <f t="shared" si="4"/>
        <v>4068</v>
      </c>
      <c r="W107" s="59">
        <f t="shared" si="5"/>
        <v>3862</v>
      </c>
      <c r="X107" s="63">
        <f t="shared" si="6"/>
        <v>71606</v>
      </c>
      <c r="Y107" s="17"/>
      <c r="Z107" s="62">
        <f t="shared" si="7"/>
        <v>6354581.1190015469</v>
      </c>
      <c r="AA107" s="17"/>
    </row>
    <row r="108" spans="1:27" x14ac:dyDescent="0.2">
      <c r="A108" s="57">
        <v>108</v>
      </c>
      <c r="B108" s="3" t="s">
        <v>34</v>
      </c>
      <c r="C108" s="59">
        <f>VLOOKUP($A108,'[3]DISTRIBUTION SUMMARY'!$A$154:$N$289,C$3,FALSE)</f>
        <v>19063416</v>
      </c>
      <c r="D108" s="59">
        <f>VLOOKUP($A108,'[3]DISTRIBUTION SUMMARY'!$A$154:$N$289,D$3,FALSE)</f>
        <v>7242774.4826211678</v>
      </c>
      <c r="E108" s="59">
        <f>VLOOKUP($A108,'[3]DISTRIBUTION SUMMARY'!$A$154:$N$289,E$3,FALSE)</f>
        <v>423138</v>
      </c>
      <c r="F108" s="59">
        <f>VLOOKUP($A108,'[3]DISTRIBUTION SUMMARY'!$A$154:$N$289,F$3,FALSE)</f>
        <v>704771</v>
      </c>
      <c r="G108" s="59">
        <f>VLOOKUP($A108,'[3]DISTRIBUTION SUMMARY'!$A$154:$N$289,G$3,FALSE)</f>
        <v>208675</v>
      </c>
      <c r="H108" s="59">
        <f>VLOOKUP($A108,'[3]DISTRIBUTION SUMMARY'!$A$154:$N$289,H$3,FALSE)</f>
        <v>2303303</v>
      </c>
      <c r="I108" s="59">
        <f>VLOOKUP($A108,'[3]DISTRIBUTION SUMMARY'!$A$154:$N$289,I$3,FALSE)</f>
        <v>1866266</v>
      </c>
      <c r="J108" s="59">
        <f>VLOOKUP($A108,'[3]DISTRIBUTION SUMMARY'!$A$154:$N$289,J$3,FALSE)</f>
        <v>3059259</v>
      </c>
      <c r="K108" s="59">
        <f>VLOOKUP($A108,'[3]DISTRIBUTION SUMMARY'!$A$154:$N$289,K$3,FALSE)</f>
        <v>1311111</v>
      </c>
      <c r="L108" s="59">
        <f>VLOOKUP($A108,'[3]DISTRIBUTION SUMMARY'!$A$154:$N$289,L$3,FALSE)</f>
        <v>94494</v>
      </c>
      <c r="M108" s="59">
        <f>VLOOKUP($A108,'[3]DISTRIBUTION SUMMARY'!$A$154:$N$289,M$3,FALSE)</f>
        <v>245656</v>
      </c>
      <c r="N108" s="59">
        <f>VLOOKUP($A108,'[3]DISTRIBUTION SUMMARY'!$A$154:$N$289,N$3,FALSE)</f>
        <v>5629</v>
      </c>
      <c r="O108" s="17"/>
      <c r="P108" s="59">
        <f>VLOOKUP($A108,'[3]DISTRIBUTION SUMMARY'!$A$154:$BF$289,P$3,FALSE)</f>
        <v>0</v>
      </c>
      <c r="Q108" s="59">
        <f>VLOOKUP($A108,'[3]DISTRIBUTION SUMMARY'!$A$154:$BF$289,Q$3,FALSE)</f>
        <v>238682</v>
      </c>
      <c r="R108" s="59">
        <f>VLOOKUP($A108,'[3]DISTRIBUTION SUMMARY'!$A$154:$BF$289,R$3,FALSE)</f>
        <v>148375</v>
      </c>
      <c r="S108" s="59">
        <f>VLOOKUP($A108,'[3]DISTRIBUTION SUMMARY'!$A$154:$BF$289,S$3,FALSE)</f>
        <v>0</v>
      </c>
      <c r="T108" s="59">
        <f>VLOOKUP($A108,'[3]DISTRIBUTION SUMMARY'!$A$154:$BF$289,T$3,FALSE)</f>
        <v>0</v>
      </c>
      <c r="U108" s="17"/>
      <c r="V108" s="59">
        <f t="shared" si="4"/>
        <v>245656</v>
      </c>
      <c r="W108" s="59">
        <f t="shared" si="5"/>
        <v>5629</v>
      </c>
      <c r="X108" s="63">
        <f t="shared" si="6"/>
        <v>423138</v>
      </c>
      <c r="Y108" s="17"/>
      <c r="Z108" s="62">
        <f t="shared" si="7"/>
        <v>36915549.482621163</v>
      </c>
      <c r="AA108" s="17"/>
    </row>
    <row r="109" spans="1:27" x14ac:dyDescent="0.2">
      <c r="A109" s="57">
        <v>109</v>
      </c>
      <c r="B109" s="3" t="s">
        <v>33</v>
      </c>
      <c r="C109" s="59">
        <f>VLOOKUP($A109,'[3]DISTRIBUTION SUMMARY'!$A$154:$N$289,C$3,FALSE)</f>
        <v>3034640</v>
      </c>
      <c r="D109" s="59">
        <f>VLOOKUP($A109,'[3]DISTRIBUTION SUMMARY'!$A$154:$N$289,D$3,FALSE)</f>
        <v>3088554.8460667101</v>
      </c>
      <c r="E109" s="59">
        <f>VLOOKUP($A109,'[3]DISTRIBUTION SUMMARY'!$A$154:$N$289,E$3,FALSE)</f>
        <v>52378</v>
      </c>
      <c r="F109" s="59">
        <f>VLOOKUP($A109,'[3]DISTRIBUTION SUMMARY'!$A$154:$N$289,F$3,FALSE)</f>
        <v>36553</v>
      </c>
      <c r="G109" s="59">
        <f>VLOOKUP($A109,'[3]DISTRIBUTION SUMMARY'!$A$154:$N$289,G$3,FALSE)</f>
        <v>28267</v>
      </c>
      <c r="H109" s="59">
        <f>VLOOKUP($A109,'[3]DISTRIBUTION SUMMARY'!$A$154:$N$289,H$3,FALSE)</f>
        <v>419626</v>
      </c>
      <c r="I109" s="59">
        <f>VLOOKUP($A109,'[3]DISTRIBUTION SUMMARY'!$A$154:$N$289,I$3,FALSE)</f>
        <v>12184</v>
      </c>
      <c r="J109" s="59">
        <f>VLOOKUP($A109,'[3]DISTRIBUTION SUMMARY'!$A$154:$N$289,J$3,FALSE)</f>
        <v>376250</v>
      </c>
      <c r="K109" s="59">
        <f>VLOOKUP($A109,'[3]DISTRIBUTION SUMMARY'!$A$154:$N$289,K$3,FALSE)</f>
        <v>161319</v>
      </c>
      <c r="L109" s="59">
        <f>VLOOKUP($A109,'[3]DISTRIBUTION SUMMARY'!$A$154:$N$289,L$3,FALSE)</f>
        <v>11210</v>
      </c>
      <c r="M109" s="59">
        <f>VLOOKUP($A109,'[3]DISTRIBUTION SUMMARY'!$A$154:$N$289,M$3,FALSE)</f>
        <v>37883</v>
      </c>
      <c r="N109" s="59">
        <f>VLOOKUP($A109,'[3]DISTRIBUTION SUMMARY'!$A$154:$N$289,N$3,FALSE)</f>
        <v>0</v>
      </c>
      <c r="O109" s="17"/>
      <c r="P109" s="59">
        <f>VLOOKUP($A109,'[3]DISTRIBUTION SUMMARY'!$A$154:$BF$289,P$3,FALSE)</f>
        <v>0</v>
      </c>
      <c r="Q109" s="59">
        <f>VLOOKUP($A109,'[3]DISTRIBUTION SUMMARY'!$A$154:$BF$289,Q$3,FALSE)</f>
        <v>6247</v>
      </c>
      <c r="R109" s="59">
        <f>VLOOKUP($A109,'[3]DISTRIBUTION SUMMARY'!$A$154:$BF$289,R$3,FALSE)</f>
        <v>1577</v>
      </c>
      <c r="S109" s="59">
        <f>VLOOKUP($A109,'[3]DISTRIBUTION SUMMARY'!$A$154:$BF$289,S$3,FALSE)</f>
        <v>0</v>
      </c>
      <c r="T109" s="59">
        <f>VLOOKUP($A109,'[3]DISTRIBUTION SUMMARY'!$A$154:$BF$289,T$3,FALSE)</f>
        <v>0</v>
      </c>
      <c r="U109" s="17"/>
      <c r="V109" s="59">
        <f t="shared" si="4"/>
        <v>37883</v>
      </c>
      <c r="W109" s="59">
        <f t="shared" si="5"/>
        <v>0</v>
      </c>
      <c r="X109" s="63">
        <f t="shared" si="6"/>
        <v>52378</v>
      </c>
      <c r="Y109" s="17"/>
      <c r="Z109" s="62">
        <f t="shared" si="7"/>
        <v>7266688.8460667096</v>
      </c>
      <c r="AA109" s="17"/>
    </row>
    <row r="110" spans="1:27" x14ac:dyDescent="0.2">
      <c r="A110" s="57">
        <v>110</v>
      </c>
      <c r="B110" s="3" t="s">
        <v>32</v>
      </c>
      <c r="C110" s="59">
        <f>VLOOKUP($A110,'[3]DISTRIBUTION SUMMARY'!$A$154:$N$289,C$3,FALSE)</f>
        <v>7501812</v>
      </c>
      <c r="D110" s="59">
        <f>VLOOKUP($A110,'[3]DISTRIBUTION SUMMARY'!$A$154:$N$289,D$3,FALSE)</f>
        <v>4682615.8693957459</v>
      </c>
      <c r="E110" s="59">
        <f>VLOOKUP($A110,'[3]DISTRIBUTION SUMMARY'!$A$154:$N$289,E$3,FALSE)</f>
        <v>153155</v>
      </c>
      <c r="F110" s="59">
        <f>VLOOKUP($A110,'[3]DISTRIBUTION SUMMARY'!$A$154:$N$289,F$3,FALSE)</f>
        <v>72680</v>
      </c>
      <c r="G110" s="59">
        <f>VLOOKUP($A110,'[3]DISTRIBUTION SUMMARY'!$A$154:$N$289,G$3,FALSE)</f>
        <v>76955</v>
      </c>
      <c r="H110" s="59">
        <f>VLOOKUP($A110,'[3]DISTRIBUTION SUMMARY'!$A$154:$N$289,H$3,FALSE)</f>
        <v>943410</v>
      </c>
      <c r="I110" s="59">
        <f>VLOOKUP($A110,'[3]DISTRIBUTION SUMMARY'!$A$154:$N$289,I$3,FALSE)</f>
        <v>404726</v>
      </c>
      <c r="J110" s="59">
        <f>VLOOKUP($A110,'[3]DISTRIBUTION SUMMARY'!$A$154:$N$289,J$3,FALSE)</f>
        <v>1041742</v>
      </c>
      <c r="K110" s="59">
        <f>VLOOKUP($A110,'[3]DISTRIBUTION SUMMARY'!$A$154:$N$289,K$3,FALSE)</f>
        <v>447479</v>
      </c>
      <c r="L110" s="59">
        <f>VLOOKUP($A110,'[3]DISTRIBUTION SUMMARY'!$A$154:$N$289,L$3,FALSE)</f>
        <v>31352</v>
      </c>
      <c r="M110" s="59">
        <f>VLOOKUP($A110,'[3]DISTRIBUTION SUMMARY'!$A$154:$N$289,M$3,FALSE)</f>
        <v>368795</v>
      </c>
      <c r="N110" s="59">
        <f>VLOOKUP($A110,'[3]DISTRIBUTION SUMMARY'!$A$154:$N$289,N$3,FALSE)</f>
        <v>0</v>
      </c>
      <c r="O110" s="17"/>
      <c r="P110" s="59">
        <f>VLOOKUP($A110,'[3]DISTRIBUTION SUMMARY'!$A$154:$BF$289,P$3,FALSE)</f>
        <v>0</v>
      </c>
      <c r="Q110" s="59">
        <f>VLOOKUP($A110,'[3]DISTRIBUTION SUMMARY'!$A$154:$BF$289,Q$3,FALSE)</f>
        <v>89397</v>
      </c>
      <c r="R110" s="59">
        <f>VLOOKUP($A110,'[3]DISTRIBUTION SUMMARY'!$A$154:$BF$289,R$3,FALSE)</f>
        <v>41293</v>
      </c>
      <c r="S110" s="59">
        <f>VLOOKUP($A110,'[3]DISTRIBUTION SUMMARY'!$A$154:$BF$289,S$3,FALSE)</f>
        <v>0</v>
      </c>
      <c r="T110" s="59">
        <f>VLOOKUP($A110,'[3]DISTRIBUTION SUMMARY'!$A$154:$BF$289,T$3,FALSE)</f>
        <v>0</v>
      </c>
      <c r="U110" s="17"/>
      <c r="V110" s="59">
        <f t="shared" si="4"/>
        <v>368795</v>
      </c>
      <c r="W110" s="59">
        <f t="shared" si="5"/>
        <v>0</v>
      </c>
      <c r="X110" s="63">
        <f t="shared" si="6"/>
        <v>153155</v>
      </c>
      <c r="Y110" s="17"/>
      <c r="Z110" s="62">
        <f t="shared" si="7"/>
        <v>15855411.869395746</v>
      </c>
      <c r="AA110" s="17"/>
    </row>
    <row r="111" spans="1:27" x14ac:dyDescent="0.2">
      <c r="A111" s="57">
        <v>111</v>
      </c>
      <c r="B111" s="3" t="s">
        <v>31</v>
      </c>
      <c r="C111" s="59">
        <f>VLOOKUP($A111,'[3]DISTRIBUTION SUMMARY'!$A$154:$N$289,C$3,FALSE)</f>
        <v>4707866</v>
      </c>
      <c r="D111" s="59">
        <f>VLOOKUP($A111,'[3]DISTRIBUTION SUMMARY'!$A$154:$N$289,D$3,FALSE)</f>
        <v>1371267.0893325226</v>
      </c>
      <c r="E111" s="59">
        <f>VLOOKUP($A111,'[3]DISTRIBUTION SUMMARY'!$A$154:$N$289,E$3,FALSE)</f>
        <v>99050</v>
      </c>
      <c r="F111" s="59">
        <f>VLOOKUP($A111,'[3]DISTRIBUTION SUMMARY'!$A$154:$N$289,F$3,FALSE)</f>
        <v>172350</v>
      </c>
      <c r="G111" s="59">
        <f>VLOOKUP($A111,'[3]DISTRIBUTION SUMMARY'!$A$154:$N$289,G$3,FALSE)</f>
        <v>48848</v>
      </c>
      <c r="H111" s="59">
        <f>VLOOKUP($A111,'[3]DISTRIBUTION SUMMARY'!$A$154:$N$289,H$3,FALSE)</f>
        <v>399999</v>
      </c>
      <c r="I111" s="59">
        <f>VLOOKUP($A111,'[3]DISTRIBUTION SUMMARY'!$A$154:$N$289,I$3,FALSE)</f>
        <v>223041</v>
      </c>
      <c r="J111" s="59">
        <f>VLOOKUP($A111,'[3]DISTRIBUTION SUMMARY'!$A$154:$N$289,J$3,FALSE)</f>
        <v>660828</v>
      </c>
      <c r="K111" s="59">
        <f>VLOOKUP($A111,'[3]DISTRIBUTION SUMMARY'!$A$154:$N$289,K$3,FALSE)</f>
        <v>282949</v>
      </c>
      <c r="L111" s="59">
        <f>VLOOKUP($A111,'[3]DISTRIBUTION SUMMARY'!$A$154:$N$289,L$3,FALSE)</f>
        <v>20276</v>
      </c>
      <c r="M111" s="59">
        <f>VLOOKUP($A111,'[3]DISTRIBUTION SUMMARY'!$A$154:$N$289,M$3,FALSE)</f>
        <v>231229</v>
      </c>
      <c r="N111" s="59">
        <f>VLOOKUP($A111,'[3]DISTRIBUTION SUMMARY'!$A$154:$N$289,N$3,FALSE)</f>
        <v>239408</v>
      </c>
      <c r="O111" s="17"/>
      <c r="P111" s="59">
        <f>VLOOKUP($A111,'[3]DISTRIBUTION SUMMARY'!$A$154:$BF$289,P$3,FALSE)</f>
        <v>0</v>
      </c>
      <c r="Q111" s="59">
        <f>VLOOKUP($A111,'[3]DISTRIBUTION SUMMARY'!$A$154:$BF$289,Q$3,FALSE)</f>
        <v>33390</v>
      </c>
      <c r="R111" s="59">
        <f>VLOOKUP($A111,'[3]DISTRIBUTION SUMMARY'!$A$154:$BF$289,R$3,FALSE)</f>
        <v>33790</v>
      </c>
      <c r="S111" s="59">
        <f>VLOOKUP($A111,'[3]DISTRIBUTION SUMMARY'!$A$154:$BF$289,S$3,FALSE)</f>
        <v>0</v>
      </c>
      <c r="T111" s="59">
        <f>VLOOKUP($A111,'[3]DISTRIBUTION SUMMARY'!$A$154:$BF$289,T$3,FALSE)</f>
        <v>0</v>
      </c>
      <c r="U111" s="17"/>
      <c r="V111" s="59">
        <f t="shared" si="4"/>
        <v>231229</v>
      </c>
      <c r="W111" s="59">
        <f t="shared" si="5"/>
        <v>239408</v>
      </c>
      <c r="X111" s="63">
        <f t="shared" si="6"/>
        <v>99050</v>
      </c>
      <c r="Y111" s="17"/>
      <c r="Z111" s="62">
        <f t="shared" si="7"/>
        <v>8524291.0893325228</v>
      </c>
      <c r="AA111" s="17"/>
    </row>
    <row r="112" spans="1:27" x14ac:dyDescent="0.2">
      <c r="A112" s="57">
        <v>112</v>
      </c>
      <c r="B112" s="3" t="s">
        <v>30</v>
      </c>
      <c r="C112" s="59">
        <f>VLOOKUP($A112,'[3]DISTRIBUTION SUMMARY'!$A$154:$N$289,C$3,FALSE)</f>
        <v>67745083</v>
      </c>
      <c r="D112" s="59">
        <f>VLOOKUP($A112,'[3]DISTRIBUTION SUMMARY'!$A$154:$N$289,D$3,FALSE)</f>
        <v>23064101.237975344</v>
      </c>
      <c r="E112" s="59">
        <f>VLOOKUP($A112,'[3]DISTRIBUTION SUMMARY'!$A$154:$N$289,E$3,FALSE)</f>
        <v>1467252</v>
      </c>
      <c r="F112" s="59">
        <f>VLOOKUP($A112,'[3]DISTRIBUTION SUMMARY'!$A$154:$N$289,F$3,FALSE)</f>
        <v>1133171</v>
      </c>
      <c r="G112" s="59">
        <f>VLOOKUP($A112,'[3]DISTRIBUTION SUMMARY'!$A$154:$N$289,G$3,FALSE)</f>
        <v>709939</v>
      </c>
      <c r="H112" s="59">
        <f>VLOOKUP($A112,'[3]DISTRIBUTION SUMMARY'!$A$154:$N$289,H$3,FALSE)</f>
        <v>7290524</v>
      </c>
      <c r="I112" s="59">
        <f>VLOOKUP($A112,'[3]DISTRIBUTION SUMMARY'!$A$154:$N$289,I$3,FALSE)</f>
        <v>3017239</v>
      </c>
      <c r="J112" s="59">
        <f>VLOOKUP($A112,'[3]DISTRIBUTION SUMMARY'!$A$154:$N$289,J$3,FALSE)</f>
        <v>9543214</v>
      </c>
      <c r="K112" s="59">
        <f>VLOOKUP($A112,'[3]DISTRIBUTION SUMMARY'!$A$154:$N$289,K$3,FALSE)</f>
        <v>4095800</v>
      </c>
      <c r="L112" s="59">
        <f>VLOOKUP($A112,'[3]DISTRIBUTION SUMMARY'!$A$154:$N$289,L$3,FALSE)</f>
        <v>286706</v>
      </c>
      <c r="M112" s="59">
        <f>VLOOKUP($A112,'[3]DISTRIBUTION SUMMARY'!$A$154:$N$289,M$3,FALSE)</f>
        <v>325988</v>
      </c>
      <c r="N112" s="59">
        <f>VLOOKUP($A112,'[3]DISTRIBUTION SUMMARY'!$A$154:$N$289,N$3,FALSE)</f>
        <v>491219</v>
      </c>
      <c r="O112" s="17"/>
      <c r="P112" s="59">
        <f>VLOOKUP($A112,'[3]DISTRIBUTION SUMMARY'!$A$154:$BF$289,P$3,FALSE)</f>
        <v>0</v>
      </c>
      <c r="Q112" s="59">
        <f>VLOOKUP($A112,'[3]DISTRIBUTION SUMMARY'!$A$154:$BF$289,Q$3,FALSE)</f>
        <v>423098</v>
      </c>
      <c r="R112" s="59">
        <f>VLOOKUP($A112,'[3]DISTRIBUTION SUMMARY'!$A$154:$BF$289,R$3,FALSE)</f>
        <v>401458</v>
      </c>
      <c r="S112" s="59">
        <f>VLOOKUP($A112,'[3]DISTRIBUTION SUMMARY'!$A$154:$BF$289,S$3,FALSE)</f>
        <v>0</v>
      </c>
      <c r="T112" s="59">
        <f>VLOOKUP($A112,'[3]DISTRIBUTION SUMMARY'!$A$154:$BF$289,T$3,FALSE)</f>
        <v>0</v>
      </c>
      <c r="U112" s="17"/>
      <c r="V112" s="59">
        <f t="shared" si="4"/>
        <v>325988</v>
      </c>
      <c r="W112" s="59">
        <f t="shared" si="5"/>
        <v>491219</v>
      </c>
      <c r="X112" s="63">
        <f t="shared" si="6"/>
        <v>1467252</v>
      </c>
      <c r="Y112" s="17"/>
      <c r="Z112" s="62">
        <f t="shared" si="7"/>
        <v>119994792.23797534</v>
      </c>
      <c r="AA112" s="17"/>
    </row>
    <row r="113" spans="1:27" x14ac:dyDescent="0.2">
      <c r="A113" s="57">
        <v>113</v>
      </c>
      <c r="B113" s="3" t="s">
        <v>29</v>
      </c>
      <c r="C113" s="59">
        <f>VLOOKUP($A113,'[3]DISTRIBUTION SUMMARY'!$A$154:$N$289,C$3,FALSE)</f>
        <v>21081707</v>
      </c>
      <c r="D113" s="59">
        <f>VLOOKUP($A113,'[3]DISTRIBUTION SUMMARY'!$A$154:$N$289,D$3,FALSE)</f>
        <v>6998292.6435453482</v>
      </c>
      <c r="E113" s="59">
        <f>VLOOKUP($A113,'[3]DISTRIBUTION SUMMARY'!$A$154:$N$289,E$3,FALSE)</f>
        <v>431104</v>
      </c>
      <c r="F113" s="59">
        <f>VLOOKUP($A113,'[3]DISTRIBUTION SUMMARY'!$A$154:$N$289,F$3,FALSE)</f>
        <v>385093</v>
      </c>
      <c r="G113" s="59">
        <f>VLOOKUP($A113,'[3]DISTRIBUTION SUMMARY'!$A$154:$N$289,G$3,FALSE)</f>
        <v>208592</v>
      </c>
      <c r="H113" s="59">
        <f>VLOOKUP($A113,'[3]DISTRIBUTION SUMMARY'!$A$154:$N$289,H$3,FALSE)</f>
        <v>1175337</v>
      </c>
      <c r="I113" s="59">
        <f>VLOOKUP($A113,'[3]DISTRIBUTION SUMMARY'!$A$154:$N$289,I$3,FALSE)</f>
        <v>1295679</v>
      </c>
      <c r="J113" s="59">
        <f>VLOOKUP($A113,'[3]DISTRIBUTION SUMMARY'!$A$154:$N$289,J$3,FALSE)</f>
        <v>2707688</v>
      </c>
      <c r="K113" s="59">
        <f>VLOOKUP($A113,'[3]DISTRIBUTION SUMMARY'!$A$154:$N$289,K$3,FALSE)</f>
        <v>1163303</v>
      </c>
      <c r="L113" s="59">
        <f>VLOOKUP($A113,'[3]DISTRIBUTION SUMMARY'!$A$154:$N$289,L$3,FALSE)</f>
        <v>80228</v>
      </c>
      <c r="M113" s="59">
        <f>VLOOKUP($A113,'[3]DISTRIBUTION SUMMARY'!$A$154:$N$289,M$3,FALSE)</f>
        <v>1956190</v>
      </c>
      <c r="N113" s="59">
        <f>VLOOKUP($A113,'[3]DISTRIBUTION SUMMARY'!$A$154:$N$289,N$3,FALSE)</f>
        <v>154631</v>
      </c>
      <c r="O113" s="17"/>
      <c r="P113" s="59">
        <f>VLOOKUP($A113,'[3]DISTRIBUTION SUMMARY'!$A$154:$BF$289,P$3,FALSE)</f>
        <v>0</v>
      </c>
      <c r="Q113" s="59">
        <f>VLOOKUP($A113,'[3]DISTRIBUTION SUMMARY'!$A$154:$BF$289,Q$3,FALSE)</f>
        <v>349235</v>
      </c>
      <c r="R113" s="59">
        <f>VLOOKUP($A113,'[3]DISTRIBUTION SUMMARY'!$A$154:$BF$289,R$3,FALSE)</f>
        <v>139152</v>
      </c>
      <c r="S113" s="59">
        <f>VLOOKUP($A113,'[3]DISTRIBUTION SUMMARY'!$A$154:$BF$289,S$3,FALSE)</f>
        <v>0</v>
      </c>
      <c r="T113" s="59">
        <f>VLOOKUP($A113,'[3]DISTRIBUTION SUMMARY'!$A$154:$BF$289,T$3,FALSE)</f>
        <v>0</v>
      </c>
      <c r="U113" s="17"/>
      <c r="V113" s="59">
        <f t="shared" si="4"/>
        <v>1956190</v>
      </c>
      <c r="W113" s="59">
        <f t="shared" si="5"/>
        <v>154631</v>
      </c>
      <c r="X113" s="63">
        <f t="shared" si="6"/>
        <v>431104</v>
      </c>
      <c r="Y113" s="17"/>
      <c r="Z113" s="62">
        <f t="shared" si="7"/>
        <v>38126231.643545344</v>
      </c>
      <c r="AA113" s="17"/>
    </row>
    <row r="114" spans="1:27" x14ac:dyDescent="0.2">
      <c r="A114" s="57">
        <v>114</v>
      </c>
      <c r="B114" s="3" t="s">
        <v>28</v>
      </c>
      <c r="C114" s="59">
        <f>VLOOKUP($A114,'[3]DISTRIBUTION SUMMARY'!$A$154:$N$289,C$3,FALSE)</f>
        <v>14916660</v>
      </c>
      <c r="D114" s="59">
        <f>VLOOKUP($A114,'[3]DISTRIBUTION SUMMARY'!$A$154:$N$289,D$3,FALSE)</f>
        <v>4751622.8401026307</v>
      </c>
      <c r="E114" s="59">
        <f>VLOOKUP($A114,'[3]DISTRIBUTION SUMMARY'!$A$154:$N$289,E$3,FALSE)</f>
        <v>325488</v>
      </c>
      <c r="F114" s="59">
        <f>VLOOKUP($A114,'[3]DISTRIBUTION SUMMARY'!$A$154:$N$289,F$3,FALSE)</f>
        <v>717788</v>
      </c>
      <c r="G114" s="59">
        <f>VLOOKUP($A114,'[3]DISTRIBUTION SUMMARY'!$A$154:$N$289,G$3,FALSE)</f>
        <v>160518</v>
      </c>
      <c r="H114" s="59">
        <f>VLOOKUP($A114,'[3]DISTRIBUTION SUMMARY'!$A$154:$N$289,H$3,FALSE)</f>
        <v>1911073</v>
      </c>
      <c r="I114" s="59">
        <f>VLOOKUP($A114,'[3]DISTRIBUTION SUMMARY'!$A$154:$N$289,I$3,FALSE)</f>
        <v>1044881</v>
      </c>
      <c r="J114" s="59">
        <f>VLOOKUP($A114,'[3]DISTRIBUTION SUMMARY'!$A$154:$N$289,J$3,FALSE)</f>
        <v>2307825</v>
      </c>
      <c r="K114" s="59">
        <f>VLOOKUP($A114,'[3]DISTRIBUTION SUMMARY'!$A$154:$N$289,K$3,FALSE)</f>
        <v>990366</v>
      </c>
      <c r="L114" s="59">
        <f>VLOOKUP($A114,'[3]DISTRIBUTION SUMMARY'!$A$154:$N$289,L$3,FALSE)</f>
        <v>69659</v>
      </c>
      <c r="M114" s="59">
        <f>VLOOKUP($A114,'[3]DISTRIBUTION SUMMARY'!$A$154:$N$289,M$3,FALSE)</f>
        <v>200732</v>
      </c>
      <c r="N114" s="59">
        <f>VLOOKUP($A114,'[3]DISTRIBUTION SUMMARY'!$A$154:$N$289,N$3,FALSE)</f>
        <v>0</v>
      </c>
      <c r="O114" s="17"/>
      <c r="P114" s="59">
        <f>VLOOKUP($A114,'[3]DISTRIBUTION SUMMARY'!$A$154:$BF$289,P$3,FALSE)</f>
        <v>0</v>
      </c>
      <c r="Q114" s="59">
        <f>VLOOKUP($A114,'[3]DISTRIBUTION SUMMARY'!$A$154:$BF$289,Q$3,FALSE)</f>
        <v>231663</v>
      </c>
      <c r="R114" s="59">
        <f>VLOOKUP($A114,'[3]DISTRIBUTION SUMMARY'!$A$154:$BF$289,R$3,FALSE)</f>
        <v>116944</v>
      </c>
      <c r="S114" s="59">
        <f>VLOOKUP($A114,'[3]DISTRIBUTION SUMMARY'!$A$154:$BF$289,S$3,FALSE)</f>
        <v>0</v>
      </c>
      <c r="T114" s="59">
        <f>VLOOKUP($A114,'[3]DISTRIBUTION SUMMARY'!$A$154:$BF$289,T$3,FALSE)</f>
        <v>0</v>
      </c>
      <c r="U114" s="17"/>
      <c r="V114" s="59">
        <f t="shared" si="4"/>
        <v>200732</v>
      </c>
      <c r="W114" s="59">
        <f t="shared" si="5"/>
        <v>0</v>
      </c>
      <c r="X114" s="63">
        <f t="shared" si="6"/>
        <v>325488</v>
      </c>
      <c r="Y114" s="17"/>
      <c r="Z114" s="62">
        <f t="shared" si="7"/>
        <v>27745219.840102632</v>
      </c>
      <c r="AA114" s="17"/>
    </row>
    <row r="115" spans="1:27" x14ac:dyDescent="0.2">
      <c r="A115" s="57">
        <v>115</v>
      </c>
      <c r="B115" s="3" t="s">
        <v>27</v>
      </c>
      <c r="C115" s="59">
        <f>VLOOKUP($A115,'[3]DISTRIBUTION SUMMARY'!$A$154:$N$289,C$3,FALSE)</f>
        <v>22858857</v>
      </c>
      <c r="D115" s="59">
        <f>VLOOKUP($A115,'[3]DISTRIBUTION SUMMARY'!$A$154:$N$289,D$3,FALSE)</f>
        <v>12543495.646777151</v>
      </c>
      <c r="E115" s="59">
        <f>VLOOKUP($A115,'[3]DISTRIBUTION SUMMARY'!$A$154:$N$289,E$3,FALSE)</f>
        <v>509422</v>
      </c>
      <c r="F115" s="59">
        <f>VLOOKUP($A115,'[3]DISTRIBUTION SUMMARY'!$A$154:$N$289,F$3,FALSE)</f>
        <v>497714</v>
      </c>
      <c r="G115" s="59">
        <f>VLOOKUP($A115,'[3]DISTRIBUTION SUMMARY'!$A$154:$N$289,G$3,FALSE)</f>
        <v>251227</v>
      </c>
      <c r="H115" s="59">
        <f>VLOOKUP($A115,'[3]DISTRIBUTION SUMMARY'!$A$154:$N$289,H$3,FALSE)</f>
        <v>3152190</v>
      </c>
      <c r="I115" s="59">
        <f>VLOOKUP($A115,'[3]DISTRIBUTION SUMMARY'!$A$154:$N$289,I$3,FALSE)</f>
        <v>1417300</v>
      </c>
      <c r="J115" s="59">
        <f>VLOOKUP($A115,'[3]DISTRIBUTION SUMMARY'!$A$154:$N$289,J$3,FALSE)</f>
        <v>3569322</v>
      </c>
      <c r="K115" s="59">
        <f>VLOOKUP($A115,'[3]DISTRIBUTION SUMMARY'!$A$154:$N$289,K$3,FALSE)</f>
        <v>1531064</v>
      </c>
      <c r="L115" s="59">
        <f>VLOOKUP($A115,'[3]DISTRIBUTION SUMMARY'!$A$154:$N$289,L$3,FALSE)</f>
        <v>109023</v>
      </c>
      <c r="M115" s="59">
        <f>VLOOKUP($A115,'[3]DISTRIBUTION SUMMARY'!$A$154:$N$289,M$3,FALSE)</f>
        <v>186292</v>
      </c>
      <c r="N115" s="59">
        <f>VLOOKUP($A115,'[3]DISTRIBUTION SUMMARY'!$A$154:$N$289,N$3,FALSE)</f>
        <v>0</v>
      </c>
      <c r="O115" s="17"/>
      <c r="P115" s="59">
        <f>VLOOKUP($A115,'[3]DISTRIBUTION SUMMARY'!$A$154:$BF$289,P$3,FALSE)</f>
        <v>0</v>
      </c>
      <c r="Q115" s="59">
        <f>VLOOKUP($A115,'[3]DISTRIBUTION SUMMARY'!$A$154:$BF$289,Q$3,FALSE)</f>
        <v>204843</v>
      </c>
      <c r="R115" s="59">
        <f>VLOOKUP($A115,'[3]DISTRIBUTION SUMMARY'!$A$154:$BF$289,R$3,FALSE)</f>
        <v>154731</v>
      </c>
      <c r="S115" s="59">
        <f>VLOOKUP($A115,'[3]DISTRIBUTION SUMMARY'!$A$154:$BF$289,S$3,FALSE)</f>
        <v>0</v>
      </c>
      <c r="T115" s="59">
        <f>VLOOKUP($A115,'[3]DISTRIBUTION SUMMARY'!$A$154:$BF$289,T$3,FALSE)</f>
        <v>0</v>
      </c>
      <c r="U115" s="17"/>
      <c r="V115" s="59">
        <f t="shared" si="4"/>
        <v>186292</v>
      </c>
      <c r="W115" s="59">
        <f t="shared" si="5"/>
        <v>0</v>
      </c>
      <c r="X115" s="63">
        <f t="shared" si="6"/>
        <v>509422</v>
      </c>
      <c r="Y115" s="17"/>
      <c r="Z115" s="62">
        <f t="shared" si="7"/>
        <v>46985480.646777153</v>
      </c>
      <c r="AA115" s="17"/>
    </row>
    <row r="116" spans="1:27" x14ac:dyDescent="0.2">
      <c r="A116" s="57">
        <v>116</v>
      </c>
      <c r="B116" s="3" t="s">
        <v>26</v>
      </c>
      <c r="C116" s="59">
        <f>VLOOKUP($A116,'[3]DISTRIBUTION SUMMARY'!$A$154:$N$289,C$3,FALSE)</f>
        <v>6603473</v>
      </c>
      <c r="D116" s="59">
        <f>VLOOKUP($A116,'[3]DISTRIBUTION SUMMARY'!$A$154:$N$289,D$3,FALSE)</f>
        <v>2635080.4671357535</v>
      </c>
      <c r="E116" s="59">
        <f>VLOOKUP($A116,'[3]DISTRIBUTION SUMMARY'!$A$154:$N$289,E$3,FALSE)</f>
        <v>147285</v>
      </c>
      <c r="F116" s="59">
        <f>VLOOKUP($A116,'[3]DISTRIBUTION SUMMARY'!$A$154:$N$289,F$3,FALSE)</f>
        <v>223388</v>
      </c>
      <c r="G116" s="59">
        <f>VLOOKUP($A116,'[3]DISTRIBUTION SUMMARY'!$A$154:$N$289,G$3,FALSE)</f>
        <v>71265</v>
      </c>
      <c r="H116" s="59">
        <f>VLOOKUP($A116,'[3]DISTRIBUTION SUMMARY'!$A$154:$N$289,H$3,FALSE)</f>
        <v>805841</v>
      </c>
      <c r="I116" s="59">
        <f>VLOOKUP($A116,'[3]DISTRIBUTION SUMMARY'!$A$154:$N$289,I$3,FALSE)</f>
        <v>511188</v>
      </c>
      <c r="J116" s="59">
        <f>VLOOKUP($A116,'[3]DISTRIBUTION SUMMARY'!$A$154:$N$289,J$3,FALSE)</f>
        <v>1042933</v>
      </c>
      <c r="K116" s="59">
        <f>VLOOKUP($A116,'[3]DISTRIBUTION SUMMARY'!$A$154:$N$289,K$3,FALSE)</f>
        <v>448146</v>
      </c>
      <c r="L116" s="59">
        <f>VLOOKUP($A116,'[3]DISTRIBUTION SUMMARY'!$A$154:$N$289,L$3,FALSE)</f>
        <v>31521</v>
      </c>
      <c r="M116" s="59">
        <f>VLOOKUP($A116,'[3]DISTRIBUTION SUMMARY'!$A$154:$N$289,M$3,FALSE)</f>
        <v>124495</v>
      </c>
      <c r="N116" s="59">
        <f>VLOOKUP($A116,'[3]DISTRIBUTION SUMMARY'!$A$154:$N$289,N$3,FALSE)</f>
        <v>10648</v>
      </c>
      <c r="O116" s="17"/>
      <c r="P116" s="59">
        <f>VLOOKUP($A116,'[3]DISTRIBUTION SUMMARY'!$A$154:$BF$289,P$3,FALSE)</f>
        <v>0</v>
      </c>
      <c r="Q116" s="59">
        <f>VLOOKUP($A116,'[3]DISTRIBUTION SUMMARY'!$A$154:$BF$289,Q$3,FALSE)</f>
        <v>72234</v>
      </c>
      <c r="R116" s="59">
        <f>VLOOKUP($A116,'[3]DISTRIBUTION SUMMARY'!$A$154:$BF$289,R$3,FALSE)</f>
        <v>56258</v>
      </c>
      <c r="S116" s="59">
        <f>VLOOKUP($A116,'[3]DISTRIBUTION SUMMARY'!$A$154:$BF$289,S$3,FALSE)</f>
        <v>0</v>
      </c>
      <c r="T116" s="59">
        <f>VLOOKUP($A116,'[3]DISTRIBUTION SUMMARY'!$A$154:$BF$289,T$3,FALSE)</f>
        <v>0</v>
      </c>
      <c r="U116" s="17"/>
      <c r="V116" s="59">
        <f t="shared" si="4"/>
        <v>124495</v>
      </c>
      <c r="W116" s="59">
        <f t="shared" si="5"/>
        <v>10648</v>
      </c>
      <c r="X116" s="63">
        <f t="shared" si="6"/>
        <v>147285</v>
      </c>
      <c r="Y116" s="17"/>
      <c r="Z116" s="62">
        <f t="shared" si="7"/>
        <v>12783755.467135753</v>
      </c>
      <c r="AA116" s="17"/>
    </row>
    <row r="117" spans="1:27" x14ac:dyDescent="0.2">
      <c r="A117" s="57">
        <v>117</v>
      </c>
      <c r="B117" s="3" t="s">
        <v>25</v>
      </c>
      <c r="C117" s="59">
        <f>VLOOKUP($A117,'[3]DISTRIBUTION SUMMARY'!$A$154:$N$289,C$3,FALSE)</f>
        <v>91513697</v>
      </c>
      <c r="D117" s="59">
        <f>VLOOKUP($A117,'[3]DISTRIBUTION SUMMARY'!$A$154:$N$289,D$3,FALSE)</f>
        <v>32529885.991225436</v>
      </c>
      <c r="E117" s="59">
        <f>VLOOKUP($A117,'[3]DISTRIBUTION SUMMARY'!$A$154:$N$289,E$3,FALSE)</f>
        <v>1981594</v>
      </c>
      <c r="F117" s="59">
        <f>VLOOKUP($A117,'[3]DISTRIBUTION SUMMARY'!$A$154:$N$289,F$3,FALSE)</f>
        <v>958806</v>
      </c>
      <c r="G117" s="59">
        <f>VLOOKUP($A117,'[3]DISTRIBUTION SUMMARY'!$A$154:$N$289,G$3,FALSE)</f>
        <v>958806</v>
      </c>
      <c r="H117" s="59">
        <f>VLOOKUP($A117,'[3]DISTRIBUTION SUMMARY'!$A$154:$N$289,H$3,FALSE)</f>
        <v>11081586</v>
      </c>
      <c r="I117" s="59">
        <f>VLOOKUP($A117,'[3]DISTRIBUTION SUMMARY'!$A$154:$N$289,I$3,FALSE)</f>
        <v>5218118</v>
      </c>
      <c r="J117" s="59">
        <f>VLOOKUP($A117,'[3]DISTRIBUTION SUMMARY'!$A$154:$N$289,J$3,FALSE)</f>
        <v>13128268</v>
      </c>
      <c r="K117" s="59">
        <f>VLOOKUP($A117,'[3]DISTRIBUTION SUMMARY'!$A$154:$N$289,K$3,FALSE)</f>
        <v>5623766</v>
      </c>
      <c r="L117" s="59">
        <f>VLOOKUP($A117,'[3]DISTRIBUTION SUMMARY'!$A$154:$N$289,L$3,FALSE)</f>
        <v>405649</v>
      </c>
      <c r="M117" s="59">
        <f>VLOOKUP($A117,'[3]DISTRIBUTION SUMMARY'!$A$154:$N$289,M$3,FALSE)</f>
        <v>1552231</v>
      </c>
      <c r="N117" s="59">
        <f>VLOOKUP($A117,'[3]DISTRIBUTION SUMMARY'!$A$154:$N$289,N$3,FALSE)</f>
        <v>1476180</v>
      </c>
      <c r="O117" s="17"/>
      <c r="P117" s="59">
        <f>VLOOKUP($A117,'[3]DISTRIBUTION SUMMARY'!$A$154:$BF$289,P$3,FALSE)</f>
        <v>0</v>
      </c>
      <c r="Q117" s="59">
        <f>VLOOKUP($A117,'[3]DISTRIBUTION SUMMARY'!$A$154:$BF$289,Q$3,FALSE)</f>
        <v>811749</v>
      </c>
      <c r="R117" s="59">
        <f>VLOOKUP($A117,'[3]DISTRIBUTION SUMMARY'!$A$154:$BF$289,R$3,FALSE)</f>
        <v>581061</v>
      </c>
      <c r="S117" s="59">
        <f>VLOOKUP($A117,'[3]DISTRIBUTION SUMMARY'!$A$154:$BF$289,S$3,FALSE)</f>
        <v>0</v>
      </c>
      <c r="T117" s="59">
        <f>VLOOKUP($A117,'[3]DISTRIBUTION SUMMARY'!$A$154:$BF$289,T$3,FALSE)</f>
        <v>0</v>
      </c>
      <c r="U117" s="17"/>
      <c r="V117" s="59">
        <f t="shared" si="4"/>
        <v>1552231</v>
      </c>
      <c r="W117" s="59">
        <f t="shared" si="5"/>
        <v>1476180</v>
      </c>
      <c r="X117" s="63">
        <f t="shared" si="6"/>
        <v>1981594</v>
      </c>
      <c r="Y117" s="17"/>
      <c r="Z117" s="62">
        <f t="shared" si="7"/>
        <v>167821396.99122542</v>
      </c>
      <c r="AA117" s="17"/>
    </row>
    <row r="118" spans="1:27" x14ac:dyDescent="0.2">
      <c r="A118" s="57">
        <v>118</v>
      </c>
      <c r="B118" s="3" t="s">
        <v>24</v>
      </c>
      <c r="C118" s="59">
        <f>VLOOKUP($A118,'[3]DISTRIBUTION SUMMARY'!$A$154:$N$289,C$3,FALSE)</f>
        <v>85102460</v>
      </c>
      <c r="D118" s="59">
        <f>VLOOKUP($A118,'[3]DISTRIBUTION SUMMARY'!$A$154:$N$289,D$3,FALSE)</f>
        <v>35712093.154680066</v>
      </c>
      <c r="E118" s="59">
        <f>VLOOKUP($A118,'[3]DISTRIBUTION SUMMARY'!$A$154:$N$289,E$3,FALSE)</f>
        <v>1945298</v>
      </c>
      <c r="F118" s="59">
        <f>VLOOKUP($A118,'[3]DISTRIBUTION SUMMARY'!$A$154:$N$289,F$3,FALSE)</f>
        <v>1339462</v>
      </c>
      <c r="G118" s="59">
        <f>VLOOKUP($A118,'[3]DISTRIBUTION SUMMARY'!$A$154:$N$289,G$3,FALSE)</f>
        <v>941244</v>
      </c>
      <c r="H118" s="59">
        <f>VLOOKUP($A118,'[3]DISTRIBUTION SUMMARY'!$A$154:$N$289,H$3,FALSE)</f>
        <v>10426086</v>
      </c>
      <c r="I118" s="59">
        <f>VLOOKUP($A118,'[3]DISTRIBUTION SUMMARY'!$A$154:$N$289,I$3,FALSE)</f>
        <v>5412152</v>
      </c>
      <c r="J118" s="59">
        <f>VLOOKUP($A118,'[3]DISTRIBUTION SUMMARY'!$A$154:$N$289,J$3,FALSE)</f>
        <v>12942103</v>
      </c>
      <c r="K118" s="59">
        <f>VLOOKUP($A118,'[3]DISTRIBUTION SUMMARY'!$A$154:$N$289,K$3,FALSE)</f>
        <v>5556959</v>
      </c>
      <c r="L118" s="59">
        <f>VLOOKUP($A118,'[3]DISTRIBUTION SUMMARY'!$A$154:$N$289,L$3,FALSE)</f>
        <v>398219</v>
      </c>
      <c r="M118" s="59">
        <f>VLOOKUP($A118,'[3]DISTRIBUTION SUMMARY'!$A$154:$N$289,M$3,FALSE)</f>
        <v>1124647</v>
      </c>
      <c r="N118" s="59">
        <f>VLOOKUP($A118,'[3]DISTRIBUTION SUMMARY'!$A$154:$N$289,N$3,FALSE)</f>
        <v>458859</v>
      </c>
      <c r="O118" s="17"/>
      <c r="P118" s="59">
        <f>VLOOKUP($A118,'[3]DISTRIBUTION SUMMARY'!$A$154:$BF$289,P$3,FALSE)</f>
        <v>0</v>
      </c>
      <c r="Q118" s="59">
        <f>VLOOKUP($A118,'[3]DISTRIBUTION SUMMARY'!$A$154:$BF$289,Q$3,FALSE)</f>
        <v>945062</v>
      </c>
      <c r="R118" s="59">
        <f>VLOOKUP($A118,'[3]DISTRIBUTION SUMMARY'!$A$154:$BF$289,R$3,FALSE)</f>
        <v>580722</v>
      </c>
      <c r="S118" s="59">
        <f>VLOOKUP($A118,'[3]DISTRIBUTION SUMMARY'!$A$154:$BF$289,S$3,FALSE)</f>
        <v>0</v>
      </c>
      <c r="T118" s="59">
        <f>VLOOKUP($A118,'[3]DISTRIBUTION SUMMARY'!$A$154:$BF$289,T$3,FALSE)</f>
        <v>0</v>
      </c>
      <c r="U118" s="17"/>
      <c r="V118" s="59">
        <f t="shared" si="4"/>
        <v>1124647</v>
      </c>
      <c r="W118" s="59">
        <f t="shared" si="5"/>
        <v>458859</v>
      </c>
      <c r="X118" s="63">
        <f t="shared" si="6"/>
        <v>1945298</v>
      </c>
      <c r="Y118" s="17"/>
      <c r="Z118" s="62">
        <f t="shared" si="7"/>
        <v>162885366.15468007</v>
      </c>
      <c r="AA118" s="17"/>
    </row>
    <row r="119" spans="1:27" x14ac:dyDescent="0.2">
      <c r="A119" s="57">
        <v>119</v>
      </c>
      <c r="B119" s="3" t="s">
        <v>23</v>
      </c>
      <c r="C119" s="59">
        <f>VLOOKUP($A119,'[3]DISTRIBUTION SUMMARY'!$A$154:$N$289,C$3,FALSE)</f>
        <v>3073196</v>
      </c>
      <c r="D119" s="59">
        <f>VLOOKUP($A119,'[3]DISTRIBUTION SUMMARY'!$A$154:$N$289,D$3,FALSE)</f>
        <v>810338.99887227442</v>
      </c>
      <c r="E119" s="59">
        <f>VLOOKUP($A119,'[3]DISTRIBUTION SUMMARY'!$A$154:$N$289,E$3,FALSE)</f>
        <v>63985</v>
      </c>
      <c r="F119" s="59">
        <f>VLOOKUP($A119,'[3]DISTRIBUTION SUMMARY'!$A$154:$N$289,F$3,FALSE)</f>
        <v>127410</v>
      </c>
      <c r="G119" s="59">
        <f>VLOOKUP($A119,'[3]DISTRIBUTION SUMMARY'!$A$154:$N$289,G$3,FALSE)</f>
        <v>30959</v>
      </c>
      <c r="H119" s="59">
        <f>VLOOKUP($A119,'[3]DISTRIBUTION SUMMARY'!$A$154:$N$289,H$3,FALSE)</f>
        <v>335791</v>
      </c>
      <c r="I119" s="59">
        <f>VLOOKUP($A119,'[3]DISTRIBUTION SUMMARY'!$A$154:$N$289,I$3,FALSE)</f>
        <v>131578</v>
      </c>
      <c r="J119" s="59">
        <f>VLOOKUP($A119,'[3]DISTRIBUTION SUMMARY'!$A$154:$N$289,J$3,FALSE)</f>
        <v>442363</v>
      </c>
      <c r="K119" s="59">
        <f>VLOOKUP($A119,'[3]DISTRIBUTION SUMMARY'!$A$154:$N$289,K$3,FALSE)</f>
        <v>189924</v>
      </c>
      <c r="L119" s="59">
        <f>VLOOKUP($A119,'[3]DISTRIBUTION SUMMARY'!$A$154:$N$289,L$3,FALSE)</f>
        <v>13694</v>
      </c>
      <c r="M119" s="59">
        <f>VLOOKUP($A119,'[3]DISTRIBUTION SUMMARY'!$A$154:$N$289,M$3,FALSE)</f>
        <v>5231</v>
      </c>
      <c r="N119" s="59">
        <f>VLOOKUP($A119,'[3]DISTRIBUTION SUMMARY'!$A$154:$N$289,N$3,FALSE)</f>
        <v>4768</v>
      </c>
      <c r="O119" s="17"/>
      <c r="P119" s="59">
        <f>VLOOKUP($A119,'[3]DISTRIBUTION SUMMARY'!$A$154:$BF$289,P$3,FALSE)</f>
        <v>0</v>
      </c>
      <c r="Q119" s="59">
        <f>VLOOKUP($A119,'[3]DISTRIBUTION SUMMARY'!$A$154:$BF$289,Q$3,FALSE)</f>
        <v>44057</v>
      </c>
      <c r="R119" s="59">
        <f>VLOOKUP($A119,'[3]DISTRIBUTION SUMMARY'!$A$154:$BF$289,R$3,FALSE)</f>
        <v>15708</v>
      </c>
      <c r="S119" s="59">
        <f>VLOOKUP($A119,'[3]DISTRIBUTION SUMMARY'!$A$154:$BF$289,S$3,FALSE)</f>
        <v>0</v>
      </c>
      <c r="T119" s="59">
        <f>VLOOKUP($A119,'[3]DISTRIBUTION SUMMARY'!$A$154:$BF$289,T$3,FALSE)</f>
        <v>0</v>
      </c>
      <c r="U119" s="17"/>
      <c r="V119" s="59">
        <f t="shared" si="4"/>
        <v>5231</v>
      </c>
      <c r="W119" s="59">
        <f t="shared" si="5"/>
        <v>4768</v>
      </c>
      <c r="X119" s="63">
        <f t="shared" si="6"/>
        <v>63985</v>
      </c>
      <c r="Y119" s="17"/>
      <c r="Z119" s="62">
        <f t="shared" si="7"/>
        <v>5289002.9988722745</v>
      </c>
      <c r="AA119" s="17"/>
    </row>
    <row r="120" spans="1:27" x14ac:dyDescent="0.2">
      <c r="A120" s="57">
        <v>120</v>
      </c>
      <c r="B120" s="3" t="s">
        <v>22</v>
      </c>
      <c r="C120" s="59">
        <f>VLOOKUP($A120,'[3]DISTRIBUTION SUMMARY'!$A$154:$N$289,C$3,FALSE)</f>
        <v>14016112</v>
      </c>
      <c r="D120" s="59">
        <f>VLOOKUP($A120,'[3]DISTRIBUTION SUMMARY'!$A$154:$N$289,D$3,FALSE)</f>
        <v>4948785.6135508725</v>
      </c>
      <c r="E120" s="59">
        <f>VLOOKUP($A120,'[3]DISTRIBUTION SUMMARY'!$A$154:$N$289,E$3,FALSE)</f>
        <v>300564</v>
      </c>
      <c r="F120" s="59">
        <f>VLOOKUP($A120,'[3]DISTRIBUTION SUMMARY'!$A$154:$N$289,F$3,FALSE)</f>
        <v>525784</v>
      </c>
      <c r="G120" s="59">
        <f>VLOOKUP($A120,'[3]DISTRIBUTION SUMMARY'!$A$154:$N$289,G$3,FALSE)</f>
        <v>145430</v>
      </c>
      <c r="H120" s="59">
        <f>VLOOKUP($A120,'[3]DISTRIBUTION SUMMARY'!$A$154:$N$289,H$3,FALSE)</f>
        <v>1473874</v>
      </c>
      <c r="I120" s="59">
        <f>VLOOKUP($A120,'[3]DISTRIBUTION SUMMARY'!$A$154:$N$289,I$3,FALSE)</f>
        <v>1465484</v>
      </c>
      <c r="J120" s="59">
        <f>VLOOKUP($A120,'[3]DISTRIBUTION SUMMARY'!$A$154:$N$289,J$3,FALSE)</f>
        <v>2136698</v>
      </c>
      <c r="K120" s="59">
        <f>VLOOKUP($A120,'[3]DISTRIBUTION SUMMARY'!$A$154:$N$289,K$3,FALSE)</f>
        <v>917326</v>
      </c>
      <c r="L120" s="59">
        <f>VLOOKUP($A120,'[3]DISTRIBUTION SUMMARY'!$A$154:$N$289,L$3,FALSE)</f>
        <v>64325</v>
      </c>
      <c r="M120" s="59">
        <f>VLOOKUP($A120,'[3]DISTRIBUTION SUMMARY'!$A$154:$N$289,M$3,FALSE)</f>
        <v>203922</v>
      </c>
      <c r="N120" s="59">
        <f>VLOOKUP($A120,'[3]DISTRIBUTION SUMMARY'!$A$154:$N$289,N$3,FALSE)</f>
        <v>114923</v>
      </c>
      <c r="O120" s="17"/>
      <c r="P120" s="59">
        <f>VLOOKUP($A120,'[3]DISTRIBUTION SUMMARY'!$A$154:$BF$289,P$3,FALSE)</f>
        <v>0</v>
      </c>
      <c r="Q120" s="59">
        <f>VLOOKUP($A120,'[3]DISTRIBUTION SUMMARY'!$A$154:$BF$289,Q$3,FALSE)</f>
        <v>204202</v>
      </c>
      <c r="R120" s="59">
        <f>VLOOKUP($A120,'[3]DISTRIBUTION SUMMARY'!$A$154:$BF$289,R$3,FALSE)</f>
        <v>119425</v>
      </c>
      <c r="S120" s="59">
        <f>VLOOKUP($A120,'[3]DISTRIBUTION SUMMARY'!$A$154:$BF$289,S$3,FALSE)</f>
        <v>0</v>
      </c>
      <c r="T120" s="59">
        <f>VLOOKUP($A120,'[3]DISTRIBUTION SUMMARY'!$A$154:$BF$289,T$3,FALSE)</f>
        <v>0</v>
      </c>
      <c r="U120" s="17"/>
      <c r="V120" s="59">
        <f t="shared" si="4"/>
        <v>203922</v>
      </c>
      <c r="W120" s="59">
        <f t="shared" si="5"/>
        <v>114923</v>
      </c>
      <c r="X120" s="63">
        <f t="shared" si="6"/>
        <v>300564</v>
      </c>
      <c r="Y120" s="17"/>
      <c r="Z120" s="62">
        <f t="shared" si="7"/>
        <v>26636854.613550872</v>
      </c>
      <c r="AA120" s="17"/>
    </row>
    <row r="121" spans="1:27" x14ac:dyDescent="0.2">
      <c r="A121" s="57">
        <v>121</v>
      </c>
      <c r="B121" s="3" t="s">
        <v>21</v>
      </c>
      <c r="C121" s="59">
        <f>VLOOKUP($A121,'[3]DISTRIBUTION SUMMARY'!$A$154:$N$289,C$3,FALSE)</f>
        <v>46824371</v>
      </c>
      <c r="D121" s="59">
        <f>VLOOKUP($A121,'[3]DISTRIBUTION SUMMARY'!$A$154:$N$289,D$3,FALSE)</f>
        <v>16951069.447212599</v>
      </c>
      <c r="E121" s="59">
        <f>VLOOKUP($A121,'[3]DISTRIBUTION SUMMARY'!$A$154:$N$289,E$3,FALSE)</f>
        <v>1041415</v>
      </c>
      <c r="F121" s="59">
        <f>VLOOKUP($A121,'[3]DISTRIBUTION SUMMARY'!$A$154:$N$289,F$3,FALSE)</f>
        <v>1027171</v>
      </c>
      <c r="G121" s="59">
        <f>VLOOKUP($A121,'[3]DISTRIBUTION SUMMARY'!$A$154:$N$289,G$3,FALSE)</f>
        <v>513585</v>
      </c>
      <c r="H121" s="59">
        <f>VLOOKUP($A121,'[3]DISTRIBUTION SUMMARY'!$A$154:$N$289,H$3,FALSE)</f>
        <v>5387801</v>
      </c>
      <c r="I121" s="59">
        <f>VLOOKUP($A121,'[3]DISTRIBUTION SUMMARY'!$A$154:$N$289,I$3,FALSE)</f>
        <v>2848945</v>
      </c>
      <c r="J121" s="59">
        <f>VLOOKUP($A121,'[3]DISTRIBUTION SUMMARY'!$A$154:$N$289,J$3,FALSE)</f>
        <v>6947937</v>
      </c>
      <c r="K121" s="59">
        <f>VLOOKUP($A121,'[3]DISTRIBUTION SUMMARY'!$A$154:$N$289,K$3,FALSE)</f>
        <v>2984609</v>
      </c>
      <c r="L121" s="59">
        <f>VLOOKUP($A121,'[3]DISTRIBUTION SUMMARY'!$A$154:$N$289,L$3,FALSE)</f>
        <v>213186</v>
      </c>
      <c r="M121" s="59">
        <f>VLOOKUP($A121,'[3]DISTRIBUTION SUMMARY'!$A$154:$N$289,M$3,FALSE)</f>
        <v>134787</v>
      </c>
      <c r="N121" s="59">
        <f>VLOOKUP($A121,'[3]DISTRIBUTION SUMMARY'!$A$154:$N$289,N$3,FALSE)</f>
        <v>645180</v>
      </c>
      <c r="O121" s="17"/>
      <c r="P121" s="59">
        <f>VLOOKUP($A121,'[3]DISTRIBUTION SUMMARY'!$A$154:$BF$289,P$3,FALSE)</f>
        <v>0</v>
      </c>
      <c r="Q121" s="59">
        <f>VLOOKUP($A121,'[3]DISTRIBUTION SUMMARY'!$A$154:$BF$289,Q$3,FALSE)</f>
        <v>549282</v>
      </c>
      <c r="R121" s="59">
        <f>VLOOKUP($A121,'[3]DISTRIBUTION SUMMARY'!$A$154:$BF$289,R$3,FALSE)</f>
        <v>293380</v>
      </c>
      <c r="S121" s="59">
        <f>VLOOKUP($A121,'[3]DISTRIBUTION SUMMARY'!$A$154:$BF$289,S$3,FALSE)</f>
        <v>0</v>
      </c>
      <c r="T121" s="59">
        <f>VLOOKUP($A121,'[3]DISTRIBUTION SUMMARY'!$A$154:$BF$289,T$3,FALSE)</f>
        <v>0</v>
      </c>
      <c r="U121" s="17"/>
      <c r="V121" s="59">
        <f t="shared" si="4"/>
        <v>134787</v>
      </c>
      <c r="W121" s="59">
        <f t="shared" si="5"/>
        <v>645180</v>
      </c>
      <c r="X121" s="63">
        <f t="shared" si="6"/>
        <v>1041415</v>
      </c>
      <c r="Y121" s="17"/>
      <c r="Z121" s="62">
        <f t="shared" si="7"/>
        <v>86362718.447212607</v>
      </c>
      <c r="AA121" s="17"/>
    </row>
    <row r="122" spans="1:27" x14ac:dyDescent="0.2">
      <c r="A122" s="57">
        <v>122</v>
      </c>
      <c r="B122" s="3" t="s">
        <v>20</v>
      </c>
      <c r="C122" s="59">
        <f>VLOOKUP($A122,'[3]DISTRIBUTION SUMMARY'!$A$154:$N$289,C$3,FALSE)</f>
        <v>9886324</v>
      </c>
      <c r="D122" s="59">
        <f>VLOOKUP($A122,'[3]DISTRIBUTION SUMMARY'!$A$154:$N$289,D$3,FALSE)</f>
        <v>1925294.4827220824</v>
      </c>
      <c r="E122" s="59">
        <f>VLOOKUP($A122,'[3]DISTRIBUTION SUMMARY'!$A$154:$N$289,E$3,FALSE)</f>
        <v>199977</v>
      </c>
      <c r="F122" s="59">
        <f>VLOOKUP($A122,'[3]DISTRIBUTION SUMMARY'!$A$154:$N$289,F$3,FALSE)</f>
        <v>258647</v>
      </c>
      <c r="G122" s="59">
        <f>VLOOKUP($A122,'[3]DISTRIBUTION SUMMARY'!$A$154:$N$289,G$3,FALSE)</f>
        <v>98621</v>
      </c>
      <c r="H122" s="59">
        <f>VLOOKUP($A122,'[3]DISTRIBUTION SUMMARY'!$A$154:$N$289,H$3,FALSE)</f>
        <v>1177868</v>
      </c>
      <c r="I122" s="59">
        <f>VLOOKUP($A122,'[3]DISTRIBUTION SUMMARY'!$A$154:$N$289,I$3,FALSE)</f>
        <v>305166</v>
      </c>
      <c r="J122" s="59">
        <f>VLOOKUP($A122,'[3]DISTRIBUTION SUMMARY'!$A$154:$N$289,J$3,FALSE)</f>
        <v>1356502</v>
      </c>
      <c r="K122" s="59">
        <f>VLOOKUP($A122,'[3]DISTRIBUTION SUMMARY'!$A$154:$N$289,K$3,FALSE)</f>
        <v>582421</v>
      </c>
      <c r="L122" s="59">
        <f>VLOOKUP($A122,'[3]DISTRIBUTION SUMMARY'!$A$154:$N$289,L$3,FALSE)</f>
        <v>40937</v>
      </c>
      <c r="M122" s="59">
        <f>VLOOKUP($A122,'[3]DISTRIBUTION SUMMARY'!$A$154:$N$289,M$3,FALSE)</f>
        <v>32498</v>
      </c>
      <c r="N122" s="59">
        <f>VLOOKUP($A122,'[3]DISTRIBUTION SUMMARY'!$A$154:$N$289,N$3,FALSE)</f>
        <v>0</v>
      </c>
      <c r="O122" s="17"/>
      <c r="P122" s="59">
        <f>VLOOKUP($A122,'[3]DISTRIBUTION SUMMARY'!$A$154:$BF$289,P$3,FALSE)</f>
        <v>0</v>
      </c>
      <c r="Q122" s="59">
        <f>VLOOKUP($A122,'[3]DISTRIBUTION SUMMARY'!$A$154:$BF$289,Q$3,FALSE)</f>
        <v>59033</v>
      </c>
      <c r="R122" s="59">
        <f>VLOOKUP($A122,'[3]DISTRIBUTION SUMMARY'!$A$154:$BF$289,R$3,FALSE)</f>
        <v>46143</v>
      </c>
      <c r="S122" s="59">
        <f>VLOOKUP($A122,'[3]DISTRIBUTION SUMMARY'!$A$154:$BF$289,S$3,FALSE)</f>
        <v>0</v>
      </c>
      <c r="T122" s="59">
        <f>VLOOKUP($A122,'[3]DISTRIBUTION SUMMARY'!$A$154:$BF$289,T$3,FALSE)</f>
        <v>0</v>
      </c>
      <c r="U122" s="17"/>
      <c r="V122" s="59">
        <f t="shared" si="4"/>
        <v>32498</v>
      </c>
      <c r="W122" s="59">
        <f t="shared" si="5"/>
        <v>0</v>
      </c>
      <c r="X122" s="63">
        <f t="shared" si="6"/>
        <v>199977</v>
      </c>
      <c r="Y122" s="17"/>
      <c r="Z122" s="62">
        <f t="shared" si="7"/>
        <v>15969431.482722083</v>
      </c>
      <c r="AA122" s="17"/>
    </row>
    <row r="123" spans="1:27" x14ac:dyDescent="0.2">
      <c r="A123" s="57">
        <v>123</v>
      </c>
      <c r="B123" s="3" t="s">
        <v>19</v>
      </c>
      <c r="C123" s="59">
        <f>VLOOKUP($A123,'[3]DISTRIBUTION SUMMARY'!$A$154:$N$289,C$3,FALSE)</f>
        <v>75845707</v>
      </c>
      <c r="D123" s="59">
        <f>VLOOKUP($A123,'[3]DISTRIBUTION SUMMARY'!$A$154:$N$289,D$3,FALSE)</f>
        <v>29278671.85706393</v>
      </c>
      <c r="E123" s="59">
        <f>VLOOKUP($A123,'[3]DISTRIBUTION SUMMARY'!$A$154:$N$289,E$3,FALSE)</f>
        <v>1523829</v>
      </c>
      <c r="F123" s="59">
        <f>VLOOKUP($A123,'[3]DISTRIBUTION SUMMARY'!$A$154:$N$289,F$3,FALSE)</f>
        <v>1347015</v>
      </c>
      <c r="G123" s="59">
        <f>VLOOKUP($A123,'[3]DISTRIBUTION SUMMARY'!$A$154:$N$289,G$3,FALSE)</f>
        <v>737314</v>
      </c>
      <c r="H123" s="59">
        <f>VLOOKUP($A123,'[3]DISTRIBUTION SUMMARY'!$A$154:$N$289,H$3,FALSE)</f>
        <v>13526870</v>
      </c>
      <c r="I123" s="59">
        <f>VLOOKUP($A123,'[3]DISTRIBUTION SUMMARY'!$A$154:$N$289,I$3,FALSE)</f>
        <v>6125375</v>
      </c>
      <c r="J123" s="59">
        <f>VLOOKUP($A123,'[3]DISTRIBUTION SUMMARY'!$A$154:$N$289,J$3,FALSE)</f>
        <v>11669407</v>
      </c>
      <c r="K123" s="59">
        <f>VLOOKUP($A123,'[3]DISTRIBUTION SUMMARY'!$A$154:$N$289,K$3,FALSE)</f>
        <v>5005226</v>
      </c>
      <c r="L123" s="59">
        <f>VLOOKUP($A123,'[3]DISTRIBUTION SUMMARY'!$A$154:$N$289,L$3,FALSE)</f>
        <v>354478</v>
      </c>
      <c r="M123" s="59">
        <f>VLOOKUP($A123,'[3]DISTRIBUTION SUMMARY'!$A$154:$N$289,M$3,FALSE)</f>
        <v>2369406</v>
      </c>
      <c r="N123" s="59">
        <f>VLOOKUP($A123,'[3]DISTRIBUTION SUMMARY'!$A$154:$N$289,N$3,FALSE)</f>
        <v>592904</v>
      </c>
      <c r="O123" s="17"/>
      <c r="P123" s="59">
        <f>VLOOKUP($A123,'[3]DISTRIBUTION SUMMARY'!$A$154:$BF$289,P$3,FALSE)</f>
        <v>0</v>
      </c>
      <c r="Q123" s="59">
        <f>VLOOKUP($A123,'[3]DISTRIBUTION SUMMARY'!$A$154:$BF$289,Q$3,FALSE)</f>
        <v>1195367</v>
      </c>
      <c r="R123" s="59">
        <f>VLOOKUP($A123,'[3]DISTRIBUTION SUMMARY'!$A$154:$BF$289,R$3,FALSE)</f>
        <v>606448</v>
      </c>
      <c r="S123" s="59">
        <f>VLOOKUP($A123,'[3]DISTRIBUTION SUMMARY'!$A$154:$BF$289,S$3,FALSE)</f>
        <v>0</v>
      </c>
      <c r="T123" s="59">
        <f>VLOOKUP($A123,'[3]DISTRIBUTION SUMMARY'!$A$154:$BF$289,T$3,FALSE)</f>
        <v>0</v>
      </c>
      <c r="U123" s="17"/>
      <c r="V123" s="59">
        <f t="shared" si="4"/>
        <v>2369406</v>
      </c>
      <c r="W123" s="59">
        <f t="shared" si="5"/>
        <v>592904</v>
      </c>
      <c r="X123" s="63">
        <f t="shared" si="6"/>
        <v>1523829</v>
      </c>
      <c r="Y123" s="17"/>
      <c r="Z123" s="62">
        <f t="shared" si="7"/>
        <v>150178017.85706395</v>
      </c>
      <c r="AA123" s="17"/>
    </row>
    <row r="124" spans="1:27" x14ac:dyDescent="0.2">
      <c r="A124" s="57">
        <v>124</v>
      </c>
      <c r="B124" s="3" t="s">
        <v>18</v>
      </c>
      <c r="C124" s="59">
        <f>VLOOKUP($A124,'[3]DISTRIBUTION SUMMARY'!$A$154:$N$289,C$3,FALSE)</f>
        <v>41797514</v>
      </c>
      <c r="D124" s="59">
        <f>VLOOKUP($A124,'[3]DISTRIBUTION SUMMARY'!$A$154:$N$289,D$3,FALSE)</f>
        <v>17843230.997065894</v>
      </c>
      <c r="E124" s="59">
        <f>VLOOKUP($A124,'[3]DISTRIBUTION SUMMARY'!$A$154:$N$289,E$3,FALSE)</f>
        <v>941497</v>
      </c>
      <c r="F124" s="59">
        <f>VLOOKUP($A124,'[3]DISTRIBUTION SUMMARY'!$A$154:$N$289,F$3,FALSE)</f>
        <v>613239</v>
      </c>
      <c r="G124" s="59">
        <f>VLOOKUP($A124,'[3]DISTRIBUTION SUMMARY'!$A$154:$N$289,G$3,FALSE)</f>
        <v>455549</v>
      </c>
      <c r="H124" s="59">
        <f>VLOOKUP($A124,'[3]DISTRIBUTION SUMMARY'!$A$154:$N$289,H$3,FALSE)</f>
        <v>5203768</v>
      </c>
      <c r="I124" s="59">
        <f>VLOOKUP($A124,'[3]DISTRIBUTION SUMMARY'!$A$154:$N$289,I$3,FALSE)</f>
        <v>2917264</v>
      </c>
      <c r="J124" s="59">
        <f>VLOOKUP($A124,'[3]DISTRIBUTION SUMMARY'!$A$154:$N$289,J$3,FALSE)</f>
        <v>6368921</v>
      </c>
      <c r="K124" s="59">
        <f>VLOOKUP($A124,'[3]DISTRIBUTION SUMMARY'!$A$154:$N$289,K$3,FALSE)</f>
        <v>2733292</v>
      </c>
      <c r="L124" s="59">
        <f>VLOOKUP($A124,'[3]DISTRIBUTION SUMMARY'!$A$154:$N$289,L$3,FALSE)</f>
        <v>192732</v>
      </c>
      <c r="M124" s="59">
        <f>VLOOKUP($A124,'[3]DISTRIBUTION SUMMARY'!$A$154:$N$289,M$3,FALSE)</f>
        <v>1336865</v>
      </c>
      <c r="N124" s="59">
        <f>VLOOKUP($A124,'[3]DISTRIBUTION SUMMARY'!$A$154:$N$289,N$3,FALSE)</f>
        <v>0</v>
      </c>
      <c r="O124" s="17"/>
      <c r="P124" s="59">
        <f>VLOOKUP($A124,'[3]DISTRIBUTION SUMMARY'!$A$154:$BF$289,P$3,FALSE)</f>
        <v>0</v>
      </c>
      <c r="Q124" s="59">
        <f>VLOOKUP($A124,'[3]DISTRIBUTION SUMMARY'!$A$154:$BF$289,Q$3,FALSE)</f>
        <v>532421</v>
      </c>
      <c r="R124" s="59">
        <f>VLOOKUP($A124,'[3]DISTRIBUTION SUMMARY'!$A$154:$BF$289,R$3,FALSE)</f>
        <v>356728</v>
      </c>
      <c r="S124" s="59">
        <f>VLOOKUP($A124,'[3]DISTRIBUTION SUMMARY'!$A$154:$BF$289,S$3,FALSE)</f>
        <v>0</v>
      </c>
      <c r="T124" s="59">
        <f>VLOOKUP($A124,'[3]DISTRIBUTION SUMMARY'!$A$154:$BF$289,T$3,FALSE)</f>
        <v>0</v>
      </c>
      <c r="U124" s="17"/>
      <c r="V124" s="59">
        <f t="shared" si="4"/>
        <v>1336865</v>
      </c>
      <c r="W124" s="59">
        <f t="shared" si="5"/>
        <v>0</v>
      </c>
      <c r="X124" s="63">
        <f t="shared" si="6"/>
        <v>941497</v>
      </c>
      <c r="Y124" s="17"/>
      <c r="Z124" s="62">
        <f t="shared" si="7"/>
        <v>81293020.997065902</v>
      </c>
      <c r="AA124" s="17"/>
    </row>
    <row r="125" spans="1:27" x14ac:dyDescent="0.2">
      <c r="A125" s="57">
        <v>126</v>
      </c>
      <c r="B125" s="3" t="s">
        <v>17</v>
      </c>
      <c r="C125" s="59">
        <f>VLOOKUP($A125,'[3]DISTRIBUTION SUMMARY'!$A$154:$N$289,C$3,FALSE)</f>
        <v>7033982</v>
      </c>
      <c r="D125" s="59">
        <f>VLOOKUP($A125,'[3]DISTRIBUTION SUMMARY'!$A$154:$N$289,D$3,FALSE)</f>
        <v>3879177.5675941599</v>
      </c>
      <c r="E125" s="59">
        <f>VLOOKUP($A125,'[3]DISTRIBUTION SUMMARY'!$A$154:$N$289,E$3,FALSE)</f>
        <v>164210</v>
      </c>
      <c r="F125" s="59">
        <f>VLOOKUP($A125,'[3]DISTRIBUTION SUMMARY'!$A$154:$N$289,F$3,FALSE)</f>
        <v>340736</v>
      </c>
      <c r="G125" s="59">
        <f>VLOOKUP($A125,'[3]DISTRIBUTION SUMMARY'!$A$154:$N$289,G$3,FALSE)</f>
        <v>80982</v>
      </c>
      <c r="H125" s="59">
        <f>VLOOKUP($A125,'[3]DISTRIBUTION SUMMARY'!$A$154:$N$289,H$3,FALSE)</f>
        <v>699808</v>
      </c>
      <c r="I125" s="59">
        <f>VLOOKUP($A125,'[3]DISTRIBUTION SUMMARY'!$A$154:$N$289,I$3,FALSE)</f>
        <v>328512</v>
      </c>
      <c r="J125" s="59">
        <f>VLOOKUP($A125,'[3]DISTRIBUTION SUMMARY'!$A$154:$N$289,J$3,FALSE)</f>
        <v>1103190</v>
      </c>
      <c r="K125" s="59">
        <f>VLOOKUP($A125,'[3]DISTRIBUTION SUMMARY'!$A$154:$N$289,K$3,FALSE)</f>
        <v>473669</v>
      </c>
      <c r="L125" s="59">
        <f>VLOOKUP($A125,'[3]DISTRIBUTION SUMMARY'!$A$154:$N$289,L$3,FALSE)</f>
        <v>33615</v>
      </c>
      <c r="M125" s="59">
        <f>VLOOKUP($A125,'[3]DISTRIBUTION SUMMARY'!$A$154:$N$289,M$3,FALSE)</f>
        <v>64149</v>
      </c>
      <c r="N125" s="59">
        <f>VLOOKUP($A125,'[3]DISTRIBUTION SUMMARY'!$A$154:$N$289,N$3,FALSE)</f>
        <v>103448</v>
      </c>
      <c r="O125" s="17"/>
      <c r="P125" s="59">
        <f>VLOOKUP($A125,'[3]DISTRIBUTION SUMMARY'!$A$154:$BF$289,P$3,FALSE)</f>
        <v>0</v>
      </c>
      <c r="Q125" s="59">
        <f>VLOOKUP($A125,'[3]DISTRIBUTION SUMMARY'!$A$154:$BF$289,Q$3,FALSE)</f>
        <v>58772</v>
      </c>
      <c r="R125" s="59">
        <f>VLOOKUP($A125,'[3]DISTRIBUTION SUMMARY'!$A$154:$BF$289,R$3,FALSE)</f>
        <v>39479</v>
      </c>
      <c r="S125" s="59">
        <f>VLOOKUP($A125,'[3]DISTRIBUTION SUMMARY'!$A$154:$BF$289,S$3,FALSE)</f>
        <v>0</v>
      </c>
      <c r="T125" s="59">
        <f>VLOOKUP($A125,'[3]DISTRIBUTION SUMMARY'!$A$154:$BF$289,T$3,FALSE)</f>
        <v>0</v>
      </c>
      <c r="U125" s="17"/>
      <c r="V125" s="59">
        <f t="shared" si="4"/>
        <v>64149</v>
      </c>
      <c r="W125" s="59">
        <f t="shared" si="5"/>
        <v>103448</v>
      </c>
      <c r="X125" s="63">
        <f t="shared" si="6"/>
        <v>164210</v>
      </c>
      <c r="Y125" s="17"/>
      <c r="Z125" s="62">
        <f t="shared" si="7"/>
        <v>14403729.567594159</v>
      </c>
      <c r="AA125" s="17"/>
    </row>
    <row r="126" spans="1:27" x14ac:dyDescent="0.2">
      <c r="A126" s="57">
        <v>127</v>
      </c>
      <c r="B126" s="3" t="s">
        <v>16</v>
      </c>
      <c r="C126" s="59">
        <f>VLOOKUP($A126,'[3]DISTRIBUTION SUMMARY'!$A$154:$N$289,C$3,FALSE)</f>
        <v>43585879</v>
      </c>
      <c r="D126" s="59">
        <f>VLOOKUP($A126,'[3]DISTRIBUTION SUMMARY'!$A$154:$N$289,D$3,FALSE)</f>
        <v>18610194.185779557</v>
      </c>
      <c r="E126" s="59">
        <f>VLOOKUP($A126,'[3]DISTRIBUTION SUMMARY'!$A$154:$N$289,E$3,FALSE)</f>
        <v>946230</v>
      </c>
      <c r="F126" s="59">
        <f>VLOOKUP($A126,'[3]DISTRIBUTION SUMMARY'!$A$154:$N$289,F$3,FALSE)</f>
        <v>977310</v>
      </c>
      <c r="G126" s="59">
        <f>VLOOKUP($A126,'[3]DISTRIBUTION SUMMARY'!$A$154:$N$289,G$3,FALSE)</f>
        <v>457839</v>
      </c>
      <c r="H126" s="59">
        <f>VLOOKUP($A126,'[3]DISTRIBUTION SUMMARY'!$A$154:$N$289,H$3,FALSE)</f>
        <v>5529288</v>
      </c>
      <c r="I126" s="59">
        <f>VLOOKUP($A126,'[3]DISTRIBUTION SUMMARY'!$A$154:$N$289,I$3,FALSE)</f>
        <v>1567219</v>
      </c>
      <c r="J126" s="59">
        <f>VLOOKUP($A126,'[3]DISTRIBUTION SUMMARY'!$A$154:$N$289,J$3,FALSE)</f>
        <v>6224852</v>
      </c>
      <c r="K126" s="59">
        <f>VLOOKUP($A126,'[3]DISTRIBUTION SUMMARY'!$A$154:$N$289,K$3,FALSE)</f>
        <v>2667794</v>
      </c>
      <c r="L126" s="59">
        <f>VLOOKUP($A126,'[3]DISTRIBUTION SUMMARY'!$A$154:$N$289,L$3,FALSE)</f>
        <v>184897</v>
      </c>
      <c r="M126" s="59">
        <f>VLOOKUP($A126,'[3]DISTRIBUTION SUMMARY'!$A$154:$N$289,M$3,FALSE)</f>
        <v>118709</v>
      </c>
      <c r="N126" s="59">
        <f>VLOOKUP($A126,'[3]DISTRIBUTION SUMMARY'!$A$154:$N$289,N$3,FALSE)</f>
        <v>337566</v>
      </c>
      <c r="O126" s="17"/>
      <c r="P126" s="59">
        <f>VLOOKUP($A126,'[3]DISTRIBUTION SUMMARY'!$A$154:$BF$289,P$3,FALSE)</f>
        <v>0</v>
      </c>
      <c r="Q126" s="59">
        <f>VLOOKUP($A126,'[3]DISTRIBUTION SUMMARY'!$A$154:$BF$289,Q$3,FALSE)</f>
        <v>319521</v>
      </c>
      <c r="R126" s="59">
        <f>VLOOKUP($A126,'[3]DISTRIBUTION SUMMARY'!$A$154:$BF$289,R$3,FALSE)</f>
        <v>210503</v>
      </c>
      <c r="S126" s="59">
        <f>VLOOKUP($A126,'[3]DISTRIBUTION SUMMARY'!$A$154:$BF$289,S$3,FALSE)</f>
        <v>0</v>
      </c>
      <c r="T126" s="59">
        <f>VLOOKUP($A126,'[3]DISTRIBUTION SUMMARY'!$A$154:$BF$289,T$3,FALSE)</f>
        <v>0</v>
      </c>
      <c r="U126" s="17"/>
      <c r="V126" s="59">
        <f t="shared" si="4"/>
        <v>118709</v>
      </c>
      <c r="W126" s="59">
        <f t="shared" si="5"/>
        <v>337566</v>
      </c>
      <c r="X126" s="63">
        <f t="shared" si="6"/>
        <v>946230</v>
      </c>
      <c r="Y126" s="17"/>
      <c r="Z126" s="62">
        <f t="shared" si="7"/>
        <v>81737801.185779557</v>
      </c>
      <c r="AA126" s="17"/>
    </row>
    <row r="127" spans="1:27" x14ac:dyDescent="0.2">
      <c r="A127" s="57">
        <v>128</v>
      </c>
      <c r="B127" s="3" t="s">
        <v>15</v>
      </c>
      <c r="C127" s="59">
        <f>VLOOKUP($A127,'[3]DISTRIBUTION SUMMARY'!$A$154:$N$289,C$3,FALSE)</f>
        <v>186991188</v>
      </c>
      <c r="D127" s="59">
        <f>VLOOKUP($A127,'[3]DISTRIBUTION SUMMARY'!$A$154:$N$289,D$3,FALSE)</f>
        <v>81922118.181611761</v>
      </c>
      <c r="E127" s="59">
        <f>VLOOKUP($A127,'[3]DISTRIBUTION SUMMARY'!$A$154:$N$289,E$3,FALSE)</f>
        <v>4050945</v>
      </c>
      <c r="F127" s="59">
        <f>VLOOKUP($A127,'[3]DISTRIBUTION SUMMARY'!$A$154:$N$289,F$3,FALSE)</f>
        <v>1583136</v>
      </c>
      <c r="G127" s="59">
        <f>VLOOKUP($A127,'[3]DISTRIBUTION SUMMARY'!$A$154:$N$289,G$3,FALSE)</f>
        <v>1960074</v>
      </c>
      <c r="H127" s="59">
        <f>VLOOKUP($A127,'[3]DISTRIBUTION SUMMARY'!$A$154:$N$289,H$3,FALSE)</f>
        <v>19751512</v>
      </c>
      <c r="I127" s="59">
        <f>VLOOKUP($A127,'[3]DISTRIBUTION SUMMARY'!$A$154:$N$289,I$3,FALSE)</f>
        <v>4523247</v>
      </c>
      <c r="J127" s="59">
        <f>VLOOKUP($A127,'[3]DISTRIBUTION SUMMARY'!$A$154:$N$289,J$3,FALSE)</f>
        <v>25104021</v>
      </c>
      <c r="K127" s="59">
        <f>VLOOKUP($A127,'[3]DISTRIBUTION SUMMARY'!$A$154:$N$289,K$3,FALSE)</f>
        <v>10780405</v>
      </c>
      <c r="L127" s="59">
        <f>VLOOKUP($A127,'[3]DISTRIBUTION SUMMARY'!$A$154:$N$289,L$3,FALSE)</f>
        <v>753874</v>
      </c>
      <c r="M127" s="59">
        <f>VLOOKUP($A127,'[3]DISTRIBUTION SUMMARY'!$A$154:$N$289,M$3,FALSE)</f>
        <v>1603531</v>
      </c>
      <c r="N127" s="59">
        <f>VLOOKUP($A127,'[3]DISTRIBUTION SUMMARY'!$A$154:$N$289,N$3,FALSE)</f>
        <v>1935</v>
      </c>
      <c r="O127" s="17"/>
      <c r="P127" s="59">
        <f>VLOOKUP($A127,'[3]DISTRIBUTION SUMMARY'!$A$154:$BF$289,P$3,FALSE)</f>
        <v>0</v>
      </c>
      <c r="Q127" s="59">
        <f>VLOOKUP($A127,'[3]DISTRIBUTION SUMMARY'!$A$154:$BF$289,Q$3,FALSE)</f>
        <v>1190779</v>
      </c>
      <c r="R127" s="59">
        <f>VLOOKUP($A127,'[3]DISTRIBUTION SUMMARY'!$A$154:$BF$289,R$3,FALSE)</f>
        <v>675729</v>
      </c>
      <c r="S127" s="59">
        <f>VLOOKUP($A127,'[3]DISTRIBUTION SUMMARY'!$A$154:$BF$289,S$3,FALSE)</f>
        <v>0</v>
      </c>
      <c r="T127" s="59">
        <f>VLOOKUP($A127,'[3]DISTRIBUTION SUMMARY'!$A$154:$BF$289,T$3,FALSE)</f>
        <v>0</v>
      </c>
      <c r="U127" s="17"/>
      <c r="V127" s="59">
        <f t="shared" si="4"/>
        <v>1603531</v>
      </c>
      <c r="W127" s="59">
        <f t="shared" si="5"/>
        <v>1935</v>
      </c>
      <c r="X127" s="63">
        <f t="shared" si="6"/>
        <v>4050945</v>
      </c>
      <c r="Y127" s="17"/>
      <c r="Z127" s="62">
        <f>C127+D127+F127+G127+H127+I127+J127+K127+L127+Q127+R127+V127+W127+X127</f>
        <v>340892494.18161178</v>
      </c>
      <c r="AA127" s="17"/>
    </row>
    <row r="128" spans="1:27" x14ac:dyDescent="0.2">
      <c r="A128" s="57">
        <v>130</v>
      </c>
      <c r="B128" s="3" t="s">
        <v>14</v>
      </c>
      <c r="C128" s="59">
        <f>VLOOKUP($A128,'[3]DISTRIBUTION SUMMARY'!$A$154:$N$289,C$3,FALSE)</f>
        <v>7898275</v>
      </c>
      <c r="D128" s="59">
        <f>VLOOKUP($A128,'[3]DISTRIBUTION SUMMARY'!$A$154:$N$289,D$3,FALSE)</f>
        <v>4170978.4722975576</v>
      </c>
      <c r="E128" s="59">
        <f>VLOOKUP($A128,'[3]DISTRIBUTION SUMMARY'!$A$154:$N$289,E$3,FALSE)</f>
        <v>182245</v>
      </c>
      <c r="F128" s="59">
        <f>VLOOKUP($A128,'[3]DISTRIBUTION SUMMARY'!$A$154:$N$289,F$3,FALSE)</f>
        <v>249279</v>
      </c>
      <c r="G128" s="59">
        <f>VLOOKUP($A128,'[3]DISTRIBUTION SUMMARY'!$A$154:$N$289,G$3,FALSE)</f>
        <v>89876</v>
      </c>
      <c r="H128" s="59">
        <f>VLOOKUP($A128,'[3]DISTRIBUTION SUMMARY'!$A$154:$N$289,H$3,FALSE)</f>
        <v>734270</v>
      </c>
      <c r="I128" s="59">
        <f>VLOOKUP($A128,'[3]DISTRIBUTION SUMMARY'!$A$154:$N$289,I$3,FALSE)</f>
        <v>437509</v>
      </c>
      <c r="J128" s="59">
        <f>VLOOKUP($A128,'[3]DISTRIBUTION SUMMARY'!$A$154:$N$289,J$3,FALSE)</f>
        <v>1209086</v>
      </c>
      <c r="K128" s="59">
        <f>VLOOKUP($A128,'[3]DISTRIBUTION SUMMARY'!$A$154:$N$289,K$3,FALSE)</f>
        <v>518907</v>
      </c>
      <c r="L128" s="59">
        <f>VLOOKUP($A128,'[3]DISTRIBUTION SUMMARY'!$A$154:$N$289,L$3,FALSE)</f>
        <v>37307</v>
      </c>
      <c r="M128" s="59">
        <f>VLOOKUP($A128,'[3]DISTRIBUTION SUMMARY'!$A$154:$N$289,M$3,FALSE)</f>
        <v>165809</v>
      </c>
      <c r="N128" s="59">
        <f>VLOOKUP($A128,'[3]DISTRIBUTION SUMMARY'!$A$154:$N$289,N$3,FALSE)</f>
        <v>0</v>
      </c>
      <c r="O128" s="17"/>
      <c r="P128" s="59">
        <f>VLOOKUP($A128,'[3]DISTRIBUTION SUMMARY'!$A$154:$BF$289,P$3,FALSE)</f>
        <v>0</v>
      </c>
      <c r="Q128" s="59">
        <f>VLOOKUP($A128,'[3]DISTRIBUTION SUMMARY'!$A$154:$BF$289,Q$3,FALSE)</f>
        <v>51904</v>
      </c>
      <c r="R128" s="59">
        <f>VLOOKUP($A128,'[3]DISTRIBUTION SUMMARY'!$A$154:$BF$289,R$3,FALSE)</f>
        <v>52380</v>
      </c>
      <c r="S128" s="59">
        <f>VLOOKUP($A128,'[3]DISTRIBUTION SUMMARY'!$A$154:$BF$289,S$3,FALSE)</f>
        <v>0</v>
      </c>
      <c r="T128" s="59">
        <f>VLOOKUP($A128,'[3]DISTRIBUTION SUMMARY'!$A$154:$BF$289,T$3,FALSE)</f>
        <v>0</v>
      </c>
      <c r="U128" s="17"/>
      <c r="V128" s="59">
        <f t="shared" si="4"/>
        <v>165809</v>
      </c>
      <c r="W128" s="59">
        <f t="shared" si="5"/>
        <v>0</v>
      </c>
      <c r="X128" s="63">
        <f t="shared" si="6"/>
        <v>182245</v>
      </c>
      <c r="Y128" s="17"/>
      <c r="Z128" s="62">
        <f t="shared" si="7"/>
        <v>15797825.472297557</v>
      </c>
      <c r="AA128" s="17"/>
    </row>
    <row r="129" spans="1:27" x14ac:dyDescent="0.2">
      <c r="A129" s="57">
        <v>131</v>
      </c>
      <c r="B129" s="3" t="s">
        <v>13</v>
      </c>
      <c r="C129" s="59">
        <f>VLOOKUP($A129,'[3]DISTRIBUTION SUMMARY'!$A$154:$N$289,C$3,FALSE)</f>
        <v>1154980</v>
      </c>
      <c r="D129" s="59">
        <f>VLOOKUP($A129,'[3]DISTRIBUTION SUMMARY'!$A$154:$N$289,D$3,FALSE)</f>
        <v>1425486.8520307892</v>
      </c>
      <c r="E129" s="59">
        <f>VLOOKUP($A129,'[3]DISTRIBUTION SUMMARY'!$A$154:$N$289,E$3,FALSE)</f>
        <v>25354</v>
      </c>
      <c r="F129" s="59">
        <f>VLOOKUP($A129,'[3]DISTRIBUTION SUMMARY'!$A$154:$N$289,F$3,FALSE)</f>
        <v>8729</v>
      </c>
      <c r="G129" s="59">
        <f>VLOOKUP($A129,'[3]DISTRIBUTION SUMMARY'!$A$154:$N$289,G$3,FALSE)</f>
        <v>12504</v>
      </c>
      <c r="H129" s="59">
        <f>VLOOKUP($A129,'[3]DISTRIBUTION SUMMARY'!$A$154:$N$289,H$3,FALSE)</f>
        <v>156178</v>
      </c>
      <c r="I129" s="59">
        <f>VLOOKUP($A129,'[3]DISTRIBUTION SUMMARY'!$A$154:$N$289,I$3,FALSE)</f>
        <v>27131</v>
      </c>
      <c r="J129" s="59">
        <f>VLOOKUP($A129,'[3]DISTRIBUTION SUMMARY'!$A$154:$N$289,J$3,FALSE)</f>
        <v>163256</v>
      </c>
      <c r="K129" s="59">
        <f>VLOOKUP($A129,'[3]DISTRIBUTION SUMMARY'!$A$154:$N$289,K$3,FALSE)</f>
        <v>70068</v>
      </c>
      <c r="L129" s="59">
        <f>VLOOKUP($A129,'[3]DISTRIBUTION SUMMARY'!$A$154:$N$289,L$3,FALSE)</f>
        <v>4954</v>
      </c>
      <c r="M129" s="59">
        <f>VLOOKUP($A129,'[3]DISTRIBUTION SUMMARY'!$A$154:$N$289,M$3,FALSE)</f>
        <v>41938</v>
      </c>
      <c r="N129" s="59">
        <f>VLOOKUP($A129,'[3]DISTRIBUTION SUMMARY'!$A$154:$N$289,N$3,FALSE)</f>
        <v>415</v>
      </c>
      <c r="O129" s="17"/>
      <c r="P129" s="59">
        <f>VLOOKUP($A129,'[3]DISTRIBUTION SUMMARY'!$A$154:$BF$289,P$3,FALSE)</f>
        <v>0</v>
      </c>
      <c r="Q129" s="59">
        <f>VLOOKUP($A129,'[3]DISTRIBUTION SUMMARY'!$A$154:$BF$289,Q$3,FALSE)</f>
        <v>8130</v>
      </c>
      <c r="R129" s="59">
        <f>VLOOKUP($A129,'[3]DISTRIBUTION SUMMARY'!$A$154:$BF$289,R$3,FALSE)</f>
        <v>3650</v>
      </c>
      <c r="S129" s="59">
        <f>VLOOKUP($A129,'[3]DISTRIBUTION SUMMARY'!$A$154:$BF$289,S$3,FALSE)</f>
        <v>0</v>
      </c>
      <c r="T129" s="59">
        <f>VLOOKUP($A129,'[3]DISTRIBUTION SUMMARY'!$A$154:$BF$289,T$3,FALSE)</f>
        <v>0</v>
      </c>
      <c r="U129" s="17"/>
      <c r="V129" s="59">
        <f t="shared" si="4"/>
        <v>41938</v>
      </c>
      <c r="W129" s="59">
        <f t="shared" si="5"/>
        <v>415</v>
      </c>
      <c r="X129" s="63">
        <f t="shared" si="6"/>
        <v>25354</v>
      </c>
      <c r="Y129" s="17"/>
      <c r="Z129" s="62">
        <f t="shared" si="7"/>
        <v>3102773.8520307895</v>
      </c>
      <c r="AA129" s="17"/>
    </row>
    <row r="130" spans="1:27" x14ac:dyDescent="0.2">
      <c r="A130" s="57">
        <v>132</v>
      </c>
      <c r="B130" s="3" t="s">
        <v>12</v>
      </c>
      <c r="C130" s="59">
        <f>VLOOKUP($A130,'[3]DISTRIBUTION SUMMARY'!$A$154:$N$289,C$3,FALSE)</f>
        <v>12213440</v>
      </c>
      <c r="D130" s="59">
        <f>VLOOKUP($A130,'[3]DISTRIBUTION SUMMARY'!$A$154:$N$289,D$3,FALSE)</f>
        <v>5226785.1241128938</v>
      </c>
      <c r="E130" s="59">
        <f>VLOOKUP($A130,'[3]DISTRIBUTION SUMMARY'!$A$154:$N$289,E$3,FALSE)</f>
        <v>254515</v>
      </c>
      <c r="F130" s="59">
        <f>VLOOKUP($A130,'[3]DISTRIBUTION SUMMARY'!$A$154:$N$289,F$3,FALSE)</f>
        <v>255770</v>
      </c>
      <c r="G130" s="59">
        <f>VLOOKUP($A130,'[3]DISTRIBUTION SUMMARY'!$A$154:$N$289,G$3,FALSE)</f>
        <v>127885</v>
      </c>
      <c r="H130" s="59">
        <f>VLOOKUP($A130,'[3]DISTRIBUTION SUMMARY'!$A$154:$N$289,H$3,FALSE)</f>
        <v>1364105</v>
      </c>
      <c r="I130" s="59">
        <f>VLOOKUP($A130,'[3]DISTRIBUTION SUMMARY'!$A$154:$N$289,I$3,FALSE)</f>
        <v>629951</v>
      </c>
      <c r="J130" s="59">
        <f>VLOOKUP($A130,'[3]DISTRIBUTION SUMMARY'!$A$154:$N$289,J$3,FALSE)</f>
        <v>1752496</v>
      </c>
      <c r="K130" s="59">
        <f>VLOOKUP($A130,'[3]DISTRIBUTION SUMMARY'!$A$154:$N$289,K$3,FALSE)</f>
        <v>750732</v>
      </c>
      <c r="L130" s="59">
        <f>VLOOKUP($A130,'[3]DISTRIBUTION SUMMARY'!$A$154:$N$289,L$3,FALSE)</f>
        <v>52101</v>
      </c>
      <c r="M130" s="59">
        <f>VLOOKUP($A130,'[3]DISTRIBUTION SUMMARY'!$A$154:$N$289,M$3,FALSE)</f>
        <v>732940</v>
      </c>
      <c r="N130" s="59">
        <f>VLOOKUP($A130,'[3]DISTRIBUTION SUMMARY'!$A$154:$N$289,N$3,FALSE)</f>
        <v>21363</v>
      </c>
      <c r="O130" s="17"/>
      <c r="P130" s="59">
        <f>VLOOKUP($A130,'[3]DISTRIBUTION SUMMARY'!$A$154:$BF$289,P$3,FALSE)</f>
        <v>0</v>
      </c>
      <c r="Q130" s="59">
        <f>VLOOKUP($A130,'[3]DISTRIBUTION SUMMARY'!$A$154:$BF$289,Q$3,FALSE)</f>
        <v>144843</v>
      </c>
      <c r="R130" s="59">
        <f>VLOOKUP($A130,'[3]DISTRIBUTION SUMMARY'!$A$154:$BF$289,R$3,FALSE)</f>
        <v>75252</v>
      </c>
      <c r="S130" s="59">
        <f>VLOOKUP($A130,'[3]DISTRIBUTION SUMMARY'!$A$154:$BF$289,S$3,FALSE)</f>
        <v>0</v>
      </c>
      <c r="T130" s="59">
        <f>VLOOKUP($A130,'[3]DISTRIBUTION SUMMARY'!$A$154:$BF$289,T$3,FALSE)</f>
        <v>0</v>
      </c>
      <c r="U130" s="17"/>
      <c r="V130" s="59">
        <f t="shared" si="4"/>
        <v>732940</v>
      </c>
      <c r="W130" s="59">
        <f>N130+S130</f>
        <v>21363</v>
      </c>
      <c r="X130" s="63">
        <f t="shared" si="6"/>
        <v>254515</v>
      </c>
      <c r="Y130" s="17"/>
      <c r="Z130" s="62">
        <f t="shared" si="7"/>
        <v>23602178.124112893</v>
      </c>
      <c r="AA130" s="17"/>
    </row>
    <row r="131" spans="1:27" x14ac:dyDescent="0.2">
      <c r="A131" s="57">
        <v>134</v>
      </c>
      <c r="B131" s="3" t="s">
        <v>11</v>
      </c>
      <c r="C131" s="59">
        <f>VLOOKUP($A131,'[3]DISTRIBUTION SUMMARY'!$A$154:$N$289,C$3,FALSE)</f>
        <v>3101290</v>
      </c>
      <c r="D131" s="59">
        <f>VLOOKUP($A131,'[3]DISTRIBUTION SUMMARY'!$A$154:$N$289,D$3,FALSE)</f>
        <v>3988602.9068579338</v>
      </c>
      <c r="E131" s="59">
        <f>VLOOKUP($A131,'[3]DISTRIBUTION SUMMARY'!$A$154:$N$289,E$3,FALSE)</f>
        <v>60405</v>
      </c>
      <c r="F131" s="59">
        <f>VLOOKUP($A131,'[3]DISTRIBUTION SUMMARY'!$A$154:$N$289,F$3,FALSE)</f>
        <v>24731</v>
      </c>
      <c r="G131" s="59">
        <f>VLOOKUP($A131,'[3]DISTRIBUTION SUMMARY'!$A$154:$N$289,G$3,FALSE)</f>
        <v>32599</v>
      </c>
      <c r="H131" s="59">
        <f>VLOOKUP($A131,'[3]DISTRIBUTION SUMMARY'!$A$154:$N$289,H$3,FALSE)</f>
        <v>499109</v>
      </c>
      <c r="I131" s="59">
        <f>VLOOKUP($A131,'[3]DISTRIBUTION SUMMARY'!$A$154:$N$289,I$3,FALSE)</f>
        <v>59578</v>
      </c>
      <c r="J131" s="59">
        <f>VLOOKUP($A131,'[3]DISTRIBUTION SUMMARY'!$A$154:$N$289,J$3,FALSE)</f>
        <v>437845</v>
      </c>
      <c r="K131" s="59">
        <f>VLOOKUP($A131,'[3]DISTRIBUTION SUMMARY'!$A$154:$N$289,K$3,FALSE)</f>
        <v>187728</v>
      </c>
      <c r="L131" s="59">
        <f>VLOOKUP($A131,'[3]DISTRIBUTION SUMMARY'!$A$154:$N$289,L$3,FALSE)</f>
        <v>13489</v>
      </c>
      <c r="M131" s="59">
        <f>VLOOKUP($A131,'[3]DISTRIBUTION SUMMARY'!$A$154:$N$289,M$3,FALSE)</f>
        <v>153409</v>
      </c>
      <c r="N131" s="59">
        <f>VLOOKUP($A131,'[3]DISTRIBUTION SUMMARY'!$A$154:$N$289,N$3,FALSE)</f>
        <v>5450</v>
      </c>
      <c r="O131" s="17"/>
      <c r="P131" s="59">
        <f>VLOOKUP($A131,'[3]DISTRIBUTION SUMMARY'!$A$154:$BF$289,P$3,FALSE)</f>
        <v>0</v>
      </c>
      <c r="Q131" s="59">
        <f>VLOOKUP($A131,'[3]DISTRIBUTION SUMMARY'!$A$154:$BF$289,Q$3,FALSE)</f>
        <v>25768</v>
      </c>
      <c r="R131" s="59">
        <f>VLOOKUP($A131,'[3]DISTRIBUTION SUMMARY'!$A$154:$BF$289,R$3,FALSE)</f>
        <v>7889</v>
      </c>
      <c r="S131" s="59">
        <f>VLOOKUP($A131,'[3]DISTRIBUTION SUMMARY'!$A$154:$BF$289,S$3,FALSE)</f>
        <v>0</v>
      </c>
      <c r="T131" s="59">
        <f>VLOOKUP($A131,'[3]DISTRIBUTION SUMMARY'!$A$154:$BF$289,T$3,FALSE)</f>
        <v>0</v>
      </c>
      <c r="U131" s="17"/>
      <c r="V131" s="59">
        <f t="shared" si="4"/>
        <v>153409</v>
      </c>
      <c r="W131" s="59">
        <f t="shared" si="5"/>
        <v>5450</v>
      </c>
      <c r="X131" s="63">
        <f t="shared" si="6"/>
        <v>60405</v>
      </c>
      <c r="Y131" s="17"/>
      <c r="Z131" s="62">
        <f t="shared" si="7"/>
        <v>8597892.9068579338</v>
      </c>
      <c r="AA131" s="17"/>
    </row>
    <row r="132" spans="1:27" x14ac:dyDescent="0.2">
      <c r="A132" s="57">
        <v>135</v>
      </c>
      <c r="B132" s="3" t="s">
        <v>10</v>
      </c>
      <c r="C132" s="59">
        <f>VLOOKUP($A132,'[3]DISTRIBUTION SUMMARY'!$A$154:$N$289,C$3,FALSE)</f>
        <v>3225493</v>
      </c>
      <c r="D132" s="59">
        <f>VLOOKUP($A132,'[3]DISTRIBUTION SUMMARY'!$A$154:$N$289,D$3,FALSE)</f>
        <v>1693628.2239203982</v>
      </c>
      <c r="E132" s="59">
        <f>VLOOKUP($A132,'[3]DISTRIBUTION SUMMARY'!$A$154:$N$289,E$3,FALSE)</f>
        <v>73515</v>
      </c>
      <c r="F132" s="59">
        <f>VLOOKUP($A132,'[3]DISTRIBUTION SUMMARY'!$A$154:$N$289,F$3,FALSE)</f>
        <v>102607</v>
      </c>
      <c r="G132" s="59">
        <f>VLOOKUP($A132,'[3]DISTRIBUTION SUMMARY'!$A$154:$N$289,G$3,FALSE)</f>
        <v>36255</v>
      </c>
      <c r="H132" s="59">
        <f>VLOOKUP($A132,'[3]DISTRIBUTION SUMMARY'!$A$154:$N$289,H$3,FALSE)</f>
        <v>385803</v>
      </c>
      <c r="I132" s="59">
        <f>VLOOKUP($A132,'[3]DISTRIBUTION SUMMARY'!$A$154:$N$289,I$3,FALSE)</f>
        <v>270883</v>
      </c>
      <c r="J132" s="59">
        <f>VLOOKUP($A132,'[3]DISTRIBUTION SUMMARY'!$A$154:$N$289,J$3,FALSE)</f>
        <v>530822</v>
      </c>
      <c r="K132" s="59">
        <f>VLOOKUP($A132,'[3]DISTRIBUTION SUMMARY'!$A$154:$N$289,K$3,FALSE)</f>
        <v>227788</v>
      </c>
      <c r="L132" s="59">
        <f>VLOOKUP($A132,'[3]DISTRIBUTION SUMMARY'!$A$154:$N$289,L$3,FALSE)</f>
        <v>16417</v>
      </c>
      <c r="M132" s="59">
        <f>VLOOKUP($A132,'[3]DISTRIBUTION SUMMARY'!$A$154:$N$289,M$3,FALSE)</f>
        <v>20296</v>
      </c>
      <c r="N132" s="59">
        <f>VLOOKUP($A132,'[3]DISTRIBUTION SUMMARY'!$A$154:$N$289,N$3,FALSE)</f>
        <v>0</v>
      </c>
      <c r="O132" s="17"/>
      <c r="P132" s="59">
        <f>VLOOKUP($A132,'[3]DISTRIBUTION SUMMARY'!$A$154:$BF$289,P$3,FALSE)</f>
        <v>0</v>
      </c>
      <c r="Q132" s="59">
        <f>VLOOKUP($A132,'[3]DISTRIBUTION SUMMARY'!$A$154:$BF$289,Q$3,FALSE)</f>
        <v>42734</v>
      </c>
      <c r="R132" s="59">
        <f>VLOOKUP($A132,'[3]DISTRIBUTION SUMMARY'!$A$154:$BF$289,R$3,FALSE)</f>
        <v>27874</v>
      </c>
      <c r="S132" s="59">
        <f>VLOOKUP($A132,'[3]DISTRIBUTION SUMMARY'!$A$154:$BF$289,S$3,FALSE)</f>
        <v>0</v>
      </c>
      <c r="T132" s="59">
        <f>VLOOKUP($A132,'[3]DISTRIBUTION SUMMARY'!$A$154:$BF$289,T$3,FALSE)</f>
        <v>0</v>
      </c>
      <c r="U132" s="17"/>
      <c r="V132" s="59">
        <f t="shared" si="4"/>
        <v>20296</v>
      </c>
      <c r="W132" s="59">
        <f t="shared" si="5"/>
        <v>0</v>
      </c>
      <c r="X132" s="63">
        <f t="shared" si="6"/>
        <v>73515</v>
      </c>
      <c r="Y132" s="17"/>
      <c r="Z132" s="62">
        <f t="shared" si="7"/>
        <v>6654115.2239203984</v>
      </c>
      <c r="AA132" s="17"/>
    </row>
    <row r="133" spans="1:27" x14ac:dyDescent="0.2">
      <c r="A133" s="57">
        <v>136</v>
      </c>
      <c r="B133" s="3" t="s">
        <v>9</v>
      </c>
      <c r="C133" s="59">
        <f>VLOOKUP($A133,'[3]DISTRIBUTION SUMMARY'!$A$154:$N$289,C$3,FALSE)</f>
        <v>132151105</v>
      </c>
      <c r="D133" s="59">
        <f>VLOOKUP($A133,'[3]DISTRIBUTION SUMMARY'!$A$154:$N$289,D$3,FALSE)</f>
        <v>50916300.429141238</v>
      </c>
      <c r="E133" s="59">
        <f>VLOOKUP($A133,'[3]DISTRIBUTION SUMMARY'!$A$154:$N$289,E$3,FALSE)</f>
        <v>2745592</v>
      </c>
      <c r="F133" s="59">
        <f>VLOOKUP($A133,'[3]DISTRIBUTION SUMMARY'!$A$154:$N$289,F$3,FALSE)</f>
        <v>2018254</v>
      </c>
      <c r="G133" s="59">
        <f>VLOOKUP($A133,'[3]DISTRIBUTION SUMMARY'!$A$154:$N$289,G$3,FALSE)</f>
        <v>1328471</v>
      </c>
      <c r="H133" s="59">
        <f>VLOOKUP($A133,'[3]DISTRIBUTION SUMMARY'!$A$154:$N$289,H$3,FALSE)</f>
        <v>17602239</v>
      </c>
      <c r="I133" s="59">
        <f>VLOOKUP($A133,'[3]DISTRIBUTION SUMMARY'!$A$154:$N$289,I$3,FALSE)</f>
        <v>3397820</v>
      </c>
      <c r="J133" s="59">
        <f>VLOOKUP($A133,'[3]DISTRIBUTION SUMMARY'!$A$154:$N$289,J$3,FALSE)</f>
        <v>17908810</v>
      </c>
      <c r="K133" s="59">
        <f>VLOOKUP($A133,'[3]DISTRIBUTION SUMMARY'!$A$154:$N$289,K$3,FALSE)</f>
        <v>7689803</v>
      </c>
      <c r="L133" s="59">
        <f>VLOOKUP($A133,'[3]DISTRIBUTION SUMMARY'!$A$154:$N$289,L$3,FALSE)</f>
        <v>536498</v>
      </c>
      <c r="M133" s="59">
        <f>VLOOKUP($A133,'[3]DISTRIBUTION SUMMARY'!$A$154:$N$289,M$3,FALSE)</f>
        <v>794634</v>
      </c>
      <c r="N133" s="59">
        <f>VLOOKUP($A133,'[3]DISTRIBUTION SUMMARY'!$A$154:$N$289,N$3,FALSE)</f>
        <v>616658</v>
      </c>
      <c r="O133" s="17"/>
      <c r="P133" s="59">
        <f>VLOOKUP($A133,'[3]DISTRIBUTION SUMMARY'!$A$154:$BF$289,P$3,FALSE)</f>
        <v>0</v>
      </c>
      <c r="Q133" s="59">
        <f>VLOOKUP($A133,'[3]DISTRIBUTION SUMMARY'!$A$154:$BF$289,Q$3,FALSE)</f>
        <v>516407</v>
      </c>
      <c r="R133" s="59">
        <f>VLOOKUP($A133,'[3]DISTRIBUTION SUMMARY'!$A$154:$BF$289,R$3,FALSE)</f>
        <v>486783</v>
      </c>
      <c r="S133" s="59">
        <f>VLOOKUP($A133,'[3]DISTRIBUTION SUMMARY'!$A$154:$BF$289,S$3,FALSE)</f>
        <v>0</v>
      </c>
      <c r="T133" s="59">
        <f>VLOOKUP($A133,'[3]DISTRIBUTION SUMMARY'!$A$154:$BF$289,T$3,FALSE)</f>
        <v>0</v>
      </c>
      <c r="U133" s="17"/>
      <c r="V133" s="59">
        <f t="shared" si="4"/>
        <v>794634</v>
      </c>
      <c r="W133" s="59">
        <f t="shared" si="5"/>
        <v>616658</v>
      </c>
      <c r="X133" s="63">
        <f t="shared" si="6"/>
        <v>2745592</v>
      </c>
      <c r="Y133" s="17"/>
      <c r="Z133" s="62">
        <f t="shared" si="7"/>
        <v>238709374.42914122</v>
      </c>
      <c r="AA133" s="17"/>
    </row>
    <row r="134" spans="1:27" x14ac:dyDescent="0.2">
      <c r="A134" s="57">
        <v>137</v>
      </c>
      <c r="B134" s="3" t="s">
        <v>8</v>
      </c>
      <c r="C134" s="59">
        <f>VLOOKUP($A134,'[3]DISTRIBUTION SUMMARY'!$A$154:$N$289,C$3,FALSE)</f>
        <v>1864377</v>
      </c>
      <c r="D134" s="59">
        <f>VLOOKUP($A134,'[3]DISTRIBUTION SUMMARY'!$A$154:$N$289,D$3,FALSE)</f>
        <v>740346.21429814841</v>
      </c>
      <c r="E134" s="59">
        <f>VLOOKUP($A134,'[3]DISTRIBUTION SUMMARY'!$A$154:$N$289,E$3,FALSE)</f>
        <v>39558</v>
      </c>
      <c r="F134" s="59">
        <f>VLOOKUP($A134,'[3]DISTRIBUTION SUMMARY'!$A$154:$N$289,F$3,FALSE)</f>
        <v>41593</v>
      </c>
      <c r="G134" s="59">
        <f>VLOOKUP($A134,'[3]DISTRIBUTION SUMMARY'!$A$154:$N$289,G$3,FALSE)</f>
        <v>19140</v>
      </c>
      <c r="H134" s="59">
        <f>VLOOKUP($A134,'[3]DISTRIBUTION SUMMARY'!$A$154:$N$289,H$3,FALSE)</f>
        <v>235573</v>
      </c>
      <c r="I134" s="59">
        <f>VLOOKUP($A134,'[3]DISTRIBUTION SUMMARY'!$A$154:$N$289,I$3,FALSE)</f>
        <v>39753</v>
      </c>
      <c r="J134" s="59">
        <f>VLOOKUP($A134,'[3]DISTRIBUTION SUMMARY'!$A$154:$N$289,J$3,FALSE)</f>
        <v>274222</v>
      </c>
      <c r="K134" s="59">
        <f>VLOOKUP($A134,'[3]DISTRIBUTION SUMMARY'!$A$154:$N$289,K$3,FALSE)</f>
        <v>117419</v>
      </c>
      <c r="L134" s="59">
        <f>VLOOKUP($A134,'[3]DISTRIBUTION SUMMARY'!$A$154:$N$289,L$3,FALSE)</f>
        <v>8466</v>
      </c>
      <c r="M134" s="59">
        <f>VLOOKUP($A134,'[3]DISTRIBUTION SUMMARY'!$A$154:$N$289,M$3,FALSE)</f>
        <v>16579</v>
      </c>
      <c r="N134" s="59">
        <f>VLOOKUP($A134,'[3]DISTRIBUTION SUMMARY'!$A$154:$N$289,N$3,FALSE)</f>
        <v>0</v>
      </c>
      <c r="O134" s="17"/>
      <c r="P134" s="59">
        <f>VLOOKUP($A134,'[3]DISTRIBUTION SUMMARY'!$A$154:$BF$289,P$3,FALSE)</f>
        <v>0</v>
      </c>
      <c r="Q134" s="59">
        <f>VLOOKUP($A134,'[3]DISTRIBUTION SUMMARY'!$A$154:$BF$289,Q$3,FALSE)</f>
        <v>4323</v>
      </c>
      <c r="R134" s="59">
        <f>VLOOKUP($A134,'[3]DISTRIBUTION SUMMARY'!$A$154:$BF$289,R$3,FALSE)</f>
        <v>4367</v>
      </c>
      <c r="S134" s="59">
        <f>VLOOKUP($A134,'[3]DISTRIBUTION SUMMARY'!$A$154:$BF$289,S$3,FALSE)</f>
        <v>0</v>
      </c>
      <c r="T134" s="59">
        <f>VLOOKUP($A134,'[3]DISTRIBUTION SUMMARY'!$A$154:$BF$289,T$3,FALSE)</f>
        <v>0</v>
      </c>
      <c r="U134" s="17"/>
      <c r="V134" s="59">
        <f t="shared" si="4"/>
        <v>16579</v>
      </c>
      <c r="W134" s="59">
        <f t="shared" si="5"/>
        <v>0</v>
      </c>
      <c r="X134" s="63">
        <f t="shared" si="6"/>
        <v>39558</v>
      </c>
      <c r="Y134" s="17"/>
      <c r="Z134" s="62">
        <f t="shared" si="7"/>
        <v>3405716.2142981486</v>
      </c>
      <c r="AA134" s="17"/>
    </row>
    <row r="135" spans="1:27" x14ac:dyDescent="0.2">
      <c r="A135" s="57">
        <v>138</v>
      </c>
      <c r="B135" s="3" t="s">
        <v>7</v>
      </c>
      <c r="C135" s="59">
        <f>VLOOKUP($A135,'[3]DISTRIBUTION SUMMARY'!$A$154:$N$289,C$3,FALSE)</f>
        <v>3427750</v>
      </c>
      <c r="D135" s="59">
        <f>VLOOKUP($A135,'[3]DISTRIBUTION SUMMARY'!$A$154:$N$289,D$3,FALSE)</f>
        <v>1191848.9654946225</v>
      </c>
      <c r="E135" s="59">
        <f>VLOOKUP($A135,'[3]DISTRIBUTION SUMMARY'!$A$154:$N$289,E$3,FALSE)</f>
        <v>70546</v>
      </c>
      <c r="F135" s="59">
        <f>VLOOKUP($A135,'[3]DISTRIBUTION SUMMARY'!$A$154:$N$289,F$3,FALSE)</f>
        <v>83366</v>
      </c>
      <c r="G135" s="59">
        <f>VLOOKUP($A135,'[3]DISTRIBUTION SUMMARY'!$A$154:$N$289,G$3,FALSE)</f>
        <v>34790</v>
      </c>
      <c r="H135" s="59">
        <f>VLOOKUP($A135,'[3]DISTRIBUTION SUMMARY'!$A$154:$N$289,H$3,FALSE)</f>
        <v>441116</v>
      </c>
      <c r="I135" s="59">
        <f>VLOOKUP($A135,'[3]DISTRIBUTION SUMMARY'!$A$154:$N$289,I$3,FALSE)</f>
        <v>252723</v>
      </c>
      <c r="J135" s="59">
        <f>VLOOKUP($A135,'[3]DISTRIBUTION SUMMARY'!$A$154:$N$289,J$3,FALSE)</f>
        <v>502820</v>
      </c>
      <c r="K135" s="59">
        <f>VLOOKUP($A135,'[3]DISTRIBUTION SUMMARY'!$A$154:$N$289,K$3,FALSE)</f>
        <v>215963</v>
      </c>
      <c r="L135" s="59">
        <f>VLOOKUP($A135,'[3]DISTRIBUTION SUMMARY'!$A$154:$N$289,L$3,FALSE)</f>
        <v>15098</v>
      </c>
      <c r="M135" s="59">
        <f>VLOOKUP($A135,'[3]DISTRIBUTION SUMMARY'!$A$154:$N$289,M$3,FALSE)</f>
        <v>50193</v>
      </c>
      <c r="N135" s="59">
        <f>VLOOKUP($A135,'[3]DISTRIBUTION SUMMARY'!$A$154:$N$289,N$3,FALSE)</f>
        <v>0</v>
      </c>
      <c r="O135" s="17"/>
      <c r="P135" s="59">
        <f>VLOOKUP($A135,'[3]DISTRIBUTION SUMMARY'!$A$154:$BF$289,P$3,FALSE)</f>
        <v>0</v>
      </c>
      <c r="Q135" s="59">
        <f>VLOOKUP($A135,'[3]DISTRIBUTION SUMMARY'!$A$154:$BF$289,Q$3,FALSE)</f>
        <v>27629</v>
      </c>
      <c r="R135" s="59">
        <f>VLOOKUP($A135,'[3]DISTRIBUTION SUMMARY'!$A$154:$BF$289,R$3,FALSE)</f>
        <v>25184</v>
      </c>
      <c r="S135" s="59">
        <f>VLOOKUP($A135,'[3]DISTRIBUTION SUMMARY'!$A$154:$BF$289,S$3,FALSE)</f>
        <v>0</v>
      </c>
      <c r="T135" s="59">
        <f>VLOOKUP($A135,'[3]DISTRIBUTION SUMMARY'!$A$154:$BF$289,T$3,FALSE)</f>
        <v>0</v>
      </c>
      <c r="U135" s="17"/>
      <c r="V135" s="59">
        <f t="shared" si="4"/>
        <v>50193</v>
      </c>
      <c r="W135" s="59">
        <f t="shared" si="5"/>
        <v>0</v>
      </c>
      <c r="X135" s="63">
        <f t="shared" si="6"/>
        <v>70546</v>
      </c>
      <c r="Y135" s="17"/>
      <c r="Z135" s="62">
        <f t="shared" si="7"/>
        <v>6339026.9654946225</v>
      </c>
      <c r="AA135" s="17"/>
    </row>
    <row r="136" spans="1:27" x14ac:dyDescent="0.2">
      <c r="A136" s="57">
        <v>139</v>
      </c>
      <c r="B136" s="3" t="s">
        <v>6</v>
      </c>
      <c r="C136" s="59">
        <f>VLOOKUP($A136,'[3]DISTRIBUTION SUMMARY'!$A$154:$N$289,C$3,FALSE)</f>
        <v>11556109</v>
      </c>
      <c r="D136" s="59">
        <f>VLOOKUP($A136,'[3]DISTRIBUTION SUMMARY'!$A$154:$N$289,D$3,FALSE)</f>
        <v>4330680.3187906342</v>
      </c>
      <c r="E136" s="59">
        <f>VLOOKUP($A136,'[3]DISTRIBUTION SUMMARY'!$A$154:$N$289,E$3,FALSE)</f>
        <v>250798</v>
      </c>
      <c r="F136" s="59">
        <f>VLOOKUP($A136,'[3]DISTRIBUTION SUMMARY'!$A$154:$N$289,F$3,FALSE)</f>
        <v>172691</v>
      </c>
      <c r="G136" s="59">
        <f>VLOOKUP($A136,'[3]DISTRIBUTION SUMMARY'!$A$154:$N$289,G$3,FALSE)</f>
        <v>121350</v>
      </c>
      <c r="H136" s="59">
        <f>VLOOKUP($A136,'[3]DISTRIBUTION SUMMARY'!$A$154:$N$289,H$3,FALSE)</f>
        <v>1276511</v>
      </c>
      <c r="I136" s="59">
        <f>VLOOKUP($A136,'[3]DISTRIBUTION SUMMARY'!$A$154:$N$289,I$3,FALSE)</f>
        <v>284706</v>
      </c>
      <c r="J136" s="59">
        <f>VLOOKUP($A136,'[3]DISTRIBUTION SUMMARY'!$A$154:$N$289,J$3,FALSE)</f>
        <v>1607890</v>
      </c>
      <c r="K136" s="59">
        <f>VLOOKUP($A136,'[3]DISTRIBUTION SUMMARY'!$A$154:$N$289,K$3,FALSE)</f>
        <v>690763</v>
      </c>
      <c r="L136" s="59">
        <f>VLOOKUP($A136,'[3]DISTRIBUTION SUMMARY'!$A$154:$N$289,L$3,FALSE)</f>
        <v>49007</v>
      </c>
      <c r="M136" s="59">
        <f>VLOOKUP($A136,'[3]DISTRIBUTION SUMMARY'!$A$154:$N$289,M$3,FALSE)</f>
        <v>123203</v>
      </c>
      <c r="N136" s="59">
        <f>VLOOKUP($A136,'[3]DISTRIBUTION SUMMARY'!$A$154:$N$289,N$3,FALSE)</f>
        <v>24260</v>
      </c>
      <c r="O136" s="17"/>
      <c r="P136" s="59">
        <f>VLOOKUP($A136,'[3]DISTRIBUTION SUMMARY'!$A$154:$BF$289,P$3,FALSE)</f>
        <v>0</v>
      </c>
      <c r="Q136" s="59">
        <f>VLOOKUP($A136,'[3]DISTRIBUTION SUMMARY'!$A$154:$BF$289,Q$3,FALSE)</f>
        <v>99467</v>
      </c>
      <c r="R136" s="59">
        <f>VLOOKUP($A136,'[3]DISTRIBUTION SUMMARY'!$A$154:$BF$289,R$3,FALSE)</f>
        <v>43441</v>
      </c>
      <c r="S136" s="59">
        <f>VLOOKUP($A136,'[3]DISTRIBUTION SUMMARY'!$A$154:$BF$289,S$3,FALSE)</f>
        <v>0</v>
      </c>
      <c r="T136" s="59">
        <f>VLOOKUP($A136,'[3]DISTRIBUTION SUMMARY'!$A$154:$BF$289,T$3,FALSE)</f>
        <v>0</v>
      </c>
      <c r="U136" s="17"/>
      <c r="V136" s="59">
        <f t="shared" ref="V136:V142" si="8">M136+P136</f>
        <v>123203</v>
      </c>
      <c r="W136" s="59">
        <f t="shared" ref="W136:W142" si="9">N136+S136</f>
        <v>24260</v>
      </c>
      <c r="X136" s="63">
        <f t="shared" ref="X136:X142" si="10">E136+T136</f>
        <v>250798</v>
      </c>
      <c r="Y136" s="17"/>
      <c r="Z136" s="62">
        <f t="shared" ref="Z136:Z143" si="11">C136+D136+F136+G136+H136+I136+J136+K136+L136+Q136+R136+V136+W136+X136</f>
        <v>20630876.318790633</v>
      </c>
      <c r="AA136" s="17"/>
    </row>
    <row r="137" spans="1:27" x14ac:dyDescent="0.2">
      <c r="A137" s="57">
        <v>140</v>
      </c>
      <c r="B137" s="3" t="s">
        <v>5</v>
      </c>
      <c r="C137" s="59">
        <f>VLOOKUP($A137,'[3]DISTRIBUTION SUMMARY'!$A$154:$N$289,C$3,FALSE)</f>
        <v>0</v>
      </c>
      <c r="D137" s="59">
        <f>VLOOKUP($A137,'[3]DISTRIBUTION SUMMARY'!$A$154:$N$289,D$3,FALSE)</f>
        <v>0</v>
      </c>
      <c r="E137" s="59">
        <f>VLOOKUP($A137,'[3]DISTRIBUTION SUMMARY'!$A$154:$N$289,E$3,FALSE)</f>
        <v>0</v>
      </c>
      <c r="F137" s="59">
        <f>VLOOKUP($A137,'[3]DISTRIBUTION SUMMARY'!$A$154:$N$289,F$3,FALSE)</f>
        <v>0</v>
      </c>
      <c r="G137" s="59">
        <f>VLOOKUP($A137,'[3]DISTRIBUTION SUMMARY'!$A$154:$N$289,G$3,FALSE)</f>
        <v>0</v>
      </c>
      <c r="H137" s="59">
        <f>VLOOKUP($A137,'[3]DISTRIBUTION SUMMARY'!$A$154:$N$289,H$3,FALSE)</f>
        <v>0</v>
      </c>
      <c r="I137" s="59">
        <f>VLOOKUP($A137,'[3]DISTRIBUTION SUMMARY'!$A$154:$N$289,I$3,FALSE)</f>
        <v>0</v>
      </c>
      <c r="J137" s="59">
        <f>VLOOKUP($A137,'[3]DISTRIBUTION SUMMARY'!$A$154:$N$289,J$3,FALSE)</f>
        <v>0</v>
      </c>
      <c r="K137" s="59">
        <f>VLOOKUP($A137,'[3]DISTRIBUTION SUMMARY'!$A$154:$N$289,K$3,FALSE)</f>
        <v>0</v>
      </c>
      <c r="L137" s="59">
        <f>VLOOKUP($A137,'[3]DISTRIBUTION SUMMARY'!$A$154:$N$289,L$3,FALSE)</f>
        <v>0</v>
      </c>
      <c r="M137" s="59">
        <f>VLOOKUP($A137,'[3]DISTRIBUTION SUMMARY'!$A$154:$N$289,M$3,FALSE)</f>
        <v>0</v>
      </c>
      <c r="N137" s="59">
        <f>VLOOKUP($A137,'[3]DISTRIBUTION SUMMARY'!$A$154:$N$289,N$3,FALSE)</f>
        <v>0</v>
      </c>
      <c r="O137" s="17"/>
      <c r="P137" s="59">
        <f>VLOOKUP($A137,'[3]DISTRIBUTION SUMMARY'!$A$154:$BF$289,P$3,FALSE)</f>
        <v>0</v>
      </c>
      <c r="Q137" s="59">
        <f>VLOOKUP($A137,'[3]DISTRIBUTION SUMMARY'!$A$154:$BF$289,Q$3,FALSE)</f>
        <v>0</v>
      </c>
      <c r="R137" s="59">
        <f>VLOOKUP($A137,'[3]DISTRIBUTION SUMMARY'!$A$154:$BF$289,R$3,FALSE)</f>
        <v>0</v>
      </c>
      <c r="S137" s="59">
        <f>VLOOKUP($A137,'[3]DISTRIBUTION SUMMARY'!$A$154:$BF$289,S$3,FALSE)</f>
        <v>0</v>
      </c>
      <c r="T137" s="59">
        <f>VLOOKUP($A137,'[3]DISTRIBUTION SUMMARY'!$A$154:$BF$289,T$3,FALSE)</f>
        <v>0</v>
      </c>
      <c r="U137" s="17"/>
      <c r="V137" s="59">
        <f t="shared" si="8"/>
        <v>0</v>
      </c>
      <c r="W137" s="59">
        <f t="shared" si="9"/>
        <v>0</v>
      </c>
      <c r="X137" s="63">
        <f t="shared" si="10"/>
        <v>0</v>
      </c>
      <c r="Y137" s="17"/>
      <c r="Z137" s="62">
        <f t="shared" si="11"/>
        <v>0</v>
      </c>
      <c r="AA137" s="17"/>
    </row>
    <row r="138" spans="1:27" x14ac:dyDescent="0.2">
      <c r="A138" s="57">
        <v>142</v>
      </c>
      <c r="B138" s="3" t="s">
        <v>4</v>
      </c>
      <c r="C138" s="59">
        <f>VLOOKUP($A138,'[3]DISTRIBUTION SUMMARY'!$A$154:$N$289,C$3,FALSE)</f>
        <v>6427502</v>
      </c>
      <c r="D138" s="59">
        <f>VLOOKUP($A138,'[3]DISTRIBUTION SUMMARY'!$A$154:$N$289,D$3,FALSE)</f>
        <v>2522697.6862702556</v>
      </c>
      <c r="E138" s="59">
        <f>VLOOKUP($A138,'[3]DISTRIBUTION SUMMARY'!$A$154:$N$289,E$3,FALSE)</f>
        <v>140010</v>
      </c>
      <c r="F138" s="59">
        <f>VLOOKUP($A138,'[3]DISTRIBUTION SUMMARY'!$A$154:$N$289,F$3,FALSE)</f>
        <v>102920</v>
      </c>
      <c r="G138" s="59">
        <f>VLOOKUP($A138,'[3]DISTRIBUTION SUMMARY'!$A$154:$N$289,G$3,FALSE)</f>
        <v>67745</v>
      </c>
      <c r="H138" s="59">
        <f>VLOOKUP($A138,'[3]DISTRIBUTION SUMMARY'!$A$154:$N$289,H$3,FALSE)</f>
        <v>866353</v>
      </c>
      <c r="I138" s="59">
        <f>VLOOKUP($A138,'[3]DISTRIBUTION SUMMARY'!$A$154:$N$289,I$3,FALSE)</f>
        <v>69048</v>
      </c>
      <c r="J138" s="59">
        <f>VLOOKUP($A138,'[3]DISTRIBUTION SUMMARY'!$A$154:$N$289,J$3,FALSE)</f>
        <v>905436</v>
      </c>
      <c r="K138" s="59">
        <f>VLOOKUP($A138,'[3]DISTRIBUTION SUMMARY'!$A$154:$N$289,K$3,FALSE)</f>
        <v>388230</v>
      </c>
      <c r="L138" s="59">
        <f>VLOOKUP($A138,'[3]DISTRIBUTION SUMMARY'!$A$154:$N$289,L$3,FALSE)</f>
        <v>27359</v>
      </c>
      <c r="M138" s="59">
        <f>VLOOKUP($A138,'[3]DISTRIBUTION SUMMARY'!$A$154:$N$289,M$3,FALSE)</f>
        <v>3615</v>
      </c>
      <c r="N138" s="59">
        <f>VLOOKUP($A138,'[3]DISTRIBUTION SUMMARY'!$A$154:$N$289,N$3,FALSE)</f>
        <v>35348</v>
      </c>
      <c r="O138" s="17"/>
      <c r="P138" s="59">
        <f>VLOOKUP($A138,'[3]DISTRIBUTION SUMMARY'!$A$154:$BF$289,P$3,FALSE)</f>
        <v>0</v>
      </c>
      <c r="Q138" s="59">
        <f>VLOOKUP($A138,'[3]DISTRIBUTION SUMMARY'!$A$154:$BF$289,Q$3,FALSE)</f>
        <v>20147</v>
      </c>
      <c r="R138" s="59">
        <f>VLOOKUP($A138,'[3]DISTRIBUTION SUMMARY'!$A$154:$BF$289,R$3,FALSE)</f>
        <v>9045</v>
      </c>
      <c r="S138" s="59">
        <f>VLOOKUP($A138,'[3]DISTRIBUTION SUMMARY'!$A$154:$BF$289,S$3,FALSE)</f>
        <v>0</v>
      </c>
      <c r="T138" s="59">
        <f>VLOOKUP($A138,'[3]DISTRIBUTION SUMMARY'!$A$154:$BF$289,T$3,FALSE)</f>
        <v>0</v>
      </c>
      <c r="U138" s="17"/>
      <c r="V138" s="59">
        <f t="shared" si="8"/>
        <v>3615</v>
      </c>
      <c r="W138" s="59">
        <f t="shared" si="9"/>
        <v>35348</v>
      </c>
      <c r="X138" s="63">
        <f t="shared" si="10"/>
        <v>140010</v>
      </c>
      <c r="Y138" s="17"/>
      <c r="Z138" s="62">
        <f t="shared" si="11"/>
        <v>11585455.686270256</v>
      </c>
      <c r="AA138" s="17"/>
    </row>
    <row r="139" spans="1:27" x14ac:dyDescent="0.2">
      <c r="A139" s="57">
        <v>143</v>
      </c>
      <c r="B139" s="3" t="s">
        <v>3</v>
      </c>
      <c r="C139" s="59">
        <f>VLOOKUP($A139,'[3]DISTRIBUTION SUMMARY'!$A$154:$N$289,C$3,FALSE)</f>
        <v>26018988</v>
      </c>
      <c r="D139" s="59">
        <f>VLOOKUP($A139,'[3]DISTRIBUTION SUMMARY'!$A$154:$N$289,D$3,FALSE)</f>
        <v>8701779.0061381571</v>
      </c>
      <c r="E139" s="59">
        <f>VLOOKUP($A139,'[3]DISTRIBUTION SUMMARY'!$A$154:$N$289,E$3,FALSE)</f>
        <v>504721</v>
      </c>
      <c r="F139" s="59">
        <f>VLOOKUP($A139,'[3]DISTRIBUTION SUMMARY'!$A$154:$N$289,F$3,FALSE)</f>
        <v>112713</v>
      </c>
      <c r="G139" s="59">
        <f>VLOOKUP($A139,'[3]DISTRIBUTION SUMMARY'!$A$154:$N$289,G$3,FALSE)</f>
        <v>272391</v>
      </c>
      <c r="H139" s="59">
        <f>VLOOKUP($A139,'[3]DISTRIBUTION SUMMARY'!$A$154:$N$289,H$3,FALSE)</f>
        <v>2385768</v>
      </c>
      <c r="I139" s="59">
        <f>VLOOKUP($A139,'[3]DISTRIBUTION SUMMARY'!$A$154:$N$289,I$3,FALSE)</f>
        <v>1343169</v>
      </c>
      <c r="J139" s="59">
        <f>VLOOKUP($A139,'[3]DISTRIBUTION SUMMARY'!$A$154:$N$289,J$3,FALSE)</f>
        <v>3475332</v>
      </c>
      <c r="K139" s="59">
        <f>VLOOKUP($A139,'[3]DISTRIBUTION SUMMARY'!$A$154:$N$289,K$3,FALSE)</f>
        <v>1493453</v>
      </c>
      <c r="L139" s="59">
        <f>VLOOKUP($A139,'[3]DISTRIBUTION SUMMARY'!$A$154:$N$289,L$3,FALSE)</f>
        <v>103321</v>
      </c>
      <c r="M139" s="59">
        <f>VLOOKUP($A139,'[3]DISTRIBUTION SUMMARY'!$A$154:$N$289,M$3,FALSE)</f>
        <v>2470331</v>
      </c>
      <c r="N139" s="59">
        <f>VLOOKUP($A139,'[3]DISTRIBUTION SUMMARY'!$A$154:$N$289,N$3,FALSE)</f>
        <v>46311</v>
      </c>
      <c r="O139" s="17"/>
      <c r="P139" s="59">
        <f>VLOOKUP($A139,'[3]DISTRIBUTION SUMMARY'!$A$154:$BF$289,P$3,FALSE)</f>
        <v>0</v>
      </c>
      <c r="Q139" s="59">
        <f>VLOOKUP($A139,'[3]DISTRIBUTION SUMMARY'!$A$154:$BF$289,Q$3,FALSE)</f>
        <v>339237</v>
      </c>
      <c r="R139" s="59">
        <f>VLOOKUP($A139,'[3]DISTRIBUTION SUMMARY'!$A$154:$BF$289,R$3,FALSE)</f>
        <v>151315</v>
      </c>
      <c r="S139" s="59">
        <f>VLOOKUP($A139,'[3]DISTRIBUTION SUMMARY'!$A$154:$BF$289,S$3,FALSE)</f>
        <v>0</v>
      </c>
      <c r="T139" s="59">
        <f>VLOOKUP($A139,'[3]DISTRIBUTION SUMMARY'!$A$154:$BF$289,T$3,FALSE)</f>
        <v>0</v>
      </c>
      <c r="U139" s="17"/>
      <c r="V139" s="59">
        <f t="shared" si="8"/>
        <v>2470331</v>
      </c>
      <c r="W139" s="59">
        <f t="shared" si="9"/>
        <v>46311</v>
      </c>
      <c r="X139" s="63">
        <f t="shared" si="10"/>
        <v>504721</v>
      </c>
      <c r="Y139" s="17"/>
      <c r="Z139" s="62">
        <f t="shared" si="11"/>
        <v>47418829.006138161</v>
      </c>
      <c r="AA139" s="17"/>
    </row>
    <row r="140" spans="1:27" x14ac:dyDescent="0.2">
      <c r="A140" s="57">
        <v>144</v>
      </c>
      <c r="B140" s="3" t="s">
        <v>2</v>
      </c>
      <c r="C140" s="59">
        <f>VLOOKUP($A140,'[3]DISTRIBUTION SUMMARY'!$A$154:$N$289,C$3,FALSE)</f>
        <v>13834700</v>
      </c>
      <c r="D140" s="59">
        <f>VLOOKUP($A140,'[3]DISTRIBUTION SUMMARY'!$A$154:$N$289,D$3,FALSE)</f>
        <v>3690887.1189510887</v>
      </c>
      <c r="E140" s="59">
        <f>VLOOKUP($A140,'[3]DISTRIBUTION SUMMARY'!$A$154:$N$289,E$3,FALSE)</f>
        <v>259841</v>
      </c>
      <c r="F140" s="59">
        <f>VLOOKUP($A140,'[3]DISTRIBUTION SUMMARY'!$A$154:$N$289,F$3,FALSE)</f>
        <v>62863</v>
      </c>
      <c r="G140" s="59">
        <f>VLOOKUP($A140,'[3]DISTRIBUTION SUMMARY'!$A$154:$N$289,G$3,FALSE)</f>
        <v>140232</v>
      </c>
      <c r="H140" s="59">
        <f>VLOOKUP($A140,'[3]DISTRIBUTION SUMMARY'!$A$154:$N$289,H$3,FALSE)</f>
        <v>1266928</v>
      </c>
      <c r="I140" s="59">
        <f>VLOOKUP($A140,'[3]DISTRIBUTION SUMMARY'!$A$154:$N$289,I$3,FALSE)</f>
        <v>664895</v>
      </c>
      <c r="J140" s="59">
        <f>VLOOKUP($A140,'[3]DISTRIBUTION SUMMARY'!$A$154:$N$289,J$3,FALSE)</f>
        <v>1791591</v>
      </c>
      <c r="K140" s="59">
        <f>VLOOKUP($A140,'[3]DISTRIBUTION SUMMARY'!$A$154:$N$289,K$3,FALSE)</f>
        <v>768861</v>
      </c>
      <c r="L140" s="59">
        <f>VLOOKUP($A140,'[3]DISTRIBUTION SUMMARY'!$A$154:$N$289,L$3,FALSE)</f>
        <v>53192</v>
      </c>
      <c r="M140" s="59">
        <f>VLOOKUP($A140,'[3]DISTRIBUTION SUMMARY'!$A$154:$N$289,M$3,FALSE)</f>
        <v>1318996</v>
      </c>
      <c r="N140" s="59">
        <f>VLOOKUP($A140,'[3]DISTRIBUTION SUMMARY'!$A$154:$N$289,N$3,FALSE)</f>
        <v>177289</v>
      </c>
      <c r="O140" s="17"/>
      <c r="P140" s="59">
        <f>VLOOKUP($A140,'[3]DISTRIBUTION SUMMARY'!$A$154:$BF$289,P$3,FALSE)</f>
        <v>0</v>
      </c>
      <c r="Q140" s="59">
        <f>VLOOKUP($A140,'[3]DISTRIBUTION SUMMARY'!$A$154:$BF$289,Q$3,FALSE)</f>
        <v>169716</v>
      </c>
      <c r="R140" s="59">
        <f>VLOOKUP($A140,'[3]DISTRIBUTION SUMMARY'!$A$154:$BF$289,R$3,FALSE)</f>
        <v>82937</v>
      </c>
      <c r="S140" s="59">
        <f>VLOOKUP($A140,'[3]DISTRIBUTION SUMMARY'!$A$154:$BF$289,S$3,FALSE)</f>
        <v>0</v>
      </c>
      <c r="T140" s="59">
        <f>VLOOKUP($A140,'[3]DISTRIBUTION SUMMARY'!$A$154:$BF$289,T$3,FALSE)</f>
        <v>0</v>
      </c>
      <c r="U140" s="17"/>
      <c r="V140" s="59">
        <f t="shared" si="8"/>
        <v>1318996</v>
      </c>
      <c r="W140" s="59">
        <f t="shared" si="9"/>
        <v>177289</v>
      </c>
      <c r="X140" s="63">
        <f t="shared" si="10"/>
        <v>259841</v>
      </c>
      <c r="Y140" s="17"/>
      <c r="Z140" s="62">
        <f t="shared" si="11"/>
        <v>24282928.11895109</v>
      </c>
      <c r="AA140" s="17"/>
    </row>
    <row r="141" spans="1:27" x14ac:dyDescent="0.2">
      <c r="A141" s="57">
        <v>202</v>
      </c>
      <c r="B141" s="3" t="s">
        <v>1</v>
      </c>
      <c r="C141" s="59">
        <f>VLOOKUP($A141,'[3]DISTRIBUTION SUMMARY'!$A$154:$N$289,C$3,FALSE)</f>
        <v>2012723</v>
      </c>
      <c r="D141" s="59">
        <f>VLOOKUP($A141,'[3]DISTRIBUTION SUMMARY'!$A$154:$N$289,D$3,FALSE)</f>
        <v>673310.87132574618</v>
      </c>
      <c r="E141" s="59">
        <f>VLOOKUP($A141,'[3]DISTRIBUTION SUMMARY'!$A$154:$N$289,E$3,FALSE)</f>
        <v>40278</v>
      </c>
      <c r="F141" s="59">
        <f>VLOOKUP($A141,'[3]DISTRIBUTION SUMMARY'!$A$154:$N$289,F$3,FALSE)</f>
        <v>95195</v>
      </c>
      <c r="G141" s="59">
        <f>VLOOKUP($A141,'[3]DISTRIBUTION SUMMARY'!$A$154:$N$289,G$3,FALSE)</f>
        <v>19489</v>
      </c>
      <c r="H141" s="59">
        <f>VLOOKUP($A141,'[3]DISTRIBUTION SUMMARY'!$A$154:$N$289,H$3,FALSE)</f>
        <v>437746</v>
      </c>
      <c r="I141" s="59">
        <f>VLOOKUP($A141,'[3]DISTRIBUTION SUMMARY'!$A$154:$N$289,I$3,FALSE)</f>
        <v>102316</v>
      </c>
      <c r="J141" s="59">
        <f>VLOOKUP($A141,'[3]DISTRIBUTION SUMMARY'!$A$154:$N$289,J$3,FALSE)</f>
        <v>330558</v>
      </c>
      <c r="K141" s="59">
        <f>VLOOKUP($A141,'[3]DISTRIBUTION SUMMARY'!$A$154:$N$289,K$3,FALSE)</f>
        <v>141668</v>
      </c>
      <c r="L141" s="59">
        <f>VLOOKUP($A141,'[3]DISTRIBUTION SUMMARY'!$A$154:$N$289,L$3,FALSE)</f>
        <v>10119</v>
      </c>
      <c r="M141" s="59">
        <f>VLOOKUP($A141,'[3]DISTRIBUTION SUMMARY'!$A$154:$N$289,M$3,FALSE)</f>
        <v>7673</v>
      </c>
      <c r="N141" s="59">
        <f>VLOOKUP($A141,'[3]DISTRIBUTION SUMMARY'!$A$154:$N$289,N$3,FALSE)</f>
        <v>0</v>
      </c>
      <c r="O141" s="17"/>
      <c r="P141" s="59">
        <f>VLOOKUP($A141,'[3]DISTRIBUTION SUMMARY'!$A$154:$BF$289,P$3,FALSE)</f>
        <v>0</v>
      </c>
      <c r="Q141" s="59">
        <f>VLOOKUP($A141,'[3]DISTRIBUTION SUMMARY'!$A$154:$BF$289,Q$3,FALSE)</f>
        <v>9503</v>
      </c>
      <c r="R141" s="59">
        <f>VLOOKUP($A141,'[3]DISTRIBUTION SUMMARY'!$A$154:$BF$289,R$3,FALSE)</f>
        <v>14400</v>
      </c>
      <c r="S141" s="59">
        <f>VLOOKUP($A141,'[3]DISTRIBUTION SUMMARY'!$A$154:$BF$289,S$3,FALSE)</f>
        <v>0</v>
      </c>
      <c r="T141" s="59">
        <f>VLOOKUP($A141,'[3]DISTRIBUTION SUMMARY'!$A$154:$BF$289,T$3,FALSE)</f>
        <v>0</v>
      </c>
      <c r="U141" s="17"/>
      <c r="V141" s="59">
        <f t="shared" si="8"/>
        <v>7673</v>
      </c>
      <c r="W141" s="59">
        <f t="shared" si="9"/>
        <v>0</v>
      </c>
      <c r="X141" s="63">
        <f t="shared" si="10"/>
        <v>40278</v>
      </c>
      <c r="Y141" s="17"/>
      <c r="Z141" s="62">
        <f t="shared" si="11"/>
        <v>3894978.8713257462</v>
      </c>
      <c r="AA141" s="17"/>
    </row>
    <row r="142" spans="1:27" x14ac:dyDescent="0.2">
      <c r="A142" s="57">
        <v>207</v>
      </c>
      <c r="B142" s="3" t="s">
        <v>0</v>
      </c>
      <c r="C142" s="59">
        <f>VLOOKUP($A142,'[3]DISTRIBUTION SUMMARY'!$A$154:$N$289,C$3,FALSE)</f>
        <v>3199997</v>
      </c>
      <c r="D142" s="59">
        <f>VLOOKUP($A142,'[3]DISTRIBUTION SUMMARY'!$A$154:$N$289,D$3,FALSE)</f>
        <v>830055.27621709858</v>
      </c>
      <c r="E142" s="59">
        <f>VLOOKUP($A142,'[3]DISTRIBUTION SUMMARY'!$A$154:$N$289,E$3,FALSE)</f>
        <v>62938</v>
      </c>
      <c r="F142" s="59">
        <f>VLOOKUP($A142,'[3]DISTRIBUTION SUMMARY'!$A$154:$N$289,F$3,FALSE)</f>
        <v>145238</v>
      </c>
      <c r="G142" s="59">
        <f>VLOOKUP($A142,'[3]DISTRIBUTION SUMMARY'!$A$154:$N$289,G$3,FALSE)</f>
        <v>31039</v>
      </c>
      <c r="H142" s="59">
        <f>VLOOKUP($A142,'[3]DISTRIBUTION SUMMARY'!$A$154:$N$289,H$3,FALSE)</f>
        <v>327370</v>
      </c>
      <c r="I142" s="59">
        <f>VLOOKUP($A142,'[3]DISTRIBUTION SUMMARY'!$A$154:$N$289,I$3,FALSE)</f>
        <v>56807</v>
      </c>
      <c r="J142" s="59">
        <f>VLOOKUP($A142,'[3]DISTRIBUTION SUMMARY'!$A$154:$N$289,J$3,FALSE)</f>
        <v>444498</v>
      </c>
      <c r="K142" s="59">
        <f>VLOOKUP($A142,'[3]DISTRIBUTION SUMMARY'!$A$154:$N$289,K$3,FALSE)</f>
        <v>190332</v>
      </c>
      <c r="L142" s="59">
        <f>VLOOKUP($A142,'[3]DISTRIBUTION SUMMARY'!$A$154:$N$289,L$3,FALSE)</f>
        <v>13470</v>
      </c>
      <c r="M142" s="59">
        <f>VLOOKUP($A142,'[3]DISTRIBUTION SUMMARY'!$A$154:$N$289,M$3,FALSE)</f>
        <v>7420</v>
      </c>
      <c r="N142" s="59">
        <f>VLOOKUP($A142,'[3]DISTRIBUTION SUMMARY'!$A$154:$N$289,N$3,FALSE)</f>
        <v>8453</v>
      </c>
      <c r="O142" s="17"/>
      <c r="P142" s="59">
        <f>VLOOKUP($A142,'[3]DISTRIBUTION SUMMARY'!$A$154:$BF$289,P$3,FALSE)</f>
        <v>0</v>
      </c>
      <c r="Q142" s="59">
        <f>VLOOKUP($A142,'[3]DISTRIBUTION SUMMARY'!$A$154:$BF$289,Q$3,FALSE)</f>
        <v>5251</v>
      </c>
      <c r="R142" s="59">
        <f>VLOOKUP($A142,'[3]DISTRIBUTION SUMMARY'!$A$154:$BF$289,R$3,FALSE)</f>
        <v>10610</v>
      </c>
      <c r="S142" s="59">
        <f>VLOOKUP($A142,'[3]DISTRIBUTION SUMMARY'!$A$154:$BF$289,S$3,FALSE)</f>
        <v>0</v>
      </c>
      <c r="T142" s="59">
        <f>VLOOKUP($A142,'[3]DISTRIBUTION SUMMARY'!$A$154:$BF$289,T$3,FALSE)</f>
        <v>0</v>
      </c>
      <c r="U142" s="17"/>
      <c r="V142" s="59">
        <f t="shared" si="8"/>
        <v>7420</v>
      </c>
      <c r="W142" s="59">
        <f t="shared" si="9"/>
        <v>8453</v>
      </c>
      <c r="X142" s="63">
        <f t="shared" si="10"/>
        <v>62938</v>
      </c>
      <c r="Y142" s="17"/>
      <c r="Z142" s="62">
        <f t="shared" si="11"/>
        <v>5333478.2762170983</v>
      </c>
      <c r="AA142" s="17"/>
    </row>
    <row r="143" spans="1:27" x14ac:dyDescent="0.2">
      <c r="A143" s="20"/>
      <c r="B143" s="3"/>
      <c r="C143" s="18"/>
      <c r="D143" s="18"/>
      <c r="E143" s="18"/>
      <c r="F143" s="18"/>
      <c r="G143" s="18"/>
      <c r="H143" s="18"/>
      <c r="I143" s="18"/>
      <c r="J143" s="18"/>
      <c r="K143" s="18"/>
      <c r="L143" s="18"/>
      <c r="M143" s="18"/>
      <c r="N143" s="18"/>
      <c r="O143" s="17"/>
      <c r="P143" s="18"/>
      <c r="Q143" s="59"/>
      <c r="R143" s="59"/>
      <c r="S143" s="18"/>
      <c r="T143" s="18"/>
      <c r="U143" s="17"/>
      <c r="V143" s="19"/>
      <c r="W143" s="19"/>
      <c r="X143" s="19"/>
      <c r="Y143" s="17"/>
      <c r="Z143" s="29">
        <f t="shared" si="11"/>
        <v>0</v>
      </c>
      <c r="AA143" s="17"/>
    </row>
    <row r="144" spans="1:27" x14ac:dyDescent="0.2">
      <c r="A144" s="20"/>
      <c r="B144" s="3"/>
      <c r="C144" s="18">
        <f>SUM(C7:C142)</f>
        <v>3536907242</v>
      </c>
      <c r="D144" s="18">
        <f>SUM(D7:D142)</f>
        <v>1563000000.0000005</v>
      </c>
      <c r="E144" s="18">
        <f>SUM(E7:E142)</f>
        <v>73119307</v>
      </c>
      <c r="F144" s="18">
        <f t="shared" ref="F144:T144" si="12">SUM(F7:F142)</f>
        <v>60443307</v>
      </c>
      <c r="G144" s="18">
        <f t="shared" si="12"/>
        <v>36523788</v>
      </c>
      <c r="H144" s="18">
        <f t="shared" si="12"/>
        <v>419818073</v>
      </c>
      <c r="I144" s="18">
        <f t="shared" si="12"/>
        <v>118181833</v>
      </c>
      <c r="J144" s="18">
        <f t="shared" si="12"/>
        <v>489390727</v>
      </c>
      <c r="K144" s="18">
        <f t="shared" si="12"/>
        <v>209927966</v>
      </c>
      <c r="L144" s="18">
        <f t="shared" si="12"/>
        <v>14858510</v>
      </c>
      <c r="M144" s="18">
        <f t="shared" si="12"/>
        <v>82592805</v>
      </c>
      <c r="N144" s="18">
        <f t="shared" si="12"/>
        <v>18651839</v>
      </c>
      <c r="O144" s="17"/>
      <c r="P144" s="18">
        <f t="shared" si="12"/>
        <v>0</v>
      </c>
      <c r="Q144" s="59">
        <f t="shared" si="12"/>
        <v>27192313</v>
      </c>
      <c r="R144" s="59">
        <f t="shared" si="12"/>
        <v>15248151</v>
      </c>
      <c r="S144" s="18">
        <f t="shared" si="12"/>
        <v>0</v>
      </c>
      <c r="T144" s="18">
        <f t="shared" si="12"/>
        <v>0</v>
      </c>
      <c r="U144" s="17"/>
      <c r="V144" s="19"/>
      <c r="W144" s="19"/>
      <c r="X144" s="19"/>
      <c r="Y144" s="17"/>
      <c r="Z144" s="29"/>
      <c r="AA144" s="17"/>
    </row>
    <row r="145" spans="1:27" x14ac:dyDescent="0.2">
      <c r="A145" s="21">
        <v>0</v>
      </c>
      <c r="B145" s="22" t="s">
        <v>177</v>
      </c>
      <c r="C145" s="18">
        <f>'[3]DISTRIBUTION SUMMARY'!C291</f>
        <v>3536907242</v>
      </c>
      <c r="D145" s="18">
        <f>'[3]DISTRIBUTION SUMMARY'!D291</f>
        <v>1563000000.0000005</v>
      </c>
      <c r="E145" s="18">
        <f>'[3]DISTRIBUTION SUMMARY'!E291</f>
        <v>73119307</v>
      </c>
      <c r="F145" s="18">
        <f>'[3]DISTRIBUTION SUMMARY'!F291</f>
        <v>60443307</v>
      </c>
      <c r="G145" s="18">
        <f>'[3]DISTRIBUTION SUMMARY'!G291</f>
        <v>36523788</v>
      </c>
      <c r="H145" s="18">
        <f>'[3]DISTRIBUTION SUMMARY'!H291</f>
        <v>419818073</v>
      </c>
      <c r="I145" s="18">
        <f>'[3]DISTRIBUTION SUMMARY'!I291</f>
        <v>118181833</v>
      </c>
      <c r="J145" s="18">
        <f>'[3]DISTRIBUTION SUMMARY'!J291</f>
        <v>489390727</v>
      </c>
      <c r="K145" s="18">
        <f>'[3]DISTRIBUTION SUMMARY'!K291</f>
        <v>209927966</v>
      </c>
      <c r="L145" s="18">
        <f>'[3]DISTRIBUTION SUMMARY'!L291</f>
        <v>14858510</v>
      </c>
      <c r="M145" s="18">
        <f>'[3]DISTRIBUTION SUMMARY'!M291</f>
        <v>82592805</v>
      </c>
      <c r="N145" s="18">
        <f>'[3]DISTRIBUTION SUMMARY'!N291</f>
        <v>18651839</v>
      </c>
      <c r="O145" s="18"/>
      <c r="P145" s="18">
        <f>'[3]DISTRIBUTION SUMMARY'!$BB$291</f>
        <v>0</v>
      </c>
      <c r="Q145" s="18">
        <f>'[3]DISTRIBUTION SUMMARY'!$AQ$291</f>
        <v>27192313</v>
      </c>
      <c r="R145" s="18">
        <f>'[3]DISTRIBUTION SUMMARY'!$AU$291</f>
        <v>15248151</v>
      </c>
      <c r="S145" s="18">
        <f>'[3]DISTRIBUTION SUMMARY'!$BC$291</f>
        <v>0</v>
      </c>
      <c r="T145" s="18">
        <f>'[3]DISTRIBUTION SUMMARY'!$BD$291</f>
        <v>0</v>
      </c>
      <c r="U145" s="17"/>
      <c r="V145" s="23">
        <f>SUM(V7:V143)</f>
        <v>82592805</v>
      </c>
      <c r="W145" s="23">
        <f>SUM(W7:W143)</f>
        <v>18651839</v>
      </c>
      <c r="X145" s="23">
        <f>SUM(X7:X143)</f>
        <v>73119307</v>
      </c>
      <c r="Y145" s="17"/>
      <c r="Z145" s="23">
        <f>SUM(Z7:Z143)</f>
        <v>6665855860.999999</v>
      </c>
      <c r="AA145" s="17"/>
    </row>
    <row r="146" spans="1:27" x14ac:dyDescent="0.2">
      <c r="C146" s="29">
        <f t="shared" ref="C146:M146" si="13">C144-C145</f>
        <v>0</v>
      </c>
      <c r="D146" s="29">
        <f t="shared" si="13"/>
        <v>0</v>
      </c>
      <c r="E146" s="29">
        <f t="shared" si="13"/>
        <v>0</v>
      </c>
      <c r="F146" s="29">
        <f t="shared" si="13"/>
        <v>0</v>
      </c>
      <c r="G146" s="29">
        <f t="shared" si="13"/>
        <v>0</v>
      </c>
      <c r="H146" s="29">
        <f t="shared" si="13"/>
        <v>0</v>
      </c>
      <c r="I146" s="29">
        <f t="shared" si="13"/>
        <v>0</v>
      </c>
      <c r="J146" s="29">
        <f t="shared" si="13"/>
        <v>0</v>
      </c>
      <c r="K146" s="29">
        <f t="shared" si="13"/>
        <v>0</v>
      </c>
      <c r="L146" s="29">
        <f t="shared" si="13"/>
        <v>0</v>
      </c>
      <c r="M146" s="29">
        <f t="shared" si="13"/>
        <v>0</v>
      </c>
      <c r="N146" s="29">
        <f>N144-N145</f>
        <v>0</v>
      </c>
      <c r="P146" s="29">
        <f>P144-P145</f>
        <v>0</v>
      </c>
      <c r="Q146" s="29">
        <f>Q144-Q145</f>
        <v>0</v>
      </c>
      <c r="R146" s="29">
        <f>R144-R145</f>
        <v>0</v>
      </c>
      <c r="S146" s="29">
        <f>S144-S145</f>
        <v>0</v>
      </c>
      <c r="T146" s="29">
        <f>T144-T145</f>
        <v>0</v>
      </c>
    </row>
    <row r="147" spans="1:27" x14ac:dyDescent="0.2">
      <c r="Z147" s="33">
        <f>SUM(C7:T142)-Z145</f>
        <v>0</v>
      </c>
      <c r="AA147" s="32" t="s">
        <v>149</v>
      </c>
    </row>
  </sheetData>
  <mergeCells count="4">
    <mergeCell ref="A1:AA1"/>
    <mergeCell ref="C4:N4"/>
    <mergeCell ref="P4:T4"/>
    <mergeCell ref="V4:X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Tax Credit Program</vt:lpstr>
      <vt:lpstr>FY22 Chpt 552 DABS-Dist Sum</vt:lpstr>
      <vt:lpstr>'Tax Credit Program'!Print_Area</vt:lpstr>
      <vt:lpstr>'Tax Credit Program'!Print_Titles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xcu03843</dc:creator>
  <cp:lastModifiedBy>E_Lanza</cp:lastModifiedBy>
  <cp:lastPrinted>2016-05-26T17:46:24Z</cp:lastPrinted>
  <dcterms:created xsi:type="dcterms:W3CDTF">2012-07-16T16:57:51Z</dcterms:created>
  <dcterms:modified xsi:type="dcterms:W3CDTF">2021-05-11T13:22:07Z</dcterms:modified>
</cp:coreProperties>
</file>