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 AID\Tax Credit Scholarships\FY21\"/>
    </mc:Choice>
  </mc:AlternateContent>
  <bookViews>
    <workbookView xWindow="120" yWindow="75" windowWidth="15195" windowHeight="7425"/>
  </bookViews>
  <sheets>
    <sheet name="Tax Credit Program" sheetId="1" r:id="rId1"/>
    <sheet name="FY21 Chpt 1289 DABS-Dist Sum" sheetId="3" r:id="rId2"/>
  </sheets>
  <externalReferences>
    <externalReference r:id="rId3"/>
    <externalReference r:id="rId4"/>
    <externalReference r:id="rId5"/>
  </externalReferences>
  <definedNames>
    <definedName name="_Order1" hidden="1">255</definedName>
    <definedName name="Comparison" hidden="1">{"'do017lst'!$A$1:$D$267"}</definedName>
    <definedName name="Div_Name">'[1]Contact Information'!$B$5</definedName>
    <definedName name="Division_Number">'[1]Contact Information'!$F$5</definedName>
    <definedName name="Elem_Instr_Inp">'[1]Elementary 61100'!$C$10:$G$13,'[1]Elementary 61100'!$C$16:$G$24,'[1]Elementary 61100'!$C$26:$G$29,'[1]Elementary 61100'!$C$31:$G$31,'[1]Elementary 61100'!$C$34:$G$36,'[1]Elementary 61100'!$C$38:$G$40,'[1]Elementary 61100'!$C$42:$G$42</definedName>
    <definedName name="ExternalData1" localSheetId="1">#REF!</definedName>
    <definedName name="ExternalData1" localSheetId="0">#REF!</definedName>
    <definedName name="ExternalData1">#REF!</definedName>
    <definedName name="FED_Spec_Ed">[1]Revenues!$F$147+[1]Revenues!$F$150+[1]Revenues!$F$157+[1]Revenues!$F$167+[1]Revenues!$F$168</definedName>
    <definedName name="FREADY" localSheetId="1">#REF!</definedName>
    <definedName name="FREADY" localSheetId="0">#REF!</definedName>
    <definedName name="FREADY">#REF!</definedName>
    <definedName name="HTML_Cntrl" hidden="1">{"'do017lst'!$A$1:$D$267"}</definedName>
    <definedName name="HTML_CodePage" hidden="1">1252</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htmll_cntrl" hidden="1">{"'do017lst'!$A$1:$D$267"}</definedName>
    <definedName name="Num_Inp_Box">"Button 3"</definedName>
    <definedName name="Num_Inp_Cancel">"Button 3"</definedName>
    <definedName name="Num_Inp_OK">"Button 3"</definedName>
    <definedName name="OCCTtl">[1]Revenues!$F$234</definedName>
    <definedName name="_xlnm.Print_Area" localSheetId="0">'Tax Credit Program'!$A$1:$H$144</definedName>
    <definedName name="Print_Area_MI" localSheetId="1">#REF!</definedName>
    <definedName name="Print_Area_MI" localSheetId="0">#REF!</definedName>
    <definedName name="Print_Area_MI">#REF!</definedName>
    <definedName name="_xlnm.Print_Titles" localSheetId="0">'Tax Credit Program'!$1:$8</definedName>
    <definedName name="Query_from__Oracle_1" localSheetId="1">#REF!</definedName>
    <definedName name="Query_from__Oracle_1" localSheetId="0">#REF!</definedName>
    <definedName name="Query_from__Oracle_1">#REF!</definedName>
    <definedName name="Query_from_Oracle_Production" localSheetId="1">#REF!</definedName>
    <definedName name="Query_from_Oracle_Production" localSheetId="0">#REF!</definedName>
    <definedName name="Query_from_Oracle_Production">#REF!</definedName>
    <definedName name="Schedule_F_Revenue">[1]Revenues!$F$233</definedName>
    <definedName name="SOQ_Spec_Ed">[1]Revenues!$F$9+[1]Revenues!$F$64+[1]Revenues!$F$74+[1]Revenues!$F$77</definedName>
    <definedName name="Tot_Exp_Admin_Attend_Health">SUM('[1]District 62100'!$K$48+'[1]District 62200'!$G$45)</definedName>
    <definedName name="Tot_Exp_Instr_Class">'[1]Elementary 61100'!$H$49+'[1]Secondary 61100'!$H$49+'[1]District 61100'!$G$50</definedName>
    <definedName name="Tot_Exp_Instr_Guidance">'[1]Elementary 61210'!$H$50+'[1]Secondary 61210'!$H$50</definedName>
    <definedName name="Tot_Exp_Instr_Home">'[1]Elementary 61230'!$H$48+'[1]Secondary 61230'!$H$48</definedName>
    <definedName name="Tot_Exp_Instr_Improve">SUM('[1]Elementary 61310'!$H$47+'[1]Secondary 61310'!$H$47+'[1]District 61310'!$G$47)</definedName>
    <definedName name="Tot_Exp_Instr_Media">'[1]Elementary 61320'!$H$50+'[1]Secondary 61320'!$H$50</definedName>
    <definedName name="Tot_Exp_Instr_Principal">'[1]Elementary 61410'!$H$46+'[1]Secondary 61410'!$H$46</definedName>
    <definedName name="Tot_Exp_Instr_Soc_Wrk">'[1]Elementary 61220'!$H$47+'[1]Secondary 61220'!$H$47</definedName>
    <definedName name="Total_Expenditures">[2]Recapitulation!$F$18</definedName>
  </definedNames>
  <calcPr calcId="162913"/>
</workbook>
</file>

<file path=xl/calcChain.xml><?xml version="1.0" encoding="utf-8"?>
<calcChain xmlns="http://schemas.openxmlformats.org/spreadsheetml/2006/main">
  <c r="G144" i="1" l="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T145" i="3"/>
  <c r="S145" i="3"/>
  <c r="P145" i="3"/>
  <c r="R145" i="3"/>
  <c r="Q145" i="3"/>
  <c r="P8" i="3"/>
  <c r="Q8" i="3"/>
  <c r="R8" i="3"/>
  <c r="S8" i="3"/>
  <c r="T8" i="3"/>
  <c r="P9" i="3"/>
  <c r="Q9" i="3"/>
  <c r="R9" i="3"/>
  <c r="S9" i="3"/>
  <c r="T9" i="3"/>
  <c r="P10" i="3"/>
  <c r="Q10" i="3"/>
  <c r="R10" i="3"/>
  <c r="S10" i="3"/>
  <c r="T10" i="3"/>
  <c r="P11" i="3"/>
  <c r="Q11" i="3"/>
  <c r="R11" i="3"/>
  <c r="S11" i="3"/>
  <c r="T11" i="3"/>
  <c r="P12" i="3"/>
  <c r="Q12" i="3"/>
  <c r="R12" i="3"/>
  <c r="S12" i="3"/>
  <c r="T12" i="3"/>
  <c r="P13" i="3"/>
  <c r="Q13" i="3"/>
  <c r="R13" i="3"/>
  <c r="S13" i="3"/>
  <c r="T13" i="3"/>
  <c r="P14" i="3"/>
  <c r="Q14" i="3"/>
  <c r="R14" i="3"/>
  <c r="S14" i="3"/>
  <c r="T14" i="3"/>
  <c r="P15" i="3"/>
  <c r="Q15" i="3"/>
  <c r="R15" i="3"/>
  <c r="S15" i="3"/>
  <c r="T15" i="3"/>
  <c r="P16" i="3"/>
  <c r="Q16" i="3"/>
  <c r="R16" i="3"/>
  <c r="S16" i="3"/>
  <c r="T16" i="3"/>
  <c r="P17" i="3"/>
  <c r="Q17" i="3"/>
  <c r="R17" i="3"/>
  <c r="S17" i="3"/>
  <c r="T17" i="3"/>
  <c r="P18" i="3"/>
  <c r="Q18" i="3"/>
  <c r="R18" i="3"/>
  <c r="S18" i="3"/>
  <c r="T18" i="3"/>
  <c r="P19" i="3"/>
  <c r="Q19" i="3"/>
  <c r="R19" i="3"/>
  <c r="S19" i="3"/>
  <c r="T19" i="3"/>
  <c r="P20" i="3"/>
  <c r="Q20" i="3"/>
  <c r="R20" i="3"/>
  <c r="S20" i="3"/>
  <c r="T20" i="3"/>
  <c r="P21" i="3"/>
  <c r="Q21" i="3"/>
  <c r="R21" i="3"/>
  <c r="S21" i="3"/>
  <c r="T21" i="3"/>
  <c r="P22" i="3"/>
  <c r="Q22" i="3"/>
  <c r="R22" i="3"/>
  <c r="S22" i="3"/>
  <c r="T22" i="3"/>
  <c r="P23" i="3"/>
  <c r="Q23" i="3"/>
  <c r="R23" i="3"/>
  <c r="S23" i="3"/>
  <c r="T23" i="3"/>
  <c r="P24" i="3"/>
  <c r="Q24" i="3"/>
  <c r="R24" i="3"/>
  <c r="S24" i="3"/>
  <c r="T24" i="3"/>
  <c r="P25" i="3"/>
  <c r="Q25" i="3"/>
  <c r="R25" i="3"/>
  <c r="S25" i="3"/>
  <c r="T25" i="3"/>
  <c r="P26" i="3"/>
  <c r="Q26" i="3"/>
  <c r="R26" i="3"/>
  <c r="S26" i="3"/>
  <c r="T26" i="3"/>
  <c r="P27" i="3"/>
  <c r="Q27" i="3"/>
  <c r="R27" i="3"/>
  <c r="S27" i="3"/>
  <c r="T27" i="3"/>
  <c r="P28" i="3"/>
  <c r="Q28" i="3"/>
  <c r="R28" i="3"/>
  <c r="S28" i="3"/>
  <c r="T28" i="3"/>
  <c r="P29" i="3"/>
  <c r="Q29" i="3"/>
  <c r="R29" i="3"/>
  <c r="S29" i="3"/>
  <c r="T29" i="3"/>
  <c r="P30" i="3"/>
  <c r="Q30" i="3"/>
  <c r="R30" i="3"/>
  <c r="S30" i="3"/>
  <c r="T30" i="3"/>
  <c r="P31" i="3"/>
  <c r="Q31" i="3"/>
  <c r="R31" i="3"/>
  <c r="S31" i="3"/>
  <c r="T31" i="3"/>
  <c r="P32" i="3"/>
  <c r="Q32" i="3"/>
  <c r="R32" i="3"/>
  <c r="S32" i="3"/>
  <c r="T32" i="3"/>
  <c r="P33" i="3"/>
  <c r="Q33" i="3"/>
  <c r="R33" i="3"/>
  <c r="S33" i="3"/>
  <c r="T33" i="3"/>
  <c r="P34" i="3"/>
  <c r="Q34" i="3"/>
  <c r="R34" i="3"/>
  <c r="S34" i="3"/>
  <c r="T34" i="3"/>
  <c r="P35" i="3"/>
  <c r="Q35" i="3"/>
  <c r="R35" i="3"/>
  <c r="S35" i="3"/>
  <c r="T35" i="3"/>
  <c r="P36" i="3"/>
  <c r="Q36" i="3"/>
  <c r="R36" i="3"/>
  <c r="S36" i="3"/>
  <c r="T36" i="3"/>
  <c r="P37" i="3"/>
  <c r="Q37" i="3"/>
  <c r="R37" i="3"/>
  <c r="S37" i="3"/>
  <c r="T37" i="3"/>
  <c r="P38" i="3"/>
  <c r="Q38" i="3"/>
  <c r="R38" i="3"/>
  <c r="S38" i="3"/>
  <c r="T38" i="3"/>
  <c r="P39" i="3"/>
  <c r="Q39" i="3"/>
  <c r="R39" i="3"/>
  <c r="S39" i="3"/>
  <c r="T39" i="3"/>
  <c r="P40" i="3"/>
  <c r="Q40" i="3"/>
  <c r="R40" i="3"/>
  <c r="S40" i="3"/>
  <c r="T40" i="3"/>
  <c r="P41" i="3"/>
  <c r="Q41" i="3"/>
  <c r="R41" i="3"/>
  <c r="S41" i="3"/>
  <c r="T41" i="3"/>
  <c r="P42" i="3"/>
  <c r="Q42" i="3"/>
  <c r="R42" i="3"/>
  <c r="S42" i="3"/>
  <c r="T42" i="3"/>
  <c r="P43" i="3"/>
  <c r="Q43" i="3"/>
  <c r="R43" i="3"/>
  <c r="S43" i="3"/>
  <c r="T43" i="3"/>
  <c r="P44" i="3"/>
  <c r="Q44" i="3"/>
  <c r="R44" i="3"/>
  <c r="S44" i="3"/>
  <c r="T44" i="3"/>
  <c r="P45" i="3"/>
  <c r="Q45" i="3"/>
  <c r="R45" i="3"/>
  <c r="S45" i="3"/>
  <c r="T45" i="3"/>
  <c r="P46" i="3"/>
  <c r="Q46" i="3"/>
  <c r="R46" i="3"/>
  <c r="S46" i="3"/>
  <c r="T46" i="3"/>
  <c r="P47" i="3"/>
  <c r="Q47" i="3"/>
  <c r="R47" i="3"/>
  <c r="S47" i="3"/>
  <c r="T47" i="3"/>
  <c r="P48" i="3"/>
  <c r="Q48" i="3"/>
  <c r="R48" i="3"/>
  <c r="S48" i="3"/>
  <c r="T48" i="3"/>
  <c r="P49" i="3"/>
  <c r="Q49" i="3"/>
  <c r="R49" i="3"/>
  <c r="S49" i="3"/>
  <c r="T49" i="3"/>
  <c r="P50" i="3"/>
  <c r="Q50" i="3"/>
  <c r="R50" i="3"/>
  <c r="S50" i="3"/>
  <c r="T50" i="3"/>
  <c r="P51" i="3"/>
  <c r="Q51" i="3"/>
  <c r="R51" i="3"/>
  <c r="S51" i="3"/>
  <c r="T51" i="3"/>
  <c r="P52" i="3"/>
  <c r="Q52" i="3"/>
  <c r="R52" i="3"/>
  <c r="S52" i="3"/>
  <c r="T52" i="3"/>
  <c r="P53" i="3"/>
  <c r="Q53" i="3"/>
  <c r="R53" i="3"/>
  <c r="S53" i="3"/>
  <c r="T53" i="3"/>
  <c r="P54" i="3"/>
  <c r="Q54" i="3"/>
  <c r="R54" i="3"/>
  <c r="S54" i="3"/>
  <c r="T54" i="3"/>
  <c r="P55" i="3"/>
  <c r="Q55" i="3"/>
  <c r="R55" i="3"/>
  <c r="S55" i="3"/>
  <c r="T55" i="3"/>
  <c r="P56" i="3"/>
  <c r="Q56" i="3"/>
  <c r="R56" i="3"/>
  <c r="S56" i="3"/>
  <c r="T56" i="3"/>
  <c r="P57" i="3"/>
  <c r="Q57" i="3"/>
  <c r="R57" i="3"/>
  <c r="S57" i="3"/>
  <c r="T57" i="3"/>
  <c r="P58" i="3"/>
  <c r="Q58" i="3"/>
  <c r="R58" i="3"/>
  <c r="S58" i="3"/>
  <c r="T58" i="3"/>
  <c r="P59" i="3"/>
  <c r="Q59" i="3"/>
  <c r="R59" i="3"/>
  <c r="S59" i="3"/>
  <c r="T59" i="3"/>
  <c r="P60" i="3"/>
  <c r="Q60" i="3"/>
  <c r="R60" i="3"/>
  <c r="S60" i="3"/>
  <c r="T60" i="3"/>
  <c r="P61" i="3"/>
  <c r="Q61" i="3"/>
  <c r="R61" i="3"/>
  <c r="S61" i="3"/>
  <c r="T61" i="3"/>
  <c r="P62" i="3"/>
  <c r="Q62" i="3"/>
  <c r="R62" i="3"/>
  <c r="S62" i="3"/>
  <c r="T62" i="3"/>
  <c r="P63" i="3"/>
  <c r="Q63" i="3"/>
  <c r="R63" i="3"/>
  <c r="S63" i="3"/>
  <c r="T63" i="3"/>
  <c r="P64" i="3"/>
  <c r="Q64" i="3"/>
  <c r="R64" i="3"/>
  <c r="S64" i="3"/>
  <c r="T64" i="3"/>
  <c r="P65" i="3"/>
  <c r="Q65" i="3"/>
  <c r="R65" i="3"/>
  <c r="S65" i="3"/>
  <c r="T65" i="3"/>
  <c r="P66" i="3"/>
  <c r="Q66" i="3"/>
  <c r="R66" i="3"/>
  <c r="S66" i="3"/>
  <c r="T66" i="3"/>
  <c r="P67" i="3"/>
  <c r="Q67" i="3"/>
  <c r="R67" i="3"/>
  <c r="S67" i="3"/>
  <c r="T67" i="3"/>
  <c r="P68" i="3"/>
  <c r="Q68" i="3"/>
  <c r="R68" i="3"/>
  <c r="S68" i="3"/>
  <c r="T68" i="3"/>
  <c r="P69" i="3"/>
  <c r="Q69" i="3"/>
  <c r="R69" i="3"/>
  <c r="S69" i="3"/>
  <c r="T69" i="3"/>
  <c r="P70" i="3"/>
  <c r="Q70" i="3"/>
  <c r="R70" i="3"/>
  <c r="S70" i="3"/>
  <c r="T70" i="3"/>
  <c r="P71" i="3"/>
  <c r="Q71" i="3"/>
  <c r="R71" i="3"/>
  <c r="S71" i="3"/>
  <c r="T71" i="3"/>
  <c r="P72" i="3"/>
  <c r="Q72" i="3"/>
  <c r="R72" i="3"/>
  <c r="S72" i="3"/>
  <c r="T72" i="3"/>
  <c r="P73" i="3"/>
  <c r="Q73" i="3"/>
  <c r="R73" i="3"/>
  <c r="S73" i="3"/>
  <c r="T73" i="3"/>
  <c r="P74" i="3"/>
  <c r="Q74" i="3"/>
  <c r="R74" i="3"/>
  <c r="S74" i="3"/>
  <c r="T74" i="3"/>
  <c r="P75" i="3"/>
  <c r="Q75" i="3"/>
  <c r="R75" i="3"/>
  <c r="S75" i="3"/>
  <c r="T75" i="3"/>
  <c r="P76" i="3"/>
  <c r="Q76" i="3"/>
  <c r="R76" i="3"/>
  <c r="S76" i="3"/>
  <c r="T76" i="3"/>
  <c r="P77" i="3"/>
  <c r="Q77" i="3"/>
  <c r="R77" i="3"/>
  <c r="S77" i="3"/>
  <c r="T77" i="3"/>
  <c r="P78" i="3"/>
  <c r="Q78" i="3"/>
  <c r="R78" i="3"/>
  <c r="S78" i="3"/>
  <c r="T78" i="3"/>
  <c r="P79" i="3"/>
  <c r="Q79" i="3"/>
  <c r="R79" i="3"/>
  <c r="S79" i="3"/>
  <c r="T79" i="3"/>
  <c r="P80" i="3"/>
  <c r="Q80" i="3"/>
  <c r="R80" i="3"/>
  <c r="S80" i="3"/>
  <c r="T80" i="3"/>
  <c r="P81" i="3"/>
  <c r="Q81" i="3"/>
  <c r="R81" i="3"/>
  <c r="S81" i="3"/>
  <c r="T81" i="3"/>
  <c r="P82" i="3"/>
  <c r="Q82" i="3"/>
  <c r="R82" i="3"/>
  <c r="S82" i="3"/>
  <c r="T82" i="3"/>
  <c r="P83" i="3"/>
  <c r="Q83" i="3"/>
  <c r="R83" i="3"/>
  <c r="S83" i="3"/>
  <c r="T83" i="3"/>
  <c r="P84" i="3"/>
  <c r="Q84" i="3"/>
  <c r="R84" i="3"/>
  <c r="S84" i="3"/>
  <c r="T84" i="3"/>
  <c r="P85" i="3"/>
  <c r="Q85" i="3"/>
  <c r="R85" i="3"/>
  <c r="S85" i="3"/>
  <c r="T85" i="3"/>
  <c r="P86" i="3"/>
  <c r="Q86" i="3"/>
  <c r="R86" i="3"/>
  <c r="S86" i="3"/>
  <c r="T86" i="3"/>
  <c r="P87" i="3"/>
  <c r="Q87" i="3"/>
  <c r="R87" i="3"/>
  <c r="S87" i="3"/>
  <c r="T87" i="3"/>
  <c r="P88" i="3"/>
  <c r="Q88" i="3"/>
  <c r="R88" i="3"/>
  <c r="S88" i="3"/>
  <c r="T88" i="3"/>
  <c r="P89" i="3"/>
  <c r="Q89" i="3"/>
  <c r="R89" i="3"/>
  <c r="S89" i="3"/>
  <c r="T89" i="3"/>
  <c r="P90" i="3"/>
  <c r="Q90" i="3"/>
  <c r="R90" i="3"/>
  <c r="S90" i="3"/>
  <c r="T90" i="3"/>
  <c r="P91" i="3"/>
  <c r="Q91" i="3"/>
  <c r="R91" i="3"/>
  <c r="S91" i="3"/>
  <c r="T91" i="3"/>
  <c r="P92" i="3"/>
  <c r="Q92" i="3"/>
  <c r="R92" i="3"/>
  <c r="S92" i="3"/>
  <c r="T92" i="3"/>
  <c r="P93" i="3"/>
  <c r="Q93" i="3"/>
  <c r="R93" i="3"/>
  <c r="S93" i="3"/>
  <c r="T93" i="3"/>
  <c r="P94" i="3"/>
  <c r="Q94" i="3"/>
  <c r="R94" i="3"/>
  <c r="S94" i="3"/>
  <c r="T94" i="3"/>
  <c r="P95" i="3"/>
  <c r="Q95" i="3"/>
  <c r="R95" i="3"/>
  <c r="S95" i="3"/>
  <c r="T95" i="3"/>
  <c r="P96" i="3"/>
  <c r="Q96" i="3"/>
  <c r="R96" i="3"/>
  <c r="S96" i="3"/>
  <c r="T96" i="3"/>
  <c r="P97" i="3"/>
  <c r="Q97" i="3"/>
  <c r="R97" i="3"/>
  <c r="S97" i="3"/>
  <c r="T97" i="3"/>
  <c r="P98" i="3"/>
  <c r="Q98" i="3"/>
  <c r="R98" i="3"/>
  <c r="S98" i="3"/>
  <c r="T98" i="3"/>
  <c r="P99" i="3"/>
  <c r="Q99" i="3"/>
  <c r="R99" i="3"/>
  <c r="S99" i="3"/>
  <c r="T99" i="3"/>
  <c r="P100" i="3"/>
  <c r="Q100" i="3"/>
  <c r="R100" i="3"/>
  <c r="S100" i="3"/>
  <c r="T100" i="3"/>
  <c r="P101" i="3"/>
  <c r="Q101" i="3"/>
  <c r="R101" i="3"/>
  <c r="S101" i="3"/>
  <c r="T101" i="3"/>
  <c r="P102" i="3"/>
  <c r="Q102" i="3"/>
  <c r="R102" i="3"/>
  <c r="S102" i="3"/>
  <c r="T102" i="3"/>
  <c r="P103" i="3"/>
  <c r="Q103" i="3"/>
  <c r="R103" i="3"/>
  <c r="S103" i="3"/>
  <c r="T103" i="3"/>
  <c r="P104" i="3"/>
  <c r="Q104" i="3"/>
  <c r="R104" i="3"/>
  <c r="S104" i="3"/>
  <c r="T104" i="3"/>
  <c r="P105" i="3"/>
  <c r="Q105" i="3"/>
  <c r="R105" i="3"/>
  <c r="S105" i="3"/>
  <c r="T105" i="3"/>
  <c r="P106" i="3"/>
  <c r="Q106" i="3"/>
  <c r="R106" i="3"/>
  <c r="S106" i="3"/>
  <c r="T106" i="3"/>
  <c r="P107" i="3"/>
  <c r="Q107" i="3"/>
  <c r="R107" i="3"/>
  <c r="S107" i="3"/>
  <c r="T107" i="3"/>
  <c r="P108" i="3"/>
  <c r="Q108" i="3"/>
  <c r="R108" i="3"/>
  <c r="S108" i="3"/>
  <c r="T108" i="3"/>
  <c r="P109" i="3"/>
  <c r="Q109" i="3"/>
  <c r="R109" i="3"/>
  <c r="S109" i="3"/>
  <c r="T109" i="3"/>
  <c r="P110" i="3"/>
  <c r="Q110" i="3"/>
  <c r="R110" i="3"/>
  <c r="S110" i="3"/>
  <c r="T110" i="3"/>
  <c r="P111" i="3"/>
  <c r="Q111" i="3"/>
  <c r="R111" i="3"/>
  <c r="S111" i="3"/>
  <c r="T111" i="3"/>
  <c r="P112" i="3"/>
  <c r="Q112" i="3"/>
  <c r="R112" i="3"/>
  <c r="S112" i="3"/>
  <c r="T112" i="3"/>
  <c r="P113" i="3"/>
  <c r="Q113" i="3"/>
  <c r="R113" i="3"/>
  <c r="S113" i="3"/>
  <c r="T113" i="3"/>
  <c r="P114" i="3"/>
  <c r="Q114" i="3"/>
  <c r="R114" i="3"/>
  <c r="S114" i="3"/>
  <c r="T114" i="3"/>
  <c r="P115" i="3"/>
  <c r="Q115" i="3"/>
  <c r="R115" i="3"/>
  <c r="S115" i="3"/>
  <c r="T115" i="3"/>
  <c r="P116" i="3"/>
  <c r="Q116" i="3"/>
  <c r="R116" i="3"/>
  <c r="S116" i="3"/>
  <c r="T116" i="3"/>
  <c r="P117" i="3"/>
  <c r="Q117" i="3"/>
  <c r="R117" i="3"/>
  <c r="S117" i="3"/>
  <c r="T117" i="3"/>
  <c r="P118" i="3"/>
  <c r="Q118" i="3"/>
  <c r="R118" i="3"/>
  <c r="S118" i="3"/>
  <c r="T118" i="3"/>
  <c r="P119" i="3"/>
  <c r="Q119" i="3"/>
  <c r="R119" i="3"/>
  <c r="S119" i="3"/>
  <c r="T119" i="3"/>
  <c r="P120" i="3"/>
  <c r="Q120" i="3"/>
  <c r="R120" i="3"/>
  <c r="S120" i="3"/>
  <c r="T120" i="3"/>
  <c r="P121" i="3"/>
  <c r="Q121" i="3"/>
  <c r="R121" i="3"/>
  <c r="S121" i="3"/>
  <c r="T121" i="3"/>
  <c r="P122" i="3"/>
  <c r="Q122" i="3"/>
  <c r="R122" i="3"/>
  <c r="S122" i="3"/>
  <c r="T122" i="3"/>
  <c r="P123" i="3"/>
  <c r="Q123" i="3"/>
  <c r="R123" i="3"/>
  <c r="S123" i="3"/>
  <c r="T123" i="3"/>
  <c r="P124" i="3"/>
  <c r="Q124" i="3"/>
  <c r="R124" i="3"/>
  <c r="S124" i="3"/>
  <c r="T124" i="3"/>
  <c r="P125" i="3"/>
  <c r="Q125" i="3"/>
  <c r="R125" i="3"/>
  <c r="S125" i="3"/>
  <c r="T125" i="3"/>
  <c r="P126" i="3"/>
  <c r="Q126" i="3"/>
  <c r="R126" i="3"/>
  <c r="S126" i="3"/>
  <c r="T126" i="3"/>
  <c r="P127" i="3"/>
  <c r="Q127" i="3"/>
  <c r="R127" i="3"/>
  <c r="S127" i="3"/>
  <c r="T127" i="3"/>
  <c r="P128" i="3"/>
  <c r="Q128" i="3"/>
  <c r="R128" i="3"/>
  <c r="S128" i="3"/>
  <c r="T128" i="3"/>
  <c r="P129" i="3"/>
  <c r="Q129" i="3"/>
  <c r="R129" i="3"/>
  <c r="S129" i="3"/>
  <c r="T129" i="3"/>
  <c r="P130" i="3"/>
  <c r="Q130" i="3"/>
  <c r="R130" i="3"/>
  <c r="S130" i="3"/>
  <c r="T130" i="3"/>
  <c r="P131" i="3"/>
  <c r="Q131" i="3"/>
  <c r="R131" i="3"/>
  <c r="S131" i="3"/>
  <c r="T131" i="3"/>
  <c r="P132" i="3"/>
  <c r="Q132" i="3"/>
  <c r="R132" i="3"/>
  <c r="S132" i="3"/>
  <c r="T132" i="3"/>
  <c r="P133" i="3"/>
  <c r="Q133" i="3"/>
  <c r="R133" i="3"/>
  <c r="S133" i="3"/>
  <c r="T133" i="3"/>
  <c r="P134" i="3"/>
  <c r="Q134" i="3"/>
  <c r="R134" i="3"/>
  <c r="S134" i="3"/>
  <c r="T134" i="3"/>
  <c r="P135" i="3"/>
  <c r="Q135" i="3"/>
  <c r="R135" i="3"/>
  <c r="S135" i="3"/>
  <c r="T135" i="3"/>
  <c r="P136" i="3"/>
  <c r="Q136" i="3"/>
  <c r="R136" i="3"/>
  <c r="S136" i="3"/>
  <c r="T136" i="3"/>
  <c r="P137" i="3"/>
  <c r="Q137" i="3"/>
  <c r="R137" i="3"/>
  <c r="S137" i="3"/>
  <c r="T137" i="3"/>
  <c r="P138" i="3"/>
  <c r="Q138" i="3"/>
  <c r="R138" i="3"/>
  <c r="S138" i="3"/>
  <c r="T138" i="3"/>
  <c r="P139" i="3"/>
  <c r="Q139" i="3"/>
  <c r="R139" i="3"/>
  <c r="S139" i="3"/>
  <c r="T139" i="3"/>
  <c r="P140" i="3"/>
  <c r="Q140" i="3"/>
  <c r="R140" i="3"/>
  <c r="S140" i="3"/>
  <c r="T140" i="3"/>
  <c r="P141" i="3"/>
  <c r="Q141" i="3"/>
  <c r="R141" i="3"/>
  <c r="S141" i="3"/>
  <c r="T141" i="3"/>
  <c r="P142" i="3"/>
  <c r="Q142" i="3"/>
  <c r="R142" i="3"/>
  <c r="S142" i="3"/>
  <c r="T142" i="3"/>
  <c r="T7" i="3"/>
  <c r="S7" i="3"/>
  <c r="R7" i="3"/>
  <c r="Q7" i="3"/>
  <c r="P7" i="3"/>
  <c r="D145" i="3"/>
  <c r="E145" i="3"/>
  <c r="F145" i="3"/>
  <c r="G145" i="3"/>
  <c r="H145" i="3"/>
  <c r="I145" i="3"/>
  <c r="J145" i="3"/>
  <c r="K145" i="3"/>
  <c r="L145" i="3"/>
  <c r="M145" i="3"/>
  <c r="N145" i="3"/>
  <c r="C145" i="3"/>
  <c r="C8" i="3"/>
  <c r="D8" i="3"/>
  <c r="E8" i="3"/>
  <c r="F8" i="3"/>
  <c r="G8" i="3"/>
  <c r="H8" i="3"/>
  <c r="I8" i="3"/>
  <c r="J8" i="3"/>
  <c r="K8" i="3"/>
  <c r="L8" i="3"/>
  <c r="M8" i="3"/>
  <c r="N8" i="3"/>
  <c r="C9" i="3"/>
  <c r="D9" i="3"/>
  <c r="E9" i="3"/>
  <c r="F9" i="3"/>
  <c r="G9" i="3"/>
  <c r="H9" i="3"/>
  <c r="I9" i="3"/>
  <c r="J9" i="3"/>
  <c r="K9" i="3"/>
  <c r="L9" i="3"/>
  <c r="M9" i="3"/>
  <c r="N9" i="3"/>
  <c r="C10" i="3"/>
  <c r="D10" i="3"/>
  <c r="E10" i="3"/>
  <c r="F10" i="3"/>
  <c r="G10" i="3"/>
  <c r="H10" i="3"/>
  <c r="I10" i="3"/>
  <c r="J10" i="3"/>
  <c r="K10" i="3"/>
  <c r="L10" i="3"/>
  <c r="M10" i="3"/>
  <c r="N10" i="3"/>
  <c r="C11" i="3"/>
  <c r="D11" i="3"/>
  <c r="E11" i="3"/>
  <c r="F11" i="3"/>
  <c r="G11" i="3"/>
  <c r="H11" i="3"/>
  <c r="I11" i="3"/>
  <c r="J11" i="3"/>
  <c r="K11" i="3"/>
  <c r="L11" i="3"/>
  <c r="M11" i="3"/>
  <c r="N11" i="3"/>
  <c r="C12" i="3"/>
  <c r="D12" i="3"/>
  <c r="E12" i="3"/>
  <c r="F12" i="3"/>
  <c r="G12" i="3"/>
  <c r="H12" i="3"/>
  <c r="I12" i="3"/>
  <c r="J12" i="3"/>
  <c r="K12" i="3"/>
  <c r="L12" i="3"/>
  <c r="M12" i="3"/>
  <c r="N12" i="3"/>
  <c r="C13" i="3"/>
  <c r="D13" i="3"/>
  <c r="E13" i="3"/>
  <c r="F13" i="3"/>
  <c r="G13" i="3"/>
  <c r="H13" i="3"/>
  <c r="I13" i="3"/>
  <c r="J13" i="3"/>
  <c r="K13" i="3"/>
  <c r="L13" i="3"/>
  <c r="M13" i="3"/>
  <c r="N13" i="3"/>
  <c r="C14" i="3"/>
  <c r="D14" i="3"/>
  <c r="E14" i="3"/>
  <c r="F14" i="3"/>
  <c r="G14" i="3"/>
  <c r="H14" i="3"/>
  <c r="I14" i="3"/>
  <c r="J14" i="3"/>
  <c r="K14" i="3"/>
  <c r="L14" i="3"/>
  <c r="M14" i="3"/>
  <c r="N14" i="3"/>
  <c r="C15" i="3"/>
  <c r="D15" i="3"/>
  <c r="E15" i="3"/>
  <c r="F15" i="3"/>
  <c r="G15" i="3"/>
  <c r="H15" i="3"/>
  <c r="I15" i="3"/>
  <c r="J15" i="3"/>
  <c r="K15" i="3"/>
  <c r="L15" i="3"/>
  <c r="M15" i="3"/>
  <c r="N15" i="3"/>
  <c r="C16" i="3"/>
  <c r="D16" i="3"/>
  <c r="E16" i="3"/>
  <c r="F16" i="3"/>
  <c r="G16" i="3"/>
  <c r="H16" i="3"/>
  <c r="I16" i="3"/>
  <c r="J16" i="3"/>
  <c r="K16" i="3"/>
  <c r="L16" i="3"/>
  <c r="M16" i="3"/>
  <c r="N16" i="3"/>
  <c r="C17" i="3"/>
  <c r="D17" i="3"/>
  <c r="E17" i="3"/>
  <c r="F17" i="3"/>
  <c r="G17" i="3"/>
  <c r="H17" i="3"/>
  <c r="I17" i="3"/>
  <c r="J17" i="3"/>
  <c r="K17" i="3"/>
  <c r="L17" i="3"/>
  <c r="M17" i="3"/>
  <c r="N17" i="3"/>
  <c r="C18" i="3"/>
  <c r="D18" i="3"/>
  <c r="E18" i="3"/>
  <c r="F18" i="3"/>
  <c r="G18" i="3"/>
  <c r="H18" i="3"/>
  <c r="I18" i="3"/>
  <c r="J18" i="3"/>
  <c r="K18" i="3"/>
  <c r="L18" i="3"/>
  <c r="M18" i="3"/>
  <c r="N18" i="3"/>
  <c r="C19" i="3"/>
  <c r="D19" i="3"/>
  <c r="E19" i="3"/>
  <c r="F19" i="3"/>
  <c r="G19" i="3"/>
  <c r="H19" i="3"/>
  <c r="I19" i="3"/>
  <c r="J19" i="3"/>
  <c r="K19" i="3"/>
  <c r="L19" i="3"/>
  <c r="M19" i="3"/>
  <c r="N19" i="3"/>
  <c r="C20" i="3"/>
  <c r="D20" i="3"/>
  <c r="E20" i="3"/>
  <c r="F20" i="3"/>
  <c r="G20" i="3"/>
  <c r="H20" i="3"/>
  <c r="I20" i="3"/>
  <c r="J20" i="3"/>
  <c r="K20" i="3"/>
  <c r="L20" i="3"/>
  <c r="M20" i="3"/>
  <c r="N20" i="3"/>
  <c r="C21" i="3"/>
  <c r="D21" i="3"/>
  <c r="E21" i="3"/>
  <c r="F21" i="3"/>
  <c r="G21" i="3"/>
  <c r="H21" i="3"/>
  <c r="I21" i="3"/>
  <c r="J21" i="3"/>
  <c r="K21" i="3"/>
  <c r="L21" i="3"/>
  <c r="M21" i="3"/>
  <c r="N21" i="3"/>
  <c r="C22" i="3"/>
  <c r="D22" i="3"/>
  <c r="E22" i="3"/>
  <c r="F22" i="3"/>
  <c r="G22" i="3"/>
  <c r="H22" i="3"/>
  <c r="I22" i="3"/>
  <c r="J22" i="3"/>
  <c r="K22" i="3"/>
  <c r="L22" i="3"/>
  <c r="M22" i="3"/>
  <c r="N22" i="3"/>
  <c r="C23" i="3"/>
  <c r="D23" i="3"/>
  <c r="E23" i="3"/>
  <c r="F23" i="3"/>
  <c r="G23" i="3"/>
  <c r="H23" i="3"/>
  <c r="I23" i="3"/>
  <c r="J23" i="3"/>
  <c r="K23" i="3"/>
  <c r="L23" i="3"/>
  <c r="M23" i="3"/>
  <c r="N23" i="3"/>
  <c r="C24" i="3"/>
  <c r="D24" i="3"/>
  <c r="E24" i="3"/>
  <c r="F24" i="3"/>
  <c r="G24" i="3"/>
  <c r="H24" i="3"/>
  <c r="I24" i="3"/>
  <c r="J24" i="3"/>
  <c r="K24" i="3"/>
  <c r="L24" i="3"/>
  <c r="M24" i="3"/>
  <c r="N24" i="3"/>
  <c r="C25" i="3"/>
  <c r="D25" i="3"/>
  <c r="E25" i="3"/>
  <c r="F25" i="3"/>
  <c r="G25" i="3"/>
  <c r="H25" i="3"/>
  <c r="I25" i="3"/>
  <c r="J25" i="3"/>
  <c r="K25" i="3"/>
  <c r="L25" i="3"/>
  <c r="M25" i="3"/>
  <c r="N25" i="3"/>
  <c r="C26" i="3"/>
  <c r="D26" i="3"/>
  <c r="E26" i="3"/>
  <c r="F26" i="3"/>
  <c r="G26" i="3"/>
  <c r="H26" i="3"/>
  <c r="I26" i="3"/>
  <c r="J26" i="3"/>
  <c r="K26" i="3"/>
  <c r="L26" i="3"/>
  <c r="M26" i="3"/>
  <c r="N26" i="3"/>
  <c r="C27" i="3"/>
  <c r="D27" i="3"/>
  <c r="E27" i="3"/>
  <c r="F27" i="3"/>
  <c r="G27" i="3"/>
  <c r="H27" i="3"/>
  <c r="I27" i="3"/>
  <c r="J27" i="3"/>
  <c r="K27" i="3"/>
  <c r="L27" i="3"/>
  <c r="M27" i="3"/>
  <c r="N27" i="3"/>
  <c r="C28" i="3"/>
  <c r="D28" i="3"/>
  <c r="E28" i="3"/>
  <c r="F28" i="3"/>
  <c r="G28" i="3"/>
  <c r="H28" i="3"/>
  <c r="I28" i="3"/>
  <c r="J28" i="3"/>
  <c r="K28" i="3"/>
  <c r="L28" i="3"/>
  <c r="M28" i="3"/>
  <c r="N28" i="3"/>
  <c r="C29" i="3"/>
  <c r="D29" i="3"/>
  <c r="E29" i="3"/>
  <c r="F29" i="3"/>
  <c r="G29" i="3"/>
  <c r="H29" i="3"/>
  <c r="I29" i="3"/>
  <c r="J29" i="3"/>
  <c r="K29" i="3"/>
  <c r="L29" i="3"/>
  <c r="M29" i="3"/>
  <c r="N29" i="3"/>
  <c r="C30" i="3"/>
  <c r="D30" i="3"/>
  <c r="E30" i="3"/>
  <c r="F30" i="3"/>
  <c r="G30" i="3"/>
  <c r="H30" i="3"/>
  <c r="I30" i="3"/>
  <c r="J30" i="3"/>
  <c r="K30" i="3"/>
  <c r="L30" i="3"/>
  <c r="M30" i="3"/>
  <c r="N30" i="3"/>
  <c r="C31" i="3"/>
  <c r="D31" i="3"/>
  <c r="E31" i="3"/>
  <c r="F31" i="3"/>
  <c r="G31" i="3"/>
  <c r="H31" i="3"/>
  <c r="I31" i="3"/>
  <c r="J31" i="3"/>
  <c r="K31" i="3"/>
  <c r="L31" i="3"/>
  <c r="M31" i="3"/>
  <c r="N31" i="3"/>
  <c r="C32" i="3"/>
  <c r="D32" i="3"/>
  <c r="E32" i="3"/>
  <c r="F32" i="3"/>
  <c r="G32" i="3"/>
  <c r="H32" i="3"/>
  <c r="I32" i="3"/>
  <c r="J32" i="3"/>
  <c r="K32" i="3"/>
  <c r="L32" i="3"/>
  <c r="M32" i="3"/>
  <c r="N32" i="3"/>
  <c r="C33" i="3"/>
  <c r="D33" i="3"/>
  <c r="E33" i="3"/>
  <c r="F33" i="3"/>
  <c r="G33" i="3"/>
  <c r="H33" i="3"/>
  <c r="I33" i="3"/>
  <c r="J33" i="3"/>
  <c r="K33" i="3"/>
  <c r="L33" i="3"/>
  <c r="M33" i="3"/>
  <c r="N33" i="3"/>
  <c r="C34" i="3"/>
  <c r="D34" i="3"/>
  <c r="E34" i="3"/>
  <c r="F34" i="3"/>
  <c r="G34" i="3"/>
  <c r="H34" i="3"/>
  <c r="I34" i="3"/>
  <c r="J34" i="3"/>
  <c r="K34" i="3"/>
  <c r="L34" i="3"/>
  <c r="M34" i="3"/>
  <c r="N34" i="3"/>
  <c r="C35" i="3"/>
  <c r="D35" i="3"/>
  <c r="E35" i="3"/>
  <c r="F35" i="3"/>
  <c r="G35" i="3"/>
  <c r="H35" i="3"/>
  <c r="I35" i="3"/>
  <c r="J35" i="3"/>
  <c r="K35" i="3"/>
  <c r="L35" i="3"/>
  <c r="M35" i="3"/>
  <c r="N35" i="3"/>
  <c r="C36" i="3"/>
  <c r="D36" i="3"/>
  <c r="E36" i="3"/>
  <c r="F36" i="3"/>
  <c r="G36" i="3"/>
  <c r="H36" i="3"/>
  <c r="I36" i="3"/>
  <c r="J36" i="3"/>
  <c r="K36" i="3"/>
  <c r="L36" i="3"/>
  <c r="M36" i="3"/>
  <c r="N36" i="3"/>
  <c r="C37" i="3"/>
  <c r="D37" i="3"/>
  <c r="E37" i="3"/>
  <c r="F37" i="3"/>
  <c r="G37" i="3"/>
  <c r="H37" i="3"/>
  <c r="I37" i="3"/>
  <c r="J37" i="3"/>
  <c r="K37" i="3"/>
  <c r="L37" i="3"/>
  <c r="M37" i="3"/>
  <c r="N37" i="3"/>
  <c r="C38" i="3"/>
  <c r="D38" i="3"/>
  <c r="E38" i="3"/>
  <c r="F38" i="3"/>
  <c r="G38" i="3"/>
  <c r="H38" i="3"/>
  <c r="I38" i="3"/>
  <c r="J38" i="3"/>
  <c r="K38" i="3"/>
  <c r="L38" i="3"/>
  <c r="M38" i="3"/>
  <c r="N38" i="3"/>
  <c r="C39" i="3"/>
  <c r="D39" i="3"/>
  <c r="E39" i="3"/>
  <c r="F39" i="3"/>
  <c r="G39" i="3"/>
  <c r="H39" i="3"/>
  <c r="I39" i="3"/>
  <c r="J39" i="3"/>
  <c r="K39" i="3"/>
  <c r="L39" i="3"/>
  <c r="M39" i="3"/>
  <c r="N39" i="3"/>
  <c r="C40" i="3"/>
  <c r="D40" i="3"/>
  <c r="E40" i="3"/>
  <c r="F40" i="3"/>
  <c r="G40" i="3"/>
  <c r="H40" i="3"/>
  <c r="I40" i="3"/>
  <c r="J40" i="3"/>
  <c r="K40" i="3"/>
  <c r="L40" i="3"/>
  <c r="M40" i="3"/>
  <c r="N40" i="3"/>
  <c r="C41" i="3"/>
  <c r="D41" i="3"/>
  <c r="E41" i="3"/>
  <c r="F41" i="3"/>
  <c r="G41" i="3"/>
  <c r="H41" i="3"/>
  <c r="I41" i="3"/>
  <c r="J41" i="3"/>
  <c r="K41" i="3"/>
  <c r="L41" i="3"/>
  <c r="M41" i="3"/>
  <c r="N41" i="3"/>
  <c r="C42" i="3"/>
  <c r="D42" i="3"/>
  <c r="E42" i="3"/>
  <c r="F42" i="3"/>
  <c r="G42" i="3"/>
  <c r="H42" i="3"/>
  <c r="I42" i="3"/>
  <c r="J42" i="3"/>
  <c r="K42" i="3"/>
  <c r="L42" i="3"/>
  <c r="M42" i="3"/>
  <c r="N42" i="3"/>
  <c r="C43" i="3"/>
  <c r="D43" i="3"/>
  <c r="E43" i="3"/>
  <c r="F43" i="3"/>
  <c r="G43" i="3"/>
  <c r="H43" i="3"/>
  <c r="I43" i="3"/>
  <c r="J43" i="3"/>
  <c r="K43" i="3"/>
  <c r="L43" i="3"/>
  <c r="M43" i="3"/>
  <c r="N43" i="3"/>
  <c r="C44" i="3"/>
  <c r="D44" i="3"/>
  <c r="E44" i="3"/>
  <c r="F44" i="3"/>
  <c r="G44" i="3"/>
  <c r="H44" i="3"/>
  <c r="I44" i="3"/>
  <c r="J44" i="3"/>
  <c r="K44" i="3"/>
  <c r="L44" i="3"/>
  <c r="M44" i="3"/>
  <c r="N44" i="3"/>
  <c r="C45" i="3"/>
  <c r="D45" i="3"/>
  <c r="E45" i="3"/>
  <c r="F45" i="3"/>
  <c r="G45" i="3"/>
  <c r="H45" i="3"/>
  <c r="I45" i="3"/>
  <c r="J45" i="3"/>
  <c r="K45" i="3"/>
  <c r="L45" i="3"/>
  <c r="M45" i="3"/>
  <c r="N45" i="3"/>
  <c r="C46" i="3"/>
  <c r="D46" i="3"/>
  <c r="E46" i="3"/>
  <c r="F46" i="3"/>
  <c r="G46" i="3"/>
  <c r="H46" i="3"/>
  <c r="I46" i="3"/>
  <c r="J46" i="3"/>
  <c r="K46" i="3"/>
  <c r="L46" i="3"/>
  <c r="M46" i="3"/>
  <c r="N46" i="3"/>
  <c r="C47" i="3"/>
  <c r="D47" i="3"/>
  <c r="E47" i="3"/>
  <c r="F47" i="3"/>
  <c r="G47" i="3"/>
  <c r="H47" i="3"/>
  <c r="I47" i="3"/>
  <c r="J47" i="3"/>
  <c r="K47" i="3"/>
  <c r="L47" i="3"/>
  <c r="M47" i="3"/>
  <c r="N47" i="3"/>
  <c r="C48" i="3"/>
  <c r="D48" i="3"/>
  <c r="E48" i="3"/>
  <c r="F48" i="3"/>
  <c r="G48" i="3"/>
  <c r="H48" i="3"/>
  <c r="I48" i="3"/>
  <c r="J48" i="3"/>
  <c r="K48" i="3"/>
  <c r="L48" i="3"/>
  <c r="M48" i="3"/>
  <c r="N48" i="3"/>
  <c r="C49" i="3"/>
  <c r="D49" i="3"/>
  <c r="E49" i="3"/>
  <c r="F49" i="3"/>
  <c r="G49" i="3"/>
  <c r="H49" i="3"/>
  <c r="I49" i="3"/>
  <c r="J49" i="3"/>
  <c r="K49" i="3"/>
  <c r="L49" i="3"/>
  <c r="M49" i="3"/>
  <c r="N49" i="3"/>
  <c r="C50" i="3"/>
  <c r="D50" i="3"/>
  <c r="E50" i="3"/>
  <c r="F50" i="3"/>
  <c r="G50" i="3"/>
  <c r="H50" i="3"/>
  <c r="I50" i="3"/>
  <c r="J50" i="3"/>
  <c r="K50" i="3"/>
  <c r="L50" i="3"/>
  <c r="M50" i="3"/>
  <c r="N50" i="3"/>
  <c r="C51" i="3"/>
  <c r="D51" i="3"/>
  <c r="E51" i="3"/>
  <c r="F51" i="3"/>
  <c r="G51" i="3"/>
  <c r="H51" i="3"/>
  <c r="I51" i="3"/>
  <c r="J51" i="3"/>
  <c r="K51" i="3"/>
  <c r="L51" i="3"/>
  <c r="M51" i="3"/>
  <c r="N51" i="3"/>
  <c r="C52" i="3"/>
  <c r="D52" i="3"/>
  <c r="E52" i="3"/>
  <c r="F52" i="3"/>
  <c r="G52" i="3"/>
  <c r="H52" i="3"/>
  <c r="I52" i="3"/>
  <c r="J52" i="3"/>
  <c r="K52" i="3"/>
  <c r="L52" i="3"/>
  <c r="M52" i="3"/>
  <c r="N52" i="3"/>
  <c r="C53" i="3"/>
  <c r="D53" i="3"/>
  <c r="E53" i="3"/>
  <c r="F53" i="3"/>
  <c r="G53" i="3"/>
  <c r="H53" i="3"/>
  <c r="I53" i="3"/>
  <c r="J53" i="3"/>
  <c r="K53" i="3"/>
  <c r="L53" i="3"/>
  <c r="M53" i="3"/>
  <c r="N53" i="3"/>
  <c r="C54" i="3"/>
  <c r="D54" i="3"/>
  <c r="E54" i="3"/>
  <c r="F54" i="3"/>
  <c r="G54" i="3"/>
  <c r="H54" i="3"/>
  <c r="I54" i="3"/>
  <c r="J54" i="3"/>
  <c r="K54" i="3"/>
  <c r="L54" i="3"/>
  <c r="M54" i="3"/>
  <c r="N54" i="3"/>
  <c r="C55" i="3"/>
  <c r="D55" i="3"/>
  <c r="E55" i="3"/>
  <c r="F55" i="3"/>
  <c r="G55" i="3"/>
  <c r="H55" i="3"/>
  <c r="I55" i="3"/>
  <c r="J55" i="3"/>
  <c r="K55" i="3"/>
  <c r="L55" i="3"/>
  <c r="M55" i="3"/>
  <c r="N55" i="3"/>
  <c r="C56" i="3"/>
  <c r="D56" i="3"/>
  <c r="E56" i="3"/>
  <c r="F56" i="3"/>
  <c r="G56" i="3"/>
  <c r="H56" i="3"/>
  <c r="I56" i="3"/>
  <c r="J56" i="3"/>
  <c r="K56" i="3"/>
  <c r="L56" i="3"/>
  <c r="M56" i="3"/>
  <c r="N56" i="3"/>
  <c r="C57" i="3"/>
  <c r="D57" i="3"/>
  <c r="E57" i="3"/>
  <c r="F57" i="3"/>
  <c r="G57" i="3"/>
  <c r="H57" i="3"/>
  <c r="I57" i="3"/>
  <c r="J57" i="3"/>
  <c r="K57" i="3"/>
  <c r="L57" i="3"/>
  <c r="M57" i="3"/>
  <c r="N57" i="3"/>
  <c r="C58" i="3"/>
  <c r="D58" i="3"/>
  <c r="E58" i="3"/>
  <c r="F58" i="3"/>
  <c r="G58" i="3"/>
  <c r="H58" i="3"/>
  <c r="I58" i="3"/>
  <c r="J58" i="3"/>
  <c r="K58" i="3"/>
  <c r="L58" i="3"/>
  <c r="M58" i="3"/>
  <c r="N58" i="3"/>
  <c r="C59" i="3"/>
  <c r="D59" i="3"/>
  <c r="E59" i="3"/>
  <c r="F59" i="3"/>
  <c r="G59" i="3"/>
  <c r="H59" i="3"/>
  <c r="I59" i="3"/>
  <c r="J59" i="3"/>
  <c r="K59" i="3"/>
  <c r="L59" i="3"/>
  <c r="M59" i="3"/>
  <c r="N59" i="3"/>
  <c r="C60" i="3"/>
  <c r="D60" i="3"/>
  <c r="E60" i="3"/>
  <c r="F60" i="3"/>
  <c r="G60" i="3"/>
  <c r="H60" i="3"/>
  <c r="I60" i="3"/>
  <c r="J60" i="3"/>
  <c r="K60" i="3"/>
  <c r="L60" i="3"/>
  <c r="M60" i="3"/>
  <c r="N60" i="3"/>
  <c r="C61" i="3"/>
  <c r="D61" i="3"/>
  <c r="E61" i="3"/>
  <c r="F61" i="3"/>
  <c r="G61" i="3"/>
  <c r="H61" i="3"/>
  <c r="I61" i="3"/>
  <c r="J61" i="3"/>
  <c r="K61" i="3"/>
  <c r="L61" i="3"/>
  <c r="M61" i="3"/>
  <c r="N61" i="3"/>
  <c r="C62" i="3"/>
  <c r="D62" i="3"/>
  <c r="E62" i="3"/>
  <c r="F62" i="3"/>
  <c r="G62" i="3"/>
  <c r="H62" i="3"/>
  <c r="I62" i="3"/>
  <c r="J62" i="3"/>
  <c r="K62" i="3"/>
  <c r="L62" i="3"/>
  <c r="M62" i="3"/>
  <c r="N62" i="3"/>
  <c r="C63" i="3"/>
  <c r="D63" i="3"/>
  <c r="E63" i="3"/>
  <c r="F63" i="3"/>
  <c r="G63" i="3"/>
  <c r="H63" i="3"/>
  <c r="I63" i="3"/>
  <c r="J63" i="3"/>
  <c r="K63" i="3"/>
  <c r="L63" i="3"/>
  <c r="M63" i="3"/>
  <c r="N63" i="3"/>
  <c r="C64" i="3"/>
  <c r="D64" i="3"/>
  <c r="E64" i="3"/>
  <c r="F64" i="3"/>
  <c r="G64" i="3"/>
  <c r="H64" i="3"/>
  <c r="I64" i="3"/>
  <c r="J64" i="3"/>
  <c r="K64" i="3"/>
  <c r="L64" i="3"/>
  <c r="M64" i="3"/>
  <c r="N64" i="3"/>
  <c r="C65" i="3"/>
  <c r="D65" i="3"/>
  <c r="E65" i="3"/>
  <c r="F65" i="3"/>
  <c r="G65" i="3"/>
  <c r="H65" i="3"/>
  <c r="I65" i="3"/>
  <c r="J65" i="3"/>
  <c r="K65" i="3"/>
  <c r="L65" i="3"/>
  <c r="M65" i="3"/>
  <c r="N65" i="3"/>
  <c r="C66" i="3"/>
  <c r="D66" i="3"/>
  <c r="E66" i="3"/>
  <c r="F66" i="3"/>
  <c r="G66" i="3"/>
  <c r="H66" i="3"/>
  <c r="I66" i="3"/>
  <c r="J66" i="3"/>
  <c r="K66" i="3"/>
  <c r="L66" i="3"/>
  <c r="M66" i="3"/>
  <c r="N66" i="3"/>
  <c r="C67" i="3"/>
  <c r="D67" i="3"/>
  <c r="E67" i="3"/>
  <c r="F67" i="3"/>
  <c r="G67" i="3"/>
  <c r="H67" i="3"/>
  <c r="I67" i="3"/>
  <c r="J67" i="3"/>
  <c r="K67" i="3"/>
  <c r="L67" i="3"/>
  <c r="M67" i="3"/>
  <c r="N67" i="3"/>
  <c r="C68" i="3"/>
  <c r="D68" i="3"/>
  <c r="E68" i="3"/>
  <c r="F68" i="3"/>
  <c r="G68" i="3"/>
  <c r="H68" i="3"/>
  <c r="I68" i="3"/>
  <c r="J68" i="3"/>
  <c r="K68" i="3"/>
  <c r="L68" i="3"/>
  <c r="M68" i="3"/>
  <c r="N68" i="3"/>
  <c r="C69" i="3"/>
  <c r="D69" i="3"/>
  <c r="E69" i="3"/>
  <c r="F69" i="3"/>
  <c r="G69" i="3"/>
  <c r="H69" i="3"/>
  <c r="I69" i="3"/>
  <c r="J69" i="3"/>
  <c r="K69" i="3"/>
  <c r="L69" i="3"/>
  <c r="M69" i="3"/>
  <c r="N69" i="3"/>
  <c r="C70" i="3"/>
  <c r="D70" i="3"/>
  <c r="E70" i="3"/>
  <c r="F70" i="3"/>
  <c r="G70" i="3"/>
  <c r="H70" i="3"/>
  <c r="I70" i="3"/>
  <c r="J70" i="3"/>
  <c r="K70" i="3"/>
  <c r="L70" i="3"/>
  <c r="M70" i="3"/>
  <c r="N70" i="3"/>
  <c r="C71" i="3"/>
  <c r="D71" i="3"/>
  <c r="E71" i="3"/>
  <c r="F71" i="3"/>
  <c r="G71" i="3"/>
  <c r="H71" i="3"/>
  <c r="I71" i="3"/>
  <c r="J71" i="3"/>
  <c r="K71" i="3"/>
  <c r="L71" i="3"/>
  <c r="M71" i="3"/>
  <c r="N71" i="3"/>
  <c r="C72" i="3"/>
  <c r="D72" i="3"/>
  <c r="E72" i="3"/>
  <c r="F72" i="3"/>
  <c r="G72" i="3"/>
  <c r="H72" i="3"/>
  <c r="I72" i="3"/>
  <c r="J72" i="3"/>
  <c r="K72" i="3"/>
  <c r="L72" i="3"/>
  <c r="M72" i="3"/>
  <c r="N72" i="3"/>
  <c r="C73" i="3"/>
  <c r="D73" i="3"/>
  <c r="E73" i="3"/>
  <c r="F73" i="3"/>
  <c r="G73" i="3"/>
  <c r="H73" i="3"/>
  <c r="I73" i="3"/>
  <c r="J73" i="3"/>
  <c r="K73" i="3"/>
  <c r="L73" i="3"/>
  <c r="M73" i="3"/>
  <c r="N73" i="3"/>
  <c r="C74" i="3"/>
  <c r="D74" i="3"/>
  <c r="E74" i="3"/>
  <c r="F74" i="3"/>
  <c r="G74" i="3"/>
  <c r="H74" i="3"/>
  <c r="I74" i="3"/>
  <c r="J74" i="3"/>
  <c r="K74" i="3"/>
  <c r="L74" i="3"/>
  <c r="M74" i="3"/>
  <c r="N74" i="3"/>
  <c r="C75" i="3"/>
  <c r="D75" i="3"/>
  <c r="E75" i="3"/>
  <c r="F75" i="3"/>
  <c r="G75" i="3"/>
  <c r="H75" i="3"/>
  <c r="I75" i="3"/>
  <c r="J75" i="3"/>
  <c r="K75" i="3"/>
  <c r="L75" i="3"/>
  <c r="M75" i="3"/>
  <c r="N75" i="3"/>
  <c r="C76" i="3"/>
  <c r="D76" i="3"/>
  <c r="E76" i="3"/>
  <c r="F76" i="3"/>
  <c r="G76" i="3"/>
  <c r="H76" i="3"/>
  <c r="I76" i="3"/>
  <c r="J76" i="3"/>
  <c r="K76" i="3"/>
  <c r="L76" i="3"/>
  <c r="M76" i="3"/>
  <c r="N76" i="3"/>
  <c r="C77" i="3"/>
  <c r="D77" i="3"/>
  <c r="E77" i="3"/>
  <c r="F77" i="3"/>
  <c r="G77" i="3"/>
  <c r="H77" i="3"/>
  <c r="I77" i="3"/>
  <c r="J77" i="3"/>
  <c r="K77" i="3"/>
  <c r="L77" i="3"/>
  <c r="M77" i="3"/>
  <c r="N77" i="3"/>
  <c r="C78" i="3"/>
  <c r="D78" i="3"/>
  <c r="E78" i="3"/>
  <c r="F78" i="3"/>
  <c r="G78" i="3"/>
  <c r="H78" i="3"/>
  <c r="I78" i="3"/>
  <c r="J78" i="3"/>
  <c r="K78" i="3"/>
  <c r="L78" i="3"/>
  <c r="M78" i="3"/>
  <c r="N78" i="3"/>
  <c r="C79" i="3"/>
  <c r="D79" i="3"/>
  <c r="E79" i="3"/>
  <c r="F79" i="3"/>
  <c r="G79" i="3"/>
  <c r="H79" i="3"/>
  <c r="I79" i="3"/>
  <c r="J79" i="3"/>
  <c r="K79" i="3"/>
  <c r="L79" i="3"/>
  <c r="M79" i="3"/>
  <c r="N79" i="3"/>
  <c r="C80" i="3"/>
  <c r="D80" i="3"/>
  <c r="E80" i="3"/>
  <c r="F80" i="3"/>
  <c r="G80" i="3"/>
  <c r="H80" i="3"/>
  <c r="I80" i="3"/>
  <c r="J80" i="3"/>
  <c r="K80" i="3"/>
  <c r="L80" i="3"/>
  <c r="M80" i="3"/>
  <c r="N80" i="3"/>
  <c r="C81" i="3"/>
  <c r="D81" i="3"/>
  <c r="E81" i="3"/>
  <c r="F81" i="3"/>
  <c r="G81" i="3"/>
  <c r="H81" i="3"/>
  <c r="I81" i="3"/>
  <c r="J81" i="3"/>
  <c r="K81" i="3"/>
  <c r="L81" i="3"/>
  <c r="M81" i="3"/>
  <c r="N81" i="3"/>
  <c r="C82" i="3"/>
  <c r="D82" i="3"/>
  <c r="E82" i="3"/>
  <c r="F82" i="3"/>
  <c r="G82" i="3"/>
  <c r="H82" i="3"/>
  <c r="I82" i="3"/>
  <c r="J82" i="3"/>
  <c r="K82" i="3"/>
  <c r="L82" i="3"/>
  <c r="M82" i="3"/>
  <c r="N82" i="3"/>
  <c r="C83" i="3"/>
  <c r="D83" i="3"/>
  <c r="E83" i="3"/>
  <c r="F83" i="3"/>
  <c r="G83" i="3"/>
  <c r="H83" i="3"/>
  <c r="I83" i="3"/>
  <c r="J83" i="3"/>
  <c r="K83" i="3"/>
  <c r="L83" i="3"/>
  <c r="M83" i="3"/>
  <c r="N83" i="3"/>
  <c r="C84" i="3"/>
  <c r="D84" i="3"/>
  <c r="E84" i="3"/>
  <c r="F84" i="3"/>
  <c r="G84" i="3"/>
  <c r="H84" i="3"/>
  <c r="I84" i="3"/>
  <c r="J84" i="3"/>
  <c r="K84" i="3"/>
  <c r="L84" i="3"/>
  <c r="M84" i="3"/>
  <c r="N84" i="3"/>
  <c r="C85" i="3"/>
  <c r="D85" i="3"/>
  <c r="E85" i="3"/>
  <c r="F85" i="3"/>
  <c r="G85" i="3"/>
  <c r="H85" i="3"/>
  <c r="I85" i="3"/>
  <c r="J85" i="3"/>
  <c r="K85" i="3"/>
  <c r="L85" i="3"/>
  <c r="M85" i="3"/>
  <c r="N85" i="3"/>
  <c r="C86" i="3"/>
  <c r="D86" i="3"/>
  <c r="E86" i="3"/>
  <c r="F86" i="3"/>
  <c r="G86" i="3"/>
  <c r="H86" i="3"/>
  <c r="I86" i="3"/>
  <c r="J86" i="3"/>
  <c r="K86" i="3"/>
  <c r="L86" i="3"/>
  <c r="M86" i="3"/>
  <c r="N86" i="3"/>
  <c r="C87" i="3"/>
  <c r="D87" i="3"/>
  <c r="E87" i="3"/>
  <c r="F87" i="3"/>
  <c r="G87" i="3"/>
  <c r="H87" i="3"/>
  <c r="I87" i="3"/>
  <c r="J87" i="3"/>
  <c r="K87" i="3"/>
  <c r="L87" i="3"/>
  <c r="M87" i="3"/>
  <c r="N87" i="3"/>
  <c r="C88" i="3"/>
  <c r="D88" i="3"/>
  <c r="E88" i="3"/>
  <c r="F88" i="3"/>
  <c r="G88" i="3"/>
  <c r="H88" i="3"/>
  <c r="I88" i="3"/>
  <c r="J88" i="3"/>
  <c r="K88" i="3"/>
  <c r="L88" i="3"/>
  <c r="M88" i="3"/>
  <c r="N88" i="3"/>
  <c r="C89" i="3"/>
  <c r="D89" i="3"/>
  <c r="E89" i="3"/>
  <c r="F89" i="3"/>
  <c r="G89" i="3"/>
  <c r="H89" i="3"/>
  <c r="I89" i="3"/>
  <c r="J89" i="3"/>
  <c r="K89" i="3"/>
  <c r="L89" i="3"/>
  <c r="M89" i="3"/>
  <c r="N89" i="3"/>
  <c r="C90" i="3"/>
  <c r="D90" i="3"/>
  <c r="E90" i="3"/>
  <c r="F90" i="3"/>
  <c r="G90" i="3"/>
  <c r="H90" i="3"/>
  <c r="I90" i="3"/>
  <c r="J90" i="3"/>
  <c r="K90" i="3"/>
  <c r="L90" i="3"/>
  <c r="M90" i="3"/>
  <c r="N90" i="3"/>
  <c r="C91" i="3"/>
  <c r="D91" i="3"/>
  <c r="E91" i="3"/>
  <c r="F91" i="3"/>
  <c r="G91" i="3"/>
  <c r="H91" i="3"/>
  <c r="I91" i="3"/>
  <c r="J91" i="3"/>
  <c r="K91" i="3"/>
  <c r="L91" i="3"/>
  <c r="M91" i="3"/>
  <c r="N91" i="3"/>
  <c r="C92" i="3"/>
  <c r="D92" i="3"/>
  <c r="E92" i="3"/>
  <c r="F92" i="3"/>
  <c r="G92" i="3"/>
  <c r="H92" i="3"/>
  <c r="I92" i="3"/>
  <c r="J92" i="3"/>
  <c r="K92" i="3"/>
  <c r="L92" i="3"/>
  <c r="M92" i="3"/>
  <c r="N92" i="3"/>
  <c r="C93" i="3"/>
  <c r="D93" i="3"/>
  <c r="E93" i="3"/>
  <c r="F93" i="3"/>
  <c r="G93" i="3"/>
  <c r="H93" i="3"/>
  <c r="I93" i="3"/>
  <c r="J93" i="3"/>
  <c r="K93" i="3"/>
  <c r="L93" i="3"/>
  <c r="M93" i="3"/>
  <c r="N93" i="3"/>
  <c r="C94" i="3"/>
  <c r="D94" i="3"/>
  <c r="E94" i="3"/>
  <c r="F94" i="3"/>
  <c r="G94" i="3"/>
  <c r="H94" i="3"/>
  <c r="I94" i="3"/>
  <c r="J94" i="3"/>
  <c r="K94" i="3"/>
  <c r="L94" i="3"/>
  <c r="M94" i="3"/>
  <c r="N94" i="3"/>
  <c r="C95" i="3"/>
  <c r="D95" i="3"/>
  <c r="E95" i="3"/>
  <c r="F95" i="3"/>
  <c r="G95" i="3"/>
  <c r="H95" i="3"/>
  <c r="I95" i="3"/>
  <c r="J95" i="3"/>
  <c r="K95" i="3"/>
  <c r="L95" i="3"/>
  <c r="M95" i="3"/>
  <c r="N95" i="3"/>
  <c r="C96" i="3"/>
  <c r="D96" i="3"/>
  <c r="E96" i="3"/>
  <c r="F96" i="3"/>
  <c r="G96" i="3"/>
  <c r="H96" i="3"/>
  <c r="I96" i="3"/>
  <c r="J96" i="3"/>
  <c r="K96" i="3"/>
  <c r="L96" i="3"/>
  <c r="M96" i="3"/>
  <c r="N96" i="3"/>
  <c r="C97" i="3"/>
  <c r="D97" i="3"/>
  <c r="E97" i="3"/>
  <c r="F97" i="3"/>
  <c r="G97" i="3"/>
  <c r="H97" i="3"/>
  <c r="I97" i="3"/>
  <c r="J97" i="3"/>
  <c r="K97" i="3"/>
  <c r="L97" i="3"/>
  <c r="M97" i="3"/>
  <c r="N97" i="3"/>
  <c r="C98" i="3"/>
  <c r="D98" i="3"/>
  <c r="E98" i="3"/>
  <c r="F98" i="3"/>
  <c r="G98" i="3"/>
  <c r="H98" i="3"/>
  <c r="I98" i="3"/>
  <c r="J98" i="3"/>
  <c r="K98" i="3"/>
  <c r="L98" i="3"/>
  <c r="M98" i="3"/>
  <c r="N98" i="3"/>
  <c r="C99" i="3"/>
  <c r="D99" i="3"/>
  <c r="E99" i="3"/>
  <c r="F99" i="3"/>
  <c r="G99" i="3"/>
  <c r="H99" i="3"/>
  <c r="I99" i="3"/>
  <c r="J99" i="3"/>
  <c r="K99" i="3"/>
  <c r="L99" i="3"/>
  <c r="M99" i="3"/>
  <c r="N99" i="3"/>
  <c r="C100" i="3"/>
  <c r="D100" i="3"/>
  <c r="E100" i="3"/>
  <c r="F100" i="3"/>
  <c r="G100" i="3"/>
  <c r="H100" i="3"/>
  <c r="I100" i="3"/>
  <c r="J100" i="3"/>
  <c r="K100" i="3"/>
  <c r="L100" i="3"/>
  <c r="M100" i="3"/>
  <c r="N100" i="3"/>
  <c r="C101" i="3"/>
  <c r="D101" i="3"/>
  <c r="E101" i="3"/>
  <c r="F101" i="3"/>
  <c r="G101" i="3"/>
  <c r="H101" i="3"/>
  <c r="I101" i="3"/>
  <c r="J101" i="3"/>
  <c r="K101" i="3"/>
  <c r="L101" i="3"/>
  <c r="M101" i="3"/>
  <c r="N101" i="3"/>
  <c r="C102" i="3"/>
  <c r="D102" i="3"/>
  <c r="E102" i="3"/>
  <c r="F102" i="3"/>
  <c r="G102" i="3"/>
  <c r="H102" i="3"/>
  <c r="I102" i="3"/>
  <c r="J102" i="3"/>
  <c r="K102" i="3"/>
  <c r="L102" i="3"/>
  <c r="M102" i="3"/>
  <c r="N102" i="3"/>
  <c r="C103" i="3"/>
  <c r="D103" i="3"/>
  <c r="E103" i="3"/>
  <c r="F103" i="3"/>
  <c r="G103" i="3"/>
  <c r="H103" i="3"/>
  <c r="I103" i="3"/>
  <c r="J103" i="3"/>
  <c r="K103" i="3"/>
  <c r="L103" i="3"/>
  <c r="M103" i="3"/>
  <c r="N103" i="3"/>
  <c r="C104" i="3"/>
  <c r="D104" i="3"/>
  <c r="E104" i="3"/>
  <c r="F104" i="3"/>
  <c r="G104" i="3"/>
  <c r="H104" i="3"/>
  <c r="I104" i="3"/>
  <c r="J104" i="3"/>
  <c r="K104" i="3"/>
  <c r="L104" i="3"/>
  <c r="M104" i="3"/>
  <c r="N104" i="3"/>
  <c r="C105" i="3"/>
  <c r="D105" i="3"/>
  <c r="E105" i="3"/>
  <c r="F105" i="3"/>
  <c r="G105" i="3"/>
  <c r="H105" i="3"/>
  <c r="I105" i="3"/>
  <c r="J105" i="3"/>
  <c r="K105" i="3"/>
  <c r="L105" i="3"/>
  <c r="M105" i="3"/>
  <c r="N105" i="3"/>
  <c r="C106" i="3"/>
  <c r="D106" i="3"/>
  <c r="E106" i="3"/>
  <c r="F106" i="3"/>
  <c r="G106" i="3"/>
  <c r="H106" i="3"/>
  <c r="I106" i="3"/>
  <c r="J106" i="3"/>
  <c r="K106" i="3"/>
  <c r="L106" i="3"/>
  <c r="M106" i="3"/>
  <c r="N106" i="3"/>
  <c r="C107" i="3"/>
  <c r="D107" i="3"/>
  <c r="E107" i="3"/>
  <c r="F107" i="3"/>
  <c r="G107" i="3"/>
  <c r="H107" i="3"/>
  <c r="I107" i="3"/>
  <c r="J107" i="3"/>
  <c r="K107" i="3"/>
  <c r="L107" i="3"/>
  <c r="M107" i="3"/>
  <c r="N107" i="3"/>
  <c r="C108" i="3"/>
  <c r="D108" i="3"/>
  <c r="E108" i="3"/>
  <c r="F108" i="3"/>
  <c r="G108" i="3"/>
  <c r="H108" i="3"/>
  <c r="I108" i="3"/>
  <c r="J108" i="3"/>
  <c r="K108" i="3"/>
  <c r="L108" i="3"/>
  <c r="M108" i="3"/>
  <c r="N108" i="3"/>
  <c r="C109" i="3"/>
  <c r="D109" i="3"/>
  <c r="E109" i="3"/>
  <c r="F109" i="3"/>
  <c r="G109" i="3"/>
  <c r="H109" i="3"/>
  <c r="I109" i="3"/>
  <c r="J109" i="3"/>
  <c r="K109" i="3"/>
  <c r="L109" i="3"/>
  <c r="M109" i="3"/>
  <c r="N109" i="3"/>
  <c r="C110" i="3"/>
  <c r="D110" i="3"/>
  <c r="E110" i="3"/>
  <c r="F110" i="3"/>
  <c r="G110" i="3"/>
  <c r="H110" i="3"/>
  <c r="I110" i="3"/>
  <c r="J110" i="3"/>
  <c r="K110" i="3"/>
  <c r="L110" i="3"/>
  <c r="M110" i="3"/>
  <c r="N110" i="3"/>
  <c r="C111" i="3"/>
  <c r="D111" i="3"/>
  <c r="E111" i="3"/>
  <c r="F111" i="3"/>
  <c r="G111" i="3"/>
  <c r="H111" i="3"/>
  <c r="I111" i="3"/>
  <c r="J111" i="3"/>
  <c r="K111" i="3"/>
  <c r="L111" i="3"/>
  <c r="M111" i="3"/>
  <c r="N111" i="3"/>
  <c r="C112" i="3"/>
  <c r="D112" i="3"/>
  <c r="E112" i="3"/>
  <c r="F112" i="3"/>
  <c r="G112" i="3"/>
  <c r="H112" i="3"/>
  <c r="I112" i="3"/>
  <c r="J112" i="3"/>
  <c r="K112" i="3"/>
  <c r="L112" i="3"/>
  <c r="M112" i="3"/>
  <c r="N112" i="3"/>
  <c r="C113" i="3"/>
  <c r="D113" i="3"/>
  <c r="E113" i="3"/>
  <c r="F113" i="3"/>
  <c r="G113" i="3"/>
  <c r="H113" i="3"/>
  <c r="I113" i="3"/>
  <c r="J113" i="3"/>
  <c r="K113" i="3"/>
  <c r="L113" i="3"/>
  <c r="M113" i="3"/>
  <c r="N113" i="3"/>
  <c r="C114" i="3"/>
  <c r="D114" i="3"/>
  <c r="E114" i="3"/>
  <c r="F114" i="3"/>
  <c r="G114" i="3"/>
  <c r="H114" i="3"/>
  <c r="I114" i="3"/>
  <c r="J114" i="3"/>
  <c r="K114" i="3"/>
  <c r="L114" i="3"/>
  <c r="M114" i="3"/>
  <c r="N114" i="3"/>
  <c r="C115" i="3"/>
  <c r="D115" i="3"/>
  <c r="E115" i="3"/>
  <c r="F115" i="3"/>
  <c r="G115" i="3"/>
  <c r="H115" i="3"/>
  <c r="I115" i="3"/>
  <c r="J115" i="3"/>
  <c r="K115" i="3"/>
  <c r="L115" i="3"/>
  <c r="M115" i="3"/>
  <c r="N115" i="3"/>
  <c r="C116" i="3"/>
  <c r="D116" i="3"/>
  <c r="E116" i="3"/>
  <c r="F116" i="3"/>
  <c r="G116" i="3"/>
  <c r="H116" i="3"/>
  <c r="I116" i="3"/>
  <c r="J116" i="3"/>
  <c r="K116" i="3"/>
  <c r="L116" i="3"/>
  <c r="M116" i="3"/>
  <c r="N116" i="3"/>
  <c r="C117" i="3"/>
  <c r="D117" i="3"/>
  <c r="E117" i="3"/>
  <c r="F117" i="3"/>
  <c r="G117" i="3"/>
  <c r="H117" i="3"/>
  <c r="I117" i="3"/>
  <c r="J117" i="3"/>
  <c r="K117" i="3"/>
  <c r="L117" i="3"/>
  <c r="M117" i="3"/>
  <c r="N117" i="3"/>
  <c r="C118" i="3"/>
  <c r="D118" i="3"/>
  <c r="E118" i="3"/>
  <c r="F118" i="3"/>
  <c r="G118" i="3"/>
  <c r="H118" i="3"/>
  <c r="I118" i="3"/>
  <c r="J118" i="3"/>
  <c r="K118" i="3"/>
  <c r="L118" i="3"/>
  <c r="M118" i="3"/>
  <c r="N118" i="3"/>
  <c r="C119" i="3"/>
  <c r="D119" i="3"/>
  <c r="E119" i="3"/>
  <c r="F119" i="3"/>
  <c r="G119" i="3"/>
  <c r="H119" i="3"/>
  <c r="I119" i="3"/>
  <c r="J119" i="3"/>
  <c r="K119" i="3"/>
  <c r="L119" i="3"/>
  <c r="M119" i="3"/>
  <c r="N119" i="3"/>
  <c r="C120" i="3"/>
  <c r="D120" i="3"/>
  <c r="E120" i="3"/>
  <c r="F120" i="3"/>
  <c r="G120" i="3"/>
  <c r="H120" i="3"/>
  <c r="I120" i="3"/>
  <c r="J120" i="3"/>
  <c r="K120" i="3"/>
  <c r="L120" i="3"/>
  <c r="M120" i="3"/>
  <c r="N120" i="3"/>
  <c r="C121" i="3"/>
  <c r="D121" i="3"/>
  <c r="E121" i="3"/>
  <c r="F121" i="3"/>
  <c r="G121" i="3"/>
  <c r="H121" i="3"/>
  <c r="I121" i="3"/>
  <c r="J121" i="3"/>
  <c r="K121" i="3"/>
  <c r="L121" i="3"/>
  <c r="M121" i="3"/>
  <c r="N121" i="3"/>
  <c r="C122" i="3"/>
  <c r="D122" i="3"/>
  <c r="E122" i="3"/>
  <c r="F122" i="3"/>
  <c r="G122" i="3"/>
  <c r="H122" i="3"/>
  <c r="I122" i="3"/>
  <c r="J122" i="3"/>
  <c r="K122" i="3"/>
  <c r="L122" i="3"/>
  <c r="M122" i="3"/>
  <c r="N122" i="3"/>
  <c r="C123" i="3"/>
  <c r="D123" i="3"/>
  <c r="E123" i="3"/>
  <c r="F123" i="3"/>
  <c r="G123" i="3"/>
  <c r="H123" i="3"/>
  <c r="I123" i="3"/>
  <c r="J123" i="3"/>
  <c r="K123" i="3"/>
  <c r="L123" i="3"/>
  <c r="M123" i="3"/>
  <c r="N123" i="3"/>
  <c r="C124" i="3"/>
  <c r="D124" i="3"/>
  <c r="E124" i="3"/>
  <c r="F124" i="3"/>
  <c r="G124" i="3"/>
  <c r="H124" i="3"/>
  <c r="I124" i="3"/>
  <c r="J124" i="3"/>
  <c r="K124" i="3"/>
  <c r="L124" i="3"/>
  <c r="M124" i="3"/>
  <c r="N124" i="3"/>
  <c r="C125" i="3"/>
  <c r="D125" i="3"/>
  <c r="E125" i="3"/>
  <c r="F125" i="3"/>
  <c r="G125" i="3"/>
  <c r="H125" i="3"/>
  <c r="I125" i="3"/>
  <c r="J125" i="3"/>
  <c r="K125" i="3"/>
  <c r="L125" i="3"/>
  <c r="M125" i="3"/>
  <c r="N125" i="3"/>
  <c r="C126" i="3"/>
  <c r="D126" i="3"/>
  <c r="E126" i="3"/>
  <c r="F126" i="3"/>
  <c r="G126" i="3"/>
  <c r="H126" i="3"/>
  <c r="I126" i="3"/>
  <c r="J126" i="3"/>
  <c r="K126" i="3"/>
  <c r="L126" i="3"/>
  <c r="M126" i="3"/>
  <c r="N126" i="3"/>
  <c r="C127" i="3"/>
  <c r="D127" i="3"/>
  <c r="E127" i="3"/>
  <c r="F127" i="3"/>
  <c r="G127" i="3"/>
  <c r="H127" i="3"/>
  <c r="I127" i="3"/>
  <c r="J127" i="3"/>
  <c r="K127" i="3"/>
  <c r="L127" i="3"/>
  <c r="M127" i="3"/>
  <c r="N127" i="3"/>
  <c r="C128" i="3"/>
  <c r="D128" i="3"/>
  <c r="E128" i="3"/>
  <c r="F128" i="3"/>
  <c r="G128" i="3"/>
  <c r="H128" i="3"/>
  <c r="I128" i="3"/>
  <c r="J128" i="3"/>
  <c r="K128" i="3"/>
  <c r="L128" i="3"/>
  <c r="M128" i="3"/>
  <c r="N128" i="3"/>
  <c r="C129" i="3"/>
  <c r="D129" i="3"/>
  <c r="E129" i="3"/>
  <c r="F129" i="3"/>
  <c r="G129" i="3"/>
  <c r="H129" i="3"/>
  <c r="I129" i="3"/>
  <c r="J129" i="3"/>
  <c r="K129" i="3"/>
  <c r="L129" i="3"/>
  <c r="M129" i="3"/>
  <c r="N129" i="3"/>
  <c r="C130" i="3"/>
  <c r="D130" i="3"/>
  <c r="E130" i="3"/>
  <c r="F130" i="3"/>
  <c r="G130" i="3"/>
  <c r="H130" i="3"/>
  <c r="I130" i="3"/>
  <c r="J130" i="3"/>
  <c r="K130" i="3"/>
  <c r="L130" i="3"/>
  <c r="M130" i="3"/>
  <c r="N130" i="3"/>
  <c r="C131" i="3"/>
  <c r="D131" i="3"/>
  <c r="E131" i="3"/>
  <c r="F131" i="3"/>
  <c r="G131" i="3"/>
  <c r="H131" i="3"/>
  <c r="I131" i="3"/>
  <c r="J131" i="3"/>
  <c r="K131" i="3"/>
  <c r="L131" i="3"/>
  <c r="M131" i="3"/>
  <c r="N131" i="3"/>
  <c r="C132" i="3"/>
  <c r="D132" i="3"/>
  <c r="E132" i="3"/>
  <c r="F132" i="3"/>
  <c r="G132" i="3"/>
  <c r="H132" i="3"/>
  <c r="I132" i="3"/>
  <c r="J132" i="3"/>
  <c r="K132" i="3"/>
  <c r="L132" i="3"/>
  <c r="M132" i="3"/>
  <c r="N132" i="3"/>
  <c r="C133" i="3"/>
  <c r="D133" i="3"/>
  <c r="E133" i="3"/>
  <c r="F133" i="3"/>
  <c r="G133" i="3"/>
  <c r="H133" i="3"/>
  <c r="I133" i="3"/>
  <c r="J133" i="3"/>
  <c r="K133" i="3"/>
  <c r="L133" i="3"/>
  <c r="M133" i="3"/>
  <c r="N133" i="3"/>
  <c r="C134" i="3"/>
  <c r="D134" i="3"/>
  <c r="E134" i="3"/>
  <c r="F134" i="3"/>
  <c r="G134" i="3"/>
  <c r="H134" i="3"/>
  <c r="I134" i="3"/>
  <c r="J134" i="3"/>
  <c r="K134" i="3"/>
  <c r="L134" i="3"/>
  <c r="M134" i="3"/>
  <c r="N134" i="3"/>
  <c r="C135" i="3"/>
  <c r="D135" i="3"/>
  <c r="E135" i="3"/>
  <c r="F135" i="3"/>
  <c r="G135" i="3"/>
  <c r="H135" i="3"/>
  <c r="I135" i="3"/>
  <c r="J135" i="3"/>
  <c r="K135" i="3"/>
  <c r="L135" i="3"/>
  <c r="M135" i="3"/>
  <c r="N135" i="3"/>
  <c r="C136" i="3"/>
  <c r="D136" i="3"/>
  <c r="E136" i="3"/>
  <c r="F136" i="3"/>
  <c r="G136" i="3"/>
  <c r="H136" i="3"/>
  <c r="I136" i="3"/>
  <c r="J136" i="3"/>
  <c r="K136" i="3"/>
  <c r="L136" i="3"/>
  <c r="M136" i="3"/>
  <c r="N136" i="3"/>
  <c r="C137" i="3"/>
  <c r="D137" i="3"/>
  <c r="E137" i="3"/>
  <c r="F137" i="3"/>
  <c r="G137" i="3"/>
  <c r="H137" i="3"/>
  <c r="I137" i="3"/>
  <c r="J137" i="3"/>
  <c r="K137" i="3"/>
  <c r="L137" i="3"/>
  <c r="M137" i="3"/>
  <c r="N137" i="3"/>
  <c r="C138" i="3"/>
  <c r="D138" i="3"/>
  <c r="E138" i="3"/>
  <c r="F138" i="3"/>
  <c r="G138" i="3"/>
  <c r="H138" i="3"/>
  <c r="I138" i="3"/>
  <c r="J138" i="3"/>
  <c r="K138" i="3"/>
  <c r="L138" i="3"/>
  <c r="M138" i="3"/>
  <c r="N138" i="3"/>
  <c r="C139" i="3"/>
  <c r="D139" i="3"/>
  <c r="E139" i="3"/>
  <c r="F139" i="3"/>
  <c r="G139" i="3"/>
  <c r="H139" i="3"/>
  <c r="I139" i="3"/>
  <c r="J139" i="3"/>
  <c r="K139" i="3"/>
  <c r="L139" i="3"/>
  <c r="M139" i="3"/>
  <c r="N139" i="3"/>
  <c r="C140" i="3"/>
  <c r="D140" i="3"/>
  <c r="E140" i="3"/>
  <c r="F140" i="3"/>
  <c r="G140" i="3"/>
  <c r="H140" i="3"/>
  <c r="I140" i="3"/>
  <c r="J140" i="3"/>
  <c r="K140" i="3"/>
  <c r="L140" i="3"/>
  <c r="M140" i="3"/>
  <c r="N140" i="3"/>
  <c r="C141" i="3"/>
  <c r="D141" i="3"/>
  <c r="E141" i="3"/>
  <c r="F141" i="3"/>
  <c r="G141" i="3"/>
  <c r="H141" i="3"/>
  <c r="I141" i="3"/>
  <c r="J141" i="3"/>
  <c r="K141" i="3"/>
  <c r="L141" i="3"/>
  <c r="M141" i="3"/>
  <c r="N141" i="3"/>
  <c r="C142" i="3"/>
  <c r="D142" i="3"/>
  <c r="E142" i="3"/>
  <c r="F142" i="3"/>
  <c r="G142" i="3"/>
  <c r="H142" i="3"/>
  <c r="I142" i="3"/>
  <c r="J142" i="3"/>
  <c r="K142" i="3"/>
  <c r="L142" i="3"/>
  <c r="M142" i="3"/>
  <c r="N142" i="3"/>
  <c r="D7" i="3"/>
  <c r="E7" i="3"/>
  <c r="F7" i="3"/>
  <c r="G7" i="3"/>
  <c r="H7" i="3"/>
  <c r="I7" i="3"/>
  <c r="J7" i="3"/>
  <c r="K7" i="3"/>
  <c r="L7" i="3"/>
  <c r="M7" i="3"/>
  <c r="N7" i="3"/>
  <c r="C7" i="3"/>
  <c r="S144" i="3" l="1"/>
  <c r="S146" i="3" s="1"/>
  <c r="R144" i="3"/>
  <c r="Q144" i="3"/>
  <c r="Q146" i="3" s="1"/>
  <c r="W8" i="3"/>
  <c r="W14" i="3"/>
  <c r="W22" i="3"/>
  <c r="W24" i="3"/>
  <c r="W30" i="3"/>
  <c r="W38" i="3"/>
  <c r="W40" i="3"/>
  <c r="W46" i="3"/>
  <c r="W54" i="3"/>
  <c r="W56" i="3"/>
  <c r="W62" i="3"/>
  <c r="W68" i="3"/>
  <c r="W70" i="3"/>
  <c r="W72" i="3"/>
  <c r="W82" i="3"/>
  <c r="W84" i="3"/>
  <c r="W90" i="3"/>
  <c r="W92" i="3"/>
  <c r="W98" i="3"/>
  <c r="W100" i="3"/>
  <c r="W106" i="3"/>
  <c r="W108" i="3"/>
  <c r="W114" i="3"/>
  <c r="W142" i="3"/>
  <c r="M144" i="3"/>
  <c r="M146" i="3" s="1"/>
  <c r="V10" i="3"/>
  <c r="V12" i="3"/>
  <c r="V18" i="3"/>
  <c r="V20" i="3"/>
  <c r="V26" i="3"/>
  <c r="V28" i="3"/>
  <c r="V34" i="3"/>
  <c r="V36" i="3"/>
  <c r="V42" i="3"/>
  <c r="V44" i="3"/>
  <c r="V50" i="3"/>
  <c r="V52" i="3"/>
  <c r="V58" i="3"/>
  <c r="V60" i="3"/>
  <c r="V66" i="3"/>
  <c r="V72" i="3"/>
  <c r="V74" i="3"/>
  <c r="V78" i="3"/>
  <c r="V86" i="3"/>
  <c r="V88" i="3"/>
  <c r="V92" i="3"/>
  <c r="V94" i="3"/>
  <c r="V96" i="3"/>
  <c r="V100" i="3"/>
  <c r="V102" i="3"/>
  <c r="V110" i="3"/>
  <c r="V116" i="3"/>
  <c r="V120" i="3"/>
  <c r="V124" i="3"/>
  <c r="V126" i="3"/>
  <c r="V128" i="3"/>
  <c r="V130" i="3"/>
  <c r="V132" i="3"/>
  <c r="V136" i="3"/>
  <c r="V140" i="3"/>
  <c r="V142" i="3"/>
  <c r="Z142" i="3" s="1"/>
  <c r="F144" i="1" s="1"/>
  <c r="H144" i="1" s="1"/>
  <c r="L144" i="3"/>
  <c r="K144" i="3"/>
  <c r="K146" i="3" s="1"/>
  <c r="J144" i="3"/>
  <c r="J146" i="3" s="1"/>
  <c r="X8" i="3"/>
  <c r="X10" i="3"/>
  <c r="X14" i="3"/>
  <c r="X16" i="3"/>
  <c r="X18" i="3"/>
  <c r="X22" i="3"/>
  <c r="X24" i="3"/>
  <c r="X26" i="3"/>
  <c r="X30" i="3"/>
  <c r="X32" i="3"/>
  <c r="X34" i="3"/>
  <c r="X38" i="3"/>
  <c r="X40" i="3"/>
  <c r="X42" i="3"/>
  <c r="X46" i="3"/>
  <c r="X48" i="3"/>
  <c r="X50" i="3"/>
  <c r="X54" i="3"/>
  <c r="X56" i="3"/>
  <c r="X58" i="3"/>
  <c r="X62" i="3"/>
  <c r="X64" i="3"/>
  <c r="X66" i="3"/>
  <c r="X70" i="3"/>
  <c r="X74" i="3"/>
  <c r="X76" i="3"/>
  <c r="X80" i="3"/>
  <c r="X82" i="3"/>
  <c r="X84" i="3"/>
  <c r="X86" i="3"/>
  <c r="X90" i="3"/>
  <c r="X94" i="3"/>
  <c r="X98" i="3"/>
  <c r="X102" i="3"/>
  <c r="X104" i="3"/>
  <c r="X106" i="3"/>
  <c r="X108" i="3"/>
  <c r="X110" i="3"/>
  <c r="X112" i="3"/>
  <c r="X114" i="3"/>
  <c r="X116" i="3"/>
  <c r="X118" i="3"/>
  <c r="X122" i="3"/>
  <c r="X126" i="3"/>
  <c r="X134" i="3"/>
  <c r="X138" i="3"/>
  <c r="Z143" i="3"/>
  <c r="X142" i="3"/>
  <c r="X141" i="3"/>
  <c r="V141" i="3"/>
  <c r="W141" i="3"/>
  <c r="W140" i="3"/>
  <c r="X140" i="3"/>
  <c r="X139" i="3"/>
  <c r="V139" i="3"/>
  <c r="W139" i="3"/>
  <c r="W138" i="3"/>
  <c r="X137" i="3"/>
  <c r="V137" i="3"/>
  <c r="W137" i="3"/>
  <c r="W136" i="3"/>
  <c r="X136" i="3"/>
  <c r="X135" i="3"/>
  <c r="V135" i="3"/>
  <c r="W135" i="3"/>
  <c r="W134" i="3"/>
  <c r="X133" i="3"/>
  <c r="V133" i="3"/>
  <c r="W133" i="3"/>
  <c r="W132" i="3"/>
  <c r="X132" i="3"/>
  <c r="X131" i="3"/>
  <c r="V131" i="3"/>
  <c r="W131" i="3"/>
  <c r="W130" i="3"/>
  <c r="X129" i="3"/>
  <c r="V129" i="3"/>
  <c r="W129" i="3"/>
  <c r="W128" i="3"/>
  <c r="X128" i="3"/>
  <c r="X127" i="3"/>
  <c r="Z127" i="3" s="1"/>
  <c r="F129" i="1" s="1"/>
  <c r="H129" i="1" s="1"/>
  <c r="V127" i="3"/>
  <c r="W127" i="3"/>
  <c r="W126" i="3"/>
  <c r="X125" i="3"/>
  <c r="V125" i="3"/>
  <c r="W125" i="3"/>
  <c r="W124" i="3"/>
  <c r="X124" i="3"/>
  <c r="X123" i="3"/>
  <c r="V123" i="3"/>
  <c r="W123" i="3"/>
  <c r="W122" i="3"/>
  <c r="X121" i="3"/>
  <c r="V121" i="3"/>
  <c r="W121" i="3"/>
  <c r="W120" i="3"/>
  <c r="X120" i="3"/>
  <c r="X119" i="3"/>
  <c r="V119" i="3"/>
  <c r="W119" i="3"/>
  <c r="W118" i="3"/>
  <c r="X117" i="3"/>
  <c r="V117" i="3"/>
  <c r="W117" i="3"/>
  <c r="W116" i="3"/>
  <c r="X115" i="3"/>
  <c r="V115" i="3"/>
  <c r="W115" i="3"/>
  <c r="V114" i="3"/>
  <c r="X113" i="3"/>
  <c r="V113" i="3"/>
  <c r="W113" i="3"/>
  <c r="W112" i="3"/>
  <c r="X111" i="3"/>
  <c r="V111" i="3"/>
  <c r="W111" i="3"/>
  <c r="W110" i="3"/>
  <c r="X109" i="3"/>
  <c r="V109" i="3"/>
  <c r="W109" i="3"/>
  <c r="X107" i="3"/>
  <c r="V107" i="3"/>
  <c r="W107" i="3"/>
  <c r="V106" i="3"/>
  <c r="X105" i="3"/>
  <c r="V105" i="3"/>
  <c r="W105" i="3"/>
  <c r="W104" i="3"/>
  <c r="X103" i="3"/>
  <c r="V103" i="3"/>
  <c r="W103" i="3"/>
  <c r="Z103" i="3" s="1"/>
  <c r="F105" i="1" s="1"/>
  <c r="H105" i="1" s="1"/>
  <c r="W102" i="3"/>
  <c r="X101" i="3"/>
  <c r="V101" i="3"/>
  <c r="W101" i="3"/>
  <c r="X99" i="3"/>
  <c r="V99" i="3"/>
  <c r="W99" i="3"/>
  <c r="V98" i="3"/>
  <c r="X97" i="3"/>
  <c r="V97" i="3"/>
  <c r="W97" i="3"/>
  <c r="W96" i="3"/>
  <c r="X95" i="3"/>
  <c r="V95" i="3"/>
  <c r="W95" i="3"/>
  <c r="W94" i="3"/>
  <c r="Z94" i="3" s="1"/>
  <c r="F96" i="1" s="1"/>
  <c r="H96" i="1" s="1"/>
  <c r="X93" i="3"/>
  <c r="V93" i="3"/>
  <c r="W93" i="3"/>
  <c r="X91" i="3"/>
  <c r="V91" i="3"/>
  <c r="W91" i="3"/>
  <c r="V90" i="3"/>
  <c r="X89" i="3"/>
  <c r="V89" i="3"/>
  <c r="W89" i="3"/>
  <c r="W88" i="3"/>
  <c r="X87" i="3"/>
  <c r="V87" i="3"/>
  <c r="W87" i="3"/>
  <c r="W86" i="3"/>
  <c r="X85" i="3"/>
  <c r="V85" i="3"/>
  <c r="W85" i="3"/>
  <c r="X83" i="3"/>
  <c r="V83" i="3"/>
  <c r="W83" i="3"/>
  <c r="Z83" i="3" s="1"/>
  <c r="F85" i="1" s="1"/>
  <c r="H85" i="1" s="1"/>
  <c r="V82" i="3"/>
  <c r="X81" i="3"/>
  <c r="V81" i="3"/>
  <c r="W81" i="3"/>
  <c r="W80" i="3"/>
  <c r="X79" i="3"/>
  <c r="V79" i="3"/>
  <c r="W79" i="3"/>
  <c r="W78" i="3"/>
  <c r="X78" i="3"/>
  <c r="X77" i="3"/>
  <c r="V77" i="3"/>
  <c r="W77" i="3"/>
  <c r="W76" i="3"/>
  <c r="X75" i="3"/>
  <c r="V75" i="3"/>
  <c r="W75" i="3"/>
  <c r="W74" i="3"/>
  <c r="X73" i="3"/>
  <c r="V73" i="3"/>
  <c r="W73" i="3"/>
  <c r="X71" i="3"/>
  <c r="V71" i="3"/>
  <c r="W71" i="3"/>
  <c r="V70" i="3"/>
  <c r="X69" i="3"/>
  <c r="V69" i="3"/>
  <c r="W69" i="3"/>
  <c r="V68" i="3"/>
  <c r="X68" i="3"/>
  <c r="W67" i="3"/>
  <c r="X67" i="3"/>
  <c r="W66" i="3"/>
  <c r="W65" i="3"/>
  <c r="V65" i="3"/>
  <c r="V64" i="3"/>
  <c r="W64" i="3"/>
  <c r="W63" i="3"/>
  <c r="X63" i="3"/>
  <c r="V62" i="3"/>
  <c r="W61" i="3"/>
  <c r="V61" i="3"/>
  <c r="X60" i="3"/>
  <c r="W60" i="3"/>
  <c r="Z60" i="3" s="1"/>
  <c r="F62" i="1" s="1"/>
  <c r="W59" i="3"/>
  <c r="X59" i="3"/>
  <c r="W58" i="3"/>
  <c r="W57" i="3"/>
  <c r="V57" i="3"/>
  <c r="V56" i="3"/>
  <c r="W55" i="3"/>
  <c r="X55" i="3"/>
  <c r="V54" i="3"/>
  <c r="W53" i="3"/>
  <c r="V53" i="3"/>
  <c r="X52" i="3"/>
  <c r="W52" i="3"/>
  <c r="W51" i="3"/>
  <c r="X51" i="3"/>
  <c r="W50" i="3"/>
  <c r="W49" i="3"/>
  <c r="V49" i="3"/>
  <c r="V48" i="3"/>
  <c r="W48" i="3"/>
  <c r="W47" i="3"/>
  <c r="X47" i="3"/>
  <c r="V46" i="3"/>
  <c r="W45" i="3"/>
  <c r="V45" i="3"/>
  <c r="X44" i="3"/>
  <c r="W44" i="3"/>
  <c r="W43" i="3"/>
  <c r="X43" i="3"/>
  <c r="W42" i="3"/>
  <c r="W41" i="3"/>
  <c r="V41" i="3"/>
  <c r="V40" i="3"/>
  <c r="W39" i="3"/>
  <c r="X39" i="3"/>
  <c r="V38" i="3"/>
  <c r="Z38" i="3" s="1"/>
  <c r="F40" i="1" s="1"/>
  <c r="H40" i="1" s="1"/>
  <c r="W37" i="3"/>
  <c r="V37" i="3"/>
  <c r="X36" i="3"/>
  <c r="W36" i="3"/>
  <c r="W35" i="3"/>
  <c r="X35" i="3"/>
  <c r="W34" i="3"/>
  <c r="W33" i="3"/>
  <c r="V33" i="3"/>
  <c r="V32" i="3"/>
  <c r="W32" i="3"/>
  <c r="W31" i="3"/>
  <c r="X31" i="3"/>
  <c r="V30" i="3"/>
  <c r="W29" i="3"/>
  <c r="V29" i="3"/>
  <c r="X28" i="3"/>
  <c r="W28" i="3"/>
  <c r="W27" i="3"/>
  <c r="X27" i="3"/>
  <c r="W26" i="3"/>
  <c r="W25" i="3"/>
  <c r="V25" i="3"/>
  <c r="V24" i="3"/>
  <c r="Z24" i="3" s="1"/>
  <c r="F26" i="1" s="1"/>
  <c r="W23" i="3"/>
  <c r="X23" i="3"/>
  <c r="V22" i="3"/>
  <c r="W21" i="3"/>
  <c r="V21" i="3"/>
  <c r="X20" i="3"/>
  <c r="W20" i="3"/>
  <c r="W19" i="3"/>
  <c r="X19" i="3"/>
  <c r="W18" i="3"/>
  <c r="W17" i="3"/>
  <c r="V17" i="3"/>
  <c r="V16" i="3"/>
  <c r="W16" i="3"/>
  <c r="W15" i="3"/>
  <c r="X15" i="3"/>
  <c r="V14" i="3"/>
  <c r="W13" i="3"/>
  <c r="V13" i="3"/>
  <c r="X12" i="3"/>
  <c r="W12" i="3"/>
  <c r="W11" i="3"/>
  <c r="X11" i="3"/>
  <c r="W10" i="3"/>
  <c r="W9" i="3"/>
  <c r="V9" i="3"/>
  <c r="V8" i="3"/>
  <c r="W7" i="3"/>
  <c r="T144" i="3"/>
  <c r="T146" i="3" s="1"/>
  <c r="P144" i="3"/>
  <c r="P146" i="3" s="1"/>
  <c r="H139" i="1"/>
  <c r="Z119" i="3"/>
  <c r="F121" i="1" s="1"/>
  <c r="H121" i="1" s="1"/>
  <c r="E144" i="3"/>
  <c r="E146" i="3" s="1"/>
  <c r="V7" i="3"/>
  <c r="R146" i="3"/>
  <c r="X7" i="3"/>
  <c r="X9" i="3"/>
  <c r="V11" i="3"/>
  <c r="Z11" i="3"/>
  <c r="F13" i="1" s="1"/>
  <c r="H13" i="1" s="1"/>
  <c r="X13" i="3"/>
  <c r="V15" i="3"/>
  <c r="X17" i="3"/>
  <c r="V19" i="3"/>
  <c r="X21" i="3"/>
  <c r="V23" i="3"/>
  <c r="X25" i="3"/>
  <c r="V27" i="3"/>
  <c r="X29" i="3"/>
  <c r="V31" i="3"/>
  <c r="X33" i="3"/>
  <c r="V35" i="3"/>
  <c r="Z35" i="3" s="1"/>
  <c r="F37" i="1" s="1"/>
  <c r="H37" i="1" s="1"/>
  <c r="X37" i="3"/>
  <c r="V39" i="3"/>
  <c r="X41" i="3"/>
  <c r="V43" i="3"/>
  <c r="X45" i="3"/>
  <c r="V47" i="3"/>
  <c r="X49" i="3"/>
  <c r="V51" i="3"/>
  <c r="Z51" i="3" s="1"/>
  <c r="F53" i="1" s="1"/>
  <c r="H53" i="1" s="1"/>
  <c r="X53" i="3"/>
  <c r="V55" i="3"/>
  <c r="X57" i="3"/>
  <c r="V59" i="3"/>
  <c r="Z59" i="3" s="1"/>
  <c r="F61" i="1" s="1"/>
  <c r="H61" i="1" s="1"/>
  <c r="X61" i="3"/>
  <c r="V63" i="3"/>
  <c r="X65" i="3"/>
  <c r="V67" i="3"/>
  <c r="N144" i="3"/>
  <c r="X72" i="3"/>
  <c r="V76" i="3"/>
  <c r="Z76" i="3" s="1"/>
  <c r="F78" i="1" s="1"/>
  <c r="H78" i="1" s="1"/>
  <c r="V80" i="3"/>
  <c r="V84" i="3"/>
  <c r="X88" i="3"/>
  <c r="X92" i="3"/>
  <c r="Z92" i="3" s="1"/>
  <c r="F94" i="1" s="1"/>
  <c r="H94" i="1" s="1"/>
  <c r="X96" i="3"/>
  <c r="X100" i="3"/>
  <c r="V104" i="3"/>
  <c r="V108" i="3"/>
  <c r="V112" i="3"/>
  <c r="Z112" i="3" s="1"/>
  <c r="F114" i="1" s="1"/>
  <c r="H114" i="1" s="1"/>
  <c r="L146" i="3"/>
  <c r="V118" i="3"/>
  <c r="V122" i="3"/>
  <c r="X130" i="3"/>
  <c r="V134" i="3"/>
  <c r="V138" i="3"/>
  <c r="Z138" i="3" l="1"/>
  <c r="F140" i="1" s="1"/>
  <c r="H140" i="1" s="1"/>
  <c r="Z19" i="3"/>
  <c r="F21" i="1" s="1"/>
  <c r="H21" i="1" s="1"/>
  <c r="Z8" i="3"/>
  <c r="F10" i="1" s="1"/>
  <c r="H10" i="1" s="1"/>
  <c r="Z20" i="3"/>
  <c r="F22" i="1" s="1"/>
  <c r="H22" i="1" s="1"/>
  <c r="Z63" i="3"/>
  <c r="F65" i="1" s="1"/>
  <c r="H65" i="1" s="1"/>
  <c r="Z48" i="3"/>
  <c r="F50" i="1" s="1"/>
  <c r="H50" i="1" s="1"/>
  <c r="Z111" i="3"/>
  <c r="F113" i="1" s="1"/>
  <c r="H113" i="1" s="1"/>
  <c r="Z15" i="3"/>
  <c r="F17" i="1" s="1"/>
  <c r="H17" i="1" s="1"/>
  <c r="Z67" i="3"/>
  <c r="F69" i="1" s="1"/>
  <c r="H69" i="1" s="1"/>
  <c r="Z52" i="3"/>
  <c r="F54" i="1" s="1"/>
  <c r="H54" i="1" s="1"/>
  <c r="Z89" i="3"/>
  <c r="F91" i="1" s="1"/>
  <c r="H91" i="1" s="1"/>
  <c r="Z95" i="3"/>
  <c r="F97" i="1" s="1"/>
  <c r="H97" i="1" s="1"/>
  <c r="Z99" i="3"/>
  <c r="F101" i="1" s="1"/>
  <c r="H101" i="1" s="1"/>
  <c r="Z107" i="3"/>
  <c r="F109" i="1" s="1"/>
  <c r="H109" i="1" s="1"/>
  <c r="Z114" i="3"/>
  <c r="F116" i="1" s="1"/>
  <c r="H116" i="1" s="1"/>
  <c r="Z120" i="3"/>
  <c r="F122" i="1" s="1"/>
  <c r="H122" i="1" s="1"/>
  <c r="Z136" i="3"/>
  <c r="F138" i="1" s="1"/>
  <c r="H138" i="1" s="1"/>
  <c r="Z47" i="3"/>
  <c r="F49" i="1" s="1"/>
  <c r="H49" i="1" s="1"/>
  <c r="Z31" i="3"/>
  <c r="F33" i="1" s="1"/>
  <c r="H33" i="1" s="1"/>
  <c r="Z105" i="3"/>
  <c r="F107" i="1" s="1"/>
  <c r="H107" i="1" s="1"/>
  <c r="Z43" i="3"/>
  <c r="F45" i="1" s="1"/>
  <c r="H45" i="1" s="1"/>
  <c r="Z55" i="3"/>
  <c r="F57" i="1" s="1"/>
  <c r="H57" i="1" s="1"/>
  <c r="Z75" i="3"/>
  <c r="F77" i="1" s="1"/>
  <c r="H77" i="1" s="1"/>
  <c r="Z87" i="3"/>
  <c r="F89" i="1" s="1"/>
  <c r="H89" i="1" s="1"/>
  <c r="Z124" i="3"/>
  <c r="F126" i="1" s="1"/>
  <c r="H126" i="1" s="1"/>
  <c r="Z131" i="3"/>
  <c r="F133" i="1" s="1"/>
  <c r="H133" i="1" s="1"/>
  <c r="Z121" i="3"/>
  <c r="F123" i="1" s="1"/>
  <c r="H123" i="1" s="1"/>
  <c r="Z139" i="3"/>
  <c r="F141" i="1" s="1"/>
  <c r="H141" i="1" s="1"/>
  <c r="Z40" i="3"/>
  <c r="F42" i="1" s="1"/>
  <c r="H42" i="1" s="1"/>
  <c r="Z128" i="3"/>
  <c r="F130" i="1" s="1"/>
  <c r="H130" i="1" s="1"/>
  <c r="Z96" i="3"/>
  <c r="F98" i="1" s="1"/>
  <c r="H98" i="1" s="1"/>
  <c r="Z7" i="3"/>
  <c r="F9" i="1" s="1"/>
  <c r="H9" i="1" s="1"/>
  <c r="Z27" i="3"/>
  <c r="F29" i="1" s="1"/>
  <c r="H29" i="1" s="1"/>
  <c r="Z71" i="3"/>
  <c r="F73" i="1" s="1"/>
  <c r="H73" i="1" s="1"/>
  <c r="Z115" i="3"/>
  <c r="F117" i="1" s="1"/>
  <c r="H117" i="1" s="1"/>
  <c r="Z80" i="3"/>
  <c r="F82" i="1" s="1"/>
  <c r="H82" i="1" s="1"/>
  <c r="Z56" i="3"/>
  <c r="F58" i="1" s="1"/>
  <c r="H58" i="1" s="1"/>
  <c r="Z79" i="3"/>
  <c r="F81" i="1" s="1"/>
  <c r="H81" i="1" s="1"/>
  <c r="Z91" i="3"/>
  <c r="F93" i="1" s="1"/>
  <c r="H93" i="1" s="1"/>
  <c r="Z135" i="3"/>
  <c r="F137" i="1" s="1"/>
  <c r="H137" i="1" s="1"/>
  <c r="Z130" i="3"/>
  <c r="F132" i="1" s="1"/>
  <c r="H132" i="1" s="1"/>
  <c r="Z102" i="3"/>
  <c r="F104" i="1" s="1"/>
  <c r="H104" i="1" s="1"/>
  <c r="Z74" i="3"/>
  <c r="F76" i="1" s="1"/>
  <c r="H76" i="1" s="1"/>
  <c r="Z137" i="3"/>
  <c r="F139" i="1" s="1"/>
  <c r="Z73" i="3"/>
  <c r="F75" i="1" s="1"/>
  <c r="H75" i="1" s="1"/>
  <c r="V145" i="3"/>
  <c r="G146" i="1"/>
  <c r="H62" i="1"/>
  <c r="Z140" i="3"/>
  <c r="F142" i="1" s="1"/>
  <c r="H142" i="1" s="1"/>
  <c r="Z104" i="3"/>
  <c r="F106" i="1" s="1"/>
  <c r="H106" i="1" s="1"/>
  <c r="Z84" i="3"/>
  <c r="F86" i="1" s="1"/>
  <c r="H86" i="1" s="1"/>
  <c r="Z64" i="3"/>
  <c r="F66" i="1" s="1"/>
  <c r="H66" i="1" s="1"/>
  <c r="Z32" i="3"/>
  <c r="F34" i="1" s="1"/>
  <c r="H34" i="1" s="1"/>
  <c r="Z16" i="3"/>
  <c r="F18" i="1" s="1"/>
  <c r="H18" i="1" s="1"/>
  <c r="Z39" i="3"/>
  <c r="F41" i="1" s="1"/>
  <c r="H41" i="1" s="1"/>
  <c r="Z23" i="3"/>
  <c r="F25" i="1" s="1"/>
  <c r="H25" i="1" s="1"/>
  <c r="Z132" i="3"/>
  <c r="F134" i="1" s="1"/>
  <c r="H134" i="1" s="1"/>
  <c r="Z116" i="3"/>
  <c r="F118" i="1" s="1"/>
  <c r="H118" i="1" s="1"/>
  <c r="Z100" i="3"/>
  <c r="F102" i="1" s="1"/>
  <c r="H102" i="1" s="1"/>
  <c r="Z88" i="3"/>
  <c r="F90" i="1" s="1"/>
  <c r="H90" i="1" s="1"/>
  <c r="Z72" i="3"/>
  <c r="F74" i="1" s="1"/>
  <c r="H74" i="1" s="1"/>
  <c r="Z36" i="3"/>
  <c r="F38" i="1" s="1"/>
  <c r="H38" i="1" s="1"/>
  <c r="Z28" i="3"/>
  <c r="F30" i="1" s="1"/>
  <c r="H30" i="1" s="1"/>
  <c r="Z12" i="3"/>
  <c r="F14" i="1" s="1"/>
  <c r="H14" i="1" s="1"/>
  <c r="Z118" i="3"/>
  <c r="F120" i="1" s="1"/>
  <c r="H120" i="1" s="1"/>
  <c r="Z86" i="3"/>
  <c r="F88" i="1" s="1"/>
  <c r="H88" i="1" s="1"/>
  <c r="Z70" i="3"/>
  <c r="F72" i="1" s="1"/>
  <c r="H72" i="1" s="1"/>
  <c r="Z30" i="3"/>
  <c r="F32" i="1" s="1"/>
  <c r="H32" i="1" s="1"/>
  <c r="X145" i="3"/>
  <c r="Z133" i="3"/>
  <c r="F135" i="1" s="1"/>
  <c r="H135" i="1" s="1"/>
  <c r="Z125" i="3"/>
  <c r="F127" i="1" s="1"/>
  <c r="H127" i="1" s="1"/>
  <c r="Z117" i="3"/>
  <c r="F119" i="1" s="1"/>
  <c r="H119" i="1" s="1"/>
  <c r="Z109" i="3"/>
  <c r="F111" i="1" s="1"/>
  <c r="H111" i="1" s="1"/>
  <c r="Z101" i="3"/>
  <c r="F103" i="1" s="1"/>
  <c r="H103" i="1" s="1"/>
  <c r="Z93" i="3"/>
  <c r="F95" i="1" s="1"/>
  <c r="H95" i="1" s="1"/>
  <c r="Z85" i="3"/>
  <c r="F87" i="1" s="1"/>
  <c r="H87" i="1" s="1"/>
  <c r="Z77" i="3"/>
  <c r="F79" i="1" s="1"/>
  <c r="H79" i="1" s="1"/>
  <c r="Z69" i="3"/>
  <c r="F71" i="1" s="1"/>
  <c r="H71" i="1" s="1"/>
  <c r="Z61" i="3"/>
  <c r="F63" i="1" s="1"/>
  <c r="H63" i="1" s="1"/>
  <c r="Z53" i="3"/>
  <c r="F55" i="1" s="1"/>
  <c r="H55" i="1" s="1"/>
  <c r="Z45" i="3"/>
  <c r="F47" i="1" s="1"/>
  <c r="H47" i="1" s="1"/>
  <c r="Z29" i="3"/>
  <c r="F31" i="1" s="1"/>
  <c r="H31" i="1" s="1"/>
  <c r="Z126" i="3"/>
  <c r="F128" i="1" s="1"/>
  <c r="H128" i="1" s="1"/>
  <c r="Z110" i="3"/>
  <c r="F112" i="1" s="1"/>
  <c r="H112" i="1" s="1"/>
  <c r="Z78" i="3"/>
  <c r="F80" i="1" s="1"/>
  <c r="H80" i="1" s="1"/>
  <c r="Z62" i="3"/>
  <c r="F64" i="1" s="1"/>
  <c r="H64" i="1" s="1"/>
  <c r="Z46" i="3"/>
  <c r="F48" i="1" s="1"/>
  <c r="H48" i="1" s="1"/>
  <c r="D144" i="3"/>
  <c r="D146" i="3" s="1"/>
  <c r="Z134" i="3"/>
  <c r="F136" i="1" s="1"/>
  <c r="H136" i="1" s="1"/>
  <c r="Z141" i="3"/>
  <c r="F143" i="1" s="1"/>
  <c r="H143" i="1" s="1"/>
  <c r="Z129" i="3"/>
  <c r="F131" i="1" s="1"/>
  <c r="H131" i="1" s="1"/>
  <c r="Z113" i="3"/>
  <c r="F115" i="1" s="1"/>
  <c r="H115" i="1" s="1"/>
  <c r="Z97" i="3"/>
  <c r="F99" i="1" s="1"/>
  <c r="H99" i="1" s="1"/>
  <c r="Z81" i="3"/>
  <c r="F83" i="1" s="1"/>
  <c r="H83" i="1" s="1"/>
  <c r="Z65" i="3"/>
  <c r="F67" i="1" s="1"/>
  <c r="H67" i="1" s="1"/>
  <c r="Z57" i="3"/>
  <c r="F59" i="1" s="1"/>
  <c r="H59" i="1" s="1"/>
  <c r="Z49" i="3"/>
  <c r="F51" i="1" s="1"/>
  <c r="H51" i="1" s="1"/>
  <c r="Z41" i="3"/>
  <c r="F43" i="1" s="1"/>
  <c r="H43" i="1" s="1"/>
  <c r="Z37" i="3"/>
  <c r="F39" i="1" s="1"/>
  <c r="H39" i="1" s="1"/>
  <c r="Z33" i="3"/>
  <c r="F35" i="1" s="1"/>
  <c r="H35" i="1" s="1"/>
  <c r="Z25" i="3"/>
  <c r="F27" i="1" s="1"/>
  <c r="H27" i="1" s="1"/>
  <c r="Z21" i="3"/>
  <c r="F23" i="1" s="1"/>
  <c r="H23" i="1" s="1"/>
  <c r="Z17" i="3"/>
  <c r="F19" i="1" s="1"/>
  <c r="H19" i="1" s="1"/>
  <c r="Z13" i="3"/>
  <c r="F15" i="1" s="1"/>
  <c r="H15" i="1" s="1"/>
  <c r="F144" i="3"/>
  <c r="F146" i="3" s="1"/>
  <c r="G144" i="3"/>
  <c r="G146" i="3" s="1"/>
  <c r="H144" i="3"/>
  <c r="H146" i="3" s="1"/>
  <c r="I144" i="3"/>
  <c r="I146" i="3" s="1"/>
  <c r="Z98" i="3"/>
  <c r="F100" i="1" s="1"/>
  <c r="H100" i="1" s="1"/>
  <c r="Z82" i="3"/>
  <c r="F84" i="1" s="1"/>
  <c r="H84" i="1" s="1"/>
  <c r="Z66" i="3"/>
  <c r="F68" i="1" s="1"/>
  <c r="H68" i="1" s="1"/>
  <c r="Z50" i="3"/>
  <c r="F52" i="1" s="1"/>
  <c r="H52" i="1" s="1"/>
  <c r="Z34" i="3"/>
  <c r="F36" i="1" s="1"/>
  <c r="H36" i="1" s="1"/>
  <c r="Z18" i="3"/>
  <c r="F20" i="1" s="1"/>
  <c r="H20" i="1" s="1"/>
  <c r="Z14" i="3"/>
  <c r="F16" i="1" s="1"/>
  <c r="H16" i="1" s="1"/>
  <c r="Z10" i="3"/>
  <c r="F12" i="1" s="1"/>
  <c r="H12" i="1" s="1"/>
  <c r="Z108" i="3"/>
  <c r="F110" i="1" s="1"/>
  <c r="H110" i="1" s="1"/>
  <c r="N146" i="3"/>
  <c r="Z44" i="3"/>
  <c r="F46" i="1" s="1"/>
  <c r="H46" i="1" s="1"/>
  <c r="Z122" i="3"/>
  <c r="F124" i="1" s="1"/>
  <c r="H124" i="1" s="1"/>
  <c r="Z106" i="3"/>
  <c r="F108" i="1" s="1"/>
  <c r="H108" i="1" s="1"/>
  <c r="Z90" i="3"/>
  <c r="F92" i="1" s="1"/>
  <c r="H92" i="1" s="1"/>
  <c r="Z42" i="3"/>
  <c r="F44" i="1" s="1"/>
  <c r="H44" i="1" s="1"/>
  <c r="Z22" i="3"/>
  <c r="F24" i="1" s="1"/>
  <c r="H24" i="1" s="1"/>
  <c r="Z123" i="3"/>
  <c r="F125" i="1" s="1"/>
  <c r="H125" i="1" s="1"/>
  <c r="Z26" i="3"/>
  <c r="F28" i="1" s="1"/>
  <c r="H28" i="1" s="1"/>
  <c r="Z58" i="3"/>
  <c r="F60" i="1" s="1"/>
  <c r="H60" i="1" s="1"/>
  <c r="Z9" i="3"/>
  <c r="C144" i="3"/>
  <c r="C146" i="3" s="1"/>
  <c r="Z68" i="3"/>
  <c r="F70" i="1" s="1"/>
  <c r="H70" i="1" s="1"/>
  <c r="H26" i="1"/>
  <c r="Z54" i="3"/>
  <c r="F56" i="1" s="1"/>
  <c r="H56" i="1" s="1"/>
  <c r="W145" i="3"/>
  <c r="F11" i="1" l="1"/>
  <c r="Z145" i="3"/>
  <c r="Z147" i="3" s="1"/>
  <c r="H11" i="1" l="1"/>
  <c r="F146" i="1"/>
  <c r="F148" i="1" s="1"/>
</calcChain>
</file>

<file path=xl/sharedStrings.xml><?xml version="1.0" encoding="utf-8"?>
<sst xmlns="http://schemas.openxmlformats.org/spreadsheetml/2006/main" count="332" uniqueCount="185">
  <si>
    <t>WEST POINT</t>
  </si>
  <si>
    <t>COLONIAL BEACH</t>
  </si>
  <si>
    <t>MANASSAS PARK</t>
  </si>
  <si>
    <t>MANASSAS CITY</t>
  </si>
  <si>
    <t>POQUOSON</t>
  </si>
  <si>
    <t>BEDFORD CITY</t>
  </si>
  <si>
    <t>SALEM</t>
  </si>
  <si>
    <t>EMPORIA</t>
  </si>
  <si>
    <t>LEXINGTON</t>
  </si>
  <si>
    <t>CHESAPEAKE CITY</t>
  </si>
  <si>
    <t>FRANKLIN CITY</t>
  </si>
  <si>
    <t>FAIRFAX CITY</t>
  </si>
  <si>
    <t>WINCHESTER</t>
  </si>
  <si>
    <t>WILLIAMSBURG</t>
  </si>
  <si>
    <t>WAYNESBORO</t>
  </si>
  <si>
    <t>VIRGINIA BEACH</t>
  </si>
  <si>
    <t>SUFFOLK</t>
  </si>
  <si>
    <t>STAUNTON</t>
  </si>
  <si>
    <t>ROANOKE CITY</t>
  </si>
  <si>
    <t>RICHMOND CITY</t>
  </si>
  <si>
    <t>RADFORD</t>
  </si>
  <si>
    <t>PORTSMOUTH</t>
  </si>
  <si>
    <t>PETERSBURG</t>
  </si>
  <si>
    <t>NORTON</t>
  </si>
  <si>
    <t>NORFOLK</t>
  </si>
  <si>
    <t>NEWPORT NEWS</t>
  </si>
  <si>
    <t>MARTINSVILLE</t>
  </si>
  <si>
    <t>LYNCHBURG</t>
  </si>
  <si>
    <t>HOPEWELL</t>
  </si>
  <si>
    <t>HARRISONBURG</t>
  </si>
  <si>
    <t>HAMPTON</t>
  </si>
  <si>
    <t>GALAX</t>
  </si>
  <si>
    <t>FREDERICKSBURG</t>
  </si>
  <si>
    <t>FALLS CHURCH</t>
  </si>
  <si>
    <t>DANVILLE</t>
  </si>
  <si>
    <t>COVINGTON</t>
  </si>
  <si>
    <t>COLONIAL HEIGHTS</t>
  </si>
  <si>
    <t>CHARLOTTESVILLE</t>
  </si>
  <si>
    <t>BUENA VISTA</t>
  </si>
  <si>
    <t>BRISTOL</t>
  </si>
  <si>
    <t>ALEXANDRIA</t>
  </si>
  <si>
    <t>YORK</t>
  </si>
  <si>
    <t>WYTHE</t>
  </si>
  <si>
    <t>WISE</t>
  </si>
  <si>
    <t>WESTMORELAND</t>
  </si>
  <si>
    <t>WASHINGTON</t>
  </si>
  <si>
    <t>WARREN</t>
  </si>
  <si>
    <t>TAZEWELL</t>
  </si>
  <si>
    <t>SUSSEX</t>
  </si>
  <si>
    <t>SURRY</t>
  </si>
  <si>
    <t>STAFFORD</t>
  </si>
  <si>
    <t>SPOTSYLVANIA</t>
  </si>
  <si>
    <t>SOUTHAMPTON</t>
  </si>
  <si>
    <t>SMYTH</t>
  </si>
  <si>
    <t>SHENANDOAH</t>
  </si>
  <si>
    <t>SCOTT</t>
  </si>
  <si>
    <t>RUSSELL</t>
  </si>
  <si>
    <t>ROCKINGHAM</t>
  </si>
  <si>
    <t>ROCKBRIDGE</t>
  </si>
  <si>
    <t>ROANOKE</t>
  </si>
  <si>
    <t>RICHMOND</t>
  </si>
  <si>
    <t>RAPPAHANNOCK</t>
  </si>
  <si>
    <t>PULASKI</t>
  </si>
  <si>
    <t>PRINCE WILLIAM</t>
  </si>
  <si>
    <t>PRINCE GEORGE</t>
  </si>
  <si>
    <t>PRINCE EDWARD</t>
  </si>
  <si>
    <t>POWHATAN</t>
  </si>
  <si>
    <t>PITTSYLVANIA</t>
  </si>
  <si>
    <t>PATRICK</t>
  </si>
  <si>
    <t>PAGE</t>
  </si>
  <si>
    <t>ORANGE</t>
  </si>
  <si>
    <t>NOTTOWAY</t>
  </si>
  <si>
    <t>NORTHUMBERLAND</t>
  </si>
  <si>
    <t>NORTHAMPTON</t>
  </si>
  <si>
    <t>NEW KENT</t>
  </si>
  <si>
    <t>NELSON</t>
  </si>
  <si>
    <t>MONTGOMERY</t>
  </si>
  <si>
    <t>MIDDLESEX</t>
  </si>
  <si>
    <t>MECKLENBURG</t>
  </si>
  <si>
    <t>MATHEWS</t>
  </si>
  <si>
    <t>MADISON</t>
  </si>
  <si>
    <t>LUNENBURG</t>
  </si>
  <si>
    <t>LOUISA</t>
  </si>
  <si>
    <t>LOUDOUN</t>
  </si>
  <si>
    <t>LEE</t>
  </si>
  <si>
    <t>LANCASTER</t>
  </si>
  <si>
    <t>KING WILLIAM</t>
  </si>
  <si>
    <t>KING QUEEN</t>
  </si>
  <si>
    <t>KING GEORGE</t>
  </si>
  <si>
    <t>JAMES CITY</t>
  </si>
  <si>
    <t>ISLE OF WIGHT</t>
  </si>
  <si>
    <t>HIGHLAND</t>
  </si>
  <si>
    <t>HENRY</t>
  </si>
  <si>
    <t>HENRICO</t>
  </si>
  <si>
    <t>HANOVER</t>
  </si>
  <si>
    <t>HALIFAX</t>
  </si>
  <si>
    <t>GREENSVILLE</t>
  </si>
  <si>
    <t>GREENE</t>
  </si>
  <si>
    <t>GRAYSON</t>
  </si>
  <si>
    <t>GOOCHLAND</t>
  </si>
  <si>
    <t>GLOUCESTER</t>
  </si>
  <si>
    <t>GILES</t>
  </si>
  <si>
    <t>FREDERICK</t>
  </si>
  <si>
    <t>FRANKLIN</t>
  </si>
  <si>
    <t>FLUVANNA</t>
  </si>
  <si>
    <t>FLOYD</t>
  </si>
  <si>
    <t>FAUQUIER</t>
  </si>
  <si>
    <t>FAIRFAX</t>
  </si>
  <si>
    <t>ESSEX</t>
  </si>
  <si>
    <t>DINWIDDIE</t>
  </si>
  <si>
    <t>DICKENSON</t>
  </si>
  <si>
    <t>CUMBERLAND</t>
  </si>
  <si>
    <t>CULPEPER</t>
  </si>
  <si>
    <t>CRAIG</t>
  </si>
  <si>
    <t>CLARKE</t>
  </si>
  <si>
    <t>CHESTERFIELD</t>
  </si>
  <si>
    <t>CHARLOTTE</t>
  </si>
  <si>
    <t>CHARLES CITY</t>
  </si>
  <si>
    <t>CARROLL</t>
  </si>
  <si>
    <t>CAROLINE</t>
  </si>
  <si>
    <t>CAMPBELL</t>
  </si>
  <si>
    <t>BUCKINGHAM</t>
  </si>
  <si>
    <t>BUCHANAN</t>
  </si>
  <si>
    <t>BRUNSWICK</t>
  </si>
  <si>
    <t>BOTETOURT</t>
  </si>
  <si>
    <t>BLAND</t>
  </si>
  <si>
    <t>BEDFORD</t>
  </si>
  <si>
    <t>BATH</t>
  </si>
  <si>
    <t>AUGUSTA</t>
  </si>
  <si>
    <t>ARLINGTON</t>
  </si>
  <si>
    <t>APPOMATTOX</t>
  </si>
  <si>
    <t>AMHERST</t>
  </si>
  <si>
    <t>AMELIA</t>
  </si>
  <si>
    <t>ALLEGHANY</t>
  </si>
  <si>
    <t>ALBEMARLE</t>
  </si>
  <si>
    <t>ACCOMACK</t>
  </si>
  <si>
    <t>Adjusted</t>
  </si>
  <si>
    <t>Unadjusted</t>
  </si>
  <si>
    <t>Div. Num.</t>
  </si>
  <si>
    <t>MARCH 31 ADM</t>
  </si>
  <si>
    <t>Lottery Portion</t>
  </si>
  <si>
    <t>General Fund Portion</t>
  </si>
  <si>
    <t>REMEDIAL</t>
  </si>
  <si>
    <t>ESL</t>
  </si>
  <si>
    <t>SUM SCHOOL</t>
  </si>
  <si>
    <t>TEXTBOOKS</t>
  </si>
  <si>
    <t>TOTAL STATE</t>
  </si>
  <si>
    <t>SHARE OF SOQ</t>
  </si>
  <si>
    <r>
      <t>TOTAL</t>
    </r>
    <r>
      <rPr>
        <b/>
        <sz val="10"/>
        <color indexed="8"/>
        <rFont val="Arial"/>
        <family val="2"/>
      </rPr>
      <t>:  General Fund + Lottery</t>
    </r>
  </si>
  <si>
    <t>Reconciliation Check</t>
  </si>
  <si>
    <t>School Division</t>
  </si>
  <si>
    <t>2012-2014 Comp. Index</t>
  </si>
  <si>
    <t>100% State Share of SOQ Funding Per Pupil*</t>
  </si>
  <si>
    <t>"The aggregate amount of scholarships provided to each student for any single school year by all eligible scholarship foundations from eligible donations shall not exceed the lesser of (i) the actual qualified educational expenses of the student or (ii) 100 percent of the per-pupil amount distributed to the local school division (in which the student resides) as the state's share of the standards of quality costs using the composite index of ability to pay as defined in the general appropriation act."</t>
  </si>
  <si>
    <r>
      <t>*</t>
    </r>
    <r>
      <rPr>
        <b/>
        <u/>
        <sz val="10"/>
        <color indexed="8"/>
        <rFont val="Arial"/>
        <family val="2"/>
      </rPr>
      <t>Note 2</t>
    </r>
    <r>
      <rPr>
        <b/>
        <sz val="10"/>
        <color indexed="8"/>
        <rFont val="Arial"/>
        <family val="2"/>
      </rPr>
      <t xml:space="preserve">:  Section 58.1-439.28 E., </t>
    </r>
    <r>
      <rPr>
        <b/>
        <i/>
        <sz val="10"/>
        <color indexed="8"/>
        <rFont val="Arial"/>
        <family val="2"/>
      </rPr>
      <t>Code of Virginia</t>
    </r>
    <r>
      <rPr>
        <b/>
        <sz val="10"/>
        <color indexed="8"/>
        <rFont val="Arial"/>
        <family val="2"/>
      </rPr>
      <t>, reads:</t>
    </r>
  </si>
  <si>
    <t>EARLY READING</t>
  </si>
  <si>
    <t>INTERVENTION</t>
  </si>
  <si>
    <t>SOL ALGEBRA</t>
  </si>
  <si>
    <t>READINESS</t>
  </si>
  <si>
    <t>Difference from FY 15</t>
  </si>
  <si>
    <t>DIV</t>
  </si>
  <si>
    <t>GF portion of</t>
  </si>
  <si>
    <t>VOCATIONAL</t>
  </si>
  <si>
    <t>GIFTED</t>
  </si>
  <si>
    <t>SPECIAL</t>
  </si>
  <si>
    <t>VRS</t>
  </si>
  <si>
    <t>SOCIAL</t>
  </si>
  <si>
    <t>Lottery portion of</t>
  </si>
  <si>
    <t>NUM</t>
  </si>
  <si>
    <t>DIVISION</t>
  </si>
  <si>
    <t xml:space="preserve">BASIC AID </t>
  </si>
  <si>
    <t>SALES TAX</t>
  </si>
  <si>
    <t>EDUCATION</t>
  </si>
  <si>
    <t>PIR</t>
  </si>
  <si>
    <t>RETIREMENT</t>
  </si>
  <si>
    <t>SECURITY</t>
  </si>
  <si>
    <t>GROUP LIFE</t>
  </si>
  <si>
    <t>State Totals:</t>
  </si>
  <si>
    <t>Education Improvement Scholarships Tax Credits Program - Estimated Program Year 2020-2021 per Student Scholarship Limit Based on 100% of SOQ State Share Funding Per Pupil By Division</t>
  </si>
  <si>
    <t>Estimated Program Year 2020-2021 Scholarship Limit Based on:</t>
  </si>
  <si>
    <t>Program Year 2020-2021 State Share of SOQ Funding*</t>
  </si>
  <si>
    <t>Projected Program Year 2020-2021 ADM*</t>
  </si>
  <si>
    <r>
      <t>*</t>
    </r>
    <r>
      <rPr>
        <b/>
        <u/>
        <sz val="10"/>
        <color indexed="8"/>
        <rFont val="Arial"/>
        <family val="2"/>
      </rPr>
      <t>Note 1</t>
    </r>
    <r>
      <rPr>
        <b/>
        <sz val="10"/>
        <color indexed="8"/>
        <rFont val="Arial"/>
        <family val="2"/>
      </rPr>
      <t>:  Program Year 2020-2021 state share of Standards of Quality (SOQ) funding and Projected Average Daily Membership (ADM) below based on Chapter 1289, 2020 Acts of Assembly, the 2020-2022 Appropriation Act.</t>
    </r>
  </si>
  <si>
    <t xml:space="preserve">*Fiscal Year 2021 State share of SOQ funding below based on Chapter 1289, 2020-2022 Appropriation Act </t>
  </si>
  <si>
    <t>FISCAL 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</si>
</sst>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_(* #,##0_);_(* \(#,##0\);_(* &quot;-&quot;??_);_(@_)"/>
    <numFmt numFmtId="165" formatCode="0.0000_)"/>
    <numFmt numFmtId="166" formatCode="000"/>
  </numFmts>
  <fonts count="16" x14ac:knownFonts="1">
    <font>
      <sz val="11"/>
      <color theme="1"/>
      <name val="Calibri"/>
      <family val="2"/>
      <scheme val="minor"/>
    </font>
    <font>
      <sz val="11"/>
      <color indexed="8"/>
      <name val="Calibri"/>
      <family val="2"/>
    </font>
    <font>
      <sz val="10"/>
      <color indexed="8"/>
      <name val="Arial"/>
      <family val="2"/>
    </font>
    <font>
      <b/>
      <sz val="10"/>
      <color indexed="8"/>
      <name val="Arial"/>
      <family val="2"/>
    </font>
    <font>
      <sz val="10"/>
      <name val="Arial"/>
      <family val="2"/>
    </font>
    <font>
      <b/>
      <sz val="10"/>
      <name val="Arial"/>
      <family val="2"/>
    </font>
    <font>
      <b/>
      <sz val="10"/>
      <color indexed="10"/>
      <name val="Arial"/>
      <family val="2"/>
    </font>
    <font>
      <b/>
      <sz val="14"/>
      <color indexed="8"/>
      <name val="Arial"/>
      <family val="2"/>
    </font>
    <font>
      <sz val="12"/>
      <name val="Arial"/>
      <family val="2"/>
    </font>
    <font>
      <sz val="8"/>
      <name val="Calibri"/>
      <family val="2"/>
    </font>
    <font>
      <sz val="11"/>
      <color indexed="8"/>
      <name val="Calibri"/>
      <family val="2"/>
    </font>
    <font>
      <sz val="10"/>
      <color indexed="10"/>
      <name val="Arial"/>
      <family val="2"/>
    </font>
    <font>
      <b/>
      <u/>
      <sz val="10"/>
      <color indexed="8"/>
      <name val="Arial"/>
      <family val="2"/>
    </font>
    <font>
      <b/>
      <i/>
      <sz val="14"/>
      <color indexed="8"/>
      <name val="Arial"/>
      <family val="2"/>
    </font>
    <font>
      <b/>
      <i/>
      <sz val="10"/>
      <color indexed="8"/>
      <name val="Arial"/>
      <family val="2"/>
    </font>
    <font>
      <sz val="11"/>
      <color theme="1"/>
      <name val="Calibri"/>
      <family val="2"/>
      <scheme val="minor"/>
    </font>
  </fonts>
  <fills count="11">
    <fill>
      <patternFill patternType="none"/>
    </fill>
    <fill>
      <patternFill patternType="gray125"/>
    </fill>
    <fill>
      <patternFill patternType="solid">
        <fgColor indexed="55"/>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9" fontId="8" fillId="0" borderId="0" applyFont="0" applyFill="0" applyBorder="0" applyAlignment="0" applyProtection="0"/>
    <xf numFmtId="9" fontId="15" fillId="0" borderId="0" applyFont="0" applyFill="0" applyBorder="0" applyAlignment="0" applyProtection="0"/>
  </cellStyleXfs>
  <cellXfs count="85">
    <xf numFmtId="0" fontId="0" fillId="0" borderId="0" xfId="0"/>
    <xf numFmtId="0" fontId="2" fillId="0" borderId="0" xfId="0" applyFont="1"/>
    <xf numFmtId="0" fontId="2" fillId="0" borderId="0" xfId="0" applyFont="1" applyFill="1"/>
    <xf numFmtId="0" fontId="2" fillId="0" borderId="0" xfId="0" applyFont="1" applyAlignment="1"/>
    <xf numFmtId="37" fontId="4" fillId="0" borderId="1" xfId="0" applyNumberFormat="1" applyFont="1" applyBorder="1" applyAlignment="1" applyProtection="1">
      <alignment wrapText="1"/>
    </xf>
    <xf numFmtId="0" fontId="4" fillId="0" borderId="1" xfId="0" applyFont="1" applyBorder="1" applyAlignment="1" applyProtection="1">
      <alignment wrapText="1"/>
    </xf>
    <xf numFmtId="166" fontId="4" fillId="0" borderId="2" xfId="0" applyNumberFormat="1" applyFont="1" applyBorder="1" applyAlignment="1" applyProtection="1">
      <alignment horizontal="center" wrapText="1"/>
    </xf>
    <xf numFmtId="37" fontId="4" fillId="0" borderId="3" xfId="0" applyNumberFormat="1" applyFont="1" applyBorder="1" applyAlignment="1" applyProtection="1">
      <alignment wrapText="1"/>
    </xf>
    <xf numFmtId="0" fontId="4" fillId="0" borderId="3" xfId="0" applyFont="1" applyBorder="1" applyAlignment="1" applyProtection="1">
      <alignment wrapText="1"/>
    </xf>
    <xf numFmtId="166" fontId="4" fillId="0" borderId="4" xfId="0" applyNumberFormat="1" applyFont="1" applyBorder="1" applyAlignment="1" applyProtection="1">
      <alignment horizontal="center" wrapText="1"/>
    </xf>
    <xf numFmtId="37" fontId="4" fillId="0" borderId="5" xfId="0" applyNumberFormat="1" applyFont="1" applyBorder="1" applyAlignment="1" applyProtection="1">
      <alignment wrapText="1"/>
    </xf>
    <xf numFmtId="0" fontId="4" fillId="0" borderId="5" xfId="0" applyFont="1" applyBorder="1" applyAlignment="1" applyProtection="1">
      <alignment wrapText="1"/>
    </xf>
    <xf numFmtId="166" fontId="4" fillId="0" borderId="6" xfId="0" applyNumberFormat="1" applyFont="1" applyBorder="1" applyAlignment="1" applyProtection="1">
      <alignment horizontal="center" wrapText="1"/>
    </xf>
    <xf numFmtId="0" fontId="2" fillId="0" borderId="0" xfId="0" applyFont="1" applyAlignment="1">
      <alignment horizontal="right"/>
    </xf>
    <xf numFmtId="165" fontId="4" fillId="0" borderId="3" xfId="0" applyNumberFormat="1" applyFont="1" applyFill="1" applyBorder="1" applyAlignment="1" applyProtection="1">
      <alignment wrapText="1"/>
    </xf>
    <xf numFmtId="165" fontId="4" fillId="0" borderId="5" xfId="0" applyNumberFormat="1" applyFont="1" applyFill="1" applyBorder="1" applyAlignment="1" applyProtection="1">
      <alignment wrapText="1"/>
    </xf>
    <xf numFmtId="165" fontId="4" fillId="0" borderId="1" xfId="0" applyNumberFormat="1" applyFont="1" applyFill="1" applyBorder="1" applyAlignment="1" applyProtection="1">
      <alignment wrapText="1"/>
    </xf>
    <xf numFmtId="0" fontId="2" fillId="2" borderId="0" xfId="0" applyFont="1" applyFill="1"/>
    <xf numFmtId="3" fontId="4" fillId="0" borderId="0" xfId="0" applyNumberFormat="1" applyFont="1" applyAlignment="1"/>
    <xf numFmtId="3" fontId="2" fillId="0" borderId="0" xfId="0" applyNumberFormat="1" applyFont="1" applyAlignment="1"/>
    <xf numFmtId="166" fontId="2" fillId="0" borderId="0" xfId="0" applyNumberFormat="1" applyFont="1" applyAlignment="1"/>
    <xf numFmtId="166" fontId="5" fillId="0" borderId="0" xfId="0" applyNumberFormat="1" applyFont="1" applyAlignment="1"/>
    <xf numFmtId="0" fontId="5" fillId="0" borderId="0" xfId="0" applyFont="1" applyAlignment="1"/>
    <xf numFmtId="3" fontId="5" fillId="0" borderId="0" xfId="0" applyNumberFormat="1" applyFont="1" applyAlignment="1"/>
    <xf numFmtId="0" fontId="6" fillId="0" borderId="7" xfId="0" applyFont="1" applyBorder="1" applyAlignment="1" applyProtection="1">
      <alignment horizontal="center"/>
    </xf>
    <xf numFmtId="0" fontId="11" fillId="2" borderId="0" xfId="0" applyFont="1" applyFill="1"/>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3" fontId="2" fillId="0" borderId="0" xfId="0" applyNumberFormat="1" applyFont="1"/>
    <xf numFmtId="0" fontId="5" fillId="4" borderId="7" xfId="0" applyFont="1" applyFill="1" applyBorder="1" applyAlignment="1" applyProtection="1">
      <alignment horizontal="center"/>
    </xf>
    <xf numFmtId="0" fontId="5" fillId="4" borderId="9" xfId="0" applyFont="1" applyFill="1" applyBorder="1" applyAlignment="1" applyProtection="1">
      <alignment horizontal="center"/>
    </xf>
    <xf numFmtId="0" fontId="3" fillId="3" borderId="3" xfId="0" applyFont="1" applyFill="1" applyBorder="1"/>
    <xf numFmtId="44" fontId="3" fillId="3" borderId="3" xfId="3" applyFont="1" applyFill="1" applyBorder="1"/>
    <xf numFmtId="164" fontId="3" fillId="0" borderId="0" xfId="0" applyNumberFormat="1" applyFont="1"/>
    <xf numFmtId="0" fontId="3" fillId="0" borderId="0" xfId="0" applyFont="1"/>
    <xf numFmtId="0" fontId="5" fillId="3" borderId="13" xfId="0" applyFont="1" applyFill="1" applyBorder="1" applyAlignment="1" applyProtection="1">
      <alignment horizontal="center" wrapText="1"/>
    </xf>
    <xf numFmtId="0" fontId="5" fillId="5" borderId="14" xfId="0" applyFont="1" applyFill="1" applyBorder="1" applyAlignment="1" applyProtection="1">
      <alignment horizontal="center" wrapText="1"/>
    </xf>
    <xf numFmtId="0" fontId="5" fillId="5" borderId="0" xfId="0" applyFont="1" applyFill="1" applyBorder="1" applyAlignment="1" applyProtection="1">
      <alignment horizontal="center"/>
    </xf>
    <xf numFmtId="0" fontId="5" fillId="5" borderId="13" xfId="0" applyFont="1" applyFill="1" applyBorder="1" applyAlignment="1" applyProtection="1">
      <alignment horizontal="center" wrapText="1"/>
    </xf>
    <xf numFmtId="0" fontId="2" fillId="0" borderId="0" xfId="0" applyFont="1" applyAlignment="1">
      <alignment horizontal="center" vertical="center"/>
    </xf>
    <xf numFmtId="0" fontId="5" fillId="3" borderId="15" xfId="0" applyFont="1" applyFill="1" applyBorder="1" applyAlignment="1" applyProtection="1">
      <alignment horizontal="center" wrapText="1"/>
    </xf>
    <xf numFmtId="0" fontId="2" fillId="6" borderId="0" xfId="0" applyFont="1" applyFill="1"/>
    <xf numFmtId="0" fontId="5" fillId="6" borderId="0" xfId="0" applyFont="1" applyFill="1" applyBorder="1" applyAlignment="1" applyProtection="1">
      <alignment horizontal="right" wrapText="1"/>
    </xf>
    <xf numFmtId="0" fontId="5" fillId="6" borderId="16" xfId="0" applyFont="1" applyFill="1" applyBorder="1" applyAlignment="1" applyProtection="1">
      <alignment horizontal="right"/>
    </xf>
    <xf numFmtId="0" fontId="5" fillId="6" borderId="17" xfId="0" applyFont="1" applyFill="1" applyBorder="1" applyAlignment="1" applyProtection="1">
      <alignment horizontal="right"/>
    </xf>
    <xf numFmtId="0" fontId="3" fillId="6" borderId="0" xfId="0" applyFont="1" applyFill="1" applyAlignment="1">
      <alignment horizontal="center" wrapText="1"/>
    </xf>
    <xf numFmtId="0" fontId="3" fillId="6" borderId="0" xfId="0" applyFont="1" applyFill="1"/>
    <xf numFmtId="0" fontId="6" fillId="6" borderId="0" xfId="0" applyFont="1" applyFill="1" applyBorder="1" applyAlignment="1" applyProtection="1">
      <alignment horizontal="center" wrapText="1"/>
    </xf>
    <xf numFmtId="0" fontId="2" fillId="7" borderId="0" xfId="0" applyFont="1" applyFill="1"/>
    <xf numFmtId="0" fontId="2" fillId="7" borderId="0" xfId="0" applyFont="1" applyFill="1" applyAlignment="1">
      <alignment horizontal="center" vertical="center"/>
    </xf>
    <xf numFmtId="0" fontId="2" fillId="7" borderId="0" xfId="0" applyFont="1" applyFill="1" applyAlignment="1">
      <alignment horizontal="right"/>
    </xf>
    <xf numFmtId="0" fontId="2" fillId="7" borderId="0" xfId="0" applyFont="1" applyFill="1" applyAlignment="1"/>
    <xf numFmtId="164" fontId="2" fillId="7" borderId="0" xfId="0" applyNumberFormat="1" applyFont="1" applyFill="1"/>
    <xf numFmtId="0" fontId="3" fillId="7" borderId="0" xfId="0" applyFont="1" applyFill="1"/>
    <xf numFmtId="43" fontId="2" fillId="7" borderId="0" xfId="0" applyNumberFormat="1" applyFont="1" applyFill="1"/>
    <xf numFmtId="5" fontId="2" fillId="0" borderId="0" xfId="0" applyNumberFormat="1" applyFont="1" applyAlignment="1"/>
    <xf numFmtId="166" fontId="3" fillId="0" borderId="0" xfId="0" applyNumberFormat="1" applyFont="1" applyAlignment="1">
      <alignment horizontal="center"/>
    </xf>
    <xf numFmtId="0" fontId="6" fillId="10" borderId="7" xfId="0" applyFont="1" applyFill="1" applyBorder="1" applyAlignment="1" applyProtection="1">
      <alignment horizontal="center"/>
    </xf>
    <xf numFmtId="3" fontId="4" fillId="0" borderId="0" xfId="0" applyNumberFormat="1" applyFont="1" applyFill="1" applyAlignment="1"/>
    <xf numFmtId="5" fontId="2" fillId="7" borderId="0" xfId="0" applyNumberFormat="1" applyFont="1" applyFill="1" applyAlignment="1"/>
    <xf numFmtId="0" fontId="2" fillId="7" borderId="0" xfId="0" applyFont="1" applyFill="1" applyAlignment="1">
      <alignment horizontal="right" wrapText="1"/>
    </xf>
    <xf numFmtId="3" fontId="2" fillId="0" borderId="0" xfId="0" applyNumberFormat="1" applyFont="1" applyFill="1"/>
    <xf numFmtId="3" fontId="2" fillId="0" borderId="0" xfId="0" applyNumberFormat="1" applyFont="1" applyFill="1" applyAlignment="1"/>
    <xf numFmtId="164" fontId="4" fillId="0" borderId="3" xfId="1" applyNumberFormat="1" applyFont="1" applyFill="1" applyBorder="1" applyAlignment="1" applyProtection="1">
      <alignment wrapText="1"/>
    </xf>
    <xf numFmtId="38" fontId="2" fillId="0" borderId="3" xfId="1" applyNumberFormat="1" applyFont="1" applyFill="1" applyBorder="1" applyAlignment="1"/>
    <xf numFmtId="5" fontId="3" fillId="0" borderId="10" xfId="3" applyNumberFormat="1" applyFont="1" applyFill="1" applyBorder="1" applyAlignment="1"/>
    <xf numFmtId="5" fontId="3" fillId="0" borderId="11" xfId="3" applyNumberFormat="1" applyFont="1" applyFill="1" applyBorder="1" applyAlignment="1"/>
    <xf numFmtId="38" fontId="2" fillId="0" borderId="9" xfId="1" applyNumberFormat="1" applyFont="1" applyFill="1" applyBorder="1" applyAlignment="1"/>
    <xf numFmtId="38" fontId="2" fillId="0" borderId="8" xfId="1" applyNumberFormat="1" applyFont="1" applyFill="1" applyBorder="1" applyAlignment="1"/>
    <xf numFmtId="164" fontId="4" fillId="0" borderId="1" xfId="1" applyNumberFormat="1" applyFont="1" applyFill="1" applyBorder="1" applyAlignment="1" applyProtection="1">
      <alignment wrapText="1"/>
    </xf>
    <xf numFmtId="38" fontId="2" fillId="0" borderId="1" xfId="1" applyNumberFormat="1" applyFont="1" applyFill="1" applyBorder="1" applyAlignment="1"/>
    <xf numFmtId="5" fontId="3" fillId="0" borderId="12" xfId="3" applyNumberFormat="1" applyFont="1" applyFill="1" applyBorder="1" applyAlignment="1"/>
    <xf numFmtId="10" fontId="2" fillId="0" borderId="0" xfId="8" applyNumberFormat="1" applyFont="1" applyAlignment="1"/>
    <xf numFmtId="0" fontId="7" fillId="8" borderId="18"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3" fillId="6" borderId="0" xfId="0" applyFont="1" applyFill="1" applyAlignment="1">
      <alignment horizontal="left" vertical="center" wrapText="1"/>
    </xf>
    <xf numFmtId="0" fontId="13" fillId="5" borderId="18" xfId="0" applyFont="1" applyFill="1" applyBorder="1" applyAlignment="1">
      <alignment horizontal="center"/>
    </xf>
    <xf numFmtId="0" fontId="13" fillId="5" borderId="19" xfId="0" applyFont="1" applyFill="1" applyBorder="1" applyAlignment="1">
      <alignment horizontal="center"/>
    </xf>
    <xf numFmtId="0" fontId="13" fillId="5" borderId="20" xfId="0" applyFont="1" applyFill="1" applyBorder="1" applyAlignment="1">
      <alignment horizontal="center"/>
    </xf>
    <xf numFmtId="0" fontId="3" fillId="8" borderId="3" xfId="0" applyFont="1" applyFill="1" applyBorder="1" applyAlignment="1">
      <alignment horizontal="center"/>
    </xf>
    <xf numFmtId="0" fontId="3" fillId="9" borderId="3" xfId="0" applyFont="1" applyFill="1" applyBorder="1" applyAlignment="1">
      <alignment horizontal="center"/>
    </xf>
    <xf numFmtId="0" fontId="12" fillId="4" borderId="3" xfId="0" applyFont="1" applyFill="1" applyBorder="1" applyAlignment="1">
      <alignment horizontal="center"/>
    </xf>
    <xf numFmtId="0" fontId="3" fillId="4" borderId="3" xfId="0" applyFont="1" applyFill="1" applyBorder="1" applyAlignment="1">
      <alignment horizontal="center"/>
    </xf>
  </cellXfs>
  <cellStyles count="9">
    <cellStyle name="Comma" xfId="1" builtinId="3"/>
    <cellStyle name="Comma 2" xfId="2"/>
    <cellStyle name="Currency" xfId="3" builtinId="4"/>
    <cellStyle name="Currency 2" xfId="4"/>
    <cellStyle name="Normal" xfId="0" builtinId="0"/>
    <cellStyle name="Normal 2" xfId="5"/>
    <cellStyle name="Normal 2 2" xfId="6"/>
    <cellStyle name="Percent" xfId="8"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RECT%20AID\2012-2014%20Budget\Entitlement%20Sheets\Governor's%20Budget%20Dec%202011\ASRFIN10-scr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e_data\ASRFIN\FY2004\ASRFIN132_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RECT%20AID/2020-2022%20Budget/$%20Direct%20Aid%20Budget%20Spreadsheet/GA%20Reconvened%20Session%20Budget%20April%202020/GA%20Reconvened%20Session%20Budget%20-%20April%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Contact Information"/>
      <sheetName val="State Funds Worksheet"/>
      <sheetName val="Federal Funds Worksheet"/>
      <sheetName val="Other Payments Worksheet"/>
      <sheetName val="Other State Carry-Fwd Wksheet"/>
      <sheetName val="Other Funds Worksheet"/>
      <sheetName val="Elementary 61100"/>
      <sheetName val="Secondary 61100"/>
      <sheetName val="Elementary 61210"/>
      <sheetName val="Secondary 61210"/>
      <sheetName val="Elementary 61220"/>
      <sheetName val="Secondary 61220"/>
      <sheetName val="Elementary 61230"/>
      <sheetName val="Secondary 61230"/>
      <sheetName val="Elementary 61310"/>
      <sheetName val="Secondary 61310"/>
      <sheetName val="Elementary 61320"/>
      <sheetName val="Secondary 61320"/>
      <sheetName val="Elementary 61410"/>
      <sheetName val="Secondary 61410"/>
      <sheetName val="District 62100"/>
      <sheetName val="District 62200"/>
      <sheetName val="District 63000"/>
      <sheetName val="District 64000"/>
      <sheetName val="District 65000"/>
      <sheetName val="District 66000"/>
      <sheetName val="District 67000"/>
      <sheetName val="District 68000"/>
      <sheetName val="District 69000"/>
      <sheetName val="Recapitulation"/>
      <sheetName val="Elementary FTE Positions"/>
      <sheetName val="Secondary FTE Positions"/>
      <sheetName val="District FTE Positions"/>
      <sheetName val="Supplemental Schedules A &amp; B"/>
      <sheetName val="School Nurse Schedule C"/>
      <sheetName val="Health Care Schedule D"/>
      <sheetName val="Revenues"/>
      <sheetName val="Req. Local Effort Schedule E"/>
      <sheetName val="District 61310"/>
      <sheetName val="District 61100"/>
      <sheetName val="Req Local Match Schedule E.2"/>
      <sheetName val="Table 15 - Sched K"/>
      <sheetName val="Capital Expenses - Sched. G"/>
      <sheetName val="Textbook Survey - Schedule H"/>
      <sheetName val="Salary Survey - Schedule I"/>
      <sheetName val="Breakout Tech. FTEs - Sched J"/>
      <sheetName val="ARRA Exp. - Sched L"/>
      <sheetName val="Final Check Worksheet"/>
      <sheetName val="sheetmap"/>
      <sheetName val="prev_yr_data"/>
    </sheetNames>
    <sheetDataSet>
      <sheetData sheetId="0" refreshError="1"/>
      <sheetData sheetId="1">
        <row r="5">
          <cell r="B5" t="str">
            <v>ACCOMACK</v>
          </cell>
          <cell r="F5">
            <v>1</v>
          </cell>
        </row>
      </sheetData>
      <sheetData sheetId="2" refreshError="1"/>
      <sheetData sheetId="3" refreshError="1"/>
      <sheetData sheetId="4" refreshError="1"/>
      <sheetData sheetId="5" refreshError="1"/>
      <sheetData sheetId="6" refreshError="1"/>
      <sheetData sheetId="7">
        <row r="49">
          <cell r="H49">
            <v>0</v>
          </cell>
        </row>
      </sheetData>
      <sheetData sheetId="8">
        <row r="49">
          <cell r="H49">
            <v>0</v>
          </cell>
        </row>
      </sheetData>
      <sheetData sheetId="9">
        <row r="50">
          <cell r="H50">
            <v>0</v>
          </cell>
        </row>
      </sheetData>
      <sheetData sheetId="10">
        <row r="50">
          <cell r="H50">
            <v>0</v>
          </cell>
        </row>
      </sheetData>
      <sheetData sheetId="11">
        <row r="47">
          <cell r="H47">
            <v>0</v>
          </cell>
        </row>
      </sheetData>
      <sheetData sheetId="12">
        <row r="47">
          <cell r="H47">
            <v>0</v>
          </cell>
        </row>
      </sheetData>
      <sheetData sheetId="13">
        <row r="48">
          <cell r="H48">
            <v>0</v>
          </cell>
        </row>
      </sheetData>
      <sheetData sheetId="14">
        <row r="48">
          <cell r="H48">
            <v>0</v>
          </cell>
        </row>
      </sheetData>
      <sheetData sheetId="15">
        <row r="47">
          <cell r="H47">
            <v>0</v>
          </cell>
        </row>
      </sheetData>
      <sheetData sheetId="16">
        <row r="47">
          <cell r="H47">
            <v>0</v>
          </cell>
        </row>
      </sheetData>
      <sheetData sheetId="17">
        <row r="50">
          <cell r="H50">
            <v>0</v>
          </cell>
        </row>
      </sheetData>
      <sheetData sheetId="18">
        <row r="50">
          <cell r="H50">
            <v>0</v>
          </cell>
        </row>
      </sheetData>
      <sheetData sheetId="19">
        <row r="46">
          <cell r="H46">
            <v>0</v>
          </cell>
        </row>
      </sheetData>
      <sheetData sheetId="20">
        <row r="46">
          <cell r="H46">
            <v>0</v>
          </cell>
        </row>
      </sheetData>
      <sheetData sheetId="21">
        <row r="48">
          <cell r="K48">
            <v>0</v>
          </cell>
        </row>
      </sheetData>
      <sheetData sheetId="22">
        <row r="45">
          <cell r="G45">
            <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9">
          <cell r="F9">
            <v>2004979</v>
          </cell>
        </row>
        <row r="74">
          <cell r="F74">
            <v>20765.7</v>
          </cell>
        </row>
        <row r="147">
          <cell r="F147">
            <v>935706.86</v>
          </cell>
        </row>
        <row r="150">
          <cell r="F150">
            <v>28979.18</v>
          </cell>
        </row>
        <row r="168">
          <cell r="F168">
            <v>26204.2</v>
          </cell>
        </row>
        <row r="234">
          <cell r="F234">
            <v>0</v>
          </cell>
        </row>
      </sheetData>
      <sheetData sheetId="38" refreshError="1"/>
      <sheetData sheetId="39">
        <row r="47">
          <cell r="G47">
            <v>0</v>
          </cell>
        </row>
      </sheetData>
      <sheetData sheetId="40">
        <row r="50">
          <cell r="G50">
            <v>0</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Contact Information"/>
      <sheetName val="Revenues"/>
      <sheetName val="State Funds Worksheet"/>
      <sheetName val="Federal Funds Worksheet"/>
      <sheetName val="Other Payments Worksheet"/>
      <sheetName val="Other State Carry-Fwd Wksheet"/>
      <sheetName val="Elementary 61100"/>
      <sheetName val="Secondary 61100"/>
      <sheetName val="District 61100"/>
      <sheetName val="Elementary 61210"/>
      <sheetName val="Secondary 61210"/>
      <sheetName val="Elementary 61220"/>
      <sheetName val="Secondary 61220"/>
      <sheetName val="Elementary 61230"/>
      <sheetName val="Secondary 61230"/>
      <sheetName val="Elementary 61310"/>
      <sheetName val="Secondary 61310"/>
      <sheetName val="District 61310"/>
      <sheetName val="Elementary 61320"/>
      <sheetName val="Secondary 61320"/>
      <sheetName val="Elementary 61410"/>
      <sheetName val="Secondary 61410"/>
      <sheetName val="District 62100"/>
      <sheetName val="District 62200"/>
      <sheetName val="District 63000"/>
      <sheetName val="District 64000"/>
      <sheetName val="District 65000"/>
      <sheetName val="District 66000"/>
      <sheetName val="District 67000"/>
      <sheetName val="District 68000"/>
      <sheetName val="District 69000"/>
      <sheetName val="Recapitulation"/>
      <sheetName val="Elementary FTE Positions"/>
      <sheetName val="Secondary FTE Positions"/>
      <sheetName val="District FTE Positions"/>
      <sheetName val="Supplemental Schedules A &amp; B"/>
      <sheetName val="School Nurse Schedule C"/>
      <sheetName val="Health Care Schedule D"/>
      <sheetName val="Req. Local Effort Schedule E"/>
      <sheetName val="Capital Expenses - Sched. G"/>
      <sheetName val="Textbook Survey - Schedule H"/>
      <sheetName val="Salary Survey - Schedule I"/>
      <sheetName val="Breakout Tech. FTEs - Sched J"/>
      <sheetName val="Final Check-Generate Text File"/>
      <sheetName val="Exp_Po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sheetData sheetId="30" refreshError="1"/>
      <sheetData sheetId="31"/>
      <sheetData sheetId="32" refreshError="1">
        <row r="18">
          <cell r="F18">
            <v>0</v>
          </cell>
        </row>
      </sheetData>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VARIABLES"/>
      <sheetName val="SALARY DATA"/>
      <sheetName val="COCA DATA"/>
      <sheetName val="FISCAL AGENTS"/>
      <sheetName val="PPA"/>
      <sheetName val="FM"/>
      <sheetName val="COMP INDEX"/>
      <sheetName val="ADM"/>
      <sheetName val="FREE LUNCH"/>
      <sheetName val="SOQ CALCS"/>
      <sheetName val="BENEFITS"/>
      <sheetName val="COMP SUPP"/>
      <sheetName val="CS Queries"/>
      <sheetName val="REMEDIAL SUMMER SCHOOL"/>
      <sheetName val="SCHOOL CONSTRUCTION"/>
      <sheetName val="GOVS SCHOOL"/>
      <sheetName val="NO LOSS"/>
      <sheetName val="Addl Assistance w VRS, Infl, PK"/>
      <sheetName val="Project Graduation"/>
      <sheetName val="Math, Reading Specialists"/>
      <sheetName val="Early Reading Specialists"/>
      <sheetName val="BONUS PYMT"/>
      <sheetName val="SCHOOL MEALS EXPANSION"/>
      <sheetName val="Early Childhood ED4"/>
      <sheetName val="VPSA TECHNOLOGY"/>
      <sheetName val="ADULT ED"/>
      <sheetName val="VIRTUAL VA"/>
      <sheetName val="INDIAN CHILDREN"/>
      <sheetName val="SCHOOL LUNCH"/>
      <sheetName val="SOP"/>
      <sheetName val="HOMEBOUND"/>
      <sheetName val="SPEC ED JAILS"/>
      <sheetName val="LOTTERY"/>
      <sheetName val="Games of Skill"/>
      <sheetName val="FOSTER CARE"/>
      <sheetName val="ENROLLMENT LOSS"/>
      <sheetName val="AT RISK"/>
      <sheetName val="VPI"/>
      <sheetName val="VPI +"/>
      <sheetName val="EARLY READING"/>
      <sheetName val="MENTOR TEACHER"/>
      <sheetName val="K-3 PRIMARY CLASS SIZE"/>
      <sheetName val="SCHOOL BREAKFAST"/>
      <sheetName val="ALGEBRA READINESS"/>
      <sheetName val="ALTERNATIVE ED"/>
      <sheetName val="ISAEP"/>
      <sheetName val="TUITION"/>
      <sheetName val="VOCATIONAL ED - CAT"/>
      <sheetName val="SUPPLEMENTAL BASIC AID"/>
      <sheetName val="ESL"/>
      <sheetName val="EFAL"/>
      <sheetName val="DISTRIBUTION SUMMARY"/>
      <sheetName val="BASE COMPARISON"/>
      <sheetName val="Increment Tracking Link"/>
      <sheetName val="Fund Code Appropriations"/>
      <sheetName val="Appropriation Act"/>
      <sheetName val="Required Local Effort"/>
      <sheetName val="Final Access Data"/>
      <sheetName val="SOQ Queries"/>
      <sheetName val="Manual AutoQuery Check"/>
      <sheetName val="LINK CHECK"/>
      <sheetName val="Sheet1"/>
    </sheetNames>
    <sheetDataSet>
      <sheetData sheetId="0"/>
      <sheetData sheetId="1"/>
      <sheetData sheetId="2"/>
      <sheetData sheetId="3"/>
      <sheetData sheetId="4"/>
      <sheetData sheetId="5"/>
      <sheetData sheetId="6"/>
      <sheetData sheetId="7">
        <row r="10">
          <cell r="A10">
            <v>1</v>
          </cell>
          <cell r="B10" t="str">
            <v>ACCOMACK</v>
          </cell>
          <cell r="C10">
            <v>4793.6499999999996</v>
          </cell>
          <cell r="D10">
            <v>4793.6499999999996</v>
          </cell>
          <cell r="F10">
            <v>4945.25</v>
          </cell>
          <cell r="G10">
            <v>4945.25</v>
          </cell>
        </row>
        <row r="11">
          <cell r="A11">
            <v>2</v>
          </cell>
          <cell r="B11" t="str">
            <v>ALBEMARLE</v>
          </cell>
          <cell r="C11">
            <v>13709.45</v>
          </cell>
          <cell r="D11">
            <v>13709.45</v>
          </cell>
          <cell r="F11">
            <v>14226.55</v>
          </cell>
          <cell r="G11">
            <v>14226.55</v>
          </cell>
        </row>
        <row r="12">
          <cell r="A12">
            <v>3</v>
          </cell>
          <cell r="B12" t="str">
            <v>ALLEGHANY</v>
          </cell>
          <cell r="C12">
            <v>1816.5</v>
          </cell>
          <cell r="D12">
            <v>1816.5</v>
          </cell>
          <cell r="F12">
            <v>1789.85</v>
          </cell>
          <cell r="G12">
            <v>1789.85</v>
          </cell>
        </row>
        <row r="13">
          <cell r="A13">
            <v>4</v>
          </cell>
          <cell r="B13" t="str">
            <v>AMELIA</v>
          </cell>
          <cell r="C13">
            <v>1656.7</v>
          </cell>
          <cell r="D13">
            <v>1656.7</v>
          </cell>
          <cell r="F13">
            <v>1615.95</v>
          </cell>
          <cell r="G13">
            <v>1615.95</v>
          </cell>
        </row>
        <row r="14">
          <cell r="A14">
            <v>5</v>
          </cell>
          <cell r="B14" t="str">
            <v>AMHERST</v>
          </cell>
          <cell r="C14">
            <v>3952.65</v>
          </cell>
          <cell r="D14">
            <v>3952.65</v>
          </cell>
          <cell r="F14">
            <v>3992.55</v>
          </cell>
          <cell r="G14">
            <v>3992.55</v>
          </cell>
        </row>
        <row r="15">
          <cell r="A15">
            <v>6</v>
          </cell>
          <cell r="B15" t="str">
            <v>APPOMATTOX</v>
          </cell>
          <cell r="C15">
            <v>2097.1999999999998</v>
          </cell>
          <cell r="D15">
            <v>2097.1999999999998</v>
          </cell>
          <cell r="F15">
            <v>2215.1999999999998</v>
          </cell>
          <cell r="G15">
            <v>2215.1999999999998</v>
          </cell>
        </row>
        <row r="16">
          <cell r="A16">
            <v>7</v>
          </cell>
          <cell r="B16" t="str">
            <v>ARLINGTON</v>
          </cell>
          <cell r="C16">
            <v>27767.7</v>
          </cell>
          <cell r="D16">
            <v>27767.7</v>
          </cell>
          <cell r="F16">
            <v>26962.25</v>
          </cell>
          <cell r="G16">
            <v>26962.25</v>
          </cell>
        </row>
        <row r="17">
          <cell r="A17">
            <v>8</v>
          </cell>
          <cell r="B17" t="str">
            <v>AUGUSTA</v>
          </cell>
          <cell r="C17">
            <v>9903.5</v>
          </cell>
          <cell r="D17">
            <v>9903.5</v>
          </cell>
          <cell r="F17">
            <v>9843</v>
          </cell>
          <cell r="G17">
            <v>9843</v>
          </cell>
        </row>
        <row r="18">
          <cell r="A18">
            <v>9</v>
          </cell>
          <cell r="B18" t="str">
            <v>BATH</v>
          </cell>
          <cell r="C18">
            <v>497.8</v>
          </cell>
          <cell r="D18">
            <v>497.8</v>
          </cell>
          <cell r="F18">
            <v>483.6</v>
          </cell>
          <cell r="G18">
            <v>483.6</v>
          </cell>
        </row>
        <row r="19">
          <cell r="A19">
            <v>10</v>
          </cell>
          <cell r="B19" t="str">
            <v>BEDFORD</v>
          </cell>
          <cell r="C19">
            <v>9275.35</v>
          </cell>
          <cell r="D19">
            <v>9275.35</v>
          </cell>
          <cell r="F19">
            <v>9243.0499999999993</v>
          </cell>
          <cell r="G19">
            <v>9243.0499999999993</v>
          </cell>
        </row>
        <row r="20">
          <cell r="A20">
            <v>11</v>
          </cell>
          <cell r="B20" t="str">
            <v>BLAND</v>
          </cell>
          <cell r="C20">
            <v>720.35</v>
          </cell>
          <cell r="D20">
            <v>720.35</v>
          </cell>
          <cell r="F20">
            <v>645.20000000000005</v>
          </cell>
          <cell r="G20">
            <v>645.20000000000005</v>
          </cell>
        </row>
        <row r="21">
          <cell r="A21">
            <v>12</v>
          </cell>
          <cell r="B21" t="str">
            <v>BOTETOURT</v>
          </cell>
          <cell r="C21">
            <v>4529.45</v>
          </cell>
          <cell r="D21">
            <v>4529.45</v>
          </cell>
          <cell r="F21">
            <v>4534.45</v>
          </cell>
          <cell r="G21">
            <v>4534.45</v>
          </cell>
        </row>
        <row r="22">
          <cell r="A22">
            <v>13</v>
          </cell>
          <cell r="B22" t="str">
            <v>BRUNSWICK</v>
          </cell>
          <cell r="C22">
            <v>1461.8</v>
          </cell>
          <cell r="D22">
            <v>1461.8</v>
          </cell>
          <cell r="F22">
            <v>1418.9</v>
          </cell>
          <cell r="G22">
            <v>1418.9</v>
          </cell>
        </row>
        <row r="23">
          <cell r="A23">
            <v>14</v>
          </cell>
          <cell r="B23" t="str">
            <v>BUCHANAN</v>
          </cell>
          <cell r="C23">
            <v>2480.8000000000002</v>
          </cell>
          <cell r="D23">
            <v>2480.8000000000002</v>
          </cell>
          <cell r="F23">
            <v>2414.1</v>
          </cell>
          <cell r="G23">
            <v>2414.1</v>
          </cell>
        </row>
        <row r="24">
          <cell r="A24">
            <v>15</v>
          </cell>
          <cell r="B24" t="str">
            <v>BUCKINGHAM</v>
          </cell>
          <cell r="C24">
            <v>2053.85</v>
          </cell>
          <cell r="D24">
            <v>2053.85</v>
          </cell>
          <cell r="F24">
            <v>1975.45</v>
          </cell>
          <cell r="G24">
            <v>1975.45</v>
          </cell>
        </row>
        <row r="25">
          <cell r="A25">
            <v>16</v>
          </cell>
          <cell r="B25" t="str">
            <v>CAMPBELL</v>
          </cell>
          <cell r="C25">
            <v>7593.1</v>
          </cell>
          <cell r="D25">
            <v>7593.1</v>
          </cell>
          <cell r="F25">
            <v>7565.45</v>
          </cell>
          <cell r="G25">
            <v>7565.45</v>
          </cell>
        </row>
        <row r="26">
          <cell r="A26">
            <v>17</v>
          </cell>
          <cell r="B26" t="str">
            <v>CAROLINE</v>
          </cell>
          <cell r="C26">
            <v>4001.2</v>
          </cell>
          <cell r="D26">
            <v>4001.2</v>
          </cell>
          <cell r="F26">
            <v>4114.5</v>
          </cell>
          <cell r="G26">
            <v>4114.5</v>
          </cell>
        </row>
        <row r="27">
          <cell r="A27">
            <v>18</v>
          </cell>
          <cell r="B27" t="str">
            <v>CARROLL</v>
          </cell>
          <cell r="C27">
            <v>3520.7</v>
          </cell>
          <cell r="D27">
            <v>3520.7</v>
          </cell>
          <cell r="F27">
            <v>3451.45</v>
          </cell>
          <cell r="G27">
            <v>3451.45</v>
          </cell>
        </row>
        <row r="28">
          <cell r="A28">
            <v>19</v>
          </cell>
          <cell r="B28" t="str">
            <v>CHARLES CITY</v>
          </cell>
          <cell r="C28">
            <v>534.35</v>
          </cell>
          <cell r="D28">
            <v>534.35</v>
          </cell>
          <cell r="F28">
            <v>552.95000000000005</v>
          </cell>
          <cell r="G28">
            <v>552.95000000000005</v>
          </cell>
        </row>
        <row r="29">
          <cell r="A29">
            <v>20</v>
          </cell>
          <cell r="B29" t="str">
            <v>CHARLOTTE</v>
          </cell>
          <cell r="C29">
            <v>1711.1</v>
          </cell>
          <cell r="D29">
            <v>1711.1</v>
          </cell>
          <cell r="F29">
            <v>1613.15</v>
          </cell>
          <cell r="G29">
            <v>1613.15</v>
          </cell>
        </row>
        <row r="30">
          <cell r="A30">
            <v>21</v>
          </cell>
          <cell r="B30" t="str">
            <v>CHESTERFIELD</v>
          </cell>
          <cell r="C30">
            <v>61842.77</v>
          </cell>
          <cell r="D30">
            <v>61842.77</v>
          </cell>
          <cell r="F30">
            <v>62537.9</v>
          </cell>
          <cell r="G30">
            <v>62537.9</v>
          </cell>
        </row>
        <row r="31">
          <cell r="A31">
            <v>22</v>
          </cell>
          <cell r="B31" t="str">
            <v>CLARKE</v>
          </cell>
          <cell r="C31">
            <v>1913.45</v>
          </cell>
          <cell r="D31">
            <v>1913.45</v>
          </cell>
          <cell r="F31">
            <v>1845.65</v>
          </cell>
          <cell r="G31">
            <v>1845.65</v>
          </cell>
        </row>
        <row r="32">
          <cell r="A32">
            <v>23</v>
          </cell>
          <cell r="B32" t="str">
            <v>CRAIG</v>
          </cell>
          <cell r="C32">
            <v>552.25</v>
          </cell>
          <cell r="D32">
            <v>552.25</v>
          </cell>
          <cell r="F32">
            <v>543.04999999999995</v>
          </cell>
          <cell r="G32">
            <v>543.04999999999995</v>
          </cell>
        </row>
        <row r="33">
          <cell r="A33">
            <v>24</v>
          </cell>
          <cell r="B33" t="str">
            <v>CULPEPER</v>
          </cell>
          <cell r="C33">
            <v>8091.65</v>
          </cell>
          <cell r="D33">
            <v>8091.65</v>
          </cell>
          <cell r="F33">
            <v>8449.7000000000007</v>
          </cell>
          <cell r="G33">
            <v>8449.7000000000007</v>
          </cell>
        </row>
        <row r="34">
          <cell r="A34">
            <v>25</v>
          </cell>
          <cell r="B34" t="str">
            <v>CUMBERLAND</v>
          </cell>
          <cell r="C34">
            <v>1295.3</v>
          </cell>
          <cell r="D34">
            <v>1295.3</v>
          </cell>
          <cell r="F34">
            <v>1180.75</v>
          </cell>
          <cell r="G34">
            <v>1180.75</v>
          </cell>
        </row>
        <row r="35">
          <cell r="A35">
            <v>26</v>
          </cell>
          <cell r="B35" t="str">
            <v>DICKENSON</v>
          </cell>
          <cell r="C35">
            <v>1857.75</v>
          </cell>
          <cell r="D35">
            <v>1857.75</v>
          </cell>
          <cell r="F35">
            <v>1960.4</v>
          </cell>
          <cell r="G35">
            <v>1960.4</v>
          </cell>
        </row>
        <row r="36">
          <cell r="A36">
            <v>27</v>
          </cell>
          <cell r="B36" t="str">
            <v>DINWIDDIE</v>
          </cell>
          <cell r="C36">
            <v>4412.1499999999996</v>
          </cell>
          <cell r="D36">
            <v>4412.1499999999996</v>
          </cell>
          <cell r="F36">
            <v>4222.55</v>
          </cell>
          <cell r="G36">
            <v>4222.55</v>
          </cell>
        </row>
        <row r="37">
          <cell r="A37">
            <v>28</v>
          </cell>
          <cell r="B37" t="str">
            <v>ESSEX</v>
          </cell>
          <cell r="C37">
            <v>1170.3499999999999</v>
          </cell>
          <cell r="D37">
            <v>1170.3499999999999</v>
          </cell>
          <cell r="F37">
            <v>1235.3</v>
          </cell>
          <cell r="G37">
            <v>1235.3</v>
          </cell>
        </row>
        <row r="38">
          <cell r="A38">
            <v>29</v>
          </cell>
          <cell r="B38" t="str">
            <v>FAIRFAX</v>
          </cell>
          <cell r="C38">
            <v>180550.30000000002</v>
          </cell>
          <cell r="D38">
            <v>180550.30000000002</v>
          </cell>
          <cell r="F38">
            <v>180549.30000000002</v>
          </cell>
          <cell r="G38">
            <v>180549.3</v>
          </cell>
        </row>
        <row r="39">
          <cell r="A39">
            <v>30</v>
          </cell>
          <cell r="B39" t="str">
            <v>FAUQUIER</v>
          </cell>
          <cell r="C39">
            <v>11002.1</v>
          </cell>
          <cell r="D39">
            <v>11002.1</v>
          </cell>
          <cell r="F39">
            <v>10894.05</v>
          </cell>
          <cell r="G39">
            <v>10894.05</v>
          </cell>
        </row>
        <row r="40">
          <cell r="A40">
            <v>31</v>
          </cell>
          <cell r="B40" t="str">
            <v>FLOYD</v>
          </cell>
          <cell r="C40">
            <v>1836.95</v>
          </cell>
          <cell r="D40">
            <v>1836.95</v>
          </cell>
          <cell r="F40">
            <v>1761.2</v>
          </cell>
          <cell r="G40">
            <v>1761.2</v>
          </cell>
        </row>
        <row r="41">
          <cell r="A41">
            <v>32</v>
          </cell>
          <cell r="B41" t="str">
            <v>FLUVANNA</v>
          </cell>
          <cell r="C41">
            <v>3445.2</v>
          </cell>
          <cell r="D41">
            <v>3445.2</v>
          </cell>
          <cell r="F41">
            <v>3388.85</v>
          </cell>
          <cell r="G41">
            <v>3388.85</v>
          </cell>
        </row>
        <row r="42">
          <cell r="A42">
            <v>33</v>
          </cell>
          <cell r="B42" t="str">
            <v>FRANKLIN</v>
          </cell>
          <cell r="C42">
            <v>6505.85</v>
          </cell>
          <cell r="D42">
            <v>6505.85</v>
          </cell>
          <cell r="F42">
            <v>6451.15</v>
          </cell>
          <cell r="G42">
            <v>6451.15</v>
          </cell>
        </row>
        <row r="43">
          <cell r="A43">
            <v>34</v>
          </cell>
          <cell r="B43" t="str">
            <v>FREDERICK</v>
          </cell>
          <cell r="C43">
            <v>13659.05</v>
          </cell>
          <cell r="D43">
            <v>13659.05</v>
          </cell>
          <cell r="F43">
            <v>13900.55</v>
          </cell>
          <cell r="G43">
            <v>13900.55</v>
          </cell>
        </row>
        <row r="44">
          <cell r="A44">
            <v>35</v>
          </cell>
          <cell r="B44" t="str">
            <v>GILES</v>
          </cell>
          <cell r="C44">
            <v>2307.1</v>
          </cell>
          <cell r="D44">
            <v>2307.1</v>
          </cell>
          <cell r="F44">
            <v>2256.9</v>
          </cell>
          <cell r="G44">
            <v>2256.9</v>
          </cell>
        </row>
        <row r="45">
          <cell r="A45">
            <v>36</v>
          </cell>
          <cell r="B45" t="str">
            <v>GLOUCESTER</v>
          </cell>
          <cell r="C45">
            <v>5090.3500000000004</v>
          </cell>
          <cell r="D45">
            <v>5090.3500000000004</v>
          </cell>
          <cell r="F45">
            <v>5025.7</v>
          </cell>
          <cell r="G45">
            <v>5025.7</v>
          </cell>
        </row>
        <row r="46">
          <cell r="A46">
            <v>37</v>
          </cell>
          <cell r="B46" t="str">
            <v>GOOCHLAND</v>
          </cell>
          <cell r="C46">
            <v>2605.9</v>
          </cell>
          <cell r="D46">
            <v>2605.9</v>
          </cell>
          <cell r="F46">
            <v>2513.1</v>
          </cell>
          <cell r="G46">
            <v>2513.1</v>
          </cell>
        </row>
        <row r="47">
          <cell r="A47">
            <v>38</v>
          </cell>
          <cell r="B47" t="str">
            <v>GRAYSON</v>
          </cell>
          <cell r="C47">
            <v>1412.65</v>
          </cell>
          <cell r="D47">
            <v>1412.65</v>
          </cell>
          <cell r="F47">
            <v>1514.3</v>
          </cell>
          <cell r="G47">
            <v>1514.3</v>
          </cell>
        </row>
        <row r="48">
          <cell r="A48">
            <v>39</v>
          </cell>
          <cell r="B48" t="str">
            <v>GREENE</v>
          </cell>
          <cell r="C48">
            <v>2790.2</v>
          </cell>
          <cell r="D48">
            <v>2790.2</v>
          </cell>
          <cell r="F48">
            <v>2892.45</v>
          </cell>
          <cell r="G48">
            <v>2892.45</v>
          </cell>
        </row>
        <row r="49">
          <cell r="A49">
            <v>40</v>
          </cell>
          <cell r="B49" t="str">
            <v>GREENSVILLE</v>
          </cell>
          <cell r="C49">
            <v>1106.0999999999999</v>
          </cell>
          <cell r="D49">
            <v>1106.0999999999999</v>
          </cell>
          <cell r="F49">
            <v>1237.8</v>
          </cell>
          <cell r="G49">
            <v>1237.8</v>
          </cell>
        </row>
        <row r="50">
          <cell r="A50">
            <v>41</v>
          </cell>
          <cell r="B50" t="str">
            <v>HALIFAX</v>
          </cell>
          <cell r="C50">
            <v>4330.6099999999997</v>
          </cell>
          <cell r="D50">
            <v>4330.6099999999997</v>
          </cell>
          <cell r="F50">
            <v>4437.2</v>
          </cell>
          <cell r="G50">
            <v>4437.2</v>
          </cell>
        </row>
        <row r="51">
          <cell r="A51">
            <v>42</v>
          </cell>
          <cell r="B51" t="str">
            <v>HANOVER</v>
          </cell>
          <cell r="C51">
            <v>17138.2</v>
          </cell>
          <cell r="D51">
            <v>17138.2</v>
          </cell>
          <cell r="F51">
            <v>17018.099999999999</v>
          </cell>
          <cell r="G51">
            <v>17018.099999999999</v>
          </cell>
        </row>
        <row r="52">
          <cell r="A52">
            <v>43</v>
          </cell>
          <cell r="B52" t="str">
            <v>HENRICO</v>
          </cell>
          <cell r="C52">
            <v>50052.05</v>
          </cell>
          <cell r="D52">
            <v>50052.05</v>
          </cell>
          <cell r="F52">
            <v>50516.3</v>
          </cell>
          <cell r="G52">
            <v>50516.3</v>
          </cell>
        </row>
        <row r="53">
          <cell r="A53">
            <v>44</v>
          </cell>
          <cell r="B53" t="str">
            <v>HENRY</v>
          </cell>
          <cell r="C53">
            <v>7036.45</v>
          </cell>
          <cell r="D53">
            <v>7036.45</v>
          </cell>
          <cell r="F53">
            <v>6938.05</v>
          </cell>
          <cell r="G53">
            <v>6938.05</v>
          </cell>
        </row>
        <row r="54">
          <cell r="A54">
            <v>45</v>
          </cell>
          <cell r="B54" t="str">
            <v>HIGHLAND</v>
          </cell>
          <cell r="C54">
            <v>185.15</v>
          </cell>
          <cell r="D54">
            <v>185.15</v>
          </cell>
          <cell r="F54">
            <v>199.25</v>
          </cell>
          <cell r="G54">
            <v>199.25</v>
          </cell>
        </row>
        <row r="55">
          <cell r="A55">
            <v>46</v>
          </cell>
          <cell r="B55" t="str">
            <v>ISLE OF WIGHT</v>
          </cell>
          <cell r="C55">
            <v>5487.7</v>
          </cell>
          <cell r="D55">
            <v>5487.7</v>
          </cell>
          <cell r="F55">
            <v>5605.05</v>
          </cell>
          <cell r="G55">
            <v>5605.05</v>
          </cell>
        </row>
        <row r="56">
          <cell r="A56">
            <v>47</v>
          </cell>
          <cell r="B56" t="str">
            <v>JAMES CITY</v>
          </cell>
          <cell r="C56">
            <v>10435.040000000001</v>
          </cell>
          <cell r="D56">
            <v>10435.040000000001</v>
          </cell>
          <cell r="F56">
            <v>10377.75</v>
          </cell>
          <cell r="G56">
            <v>10377.75</v>
          </cell>
        </row>
        <row r="57">
          <cell r="A57">
            <v>48</v>
          </cell>
          <cell r="B57" t="str">
            <v>KING GEORGE</v>
          </cell>
          <cell r="C57">
            <v>4313.5</v>
          </cell>
          <cell r="D57">
            <v>4313.5</v>
          </cell>
          <cell r="F57">
            <v>4408.6000000000004</v>
          </cell>
          <cell r="G57">
            <v>4408.6000000000004</v>
          </cell>
        </row>
        <row r="58">
          <cell r="A58">
            <v>49</v>
          </cell>
          <cell r="B58" t="str">
            <v>KING QUEEN</v>
          </cell>
          <cell r="C58">
            <v>579.83000000000004</v>
          </cell>
          <cell r="D58">
            <v>579.83000000000004</v>
          </cell>
          <cell r="F58">
            <v>784.05</v>
          </cell>
          <cell r="G58">
            <v>784.05</v>
          </cell>
        </row>
        <row r="59">
          <cell r="A59">
            <v>50</v>
          </cell>
          <cell r="B59" t="str">
            <v>KING WILLIAM</v>
          </cell>
          <cell r="C59">
            <v>2241.75</v>
          </cell>
          <cell r="D59">
            <v>2241.75</v>
          </cell>
          <cell r="F59">
            <v>2137.9</v>
          </cell>
          <cell r="G59">
            <v>2137.9</v>
          </cell>
        </row>
        <row r="60">
          <cell r="A60">
            <v>51</v>
          </cell>
          <cell r="B60" t="str">
            <v>LANCASTER</v>
          </cell>
          <cell r="C60">
            <v>979.75</v>
          </cell>
          <cell r="D60">
            <v>979.75</v>
          </cell>
          <cell r="F60">
            <v>959.2</v>
          </cell>
          <cell r="G60">
            <v>959.2</v>
          </cell>
        </row>
        <row r="61">
          <cell r="A61">
            <v>52</v>
          </cell>
          <cell r="B61" t="str">
            <v>LEE</v>
          </cell>
          <cell r="C61">
            <v>2965.85</v>
          </cell>
          <cell r="D61">
            <v>2965.85</v>
          </cell>
          <cell r="F61">
            <v>2912.8</v>
          </cell>
          <cell r="G61">
            <v>2912.8</v>
          </cell>
        </row>
        <row r="62">
          <cell r="A62">
            <v>53</v>
          </cell>
          <cell r="B62" t="str">
            <v>LOUDOUN</v>
          </cell>
          <cell r="C62">
            <v>85151.970000000016</v>
          </cell>
          <cell r="D62">
            <v>85151.97</v>
          </cell>
          <cell r="F62">
            <v>84923.900000000009</v>
          </cell>
          <cell r="G62">
            <v>84923.9</v>
          </cell>
        </row>
        <row r="63">
          <cell r="A63">
            <v>54</v>
          </cell>
          <cell r="B63" t="str">
            <v>LOUISA</v>
          </cell>
          <cell r="C63">
            <v>4730.6499999999996</v>
          </cell>
          <cell r="D63">
            <v>4730.6499999999996</v>
          </cell>
          <cell r="F63">
            <v>4882.55</v>
          </cell>
          <cell r="G63">
            <v>4882.55</v>
          </cell>
        </row>
        <row r="64">
          <cell r="A64">
            <v>55</v>
          </cell>
          <cell r="B64" t="str">
            <v>LUNENBURG</v>
          </cell>
          <cell r="C64">
            <v>1503.8</v>
          </cell>
          <cell r="D64">
            <v>1503.8</v>
          </cell>
          <cell r="F64">
            <v>1522.5</v>
          </cell>
          <cell r="G64">
            <v>1522.5</v>
          </cell>
        </row>
        <row r="65">
          <cell r="A65">
            <v>56</v>
          </cell>
          <cell r="B65" t="str">
            <v>MADISON</v>
          </cell>
          <cell r="C65">
            <v>1634.05</v>
          </cell>
          <cell r="D65">
            <v>1634.05</v>
          </cell>
          <cell r="F65">
            <v>1619</v>
          </cell>
          <cell r="G65">
            <v>1619</v>
          </cell>
        </row>
        <row r="66">
          <cell r="A66">
            <v>57</v>
          </cell>
          <cell r="B66" t="str">
            <v>MATHEWS</v>
          </cell>
          <cell r="C66">
            <v>1016.3000000000001</v>
          </cell>
          <cell r="D66">
            <v>1016.3</v>
          </cell>
          <cell r="F66">
            <v>960.1</v>
          </cell>
          <cell r="G66">
            <v>960.1</v>
          </cell>
        </row>
        <row r="67">
          <cell r="A67">
            <v>58</v>
          </cell>
          <cell r="B67" t="str">
            <v>MECKLENBURG</v>
          </cell>
          <cell r="C67">
            <v>3757</v>
          </cell>
          <cell r="D67">
            <v>3757</v>
          </cell>
          <cell r="F67">
            <v>3912.45</v>
          </cell>
          <cell r="G67">
            <v>3912.45</v>
          </cell>
        </row>
        <row r="68">
          <cell r="A68">
            <v>59</v>
          </cell>
          <cell r="B68" t="str">
            <v>MIDDLESEX</v>
          </cell>
          <cell r="C68">
            <v>1133.55</v>
          </cell>
          <cell r="D68">
            <v>1133.55</v>
          </cell>
          <cell r="F68">
            <v>1102.95</v>
          </cell>
          <cell r="G68">
            <v>1102.95</v>
          </cell>
        </row>
        <row r="69">
          <cell r="A69">
            <v>60</v>
          </cell>
          <cell r="B69" t="str">
            <v>MONTGOMERY</v>
          </cell>
          <cell r="C69">
            <v>9809.25</v>
          </cell>
          <cell r="D69">
            <v>9809.25</v>
          </cell>
          <cell r="F69">
            <v>9876.9500000000007</v>
          </cell>
          <cell r="G69">
            <v>9876.9500000000007</v>
          </cell>
        </row>
        <row r="70">
          <cell r="A70">
            <v>62</v>
          </cell>
          <cell r="B70" t="str">
            <v>NELSON</v>
          </cell>
          <cell r="C70">
            <v>1615.25</v>
          </cell>
          <cell r="D70">
            <v>1615.25</v>
          </cell>
          <cell r="F70">
            <v>1487.7</v>
          </cell>
          <cell r="G70">
            <v>1487.7</v>
          </cell>
        </row>
        <row r="71">
          <cell r="A71">
            <v>63</v>
          </cell>
          <cell r="B71" t="str">
            <v>NEW KENT</v>
          </cell>
          <cell r="C71">
            <v>3376.7</v>
          </cell>
          <cell r="D71">
            <v>3376.7</v>
          </cell>
          <cell r="F71">
            <v>3306.45</v>
          </cell>
          <cell r="G71">
            <v>3306.45</v>
          </cell>
        </row>
        <row r="72">
          <cell r="A72">
            <v>65</v>
          </cell>
          <cell r="B72" t="str">
            <v>NORTHAMPTON</v>
          </cell>
          <cell r="C72">
            <v>1436.85</v>
          </cell>
          <cell r="D72">
            <v>1436.85</v>
          </cell>
          <cell r="F72">
            <v>1359.15</v>
          </cell>
          <cell r="G72">
            <v>1359.15</v>
          </cell>
        </row>
        <row r="73">
          <cell r="A73">
            <v>66</v>
          </cell>
          <cell r="B73" t="str">
            <v>NORTHUMBERLAND</v>
          </cell>
          <cell r="C73">
            <v>1270.4000000000001</v>
          </cell>
          <cell r="D73">
            <v>1270.4000000000001</v>
          </cell>
          <cell r="F73">
            <v>1179.7</v>
          </cell>
          <cell r="G73">
            <v>1179.7</v>
          </cell>
        </row>
        <row r="74">
          <cell r="A74">
            <v>67</v>
          </cell>
          <cell r="B74" t="str">
            <v>NOTTOWAY</v>
          </cell>
          <cell r="C74">
            <v>1903.05</v>
          </cell>
          <cell r="D74">
            <v>1903.05</v>
          </cell>
          <cell r="F74">
            <v>1849.65</v>
          </cell>
          <cell r="G74">
            <v>1849.65</v>
          </cell>
        </row>
        <row r="75">
          <cell r="A75">
            <v>68</v>
          </cell>
          <cell r="B75" t="str">
            <v>ORANGE</v>
          </cell>
          <cell r="C75">
            <v>4658.8</v>
          </cell>
          <cell r="D75">
            <v>4658.8</v>
          </cell>
          <cell r="F75">
            <v>4832.8</v>
          </cell>
          <cell r="G75">
            <v>4832.8</v>
          </cell>
        </row>
        <row r="76">
          <cell r="A76">
            <v>69</v>
          </cell>
          <cell r="B76" t="str">
            <v>PAGE</v>
          </cell>
          <cell r="C76">
            <v>3151.9</v>
          </cell>
          <cell r="D76">
            <v>3151.9</v>
          </cell>
          <cell r="F76">
            <v>3200.9</v>
          </cell>
          <cell r="G76">
            <v>3200.9</v>
          </cell>
        </row>
        <row r="77">
          <cell r="A77">
            <v>70</v>
          </cell>
          <cell r="B77" t="str">
            <v>PATRICK</v>
          </cell>
          <cell r="C77">
            <v>2037.4</v>
          </cell>
          <cell r="D77">
            <v>2037.4</v>
          </cell>
          <cell r="F77">
            <v>2394</v>
          </cell>
          <cell r="G77">
            <v>2394</v>
          </cell>
        </row>
        <row r="78">
          <cell r="A78">
            <v>71</v>
          </cell>
          <cell r="B78" t="str">
            <v>PITTSYLVANIA</v>
          </cell>
          <cell r="C78">
            <v>8300.2199999999993</v>
          </cell>
          <cell r="D78">
            <v>8300.2199999999993</v>
          </cell>
          <cell r="F78">
            <v>8197.2999999999993</v>
          </cell>
          <cell r="G78">
            <v>8197.2999999999993</v>
          </cell>
        </row>
        <row r="79">
          <cell r="A79">
            <v>72</v>
          </cell>
          <cell r="B79" t="str">
            <v>POWHATAN</v>
          </cell>
          <cell r="C79">
            <v>4232.7</v>
          </cell>
          <cell r="D79">
            <v>4232.7</v>
          </cell>
          <cell r="F79">
            <v>4265</v>
          </cell>
          <cell r="G79">
            <v>4265</v>
          </cell>
        </row>
        <row r="80">
          <cell r="A80">
            <v>73</v>
          </cell>
          <cell r="B80" t="str">
            <v>PRINCE EDWARD</v>
          </cell>
          <cell r="C80">
            <v>1923.4</v>
          </cell>
          <cell r="D80">
            <v>1923.4</v>
          </cell>
          <cell r="F80">
            <v>1913.3</v>
          </cell>
          <cell r="G80">
            <v>1913.3</v>
          </cell>
        </row>
        <row r="81">
          <cell r="A81">
            <v>74</v>
          </cell>
          <cell r="B81" t="str">
            <v>PRINCE GEORGE</v>
          </cell>
          <cell r="C81">
            <v>6162</v>
          </cell>
          <cell r="D81">
            <v>6162</v>
          </cell>
          <cell r="F81">
            <v>6162.5</v>
          </cell>
          <cell r="G81">
            <v>6162.5</v>
          </cell>
        </row>
        <row r="82">
          <cell r="A82">
            <v>75</v>
          </cell>
          <cell r="B82" t="str">
            <v>PRINCE WILLIAM</v>
          </cell>
          <cell r="C82">
            <v>90323.75</v>
          </cell>
          <cell r="D82">
            <v>90323.75</v>
          </cell>
          <cell r="F82">
            <v>91264.45</v>
          </cell>
          <cell r="G82">
            <v>91264.45</v>
          </cell>
        </row>
        <row r="83">
          <cell r="A83">
            <v>77</v>
          </cell>
          <cell r="B83" t="str">
            <v>PULASKI</v>
          </cell>
          <cell r="C83">
            <v>3721.55</v>
          </cell>
          <cell r="D83">
            <v>3721.55</v>
          </cell>
          <cell r="F83">
            <v>3860.65</v>
          </cell>
          <cell r="G83">
            <v>3860.65</v>
          </cell>
        </row>
        <row r="84">
          <cell r="A84">
            <v>78</v>
          </cell>
          <cell r="B84" t="str">
            <v>RAPPAHANNOCK</v>
          </cell>
          <cell r="C84">
            <v>710.25</v>
          </cell>
          <cell r="D84">
            <v>710.25</v>
          </cell>
          <cell r="F84">
            <v>728.05</v>
          </cell>
          <cell r="G84">
            <v>728.05</v>
          </cell>
        </row>
        <row r="85">
          <cell r="A85">
            <v>79</v>
          </cell>
          <cell r="B85" t="str">
            <v>RICHMOND</v>
          </cell>
          <cell r="C85">
            <v>1271.95</v>
          </cell>
          <cell r="D85">
            <v>1271.95</v>
          </cell>
          <cell r="F85">
            <v>1204.7</v>
          </cell>
          <cell r="G85">
            <v>1204.7</v>
          </cell>
        </row>
        <row r="86">
          <cell r="A86">
            <v>80</v>
          </cell>
          <cell r="B86" t="str">
            <v>ROANOKE</v>
          </cell>
          <cell r="C86">
            <v>13600.3</v>
          </cell>
          <cell r="D86">
            <v>13600.3</v>
          </cell>
          <cell r="F86">
            <v>13453.05</v>
          </cell>
          <cell r="G86">
            <v>13453.05</v>
          </cell>
        </row>
        <row r="87">
          <cell r="A87">
            <v>81</v>
          </cell>
          <cell r="B87" t="str">
            <v>ROCKBRIDGE</v>
          </cell>
          <cell r="C87">
            <v>2583.15</v>
          </cell>
          <cell r="D87">
            <v>2583.15</v>
          </cell>
          <cell r="F87">
            <v>2492.0500000000002</v>
          </cell>
          <cell r="G87">
            <v>2492.0500000000002</v>
          </cell>
        </row>
        <row r="88">
          <cell r="A88">
            <v>82</v>
          </cell>
          <cell r="B88" t="str">
            <v>ROCKINGHAM</v>
          </cell>
          <cell r="C88">
            <v>11484.8</v>
          </cell>
          <cell r="D88">
            <v>11484.8</v>
          </cell>
          <cell r="F88">
            <v>11422.65</v>
          </cell>
          <cell r="G88">
            <v>11422.65</v>
          </cell>
        </row>
        <row r="89">
          <cell r="A89">
            <v>83</v>
          </cell>
          <cell r="B89" t="str">
            <v>RUSSELL</v>
          </cell>
          <cell r="C89">
            <v>3390</v>
          </cell>
          <cell r="D89">
            <v>3390</v>
          </cell>
          <cell r="F89">
            <v>3485.35</v>
          </cell>
          <cell r="G89">
            <v>3485.35</v>
          </cell>
        </row>
        <row r="90">
          <cell r="A90">
            <v>84</v>
          </cell>
          <cell r="B90" t="str">
            <v>SCOTT</v>
          </cell>
          <cell r="C90">
            <v>3344</v>
          </cell>
          <cell r="D90">
            <v>3344</v>
          </cell>
          <cell r="F90">
            <v>3377.4</v>
          </cell>
          <cell r="G90">
            <v>3377.4</v>
          </cell>
        </row>
        <row r="91">
          <cell r="A91">
            <v>85</v>
          </cell>
          <cell r="B91" t="str">
            <v>SHENANDOAH</v>
          </cell>
          <cell r="C91">
            <v>5758.7</v>
          </cell>
          <cell r="D91">
            <v>5758.7</v>
          </cell>
          <cell r="F91">
            <v>5701.3</v>
          </cell>
          <cell r="G91">
            <v>5701.3</v>
          </cell>
        </row>
        <row r="92">
          <cell r="A92">
            <v>86</v>
          </cell>
          <cell r="B92" t="str">
            <v>SMYTH</v>
          </cell>
          <cell r="C92">
            <v>3985.5</v>
          </cell>
          <cell r="D92">
            <v>3985.5</v>
          </cell>
          <cell r="F92">
            <v>4032.75</v>
          </cell>
          <cell r="G92">
            <v>4032.75</v>
          </cell>
        </row>
        <row r="93">
          <cell r="A93">
            <v>87</v>
          </cell>
          <cell r="B93" t="str">
            <v>SOUTHAMPTON</v>
          </cell>
          <cell r="C93">
            <v>2749.4</v>
          </cell>
          <cell r="D93">
            <v>2749.4</v>
          </cell>
          <cell r="F93">
            <v>2590.1999999999998</v>
          </cell>
          <cell r="G93">
            <v>2590.1999999999998</v>
          </cell>
        </row>
        <row r="94">
          <cell r="A94">
            <v>88</v>
          </cell>
          <cell r="B94" t="str">
            <v>SPOTSYLVANIA</v>
          </cell>
          <cell r="C94">
            <v>22921.200000000001</v>
          </cell>
          <cell r="D94">
            <v>22921.200000000001</v>
          </cell>
          <cell r="F94">
            <v>23355.95</v>
          </cell>
          <cell r="G94">
            <v>23355.95</v>
          </cell>
        </row>
        <row r="95">
          <cell r="A95">
            <v>89</v>
          </cell>
          <cell r="B95" t="str">
            <v>STAFFORD</v>
          </cell>
          <cell r="C95">
            <v>29548.400000000001</v>
          </cell>
          <cell r="D95">
            <v>29548.400000000001</v>
          </cell>
          <cell r="F95">
            <v>30109.3</v>
          </cell>
          <cell r="G95">
            <v>30109.3</v>
          </cell>
        </row>
        <row r="96">
          <cell r="A96">
            <v>90</v>
          </cell>
          <cell r="B96" t="str">
            <v>SURRY</v>
          </cell>
          <cell r="C96">
            <v>670.8</v>
          </cell>
          <cell r="D96">
            <v>670.8</v>
          </cell>
          <cell r="F96">
            <v>675.3</v>
          </cell>
          <cell r="G96">
            <v>675.3</v>
          </cell>
        </row>
        <row r="97">
          <cell r="A97">
            <v>91</v>
          </cell>
          <cell r="B97" t="str">
            <v>SUSSEX</v>
          </cell>
          <cell r="C97">
            <v>1029.25</v>
          </cell>
          <cell r="D97">
            <v>1029.25</v>
          </cell>
          <cell r="F97">
            <v>1025.45</v>
          </cell>
          <cell r="G97">
            <v>1025.45</v>
          </cell>
        </row>
        <row r="98">
          <cell r="A98">
            <v>92</v>
          </cell>
          <cell r="B98" t="str">
            <v>TAZEWELL</v>
          </cell>
          <cell r="C98">
            <v>5168.45</v>
          </cell>
          <cell r="D98">
            <v>5168.45</v>
          </cell>
          <cell r="F98">
            <v>5328.45</v>
          </cell>
          <cell r="G98">
            <v>5328.45</v>
          </cell>
        </row>
        <row r="99">
          <cell r="A99">
            <v>93</v>
          </cell>
          <cell r="B99" t="str">
            <v>WARREN</v>
          </cell>
          <cell r="C99">
            <v>5050.3</v>
          </cell>
          <cell r="D99">
            <v>5050.3</v>
          </cell>
          <cell r="F99">
            <v>5222.3</v>
          </cell>
          <cell r="G99">
            <v>5222.3</v>
          </cell>
        </row>
        <row r="100">
          <cell r="A100">
            <v>94</v>
          </cell>
          <cell r="B100" t="str">
            <v>WASHINGTON</v>
          </cell>
          <cell r="C100">
            <v>6666.55</v>
          </cell>
          <cell r="D100">
            <v>6666.55</v>
          </cell>
          <cell r="F100">
            <v>6757.2</v>
          </cell>
          <cell r="G100">
            <v>6757.2</v>
          </cell>
        </row>
        <row r="101">
          <cell r="A101">
            <v>95</v>
          </cell>
          <cell r="B101" t="str">
            <v>WESTMORELAND</v>
          </cell>
          <cell r="C101">
            <v>1585.6</v>
          </cell>
          <cell r="D101">
            <v>1585.6</v>
          </cell>
          <cell r="F101">
            <v>1432.75</v>
          </cell>
          <cell r="G101">
            <v>1432.75</v>
          </cell>
        </row>
        <row r="102">
          <cell r="A102">
            <v>96</v>
          </cell>
          <cell r="B102" t="str">
            <v>WISE</v>
          </cell>
          <cell r="C102">
            <v>5274.85</v>
          </cell>
          <cell r="D102">
            <v>5274.85</v>
          </cell>
          <cell r="F102">
            <v>5179.7</v>
          </cell>
          <cell r="G102">
            <v>5179.7</v>
          </cell>
        </row>
        <row r="103">
          <cell r="A103">
            <v>97</v>
          </cell>
          <cell r="B103" t="str">
            <v>WYTHE</v>
          </cell>
          <cell r="C103">
            <v>3790.7</v>
          </cell>
          <cell r="D103">
            <v>3790.7</v>
          </cell>
          <cell r="F103">
            <v>3753.7</v>
          </cell>
          <cell r="G103">
            <v>3753.7</v>
          </cell>
        </row>
        <row r="104">
          <cell r="A104">
            <v>98</v>
          </cell>
          <cell r="B104" t="str">
            <v>YORK</v>
          </cell>
          <cell r="C104">
            <v>12935.1</v>
          </cell>
          <cell r="D104">
            <v>12935.1</v>
          </cell>
          <cell r="F104">
            <v>13162.7</v>
          </cell>
          <cell r="G104">
            <v>13162.7</v>
          </cell>
        </row>
        <row r="105">
          <cell r="A105">
            <v>101</v>
          </cell>
          <cell r="B105" t="str">
            <v>ALEXANDRIA</v>
          </cell>
          <cell r="C105">
            <v>15863.55</v>
          </cell>
          <cell r="D105">
            <v>15863.55</v>
          </cell>
          <cell r="F105">
            <v>15897.85</v>
          </cell>
          <cell r="G105">
            <v>15897.85</v>
          </cell>
        </row>
        <row r="106">
          <cell r="A106">
            <v>102</v>
          </cell>
          <cell r="B106" t="str">
            <v>BRISTOL</v>
          </cell>
          <cell r="C106">
            <v>2121.4</v>
          </cell>
          <cell r="D106">
            <v>2121.4</v>
          </cell>
          <cell r="F106">
            <v>2121.3000000000002</v>
          </cell>
          <cell r="G106">
            <v>2121.3000000000002</v>
          </cell>
        </row>
        <row r="107">
          <cell r="A107">
            <v>103</v>
          </cell>
          <cell r="B107" t="str">
            <v>BUENA VISTA</v>
          </cell>
          <cell r="C107">
            <v>794.7</v>
          </cell>
          <cell r="D107">
            <v>794.7</v>
          </cell>
          <cell r="F107">
            <v>777.2</v>
          </cell>
          <cell r="G107">
            <v>777.2</v>
          </cell>
        </row>
        <row r="108">
          <cell r="A108">
            <v>104</v>
          </cell>
          <cell r="B108" t="str">
            <v>CHARLOTTESVILLE</v>
          </cell>
          <cell r="C108">
            <v>4284.6000000000004</v>
          </cell>
          <cell r="D108">
            <v>4284.6000000000004</v>
          </cell>
          <cell r="F108">
            <v>4192.3999999999996</v>
          </cell>
          <cell r="G108">
            <v>4192.3999999999996</v>
          </cell>
        </row>
        <row r="109">
          <cell r="A109">
            <v>106</v>
          </cell>
          <cell r="B109" t="str">
            <v>COLONIAL HEIGHTS</v>
          </cell>
          <cell r="C109">
            <v>2823</v>
          </cell>
          <cell r="D109">
            <v>2823</v>
          </cell>
          <cell r="F109">
            <v>2784.25</v>
          </cell>
          <cell r="G109">
            <v>2784.25</v>
          </cell>
        </row>
        <row r="110">
          <cell r="A110">
            <v>107</v>
          </cell>
          <cell r="B110" t="str">
            <v>COVINGTON</v>
          </cell>
          <cell r="C110">
            <v>1017</v>
          </cell>
          <cell r="D110">
            <v>1017</v>
          </cell>
          <cell r="F110">
            <v>938.15</v>
          </cell>
          <cell r="G110">
            <v>938.15</v>
          </cell>
        </row>
        <row r="111">
          <cell r="A111">
            <v>108</v>
          </cell>
          <cell r="B111" t="str">
            <v>DANVILLE</v>
          </cell>
          <cell r="C111">
            <v>5140.95</v>
          </cell>
          <cell r="D111">
            <v>5140.95</v>
          </cell>
          <cell r="F111">
            <v>5410.85</v>
          </cell>
          <cell r="G111">
            <v>5410.85</v>
          </cell>
        </row>
        <row r="112">
          <cell r="A112">
            <v>109</v>
          </cell>
          <cell r="B112" t="str">
            <v>FALLS CHURCH</v>
          </cell>
          <cell r="C112">
            <v>2582.25</v>
          </cell>
          <cell r="D112">
            <v>2582.25</v>
          </cell>
          <cell r="F112">
            <v>2573.85</v>
          </cell>
          <cell r="G112">
            <v>2573.85</v>
          </cell>
        </row>
        <row r="113">
          <cell r="A113">
            <v>110</v>
          </cell>
          <cell r="B113" t="str">
            <v>FREDERICKSBURG</v>
          </cell>
          <cell r="C113">
            <v>3622.1</v>
          </cell>
          <cell r="D113">
            <v>3622.1</v>
          </cell>
          <cell r="F113">
            <v>3575.5</v>
          </cell>
          <cell r="G113">
            <v>3575.5</v>
          </cell>
        </row>
        <row r="114">
          <cell r="A114">
            <v>111</v>
          </cell>
          <cell r="B114" t="str">
            <v>GALAX</v>
          </cell>
          <cell r="C114">
            <v>1293.6500000000001</v>
          </cell>
          <cell r="D114">
            <v>1293.6500000000001</v>
          </cell>
          <cell r="F114">
            <v>1284.45</v>
          </cell>
          <cell r="G114">
            <v>1284.45</v>
          </cell>
        </row>
        <row r="115">
          <cell r="A115">
            <v>112</v>
          </cell>
          <cell r="B115" t="str">
            <v>HAMPTON</v>
          </cell>
          <cell r="C115">
            <v>18293.400000000001</v>
          </cell>
          <cell r="D115">
            <v>18293.400000000001</v>
          </cell>
          <cell r="F115">
            <v>19030.25</v>
          </cell>
          <cell r="G115">
            <v>19030.25</v>
          </cell>
        </row>
        <row r="116">
          <cell r="A116">
            <v>113</v>
          </cell>
          <cell r="B116" t="str">
            <v>HARRISONBURG</v>
          </cell>
          <cell r="C116">
            <v>6225.65</v>
          </cell>
          <cell r="D116">
            <v>6225.65</v>
          </cell>
          <cell r="F116">
            <v>6398.05</v>
          </cell>
          <cell r="G116">
            <v>6398.05</v>
          </cell>
        </row>
        <row r="117">
          <cell r="A117">
            <v>114</v>
          </cell>
          <cell r="B117" t="str">
            <v>HOPEWELL</v>
          </cell>
          <cell r="C117">
            <v>4053.15</v>
          </cell>
          <cell r="D117">
            <v>4053.15</v>
          </cell>
          <cell r="F117">
            <v>3858.55</v>
          </cell>
          <cell r="G117">
            <v>3858.55</v>
          </cell>
        </row>
        <row r="118">
          <cell r="A118">
            <v>115</v>
          </cell>
          <cell r="B118" t="str">
            <v>LYNCHBURG</v>
          </cell>
          <cell r="C118">
            <v>7671.05</v>
          </cell>
          <cell r="D118">
            <v>7671.05</v>
          </cell>
          <cell r="F118">
            <v>7710.4</v>
          </cell>
          <cell r="G118">
            <v>7710.4</v>
          </cell>
        </row>
        <row r="119">
          <cell r="A119">
            <v>116</v>
          </cell>
          <cell r="B119" t="str">
            <v>MARTINSVILLE</v>
          </cell>
          <cell r="C119">
            <v>1643.8</v>
          </cell>
          <cell r="D119">
            <v>1643.8</v>
          </cell>
          <cell r="F119">
            <v>1747.6999999999998</v>
          </cell>
          <cell r="G119">
            <v>1747.7</v>
          </cell>
        </row>
        <row r="120">
          <cell r="A120">
            <v>117</v>
          </cell>
          <cell r="B120" t="str">
            <v>NEWPORT NEWS</v>
          </cell>
          <cell r="C120">
            <v>26916.3</v>
          </cell>
          <cell r="D120">
            <v>26916.3</v>
          </cell>
          <cell r="F120">
            <v>26994.799999999999</v>
          </cell>
          <cell r="G120">
            <v>26994.799999999999</v>
          </cell>
        </row>
        <row r="121">
          <cell r="A121">
            <v>118</v>
          </cell>
          <cell r="B121" t="str">
            <v>NORFOLK</v>
          </cell>
          <cell r="C121">
            <v>26761.95</v>
          </cell>
          <cell r="D121">
            <v>26761.95</v>
          </cell>
          <cell r="F121">
            <v>27352.15</v>
          </cell>
          <cell r="G121">
            <v>27352.15</v>
          </cell>
        </row>
        <row r="122">
          <cell r="A122">
            <v>119</v>
          </cell>
          <cell r="B122" t="str">
            <v>NORTON</v>
          </cell>
          <cell r="C122">
            <v>808.85</v>
          </cell>
          <cell r="D122">
            <v>808.85</v>
          </cell>
          <cell r="F122">
            <v>777.55</v>
          </cell>
          <cell r="G122">
            <v>777.55</v>
          </cell>
        </row>
        <row r="123">
          <cell r="A123">
            <v>120</v>
          </cell>
          <cell r="B123" t="str">
            <v>PETERSBURG</v>
          </cell>
          <cell r="C123">
            <v>3752.85</v>
          </cell>
          <cell r="D123">
            <v>3752.85</v>
          </cell>
          <cell r="F123">
            <v>3750.95</v>
          </cell>
          <cell r="G123">
            <v>3750.95</v>
          </cell>
        </row>
        <row r="124">
          <cell r="A124">
            <v>121</v>
          </cell>
          <cell r="B124" t="str">
            <v>PORTSMOUTH</v>
          </cell>
          <cell r="C124">
            <v>12775.5</v>
          </cell>
          <cell r="D124">
            <v>12775.5</v>
          </cell>
          <cell r="F124">
            <v>13176.75</v>
          </cell>
          <cell r="G124">
            <v>13176.75</v>
          </cell>
        </row>
        <row r="125">
          <cell r="A125">
            <v>122</v>
          </cell>
          <cell r="B125" t="str">
            <v>RADFORD</v>
          </cell>
          <cell r="C125">
            <v>1657.05</v>
          </cell>
          <cell r="D125">
            <v>1657.05</v>
          </cell>
          <cell r="F125">
            <v>1578.3</v>
          </cell>
          <cell r="G125">
            <v>1578.3</v>
          </cell>
        </row>
        <row r="126">
          <cell r="A126">
            <v>123</v>
          </cell>
          <cell r="B126" t="str">
            <v>RICHMOND CITY</v>
          </cell>
          <cell r="C126">
            <v>22179.699999999997</v>
          </cell>
          <cell r="D126">
            <v>22179.699999999997</v>
          </cell>
          <cell r="F126">
            <v>23347.15</v>
          </cell>
          <cell r="G126">
            <v>23347.15</v>
          </cell>
        </row>
        <row r="127">
          <cell r="A127">
            <v>124</v>
          </cell>
          <cell r="B127" t="str">
            <v>ROANOKE CITY</v>
          </cell>
          <cell r="C127">
            <v>12933.9</v>
          </cell>
          <cell r="D127">
            <v>12933.9</v>
          </cell>
          <cell r="F127">
            <v>13342.05</v>
          </cell>
          <cell r="G127">
            <v>13342.05</v>
          </cell>
        </row>
        <row r="128">
          <cell r="A128">
            <v>126</v>
          </cell>
          <cell r="B128" t="str">
            <v>STAUNTON</v>
          </cell>
          <cell r="C128">
            <v>2597.4499999999998</v>
          </cell>
          <cell r="D128">
            <v>2597.4499999999998</v>
          </cell>
          <cell r="F128">
            <v>2658.9</v>
          </cell>
          <cell r="G128">
            <v>2658.9</v>
          </cell>
        </row>
        <row r="129">
          <cell r="A129">
            <v>127</v>
          </cell>
          <cell r="B129" t="str">
            <v>SUFFOLK</v>
          </cell>
          <cell r="C129">
            <v>13588.45</v>
          </cell>
          <cell r="D129">
            <v>13588.45</v>
          </cell>
          <cell r="F129">
            <v>13812.1</v>
          </cell>
          <cell r="G129">
            <v>13812.1</v>
          </cell>
        </row>
        <row r="130">
          <cell r="A130">
            <v>128</v>
          </cell>
          <cell r="B130" t="str">
            <v>VIRGINIA BEACH</v>
          </cell>
          <cell r="C130">
            <v>65779.850000000006</v>
          </cell>
          <cell r="D130">
            <v>65779.850000000006</v>
          </cell>
          <cell r="F130">
            <v>66565.75</v>
          </cell>
          <cell r="G130">
            <v>66565.75</v>
          </cell>
        </row>
        <row r="131">
          <cell r="A131">
            <v>130</v>
          </cell>
          <cell r="B131" t="str">
            <v>WAYNESBORO</v>
          </cell>
          <cell r="C131">
            <v>2746.5</v>
          </cell>
          <cell r="D131">
            <v>2746.5</v>
          </cell>
          <cell r="F131">
            <v>2724.9</v>
          </cell>
          <cell r="G131">
            <v>2724.9</v>
          </cell>
        </row>
        <row r="132">
          <cell r="A132">
            <v>131</v>
          </cell>
          <cell r="B132" t="str">
            <v>WILLIAMSBURG</v>
          </cell>
          <cell r="C132">
            <v>1095.55</v>
          </cell>
          <cell r="D132">
            <v>1095.55</v>
          </cell>
          <cell r="F132">
            <v>1007</v>
          </cell>
          <cell r="G132">
            <v>1007</v>
          </cell>
        </row>
        <row r="133">
          <cell r="A133">
            <v>132</v>
          </cell>
          <cell r="B133" t="str">
            <v>WINCHESTER</v>
          </cell>
          <cell r="C133">
            <v>4114.3</v>
          </cell>
          <cell r="D133">
            <v>4114.3</v>
          </cell>
          <cell r="F133">
            <v>4271.1000000000004</v>
          </cell>
          <cell r="G133">
            <v>4271.1000000000004</v>
          </cell>
        </row>
        <row r="134">
          <cell r="A134">
            <v>134</v>
          </cell>
          <cell r="B134" t="str">
            <v>FAIRFAX CITY</v>
          </cell>
          <cell r="C134">
            <v>2937.22</v>
          </cell>
          <cell r="D134">
            <v>2937.22</v>
          </cell>
          <cell r="F134">
            <v>2942.15</v>
          </cell>
          <cell r="G134">
            <v>2942.15</v>
          </cell>
        </row>
        <row r="135">
          <cell r="A135">
            <v>135</v>
          </cell>
          <cell r="B135" t="str">
            <v>FRANKLIN CITY</v>
          </cell>
          <cell r="C135">
            <v>959.6</v>
          </cell>
          <cell r="D135">
            <v>959.6</v>
          </cell>
          <cell r="F135">
            <v>1004.45</v>
          </cell>
          <cell r="G135">
            <v>1004.45</v>
          </cell>
        </row>
        <row r="136">
          <cell r="A136">
            <v>136</v>
          </cell>
          <cell r="B136" t="str">
            <v>CHESAPEAKE CITY</v>
          </cell>
          <cell r="C136">
            <v>40229.85</v>
          </cell>
          <cell r="D136">
            <v>40229.85</v>
          </cell>
          <cell r="F136">
            <v>41067.35</v>
          </cell>
          <cell r="G136">
            <v>41067.35</v>
          </cell>
        </row>
        <row r="137">
          <cell r="A137">
            <v>137</v>
          </cell>
          <cell r="B137" t="str">
            <v>LEXINGTON</v>
          </cell>
          <cell r="C137">
            <v>690.7</v>
          </cell>
          <cell r="D137">
            <v>690.7</v>
          </cell>
          <cell r="F137">
            <v>657.8</v>
          </cell>
          <cell r="G137">
            <v>657.8</v>
          </cell>
        </row>
        <row r="138">
          <cell r="A138">
            <v>138</v>
          </cell>
          <cell r="B138" t="str">
            <v>EMPORIA</v>
          </cell>
          <cell r="C138">
            <v>864.1</v>
          </cell>
          <cell r="D138">
            <v>864.1</v>
          </cell>
          <cell r="F138">
            <v>749.5</v>
          </cell>
          <cell r="G138">
            <v>749.5</v>
          </cell>
        </row>
        <row r="139">
          <cell r="A139">
            <v>139</v>
          </cell>
          <cell r="B139" t="str">
            <v>SALEM</v>
          </cell>
          <cell r="C139">
            <v>3912.85</v>
          </cell>
          <cell r="D139">
            <v>3912.85</v>
          </cell>
          <cell r="F139">
            <v>3787.8</v>
          </cell>
          <cell r="G139">
            <v>3787.8</v>
          </cell>
        </row>
        <row r="140">
          <cell r="A140">
            <v>140</v>
          </cell>
          <cell r="B140" t="str">
            <v>BEDFORD CITY</v>
          </cell>
          <cell r="C140">
            <v>0</v>
          </cell>
          <cell r="D140">
            <v>0</v>
          </cell>
          <cell r="F140">
            <v>0</v>
          </cell>
          <cell r="G140">
            <v>0</v>
          </cell>
        </row>
        <row r="141">
          <cell r="A141">
            <v>142</v>
          </cell>
          <cell r="B141" t="str">
            <v>POQUOSON</v>
          </cell>
          <cell r="C141">
            <v>2135.8000000000002</v>
          </cell>
          <cell r="D141">
            <v>2135.8000000000002</v>
          </cell>
          <cell r="F141">
            <v>2115.1</v>
          </cell>
          <cell r="G141">
            <v>2115.1</v>
          </cell>
        </row>
        <row r="142">
          <cell r="A142">
            <v>143</v>
          </cell>
          <cell r="B142" t="str">
            <v>MANASSAS CITY</v>
          </cell>
          <cell r="C142">
            <v>7418.45</v>
          </cell>
          <cell r="D142">
            <v>7418.45</v>
          </cell>
          <cell r="F142">
            <v>7590.9</v>
          </cell>
          <cell r="G142">
            <v>7590.9</v>
          </cell>
        </row>
        <row r="143">
          <cell r="A143">
            <v>144</v>
          </cell>
          <cell r="B143" t="str">
            <v>MANASSAS PARK</v>
          </cell>
          <cell r="C143">
            <v>3627.9</v>
          </cell>
          <cell r="D143">
            <v>3627.9</v>
          </cell>
          <cell r="F143">
            <v>3436.6</v>
          </cell>
          <cell r="G143">
            <v>3436.6</v>
          </cell>
        </row>
        <row r="144">
          <cell r="A144">
            <v>202</v>
          </cell>
          <cell r="B144" t="str">
            <v>COLONIAL BEACH</v>
          </cell>
          <cell r="C144">
            <v>677.85</v>
          </cell>
          <cell r="D144">
            <v>677.85</v>
          </cell>
          <cell r="F144">
            <v>569</v>
          </cell>
          <cell r="G144">
            <v>569</v>
          </cell>
        </row>
        <row r="145">
          <cell r="A145">
            <v>207</v>
          </cell>
          <cell r="B145" t="str">
            <v>WEST POINT</v>
          </cell>
          <cell r="C145">
            <v>819.05</v>
          </cell>
          <cell r="D145">
            <v>819.05</v>
          </cell>
          <cell r="F145">
            <v>785.7</v>
          </cell>
          <cell r="G145">
            <v>785.7</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8">
          <cell r="A8">
            <v>1</v>
          </cell>
          <cell r="B8" t="str">
            <v>ACCOMACK</v>
          </cell>
          <cell r="C8">
            <v>17816224</v>
          </cell>
          <cell r="D8">
            <v>5503033.0931622181</v>
          </cell>
          <cell r="E8">
            <v>352149</v>
          </cell>
          <cell r="F8">
            <v>366993</v>
          </cell>
          <cell r="G8">
            <v>170390</v>
          </cell>
          <cell r="H8">
            <v>2054505</v>
          </cell>
          <cell r="I8">
            <v>927313</v>
          </cell>
          <cell r="J8">
            <v>2480479</v>
          </cell>
          <cell r="K8">
            <v>1064935</v>
          </cell>
          <cell r="L8">
            <v>75365</v>
          </cell>
          <cell r="M8">
            <v>657097</v>
          </cell>
          <cell r="N8">
            <v>70057</v>
          </cell>
          <cell r="O8">
            <v>0</v>
          </cell>
          <cell r="P8">
            <v>0</v>
          </cell>
          <cell r="Q8">
            <v>0</v>
          </cell>
          <cell r="R8">
            <v>356287</v>
          </cell>
          <cell r="S8">
            <v>1250933</v>
          </cell>
          <cell r="T8">
            <v>0</v>
          </cell>
          <cell r="U8">
            <v>336000</v>
          </cell>
          <cell r="V8">
            <v>0</v>
          </cell>
          <cell r="W8">
            <v>0</v>
          </cell>
          <cell r="X8">
            <v>0</v>
          </cell>
          <cell r="Y8">
            <v>0</v>
          </cell>
          <cell r="Z8">
            <v>0</v>
          </cell>
          <cell r="AA8">
            <v>0</v>
          </cell>
          <cell r="AB8">
            <v>26148</v>
          </cell>
          <cell r="AC8">
            <v>16758</v>
          </cell>
          <cell r="AD8">
            <v>0</v>
          </cell>
          <cell r="AE8">
            <v>0</v>
          </cell>
          <cell r="AG8">
            <v>0</v>
          </cell>
          <cell r="AI8">
            <v>0</v>
          </cell>
          <cell r="AJ8">
            <v>0</v>
          </cell>
          <cell r="AK8">
            <v>0</v>
          </cell>
          <cell r="AM8">
            <v>0</v>
          </cell>
          <cell r="AO8">
            <v>597689</v>
          </cell>
          <cell r="AP8">
            <v>0</v>
          </cell>
          <cell r="AQ8">
            <v>141333</v>
          </cell>
          <cell r="AR8">
            <v>8005</v>
          </cell>
          <cell r="AS8">
            <v>1083313</v>
          </cell>
          <cell r="AT8">
            <v>6793.16</v>
          </cell>
          <cell r="AU8">
            <v>111885</v>
          </cell>
          <cell r="AV8">
            <v>1222251</v>
          </cell>
          <cell r="AW8">
            <v>0</v>
          </cell>
          <cell r="AX8">
            <v>16772</v>
          </cell>
          <cell r="AY8">
            <v>241382.40000000002</v>
          </cell>
          <cell r="AZ8">
            <v>60137</v>
          </cell>
          <cell r="BB8">
            <v>0</v>
          </cell>
          <cell r="BC8">
            <v>0</v>
          </cell>
          <cell r="BD8">
            <v>0</v>
          </cell>
          <cell r="BE8">
            <v>7357</v>
          </cell>
        </row>
        <row r="9">
          <cell r="A9">
            <v>2</v>
          </cell>
          <cell r="B9" t="str">
            <v>ALBEMARLE</v>
          </cell>
          <cell r="C9">
            <v>25059355</v>
          </cell>
          <cell r="D9">
            <v>18090005.959607106</v>
          </cell>
          <cell r="E9">
            <v>542922</v>
          </cell>
          <cell r="F9">
            <v>414252</v>
          </cell>
          <cell r="G9">
            <v>262696</v>
          </cell>
          <cell r="H9">
            <v>3394842</v>
          </cell>
          <cell r="I9">
            <v>570859</v>
          </cell>
          <cell r="J9">
            <v>3556501</v>
          </cell>
          <cell r="K9">
            <v>1525658</v>
          </cell>
          <cell r="L9">
            <v>106089</v>
          </cell>
          <cell r="M9">
            <v>519053</v>
          </cell>
          <cell r="N9">
            <v>138567</v>
          </cell>
          <cell r="O9">
            <v>0</v>
          </cell>
          <cell r="P9">
            <v>0</v>
          </cell>
          <cell r="Q9">
            <v>0</v>
          </cell>
          <cell r="R9">
            <v>721164</v>
          </cell>
          <cell r="S9">
            <v>339659</v>
          </cell>
          <cell r="T9">
            <v>0</v>
          </cell>
          <cell r="U9">
            <v>700000</v>
          </cell>
          <cell r="V9">
            <v>0</v>
          </cell>
          <cell r="W9">
            <v>0</v>
          </cell>
          <cell r="X9">
            <v>0</v>
          </cell>
          <cell r="Y9">
            <v>0</v>
          </cell>
          <cell r="Z9">
            <v>0</v>
          </cell>
          <cell r="AA9">
            <v>0</v>
          </cell>
          <cell r="AB9">
            <v>54103</v>
          </cell>
          <cell r="AC9">
            <v>23545</v>
          </cell>
          <cell r="AD9">
            <v>100613</v>
          </cell>
          <cell r="AE9">
            <v>843625</v>
          </cell>
          <cell r="AG9">
            <v>0</v>
          </cell>
          <cell r="AI9">
            <v>0</v>
          </cell>
          <cell r="AJ9">
            <v>0</v>
          </cell>
          <cell r="AK9">
            <v>0</v>
          </cell>
          <cell r="AM9">
            <v>145403</v>
          </cell>
          <cell r="AO9">
            <v>162288</v>
          </cell>
          <cell r="AP9">
            <v>0</v>
          </cell>
          <cell r="AQ9">
            <v>261313</v>
          </cell>
          <cell r="AR9">
            <v>11586</v>
          </cell>
          <cell r="AS9">
            <v>527079</v>
          </cell>
          <cell r="AT9">
            <v>41770.959999999999</v>
          </cell>
          <cell r="AU9">
            <v>67496</v>
          </cell>
          <cell r="AV9">
            <v>1884391</v>
          </cell>
          <cell r="AW9">
            <v>0</v>
          </cell>
          <cell r="AX9">
            <v>25159</v>
          </cell>
          <cell r="AY9">
            <v>1044045.4500000001</v>
          </cell>
          <cell r="AZ9">
            <v>14454</v>
          </cell>
          <cell r="BB9">
            <v>0</v>
          </cell>
          <cell r="BC9">
            <v>0</v>
          </cell>
          <cell r="BD9">
            <v>0</v>
          </cell>
          <cell r="BE9">
            <v>18219</v>
          </cell>
        </row>
        <row r="10">
          <cell r="A10">
            <v>3</v>
          </cell>
          <cell r="B10" t="str">
            <v>ALLEGHANY</v>
          </cell>
          <cell r="C10">
            <v>6680304</v>
          </cell>
          <cell r="D10">
            <v>2542479.0704274205</v>
          </cell>
          <cell r="E10">
            <v>138130</v>
          </cell>
          <cell r="F10">
            <v>285335</v>
          </cell>
          <cell r="G10">
            <v>68120</v>
          </cell>
          <cell r="H10">
            <v>767319</v>
          </cell>
          <cell r="I10">
            <v>294332</v>
          </cell>
          <cell r="J10">
            <v>966539</v>
          </cell>
          <cell r="K10">
            <v>413864</v>
          </cell>
          <cell r="L10">
            <v>29562</v>
          </cell>
          <cell r="M10">
            <v>5668</v>
          </cell>
          <cell r="N10">
            <v>41876</v>
          </cell>
          <cell r="O10">
            <v>0</v>
          </cell>
          <cell r="P10">
            <v>0</v>
          </cell>
          <cell r="Q10">
            <v>82683</v>
          </cell>
          <cell r="R10">
            <v>304361</v>
          </cell>
          <cell r="S10">
            <v>288775</v>
          </cell>
          <cell r="T10">
            <v>0</v>
          </cell>
          <cell r="U10">
            <v>232000</v>
          </cell>
          <cell r="V10">
            <v>0</v>
          </cell>
          <cell r="W10">
            <v>0</v>
          </cell>
          <cell r="X10">
            <v>0</v>
          </cell>
          <cell r="Y10">
            <v>0</v>
          </cell>
          <cell r="Z10">
            <v>0</v>
          </cell>
          <cell r="AA10">
            <v>0</v>
          </cell>
          <cell r="AB10">
            <v>9130</v>
          </cell>
          <cell r="AC10">
            <v>12587</v>
          </cell>
          <cell r="AD10">
            <v>0</v>
          </cell>
          <cell r="AE10">
            <v>0</v>
          </cell>
          <cell r="AG10">
            <v>0</v>
          </cell>
          <cell r="AI10">
            <v>0</v>
          </cell>
          <cell r="AJ10">
            <v>0</v>
          </cell>
          <cell r="AK10">
            <v>0</v>
          </cell>
          <cell r="AM10">
            <v>16851</v>
          </cell>
          <cell r="AO10">
            <v>137975</v>
          </cell>
          <cell r="AP10">
            <v>0</v>
          </cell>
          <cell r="AQ10">
            <v>53610</v>
          </cell>
          <cell r="AR10">
            <v>2528</v>
          </cell>
          <cell r="AS10">
            <v>338644</v>
          </cell>
          <cell r="AT10">
            <v>5479.98</v>
          </cell>
          <cell r="AU10">
            <v>30945</v>
          </cell>
          <cell r="AV10">
            <v>479426</v>
          </cell>
          <cell r="AW10">
            <v>0</v>
          </cell>
          <cell r="AX10">
            <v>8386</v>
          </cell>
          <cell r="AY10">
            <v>268417.8</v>
          </cell>
          <cell r="AZ10">
            <v>58392</v>
          </cell>
          <cell r="BB10">
            <v>0</v>
          </cell>
          <cell r="BC10">
            <v>0</v>
          </cell>
          <cell r="BD10">
            <v>0</v>
          </cell>
          <cell r="BE10">
            <v>6763</v>
          </cell>
        </row>
        <row r="11">
          <cell r="A11">
            <v>4</v>
          </cell>
          <cell r="B11" t="str">
            <v>AMELIA</v>
          </cell>
          <cell r="C11">
            <v>5503814</v>
          </cell>
          <cell r="D11">
            <v>2318857.5843095211</v>
          </cell>
          <cell r="E11">
            <v>113248</v>
          </cell>
          <cell r="F11">
            <v>149634</v>
          </cell>
          <cell r="G11">
            <v>54796</v>
          </cell>
          <cell r="H11">
            <v>743955</v>
          </cell>
          <cell r="I11">
            <v>193892</v>
          </cell>
          <cell r="J11">
            <v>775568</v>
          </cell>
          <cell r="K11">
            <v>332988</v>
          </cell>
          <cell r="L11">
            <v>23183</v>
          </cell>
          <cell r="M11">
            <v>36499</v>
          </cell>
          <cell r="N11">
            <v>67525</v>
          </cell>
          <cell r="O11">
            <v>0</v>
          </cell>
          <cell r="P11">
            <v>0</v>
          </cell>
          <cell r="Q11">
            <v>0</v>
          </cell>
          <cell r="R11">
            <v>148507</v>
          </cell>
          <cell r="S11">
            <v>220196</v>
          </cell>
          <cell r="T11">
            <v>0</v>
          </cell>
          <cell r="U11">
            <v>128000</v>
          </cell>
          <cell r="V11">
            <v>0</v>
          </cell>
          <cell r="W11">
            <v>0</v>
          </cell>
          <cell r="X11">
            <v>0</v>
          </cell>
          <cell r="Y11">
            <v>0</v>
          </cell>
          <cell r="Z11">
            <v>0</v>
          </cell>
          <cell r="AA11">
            <v>0</v>
          </cell>
          <cell r="AB11">
            <v>6995</v>
          </cell>
          <cell r="AC11">
            <v>7844</v>
          </cell>
          <cell r="AD11">
            <v>0</v>
          </cell>
          <cell r="AE11">
            <v>0</v>
          </cell>
          <cell r="AG11">
            <v>0</v>
          </cell>
          <cell r="AI11">
            <v>0</v>
          </cell>
          <cell r="AJ11">
            <v>0</v>
          </cell>
          <cell r="AK11">
            <v>0</v>
          </cell>
          <cell r="AM11">
            <v>10829</v>
          </cell>
          <cell r="AO11">
            <v>105208</v>
          </cell>
          <cell r="AP11">
            <v>0</v>
          </cell>
          <cell r="AQ11">
            <v>44046</v>
          </cell>
          <cell r="AR11">
            <v>1685</v>
          </cell>
          <cell r="AS11">
            <v>246790.99999999997</v>
          </cell>
          <cell r="AT11">
            <v>17437.64</v>
          </cell>
          <cell r="AU11">
            <v>28100</v>
          </cell>
          <cell r="AV11">
            <v>393063</v>
          </cell>
          <cell r="AW11">
            <v>0</v>
          </cell>
          <cell r="AX11">
            <v>8386</v>
          </cell>
          <cell r="AY11">
            <v>35259</v>
          </cell>
          <cell r="AZ11">
            <v>4047</v>
          </cell>
          <cell r="BB11">
            <v>0</v>
          </cell>
          <cell r="BC11">
            <v>0</v>
          </cell>
          <cell r="BD11">
            <v>0</v>
          </cell>
          <cell r="BE11">
            <v>4125</v>
          </cell>
        </row>
        <row r="12">
          <cell r="A12">
            <v>5</v>
          </cell>
          <cell r="B12" t="str">
            <v>AMHERST</v>
          </cell>
          <cell r="C12">
            <v>14284717</v>
          </cell>
          <cell r="D12">
            <v>5293023.3496775823</v>
          </cell>
          <cell r="E12">
            <v>294306</v>
          </cell>
          <cell r="F12">
            <v>323142</v>
          </cell>
          <cell r="G12">
            <v>142401</v>
          </cell>
          <cell r="H12">
            <v>2004575</v>
          </cell>
          <cell r="I12">
            <v>536744</v>
          </cell>
          <cell r="J12">
            <v>2037437</v>
          </cell>
          <cell r="K12">
            <v>873578</v>
          </cell>
          <cell r="L12">
            <v>62985</v>
          </cell>
          <cell r="M12">
            <v>27563</v>
          </cell>
          <cell r="N12">
            <v>123359</v>
          </cell>
          <cell r="O12">
            <v>0</v>
          </cell>
          <cell r="P12">
            <v>0</v>
          </cell>
          <cell r="Q12">
            <v>0</v>
          </cell>
          <cell r="R12">
            <v>416544</v>
          </cell>
          <cell r="S12">
            <v>640315</v>
          </cell>
          <cell r="T12">
            <v>0</v>
          </cell>
          <cell r="U12">
            <v>284000</v>
          </cell>
          <cell r="V12">
            <v>0</v>
          </cell>
          <cell r="W12">
            <v>0</v>
          </cell>
          <cell r="X12">
            <v>0</v>
          </cell>
          <cell r="Y12">
            <v>0</v>
          </cell>
          <cell r="Z12">
            <v>37988</v>
          </cell>
          <cell r="AA12">
            <v>0</v>
          </cell>
          <cell r="AB12">
            <v>20986</v>
          </cell>
          <cell r="AC12">
            <v>52704</v>
          </cell>
          <cell r="AD12">
            <v>0</v>
          </cell>
          <cell r="AE12">
            <v>0</v>
          </cell>
          <cell r="AG12">
            <v>0</v>
          </cell>
          <cell r="AI12">
            <v>0</v>
          </cell>
          <cell r="AJ12">
            <v>0</v>
          </cell>
          <cell r="AK12">
            <v>0</v>
          </cell>
          <cell r="AM12">
            <v>98490</v>
          </cell>
          <cell r="AO12">
            <v>305940</v>
          </cell>
          <cell r="AP12">
            <v>0</v>
          </cell>
          <cell r="AQ12">
            <v>92658</v>
          </cell>
          <cell r="AR12">
            <v>4424</v>
          </cell>
          <cell r="AS12">
            <v>656430</v>
          </cell>
          <cell r="AT12">
            <v>27749.040000000001</v>
          </cell>
          <cell r="AU12">
            <v>76299</v>
          </cell>
          <cell r="AV12">
            <v>1021484</v>
          </cell>
          <cell r="AW12">
            <v>0</v>
          </cell>
          <cell r="AX12">
            <v>16772</v>
          </cell>
          <cell r="AY12">
            <v>804328.35</v>
          </cell>
          <cell r="AZ12">
            <v>20758</v>
          </cell>
          <cell r="BB12">
            <v>0</v>
          </cell>
          <cell r="BC12">
            <v>0</v>
          </cell>
          <cell r="BD12">
            <v>0</v>
          </cell>
          <cell r="BE12">
            <v>8432</v>
          </cell>
        </row>
        <row r="13">
          <cell r="A13">
            <v>6</v>
          </cell>
          <cell r="B13" t="str">
            <v>APPOMATTOX</v>
          </cell>
          <cell r="C13">
            <v>8083006</v>
          </cell>
          <cell r="D13">
            <v>2774850.9625238464</v>
          </cell>
          <cell r="E13">
            <v>167171</v>
          </cell>
          <cell r="F13">
            <v>499320</v>
          </cell>
          <cell r="G13">
            <v>80887</v>
          </cell>
          <cell r="H13">
            <v>964418</v>
          </cell>
          <cell r="I13">
            <v>278437</v>
          </cell>
          <cell r="J13">
            <v>1158858</v>
          </cell>
          <cell r="K13">
            <v>497764</v>
          </cell>
          <cell r="L13">
            <v>35777</v>
          </cell>
          <cell r="M13">
            <v>19652</v>
          </cell>
          <cell r="N13">
            <v>69269</v>
          </cell>
          <cell r="O13">
            <v>0</v>
          </cell>
          <cell r="P13">
            <v>0</v>
          </cell>
          <cell r="Q13">
            <v>0</v>
          </cell>
          <cell r="R13">
            <v>288738</v>
          </cell>
          <cell r="S13">
            <v>321530</v>
          </cell>
          <cell r="T13">
            <v>0</v>
          </cell>
          <cell r="U13">
            <v>154000</v>
          </cell>
          <cell r="V13">
            <v>0</v>
          </cell>
          <cell r="W13">
            <v>0</v>
          </cell>
          <cell r="X13">
            <v>0</v>
          </cell>
          <cell r="Y13">
            <v>0</v>
          </cell>
          <cell r="Z13">
            <v>0</v>
          </cell>
          <cell r="AA13">
            <v>0</v>
          </cell>
          <cell r="AB13">
            <v>10151</v>
          </cell>
          <cell r="AC13">
            <v>20947</v>
          </cell>
          <cell r="AD13">
            <v>0</v>
          </cell>
          <cell r="AE13">
            <v>0</v>
          </cell>
          <cell r="AG13">
            <v>0</v>
          </cell>
          <cell r="AI13">
            <v>0</v>
          </cell>
          <cell r="AJ13">
            <v>0</v>
          </cell>
          <cell r="AK13">
            <v>0</v>
          </cell>
          <cell r="AM13">
            <v>31788</v>
          </cell>
          <cell r="AO13">
            <v>153626</v>
          </cell>
          <cell r="AP13">
            <v>0</v>
          </cell>
          <cell r="AQ13">
            <v>52423</v>
          </cell>
          <cell r="AR13">
            <v>1685</v>
          </cell>
          <cell r="AS13">
            <v>421041</v>
          </cell>
          <cell r="AT13">
            <v>21245.4</v>
          </cell>
          <cell r="AU13">
            <v>35302</v>
          </cell>
          <cell r="AV13">
            <v>580222</v>
          </cell>
          <cell r="AW13">
            <v>0</v>
          </cell>
          <cell r="AX13">
            <v>8386</v>
          </cell>
          <cell r="AY13">
            <v>202807.5</v>
          </cell>
          <cell r="AZ13">
            <v>19222</v>
          </cell>
          <cell r="BB13">
            <v>0</v>
          </cell>
          <cell r="BC13">
            <v>0</v>
          </cell>
          <cell r="BD13">
            <v>0</v>
          </cell>
          <cell r="BE13">
            <v>3903</v>
          </cell>
        </row>
        <row r="14">
          <cell r="A14">
            <v>7</v>
          </cell>
          <cell r="B14" t="str">
            <v>ARLINGTON</v>
          </cell>
          <cell r="C14">
            <v>27939487</v>
          </cell>
          <cell r="D14">
            <v>32186909.991013292</v>
          </cell>
          <cell r="E14">
            <v>579527</v>
          </cell>
          <cell r="F14">
            <v>231875</v>
          </cell>
          <cell r="G14">
            <v>312762</v>
          </cell>
          <cell r="H14">
            <v>5004194</v>
          </cell>
          <cell r="I14">
            <v>560815</v>
          </cell>
          <cell r="J14">
            <v>4211503</v>
          </cell>
          <cell r="K14">
            <v>1806471</v>
          </cell>
          <cell r="L14">
            <v>129419</v>
          </cell>
          <cell r="M14">
            <v>1430932</v>
          </cell>
          <cell r="N14">
            <v>304873</v>
          </cell>
          <cell r="O14">
            <v>0</v>
          </cell>
          <cell r="P14">
            <v>0</v>
          </cell>
          <cell r="Q14">
            <v>0</v>
          </cell>
          <cell r="R14">
            <v>1540381</v>
          </cell>
          <cell r="S14">
            <v>317104</v>
          </cell>
          <cell r="T14">
            <v>0</v>
          </cell>
          <cell r="U14">
            <v>986000</v>
          </cell>
          <cell r="V14">
            <v>0</v>
          </cell>
          <cell r="W14">
            <v>0</v>
          </cell>
          <cell r="X14">
            <v>0</v>
          </cell>
          <cell r="Y14">
            <v>15321</v>
          </cell>
          <cell r="Z14">
            <v>0</v>
          </cell>
          <cell r="AA14">
            <v>0</v>
          </cell>
          <cell r="AB14">
            <v>104156</v>
          </cell>
          <cell r="AC14">
            <v>3623</v>
          </cell>
          <cell r="AD14">
            <v>113679</v>
          </cell>
          <cell r="AE14">
            <v>0</v>
          </cell>
          <cell r="AG14">
            <v>0</v>
          </cell>
          <cell r="AI14">
            <v>0</v>
          </cell>
          <cell r="AJ14">
            <v>0</v>
          </cell>
          <cell r="AK14">
            <v>0</v>
          </cell>
          <cell r="AM14">
            <v>13901</v>
          </cell>
          <cell r="AO14">
            <v>151511</v>
          </cell>
          <cell r="AP14">
            <v>0</v>
          </cell>
          <cell r="AQ14">
            <v>172566</v>
          </cell>
          <cell r="AR14">
            <v>21066</v>
          </cell>
          <cell r="AS14">
            <v>516710</v>
          </cell>
          <cell r="AT14">
            <v>33289.96</v>
          </cell>
          <cell r="AU14">
            <v>74040</v>
          </cell>
          <cell r="AV14">
            <v>2011439</v>
          </cell>
          <cell r="AW14">
            <v>0</v>
          </cell>
          <cell r="AX14">
            <v>33545</v>
          </cell>
          <cell r="AY14">
            <v>705600</v>
          </cell>
          <cell r="AZ14">
            <v>167395</v>
          </cell>
          <cell r="BB14">
            <v>0</v>
          </cell>
          <cell r="BC14">
            <v>0</v>
          </cell>
          <cell r="BD14">
            <v>0</v>
          </cell>
          <cell r="BE14">
            <v>10901</v>
          </cell>
        </row>
        <row r="15">
          <cell r="A15">
            <v>8</v>
          </cell>
          <cell r="B15" t="str">
            <v>AUGUSTA</v>
          </cell>
          <cell r="C15">
            <v>29465393</v>
          </cell>
          <cell r="D15">
            <v>12379879.924953097</v>
          </cell>
          <cell r="E15">
            <v>659132</v>
          </cell>
          <cell r="F15">
            <v>1306366</v>
          </cell>
          <cell r="G15">
            <v>325058</v>
          </cell>
          <cell r="H15">
            <v>1539426</v>
          </cell>
          <cell r="I15">
            <v>852511</v>
          </cell>
          <cell r="J15">
            <v>4029495</v>
          </cell>
          <cell r="K15">
            <v>1729555</v>
          </cell>
          <cell r="L15">
            <v>122663</v>
          </cell>
          <cell r="M15">
            <v>144868</v>
          </cell>
          <cell r="N15">
            <v>0</v>
          </cell>
          <cell r="O15">
            <v>0</v>
          </cell>
          <cell r="P15">
            <v>0</v>
          </cell>
          <cell r="Q15">
            <v>674755</v>
          </cell>
          <cell r="R15">
            <v>918423</v>
          </cell>
          <cell r="S15">
            <v>695541</v>
          </cell>
          <cell r="T15">
            <v>0</v>
          </cell>
          <cell r="U15">
            <v>596000</v>
          </cell>
          <cell r="V15">
            <v>0</v>
          </cell>
          <cell r="W15">
            <v>0</v>
          </cell>
          <cell r="X15">
            <v>0</v>
          </cell>
          <cell r="Y15">
            <v>0</v>
          </cell>
          <cell r="Z15">
            <v>0</v>
          </cell>
          <cell r="AA15">
            <v>0</v>
          </cell>
          <cell r="AB15">
            <v>48136</v>
          </cell>
          <cell r="AC15">
            <v>14469</v>
          </cell>
          <cell r="AD15">
            <v>0</v>
          </cell>
          <cell r="AE15">
            <v>0</v>
          </cell>
          <cell r="AG15">
            <v>0</v>
          </cell>
          <cell r="AI15">
            <v>0</v>
          </cell>
          <cell r="AJ15">
            <v>0</v>
          </cell>
          <cell r="AK15">
            <v>0</v>
          </cell>
          <cell r="AM15">
            <v>181475</v>
          </cell>
          <cell r="AO15">
            <v>332326</v>
          </cell>
          <cell r="AP15">
            <v>0</v>
          </cell>
          <cell r="AQ15">
            <v>281320</v>
          </cell>
          <cell r="AR15">
            <v>5056</v>
          </cell>
          <cell r="AS15">
            <v>1255286</v>
          </cell>
          <cell r="AT15">
            <v>159828.9</v>
          </cell>
          <cell r="AU15">
            <v>120725</v>
          </cell>
          <cell r="AV15">
            <v>2287736</v>
          </cell>
          <cell r="AW15">
            <v>0</v>
          </cell>
          <cell r="AX15">
            <v>16772</v>
          </cell>
          <cell r="AY15">
            <v>1321159.3500000001</v>
          </cell>
          <cell r="AZ15">
            <v>325429</v>
          </cell>
          <cell r="BB15">
            <v>0</v>
          </cell>
          <cell r="BC15">
            <v>0</v>
          </cell>
          <cell r="BD15">
            <v>0</v>
          </cell>
          <cell r="BE15">
            <v>9220</v>
          </cell>
        </row>
        <row r="16">
          <cell r="A16">
            <v>9</v>
          </cell>
          <cell r="B16" t="str">
            <v>BATH</v>
          </cell>
          <cell r="C16">
            <v>600523</v>
          </cell>
          <cell r="D16">
            <v>567804.12127327477</v>
          </cell>
          <cell r="E16">
            <v>10394</v>
          </cell>
          <cell r="F16">
            <v>52422</v>
          </cell>
          <cell r="G16">
            <v>5126</v>
          </cell>
          <cell r="H16">
            <v>75732</v>
          </cell>
          <cell r="I16">
            <v>15862</v>
          </cell>
          <cell r="J16">
            <v>86468</v>
          </cell>
          <cell r="K16">
            <v>37140</v>
          </cell>
          <cell r="L16">
            <v>2611</v>
          </cell>
          <cell r="M16">
            <v>574</v>
          </cell>
          <cell r="N16">
            <v>1853</v>
          </cell>
          <cell r="O16">
            <v>0</v>
          </cell>
          <cell r="P16">
            <v>0</v>
          </cell>
          <cell r="Q16">
            <v>0</v>
          </cell>
          <cell r="R16">
            <v>0</v>
          </cell>
          <cell r="S16">
            <v>20017</v>
          </cell>
          <cell r="T16">
            <v>0</v>
          </cell>
          <cell r="U16">
            <v>128000</v>
          </cell>
          <cell r="V16">
            <v>0</v>
          </cell>
          <cell r="W16">
            <v>0</v>
          </cell>
          <cell r="X16">
            <v>0</v>
          </cell>
          <cell r="Y16">
            <v>0</v>
          </cell>
          <cell r="Z16">
            <v>0</v>
          </cell>
          <cell r="AA16">
            <v>0</v>
          </cell>
          <cell r="AB16">
            <v>3400</v>
          </cell>
          <cell r="AC16">
            <v>850</v>
          </cell>
          <cell r="AD16">
            <v>0</v>
          </cell>
          <cell r="AE16">
            <v>0</v>
          </cell>
          <cell r="AG16">
            <v>0</v>
          </cell>
          <cell r="AI16">
            <v>0</v>
          </cell>
          <cell r="AJ16">
            <v>0</v>
          </cell>
          <cell r="AK16">
            <v>0</v>
          </cell>
          <cell r="AM16">
            <v>82</v>
          </cell>
          <cell r="AO16">
            <v>9564</v>
          </cell>
          <cell r="AP16">
            <v>0</v>
          </cell>
          <cell r="AQ16">
            <v>5688</v>
          </cell>
          <cell r="AR16">
            <v>843</v>
          </cell>
          <cell r="AS16">
            <v>20855</v>
          </cell>
          <cell r="AT16">
            <v>4462.92</v>
          </cell>
          <cell r="AU16">
            <v>2873</v>
          </cell>
          <cell r="AV16">
            <v>200000</v>
          </cell>
          <cell r="AW16">
            <v>0</v>
          </cell>
          <cell r="AX16">
            <v>8386</v>
          </cell>
          <cell r="AY16">
            <v>20414.625</v>
          </cell>
          <cell r="AZ16">
            <v>49373</v>
          </cell>
          <cell r="BB16">
            <v>0</v>
          </cell>
          <cell r="BC16">
            <v>0</v>
          </cell>
          <cell r="BD16">
            <v>0</v>
          </cell>
          <cell r="BE16">
            <v>3104</v>
          </cell>
        </row>
        <row r="17">
          <cell r="A17">
            <v>10</v>
          </cell>
          <cell r="B17" t="str">
            <v>BEDFORD</v>
          </cell>
          <cell r="C17">
            <v>29900970</v>
          </cell>
          <cell r="D17">
            <v>13714802.97034386</v>
          </cell>
          <cell r="E17">
            <v>682233</v>
          </cell>
          <cell r="F17">
            <v>634813</v>
          </cell>
          <cell r="G17">
            <v>330103</v>
          </cell>
          <cell r="H17">
            <v>3631128</v>
          </cell>
          <cell r="I17">
            <v>806212</v>
          </cell>
          <cell r="J17">
            <v>4380207</v>
          </cell>
          <cell r="K17">
            <v>1879046</v>
          </cell>
          <cell r="L17">
            <v>133311</v>
          </cell>
          <cell r="M17">
            <v>51748</v>
          </cell>
          <cell r="N17">
            <v>168812</v>
          </cell>
          <cell r="O17">
            <v>0</v>
          </cell>
          <cell r="P17">
            <v>0</v>
          </cell>
          <cell r="Q17">
            <v>0</v>
          </cell>
          <cell r="R17">
            <v>669083</v>
          </cell>
          <cell r="S17">
            <v>664305</v>
          </cell>
          <cell r="T17">
            <v>0</v>
          </cell>
          <cell r="U17">
            <v>594000</v>
          </cell>
          <cell r="V17">
            <v>0</v>
          </cell>
          <cell r="W17">
            <v>0</v>
          </cell>
          <cell r="X17">
            <v>0</v>
          </cell>
          <cell r="Y17">
            <v>0</v>
          </cell>
          <cell r="Z17">
            <v>0</v>
          </cell>
          <cell r="AA17">
            <v>0</v>
          </cell>
          <cell r="AB17">
            <v>40166</v>
          </cell>
          <cell r="AC17">
            <v>44265</v>
          </cell>
          <cell r="AD17">
            <v>7744</v>
          </cell>
          <cell r="AE17">
            <v>0</v>
          </cell>
          <cell r="AG17">
            <v>0</v>
          </cell>
          <cell r="AI17">
            <v>0</v>
          </cell>
          <cell r="AJ17">
            <v>0</v>
          </cell>
          <cell r="AK17">
            <v>0</v>
          </cell>
          <cell r="AM17">
            <v>190350</v>
          </cell>
          <cell r="AO17">
            <v>317401</v>
          </cell>
          <cell r="AP17">
            <v>0</v>
          </cell>
          <cell r="AQ17">
            <v>168469</v>
          </cell>
          <cell r="AR17">
            <v>5898</v>
          </cell>
          <cell r="AS17">
            <v>913998</v>
          </cell>
          <cell r="AT17">
            <v>10210.42</v>
          </cell>
          <cell r="AU17">
            <v>115972</v>
          </cell>
          <cell r="AV17">
            <v>2367916</v>
          </cell>
          <cell r="AW17">
            <v>0</v>
          </cell>
          <cell r="AX17">
            <v>16772</v>
          </cell>
          <cell r="AY17">
            <v>465671.85000000003</v>
          </cell>
          <cell r="AZ17">
            <v>147343</v>
          </cell>
          <cell r="BB17">
            <v>0</v>
          </cell>
          <cell r="BC17">
            <v>0</v>
          </cell>
          <cell r="BD17">
            <v>0</v>
          </cell>
          <cell r="BE17">
            <v>19627</v>
          </cell>
        </row>
        <row r="18">
          <cell r="A18">
            <v>11</v>
          </cell>
          <cell r="B18" t="str">
            <v>BLAND</v>
          </cell>
          <cell r="C18">
            <v>2291964</v>
          </cell>
          <cell r="D18">
            <v>834205.36995285924</v>
          </cell>
          <cell r="E18">
            <v>45903</v>
          </cell>
          <cell r="F18">
            <v>44848</v>
          </cell>
          <cell r="G18">
            <v>22210</v>
          </cell>
          <cell r="H18">
            <v>341271</v>
          </cell>
          <cell r="I18">
            <v>64495</v>
          </cell>
          <cell r="J18">
            <v>324613</v>
          </cell>
          <cell r="K18">
            <v>139242</v>
          </cell>
          <cell r="L18">
            <v>9824</v>
          </cell>
          <cell r="M18">
            <v>950</v>
          </cell>
          <cell r="N18">
            <v>0</v>
          </cell>
          <cell r="O18">
            <v>0</v>
          </cell>
          <cell r="P18">
            <v>0</v>
          </cell>
          <cell r="Q18">
            <v>0</v>
          </cell>
          <cell r="R18">
            <v>8376</v>
          </cell>
          <cell r="S18">
            <v>64181</v>
          </cell>
          <cell r="T18">
            <v>0</v>
          </cell>
          <cell r="U18">
            <v>102000</v>
          </cell>
          <cell r="V18">
            <v>0</v>
          </cell>
          <cell r="W18">
            <v>0</v>
          </cell>
          <cell r="X18">
            <v>0</v>
          </cell>
          <cell r="Y18">
            <v>0</v>
          </cell>
          <cell r="Z18">
            <v>0</v>
          </cell>
          <cell r="AA18">
            <v>0</v>
          </cell>
          <cell r="AB18">
            <v>2917</v>
          </cell>
          <cell r="AC18">
            <v>2635</v>
          </cell>
          <cell r="AD18">
            <v>0</v>
          </cell>
          <cell r="AE18">
            <v>0</v>
          </cell>
          <cell r="AG18">
            <v>0</v>
          </cell>
          <cell r="AI18">
            <v>0</v>
          </cell>
          <cell r="AJ18">
            <v>0</v>
          </cell>
          <cell r="AK18">
            <v>0</v>
          </cell>
          <cell r="AM18">
            <v>13519</v>
          </cell>
          <cell r="AO18">
            <v>30665</v>
          </cell>
          <cell r="AP18">
            <v>0</v>
          </cell>
          <cell r="AQ18">
            <v>23534</v>
          </cell>
          <cell r="AR18">
            <v>421</v>
          </cell>
          <cell r="AS18">
            <v>84076</v>
          </cell>
          <cell r="AT18">
            <v>2977.04</v>
          </cell>
          <cell r="AU18">
            <v>9509</v>
          </cell>
          <cell r="AV18">
            <v>200000</v>
          </cell>
          <cell r="AW18">
            <v>0</v>
          </cell>
          <cell r="AX18">
            <v>0</v>
          </cell>
          <cell r="AY18">
            <v>130977</v>
          </cell>
          <cell r="AZ18">
            <v>2930</v>
          </cell>
          <cell r="BB18">
            <v>0</v>
          </cell>
          <cell r="BC18">
            <v>0</v>
          </cell>
          <cell r="BD18">
            <v>0</v>
          </cell>
          <cell r="BE18">
            <v>3312</v>
          </cell>
        </row>
        <row r="19">
          <cell r="A19">
            <v>12</v>
          </cell>
          <cell r="B19" t="str">
            <v>BOTETOURT</v>
          </cell>
          <cell r="C19">
            <v>13996307</v>
          </cell>
          <cell r="D19">
            <v>5658595.8661137996</v>
          </cell>
          <cell r="E19">
            <v>293609</v>
          </cell>
          <cell r="F19">
            <v>344233</v>
          </cell>
          <cell r="G19">
            <v>144796</v>
          </cell>
          <cell r="H19">
            <v>1527191</v>
          </cell>
          <cell r="I19">
            <v>229489</v>
          </cell>
          <cell r="J19">
            <v>1909672</v>
          </cell>
          <cell r="K19">
            <v>819602</v>
          </cell>
          <cell r="L19">
            <v>57372</v>
          </cell>
          <cell r="M19">
            <v>55340</v>
          </cell>
          <cell r="N19">
            <v>16746</v>
          </cell>
          <cell r="O19">
            <v>0</v>
          </cell>
          <cell r="P19">
            <v>0</v>
          </cell>
          <cell r="Q19">
            <v>0</v>
          </cell>
          <cell r="R19">
            <v>274422</v>
          </cell>
          <cell r="S19">
            <v>141889</v>
          </cell>
          <cell r="T19">
            <v>0</v>
          </cell>
          <cell r="U19">
            <v>362000</v>
          </cell>
          <cell r="V19">
            <v>0</v>
          </cell>
          <cell r="W19">
            <v>0</v>
          </cell>
          <cell r="X19">
            <v>0</v>
          </cell>
          <cell r="Y19">
            <v>0</v>
          </cell>
          <cell r="Z19">
            <v>0</v>
          </cell>
          <cell r="AA19">
            <v>0</v>
          </cell>
          <cell r="AB19">
            <v>15212</v>
          </cell>
          <cell r="AC19">
            <v>11261</v>
          </cell>
          <cell r="AD19">
            <v>0</v>
          </cell>
          <cell r="AE19">
            <v>0</v>
          </cell>
          <cell r="AG19">
            <v>0</v>
          </cell>
          <cell r="AI19">
            <v>0</v>
          </cell>
          <cell r="AJ19">
            <v>0</v>
          </cell>
          <cell r="AK19">
            <v>0</v>
          </cell>
          <cell r="AM19">
            <v>132713</v>
          </cell>
          <cell r="AO19">
            <v>67794</v>
          </cell>
          <cell r="AP19">
            <v>0</v>
          </cell>
          <cell r="AQ19">
            <v>81392</v>
          </cell>
          <cell r="AR19">
            <v>1264</v>
          </cell>
          <cell r="AS19">
            <v>70658</v>
          </cell>
          <cell r="AT19">
            <v>5859.26</v>
          </cell>
          <cell r="AU19">
            <v>34617</v>
          </cell>
          <cell r="AV19">
            <v>1019066</v>
          </cell>
          <cell r="AW19">
            <v>0</v>
          </cell>
          <cell r="AX19">
            <v>8386</v>
          </cell>
          <cell r="AY19">
            <v>239644.65000000002</v>
          </cell>
          <cell r="AZ19">
            <v>86324</v>
          </cell>
          <cell r="BB19">
            <v>0</v>
          </cell>
          <cell r="BC19">
            <v>0</v>
          </cell>
          <cell r="BD19">
            <v>0</v>
          </cell>
          <cell r="BE19">
            <v>4540</v>
          </cell>
        </row>
        <row r="20">
          <cell r="A20">
            <v>13</v>
          </cell>
          <cell r="B20" t="str">
            <v>BRUNSWICK</v>
          </cell>
          <cell r="C20">
            <v>4410757</v>
          </cell>
          <cell r="D20">
            <v>2282883.6930644675</v>
          </cell>
          <cell r="E20">
            <v>87071</v>
          </cell>
          <cell r="F20">
            <v>128821</v>
          </cell>
          <cell r="G20">
            <v>42940</v>
          </cell>
          <cell r="H20">
            <v>877438</v>
          </cell>
          <cell r="I20">
            <v>330558</v>
          </cell>
          <cell r="J20">
            <v>718640</v>
          </cell>
          <cell r="K20">
            <v>308683</v>
          </cell>
          <cell r="L20">
            <v>21875</v>
          </cell>
          <cell r="M20">
            <v>19667</v>
          </cell>
          <cell r="N20">
            <v>56326</v>
          </cell>
          <cell r="O20">
            <v>0</v>
          </cell>
          <cell r="P20">
            <v>0</v>
          </cell>
          <cell r="Q20">
            <v>0</v>
          </cell>
          <cell r="R20">
            <v>137262</v>
          </cell>
          <cell r="S20">
            <v>509436</v>
          </cell>
          <cell r="T20">
            <v>0</v>
          </cell>
          <cell r="U20">
            <v>206000</v>
          </cell>
          <cell r="V20">
            <v>0</v>
          </cell>
          <cell r="W20">
            <v>0</v>
          </cell>
          <cell r="X20">
            <v>0</v>
          </cell>
          <cell r="Y20">
            <v>40108</v>
          </cell>
          <cell r="Z20">
            <v>0</v>
          </cell>
          <cell r="AA20">
            <v>0</v>
          </cell>
          <cell r="AB20">
            <v>10509</v>
          </cell>
          <cell r="AC20">
            <v>11676</v>
          </cell>
          <cell r="AD20">
            <v>45021</v>
          </cell>
          <cell r="AE20">
            <v>0</v>
          </cell>
          <cell r="AG20">
            <v>0</v>
          </cell>
          <cell r="AI20">
            <v>0</v>
          </cell>
          <cell r="AJ20">
            <v>0</v>
          </cell>
          <cell r="AK20">
            <v>0</v>
          </cell>
          <cell r="AM20">
            <v>22125</v>
          </cell>
          <cell r="AO20">
            <v>243406</v>
          </cell>
          <cell r="AP20">
            <v>0</v>
          </cell>
          <cell r="AQ20">
            <v>34508</v>
          </cell>
          <cell r="AR20">
            <v>211</v>
          </cell>
          <cell r="AS20">
            <v>284792</v>
          </cell>
          <cell r="AT20">
            <v>1537.58</v>
          </cell>
          <cell r="AU20">
            <v>30804</v>
          </cell>
          <cell r="AV20">
            <v>302210</v>
          </cell>
          <cell r="AW20">
            <v>416993</v>
          </cell>
          <cell r="AX20">
            <v>8386</v>
          </cell>
          <cell r="AY20">
            <v>58172.625</v>
          </cell>
          <cell r="AZ20">
            <v>26273</v>
          </cell>
          <cell r="BB20">
            <v>0</v>
          </cell>
          <cell r="BC20">
            <v>0</v>
          </cell>
          <cell r="BD20">
            <v>0</v>
          </cell>
          <cell r="BE20">
            <v>4171</v>
          </cell>
        </row>
        <row r="21">
          <cell r="A21">
            <v>14</v>
          </cell>
          <cell r="B21" t="str">
            <v>BUCHANAN</v>
          </cell>
          <cell r="C21">
            <v>8741635</v>
          </cell>
          <cell r="D21">
            <v>3274596.370630804</v>
          </cell>
          <cell r="E21">
            <v>182259</v>
          </cell>
          <cell r="F21">
            <v>680058</v>
          </cell>
          <cell r="G21">
            <v>89883</v>
          </cell>
          <cell r="H21">
            <v>1104034</v>
          </cell>
          <cell r="I21">
            <v>490117</v>
          </cell>
          <cell r="J21">
            <v>1394034</v>
          </cell>
          <cell r="K21">
            <v>598655</v>
          </cell>
          <cell r="L21">
            <v>42398</v>
          </cell>
          <cell r="M21">
            <v>11090</v>
          </cell>
          <cell r="N21">
            <v>40966</v>
          </cell>
          <cell r="O21">
            <v>0</v>
          </cell>
          <cell r="P21">
            <v>0</v>
          </cell>
          <cell r="Q21">
            <v>0</v>
          </cell>
          <cell r="R21">
            <v>102212</v>
          </cell>
          <cell r="S21">
            <v>685179</v>
          </cell>
          <cell r="T21">
            <v>0</v>
          </cell>
          <cell r="U21">
            <v>258000</v>
          </cell>
          <cell r="V21">
            <v>0</v>
          </cell>
          <cell r="W21">
            <v>0</v>
          </cell>
          <cell r="X21">
            <v>0</v>
          </cell>
          <cell r="Y21">
            <v>0</v>
          </cell>
          <cell r="Z21">
            <v>0</v>
          </cell>
          <cell r="AA21">
            <v>0</v>
          </cell>
          <cell r="AB21">
            <v>18528</v>
          </cell>
          <cell r="AC21">
            <v>47281</v>
          </cell>
          <cell r="AD21">
            <v>0</v>
          </cell>
          <cell r="AE21">
            <v>0</v>
          </cell>
          <cell r="AG21">
            <v>0</v>
          </cell>
          <cell r="AI21">
            <v>0</v>
          </cell>
          <cell r="AJ21">
            <v>0</v>
          </cell>
          <cell r="AK21">
            <v>0</v>
          </cell>
          <cell r="AM21">
            <v>0</v>
          </cell>
          <cell r="AO21">
            <v>327376</v>
          </cell>
          <cell r="AP21">
            <v>0</v>
          </cell>
          <cell r="AQ21">
            <v>79916</v>
          </cell>
          <cell r="AR21">
            <v>2107</v>
          </cell>
          <cell r="AS21">
            <v>524963</v>
          </cell>
          <cell r="AT21">
            <v>31963.360000000001</v>
          </cell>
          <cell r="AU21">
            <v>55614</v>
          </cell>
          <cell r="AV21">
            <v>632589</v>
          </cell>
          <cell r="AW21">
            <v>0</v>
          </cell>
          <cell r="AX21">
            <v>25159</v>
          </cell>
          <cell r="AY21">
            <v>235486.65000000002</v>
          </cell>
          <cell r="AZ21">
            <v>41985</v>
          </cell>
          <cell r="BB21">
            <v>0</v>
          </cell>
          <cell r="BC21">
            <v>0</v>
          </cell>
          <cell r="BD21">
            <v>0</v>
          </cell>
          <cell r="BE21">
            <v>4040</v>
          </cell>
        </row>
        <row r="22">
          <cell r="A22">
            <v>15</v>
          </cell>
          <cell r="B22" t="str">
            <v>BUCKINGHAM</v>
          </cell>
          <cell r="C22">
            <v>7117878</v>
          </cell>
          <cell r="D22">
            <v>2622204.9915651064</v>
          </cell>
          <cell r="E22">
            <v>139652</v>
          </cell>
          <cell r="F22">
            <v>215709</v>
          </cell>
          <cell r="G22">
            <v>68871</v>
          </cell>
          <cell r="H22">
            <v>888824</v>
          </cell>
          <cell r="I22">
            <v>375541</v>
          </cell>
          <cell r="J22">
            <v>974588</v>
          </cell>
          <cell r="K22">
            <v>418423</v>
          </cell>
          <cell r="L22">
            <v>29887</v>
          </cell>
          <cell r="M22">
            <v>6136</v>
          </cell>
          <cell r="N22">
            <v>34058</v>
          </cell>
          <cell r="O22">
            <v>0</v>
          </cell>
          <cell r="P22">
            <v>0</v>
          </cell>
          <cell r="Q22">
            <v>0</v>
          </cell>
          <cell r="R22">
            <v>328738</v>
          </cell>
          <cell r="S22">
            <v>472316</v>
          </cell>
          <cell r="T22">
            <v>0</v>
          </cell>
          <cell r="U22">
            <v>154000</v>
          </cell>
          <cell r="V22">
            <v>0</v>
          </cell>
          <cell r="W22">
            <v>0</v>
          </cell>
          <cell r="X22">
            <v>0</v>
          </cell>
          <cell r="Y22">
            <v>0</v>
          </cell>
          <cell r="Z22">
            <v>0</v>
          </cell>
          <cell r="AA22">
            <v>0</v>
          </cell>
          <cell r="AB22">
            <v>11534</v>
          </cell>
          <cell r="AC22">
            <v>10774</v>
          </cell>
          <cell r="AD22">
            <v>0</v>
          </cell>
          <cell r="AE22">
            <v>0</v>
          </cell>
          <cell r="AG22">
            <v>0</v>
          </cell>
          <cell r="AI22">
            <v>0</v>
          </cell>
          <cell r="AJ22">
            <v>0</v>
          </cell>
          <cell r="AK22">
            <v>0</v>
          </cell>
          <cell r="AM22">
            <v>11906</v>
          </cell>
          <cell r="AO22">
            <v>225670</v>
          </cell>
          <cell r="AP22">
            <v>0</v>
          </cell>
          <cell r="AQ22">
            <v>60800</v>
          </cell>
          <cell r="AR22">
            <v>1896</v>
          </cell>
          <cell r="AS22">
            <v>442884</v>
          </cell>
          <cell r="AT22">
            <v>17672.16</v>
          </cell>
          <cell r="AU22">
            <v>40102</v>
          </cell>
          <cell r="AV22">
            <v>484708</v>
          </cell>
          <cell r="AW22">
            <v>0</v>
          </cell>
          <cell r="AX22">
            <v>8386</v>
          </cell>
          <cell r="AY22">
            <v>108832.5</v>
          </cell>
          <cell r="AZ22">
            <v>45288</v>
          </cell>
          <cell r="BB22">
            <v>0</v>
          </cell>
          <cell r="BC22">
            <v>0</v>
          </cell>
          <cell r="BD22">
            <v>0</v>
          </cell>
          <cell r="BE22">
            <v>3963</v>
          </cell>
        </row>
        <row r="23">
          <cell r="A23">
            <v>16</v>
          </cell>
          <cell r="B23" t="str">
            <v>CAMPBELL</v>
          </cell>
          <cell r="C23">
            <v>26565061</v>
          </cell>
          <cell r="D23">
            <v>9356128.5257067177</v>
          </cell>
          <cell r="E23">
            <v>579061</v>
          </cell>
          <cell r="F23">
            <v>522647</v>
          </cell>
          <cell r="G23">
            <v>280182</v>
          </cell>
          <cell r="H23">
            <v>2877253</v>
          </cell>
          <cell r="I23">
            <v>959084</v>
          </cell>
          <cell r="J23">
            <v>3750127</v>
          </cell>
          <cell r="K23">
            <v>1611046</v>
          </cell>
          <cell r="L23">
            <v>113150</v>
          </cell>
          <cell r="M23">
            <v>151274</v>
          </cell>
          <cell r="N23">
            <v>210377</v>
          </cell>
          <cell r="O23">
            <v>0</v>
          </cell>
          <cell r="P23">
            <v>0</v>
          </cell>
          <cell r="Q23">
            <v>0</v>
          </cell>
          <cell r="R23">
            <v>914592</v>
          </cell>
          <cell r="S23">
            <v>951610</v>
          </cell>
          <cell r="T23">
            <v>0</v>
          </cell>
          <cell r="U23">
            <v>388000</v>
          </cell>
          <cell r="V23">
            <v>0</v>
          </cell>
          <cell r="W23">
            <v>0</v>
          </cell>
          <cell r="X23">
            <v>0</v>
          </cell>
          <cell r="Y23">
            <v>0</v>
          </cell>
          <cell r="Z23">
            <v>0</v>
          </cell>
          <cell r="AA23">
            <v>0</v>
          </cell>
          <cell r="AB23">
            <v>37411</v>
          </cell>
          <cell r="AC23">
            <v>62681</v>
          </cell>
          <cell r="AD23">
            <v>88265</v>
          </cell>
          <cell r="AE23">
            <v>0</v>
          </cell>
          <cell r="AG23">
            <v>0</v>
          </cell>
          <cell r="AI23">
            <v>0</v>
          </cell>
          <cell r="AJ23">
            <v>0</v>
          </cell>
          <cell r="AK23">
            <v>0</v>
          </cell>
          <cell r="AM23">
            <v>154657</v>
          </cell>
          <cell r="AO23">
            <v>454674</v>
          </cell>
          <cell r="AP23">
            <v>0</v>
          </cell>
          <cell r="AQ23">
            <v>121530</v>
          </cell>
          <cell r="AR23">
            <v>9480</v>
          </cell>
          <cell r="AS23">
            <v>1214313</v>
          </cell>
          <cell r="AT23">
            <v>25993.88</v>
          </cell>
          <cell r="AU23">
            <v>130257</v>
          </cell>
          <cell r="AV23">
            <v>2009821</v>
          </cell>
          <cell r="AW23">
            <v>0</v>
          </cell>
          <cell r="AX23">
            <v>16772</v>
          </cell>
          <cell r="AY23">
            <v>684219.9</v>
          </cell>
          <cell r="AZ23">
            <v>55155</v>
          </cell>
          <cell r="BB23">
            <v>0</v>
          </cell>
          <cell r="BC23">
            <v>0</v>
          </cell>
          <cell r="BD23">
            <v>0</v>
          </cell>
          <cell r="BE23">
            <v>17617</v>
          </cell>
        </row>
        <row r="24">
          <cell r="A24">
            <v>17</v>
          </cell>
          <cell r="B24" t="str">
            <v>CAROLINE</v>
          </cell>
          <cell r="C24">
            <v>13360818</v>
          </cell>
          <cell r="D24">
            <v>5596370.7569331676</v>
          </cell>
          <cell r="E24">
            <v>285077</v>
          </cell>
          <cell r="F24">
            <v>251999</v>
          </cell>
          <cell r="G24">
            <v>137936</v>
          </cell>
          <cell r="H24">
            <v>1480161</v>
          </cell>
          <cell r="I24">
            <v>546439</v>
          </cell>
          <cell r="J24">
            <v>1835612</v>
          </cell>
          <cell r="K24">
            <v>787828</v>
          </cell>
          <cell r="L24">
            <v>55705</v>
          </cell>
          <cell r="M24">
            <v>124908</v>
          </cell>
          <cell r="N24">
            <v>112787</v>
          </cell>
          <cell r="O24">
            <v>0</v>
          </cell>
          <cell r="P24">
            <v>0</v>
          </cell>
          <cell r="Q24">
            <v>0</v>
          </cell>
          <cell r="R24">
            <v>428229</v>
          </cell>
          <cell r="S24">
            <v>534860</v>
          </cell>
          <cell r="T24">
            <v>0</v>
          </cell>
          <cell r="U24">
            <v>180000</v>
          </cell>
          <cell r="V24">
            <v>0</v>
          </cell>
          <cell r="W24">
            <v>0</v>
          </cell>
          <cell r="X24">
            <v>0</v>
          </cell>
          <cell r="Y24">
            <v>0</v>
          </cell>
          <cell r="Z24">
            <v>0</v>
          </cell>
          <cell r="AA24">
            <v>0</v>
          </cell>
          <cell r="AB24">
            <v>19531</v>
          </cell>
          <cell r="AC24">
            <v>25565</v>
          </cell>
          <cell r="AD24">
            <v>0</v>
          </cell>
          <cell r="AE24">
            <v>0</v>
          </cell>
          <cell r="AG24">
            <v>0</v>
          </cell>
          <cell r="AI24">
            <v>0</v>
          </cell>
          <cell r="AJ24">
            <v>0</v>
          </cell>
          <cell r="AK24">
            <v>0</v>
          </cell>
          <cell r="AM24">
            <v>62810</v>
          </cell>
          <cell r="AO24">
            <v>255553</v>
          </cell>
          <cell r="AP24">
            <v>0</v>
          </cell>
          <cell r="AQ24">
            <v>114595</v>
          </cell>
          <cell r="AR24">
            <v>5898</v>
          </cell>
          <cell r="AS24">
            <v>755979</v>
          </cell>
          <cell r="AT24">
            <v>9601.9</v>
          </cell>
          <cell r="AU24">
            <v>62561</v>
          </cell>
          <cell r="AV24">
            <v>989453</v>
          </cell>
          <cell r="AW24">
            <v>0</v>
          </cell>
          <cell r="AX24">
            <v>16772</v>
          </cell>
          <cell r="AY24">
            <v>297289.65000000002</v>
          </cell>
          <cell r="AZ24">
            <v>9598</v>
          </cell>
          <cell r="BB24">
            <v>0</v>
          </cell>
          <cell r="BC24">
            <v>0</v>
          </cell>
          <cell r="BD24">
            <v>0</v>
          </cell>
          <cell r="BE24">
            <v>5992</v>
          </cell>
        </row>
        <row r="25">
          <cell r="A25">
            <v>18</v>
          </cell>
          <cell r="B25" t="str">
            <v>CARROLL</v>
          </cell>
          <cell r="C25">
            <v>12818176</v>
          </cell>
          <cell r="D25">
            <v>4666883.1885474641</v>
          </cell>
          <cell r="E25">
            <v>268959</v>
          </cell>
          <cell r="F25">
            <v>535566</v>
          </cell>
          <cell r="G25">
            <v>132640</v>
          </cell>
          <cell r="H25">
            <v>1611704</v>
          </cell>
          <cell r="I25">
            <v>563095</v>
          </cell>
          <cell r="J25">
            <v>1899509</v>
          </cell>
          <cell r="K25">
            <v>815863</v>
          </cell>
          <cell r="L25">
            <v>57561</v>
          </cell>
          <cell r="M25">
            <v>118632</v>
          </cell>
          <cell r="N25">
            <v>103932</v>
          </cell>
          <cell r="O25">
            <v>0</v>
          </cell>
          <cell r="P25">
            <v>0</v>
          </cell>
          <cell r="Q25">
            <v>0</v>
          </cell>
          <cell r="R25">
            <v>477046</v>
          </cell>
          <cell r="S25">
            <v>726840</v>
          </cell>
          <cell r="T25">
            <v>0</v>
          </cell>
          <cell r="U25">
            <v>310000</v>
          </cell>
          <cell r="V25">
            <v>0</v>
          </cell>
          <cell r="W25">
            <v>0</v>
          </cell>
          <cell r="X25">
            <v>0</v>
          </cell>
          <cell r="Y25">
            <v>0</v>
          </cell>
          <cell r="Z25">
            <v>0</v>
          </cell>
          <cell r="AA25">
            <v>0</v>
          </cell>
          <cell r="AB25">
            <v>22964</v>
          </cell>
          <cell r="AC25">
            <v>29804</v>
          </cell>
          <cell r="AD25">
            <v>0</v>
          </cell>
          <cell r="AE25">
            <v>0</v>
          </cell>
          <cell r="AG25">
            <v>0</v>
          </cell>
          <cell r="AI25">
            <v>0</v>
          </cell>
          <cell r="AJ25">
            <v>0</v>
          </cell>
          <cell r="AK25">
            <v>0</v>
          </cell>
          <cell r="AM25">
            <v>62706</v>
          </cell>
          <cell r="AO25">
            <v>347281</v>
          </cell>
          <cell r="AP25">
            <v>0</v>
          </cell>
          <cell r="AQ25">
            <v>131464</v>
          </cell>
          <cell r="AR25">
            <v>1475</v>
          </cell>
          <cell r="AS25">
            <v>595176</v>
          </cell>
          <cell r="AT25">
            <v>16576.78</v>
          </cell>
          <cell r="AU25">
            <v>72907</v>
          </cell>
          <cell r="AV25">
            <v>933512</v>
          </cell>
          <cell r="AW25">
            <v>180370</v>
          </cell>
          <cell r="AX25">
            <v>16772</v>
          </cell>
          <cell r="AY25">
            <v>155707.65</v>
          </cell>
          <cell r="AZ25">
            <v>27531</v>
          </cell>
          <cell r="BB25">
            <v>0</v>
          </cell>
          <cell r="BC25">
            <v>0</v>
          </cell>
          <cell r="BD25">
            <v>0</v>
          </cell>
          <cell r="BE25">
            <v>6506</v>
          </cell>
        </row>
        <row r="26">
          <cell r="A26">
            <v>19</v>
          </cell>
          <cell r="B26" t="str">
            <v>CHARLES CITY</v>
          </cell>
          <cell r="C26">
            <v>1326192</v>
          </cell>
          <cell r="D26">
            <v>922681.69706907147</v>
          </cell>
          <cell r="E26">
            <v>24483</v>
          </cell>
          <cell r="F26">
            <v>140790</v>
          </cell>
          <cell r="G26">
            <v>11846</v>
          </cell>
          <cell r="H26">
            <v>196833</v>
          </cell>
          <cell r="I26">
            <v>57409</v>
          </cell>
          <cell r="J26">
            <v>200933</v>
          </cell>
          <cell r="K26">
            <v>86114</v>
          </cell>
          <cell r="L26">
            <v>6151</v>
          </cell>
          <cell r="M26">
            <v>0</v>
          </cell>
          <cell r="N26">
            <v>0</v>
          </cell>
          <cell r="O26">
            <v>0</v>
          </cell>
          <cell r="P26">
            <v>0</v>
          </cell>
          <cell r="Q26">
            <v>0</v>
          </cell>
          <cell r="R26">
            <v>60097</v>
          </cell>
          <cell r="S26">
            <v>67124</v>
          </cell>
          <cell r="T26">
            <v>0</v>
          </cell>
          <cell r="U26">
            <v>102000</v>
          </cell>
          <cell r="V26">
            <v>0</v>
          </cell>
          <cell r="W26">
            <v>0</v>
          </cell>
          <cell r="X26">
            <v>0</v>
          </cell>
          <cell r="Y26">
            <v>0</v>
          </cell>
          <cell r="Z26">
            <v>0</v>
          </cell>
          <cell r="AA26">
            <v>0</v>
          </cell>
          <cell r="AB26">
            <v>2910</v>
          </cell>
          <cell r="AC26">
            <v>8413</v>
          </cell>
          <cell r="AD26">
            <v>0</v>
          </cell>
          <cell r="AE26">
            <v>0</v>
          </cell>
          <cell r="AG26">
            <v>0</v>
          </cell>
          <cell r="AI26">
            <v>0</v>
          </cell>
          <cell r="AJ26">
            <v>0</v>
          </cell>
          <cell r="AK26">
            <v>0</v>
          </cell>
          <cell r="AM26">
            <v>46134</v>
          </cell>
          <cell r="AO26">
            <v>32071</v>
          </cell>
          <cell r="AP26">
            <v>0</v>
          </cell>
          <cell r="AQ26">
            <v>8788</v>
          </cell>
          <cell r="AR26">
            <v>843</v>
          </cell>
          <cell r="AS26">
            <v>45842</v>
          </cell>
          <cell r="AT26">
            <v>4437.62</v>
          </cell>
          <cell r="AU26">
            <v>5918</v>
          </cell>
          <cell r="AV26">
            <v>200000</v>
          </cell>
          <cell r="AW26">
            <v>0</v>
          </cell>
          <cell r="AX26">
            <v>8386</v>
          </cell>
          <cell r="AY26">
            <v>154216.65</v>
          </cell>
          <cell r="AZ26">
            <v>3356</v>
          </cell>
          <cell r="BB26">
            <v>0</v>
          </cell>
          <cell r="BC26">
            <v>0</v>
          </cell>
          <cell r="BD26">
            <v>0</v>
          </cell>
          <cell r="BE26">
            <v>3355</v>
          </cell>
        </row>
        <row r="27">
          <cell r="A27">
            <v>20</v>
          </cell>
          <cell r="B27" t="str">
            <v>CHARLOTTE</v>
          </cell>
          <cell r="C27">
            <v>6505552</v>
          </cell>
          <cell r="D27">
            <v>2132182.2567676227</v>
          </cell>
          <cell r="E27">
            <v>130995</v>
          </cell>
          <cell r="F27">
            <v>249874</v>
          </cell>
          <cell r="G27">
            <v>63383</v>
          </cell>
          <cell r="H27">
            <v>1025092</v>
          </cell>
          <cell r="I27">
            <v>246217</v>
          </cell>
          <cell r="J27">
            <v>955615</v>
          </cell>
          <cell r="K27">
            <v>409549</v>
          </cell>
          <cell r="L27">
            <v>29254</v>
          </cell>
          <cell r="M27">
            <v>16266</v>
          </cell>
          <cell r="N27">
            <v>34591</v>
          </cell>
          <cell r="O27">
            <v>0</v>
          </cell>
          <cell r="P27">
            <v>0</v>
          </cell>
          <cell r="Q27">
            <v>0</v>
          </cell>
          <cell r="R27">
            <v>234216</v>
          </cell>
          <cell r="S27">
            <v>340773</v>
          </cell>
          <cell r="T27">
            <v>0</v>
          </cell>
          <cell r="U27">
            <v>180000</v>
          </cell>
          <cell r="V27">
            <v>0</v>
          </cell>
          <cell r="W27">
            <v>0</v>
          </cell>
          <cell r="X27">
            <v>0</v>
          </cell>
          <cell r="Y27">
            <v>0</v>
          </cell>
          <cell r="Z27">
            <v>0</v>
          </cell>
          <cell r="AA27">
            <v>0</v>
          </cell>
          <cell r="AB27">
            <v>7138</v>
          </cell>
          <cell r="AC27">
            <v>30560</v>
          </cell>
          <cell r="AD27">
            <v>0</v>
          </cell>
          <cell r="AE27">
            <v>0</v>
          </cell>
          <cell r="AG27">
            <v>0</v>
          </cell>
          <cell r="AI27">
            <v>0</v>
          </cell>
          <cell r="AJ27">
            <v>0</v>
          </cell>
          <cell r="AK27">
            <v>0</v>
          </cell>
          <cell r="AM27">
            <v>0</v>
          </cell>
          <cell r="AO27">
            <v>162820</v>
          </cell>
          <cell r="AP27">
            <v>0</v>
          </cell>
          <cell r="AQ27">
            <v>37606</v>
          </cell>
          <cell r="AR27">
            <v>632</v>
          </cell>
          <cell r="AS27">
            <v>297646</v>
          </cell>
          <cell r="AT27">
            <v>0</v>
          </cell>
          <cell r="AU27">
            <v>29909</v>
          </cell>
          <cell r="AV27">
            <v>454660</v>
          </cell>
          <cell r="AW27">
            <v>0</v>
          </cell>
          <cell r="AX27">
            <v>8386</v>
          </cell>
          <cell r="AY27">
            <v>71515.5</v>
          </cell>
          <cell r="AZ27">
            <v>13101</v>
          </cell>
          <cell r="BB27">
            <v>0</v>
          </cell>
          <cell r="BC27">
            <v>0</v>
          </cell>
          <cell r="BD27">
            <v>0</v>
          </cell>
          <cell r="BE27">
            <v>4033</v>
          </cell>
        </row>
        <row r="28">
          <cell r="A28">
            <v>21</v>
          </cell>
          <cell r="B28" t="str">
            <v>CHESTERFIELD</v>
          </cell>
          <cell r="C28">
            <v>203289281</v>
          </cell>
          <cell r="D28">
            <v>70387293.423936173</v>
          </cell>
          <cell r="E28">
            <v>4312160</v>
          </cell>
          <cell r="F28">
            <v>1404351</v>
          </cell>
          <cell r="G28">
            <v>2086464</v>
          </cell>
          <cell r="H28">
            <v>20824520</v>
          </cell>
          <cell r="I28">
            <v>4855042</v>
          </cell>
          <cell r="J28">
            <v>26281427</v>
          </cell>
          <cell r="K28">
            <v>11274933</v>
          </cell>
          <cell r="L28">
            <v>802486</v>
          </cell>
          <cell r="M28">
            <v>4733826</v>
          </cell>
          <cell r="N28">
            <v>1330502</v>
          </cell>
          <cell r="O28">
            <v>0</v>
          </cell>
          <cell r="P28">
            <v>0</v>
          </cell>
          <cell r="Q28">
            <v>1276399</v>
          </cell>
          <cell r="R28">
            <v>4574224</v>
          </cell>
          <cell r="S28">
            <v>3893632</v>
          </cell>
          <cell r="T28">
            <v>0</v>
          </cell>
          <cell r="U28">
            <v>1714000</v>
          </cell>
          <cell r="V28">
            <v>0</v>
          </cell>
          <cell r="W28">
            <v>0</v>
          </cell>
          <cell r="X28">
            <v>0</v>
          </cell>
          <cell r="Y28">
            <v>0</v>
          </cell>
          <cell r="Z28">
            <v>0</v>
          </cell>
          <cell r="AA28">
            <v>0</v>
          </cell>
          <cell r="AB28">
            <v>241129</v>
          </cell>
          <cell r="AC28">
            <v>260565</v>
          </cell>
          <cell r="AD28">
            <v>0</v>
          </cell>
          <cell r="AE28">
            <v>1196149</v>
          </cell>
          <cell r="AG28">
            <v>0</v>
          </cell>
          <cell r="AI28">
            <v>0</v>
          </cell>
          <cell r="AJ28">
            <v>0</v>
          </cell>
          <cell r="AK28">
            <v>0</v>
          </cell>
          <cell r="AM28">
            <v>492486</v>
          </cell>
          <cell r="AO28">
            <v>1860358</v>
          </cell>
          <cell r="AP28">
            <v>0</v>
          </cell>
          <cell r="AQ28">
            <v>1576094</v>
          </cell>
          <cell r="AR28">
            <v>24647</v>
          </cell>
          <cell r="AS28">
            <v>5754035</v>
          </cell>
          <cell r="AT28">
            <v>450786.16</v>
          </cell>
          <cell r="AU28">
            <v>700303</v>
          </cell>
          <cell r="AV28">
            <v>14966780</v>
          </cell>
          <cell r="AW28">
            <v>0</v>
          </cell>
          <cell r="AX28">
            <v>50318</v>
          </cell>
          <cell r="AY28">
            <v>1212541.05</v>
          </cell>
          <cell r="AZ28">
            <v>395745</v>
          </cell>
          <cell r="BB28">
            <v>0</v>
          </cell>
          <cell r="BC28">
            <v>0</v>
          </cell>
          <cell r="BD28">
            <v>0</v>
          </cell>
          <cell r="BE28">
            <v>37500</v>
          </cell>
        </row>
        <row r="29">
          <cell r="A29">
            <v>22</v>
          </cell>
          <cell r="B29" t="str">
            <v>CLARKE</v>
          </cell>
          <cell r="C29">
            <v>4001922</v>
          </cell>
          <cell r="D29">
            <v>2584286.5656581582</v>
          </cell>
          <cell r="E29">
            <v>84716</v>
          </cell>
          <cell r="F29">
            <v>115877</v>
          </cell>
          <cell r="G29">
            <v>42567</v>
          </cell>
          <cell r="H29">
            <v>587266</v>
          </cell>
          <cell r="I29">
            <v>63850</v>
          </cell>
          <cell r="J29">
            <v>584902</v>
          </cell>
          <cell r="K29">
            <v>250672</v>
          </cell>
          <cell r="L29">
            <v>17342</v>
          </cell>
          <cell r="M29">
            <v>39493</v>
          </cell>
          <cell r="N29">
            <v>20949</v>
          </cell>
          <cell r="O29">
            <v>0</v>
          </cell>
          <cell r="P29">
            <v>0</v>
          </cell>
          <cell r="Q29">
            <v>0</v>
          </cell>
          <cell r="R29">
            <v>47445</v>
          </cell>
          <cell r="S29">
            <v>30033</v>
          </cell>
          <cell r="T29">
            <v>0</v>
          </cell>
          <cell r="U29">
            <v>154000</v>
          </cell>
          <cell r="V29">
            <v>0</v>
          </cell>
          <cell r="W29">
            <v>0</v>
          </cell>
          <cell r="X29">
            <v>0</v>
          </cell>
          <cell r="Y29">
            <v>0</v>
          </cell>
          <cell r="Z29">
            <v>0</v>
          </cell>
          <cell r="AA29">
            <v>0</v>
          </cell>
          <cell r="AB29">
            <v>6779</v>
          </cell>
          <cell r="AC29">
            <v>3605</v>
          </cell>
          <cell r="AD29">
            <v>0</v>
          </cell>
          <cell r="AE29">
            <v>0</v>
          </cell>
          <cell r="AG29">
            <v>0</v>
          </cell>
          <cell r="AI29">
            <v>0</v>
          </cell>
          <cell r="AJ29">
            <v>0</v>
          </cell>
          <cell r="AK29">
            <v>0</v>
          </cell>
          <cell r="AM29">
            <v>57504</v>
          </cell>
          <cell r="AO29">
            <v>14350</v>
          </cell>
          <cell r="AP29">
            <v>0</v>
          </cell>
          <cell r="AQ29">
            <v>29557</v>
          </cell>
          <cell r="AR29">
            <v>1264</v>
          </cell>
          <cell r="AS29">
            <v>0</v>
          </cell>
          <cell r="AT29">
            <v>5745.96</v>
          </cell>
          <cell r="AU29">
            <v>9429</v>
          </cell>
          <cell r="AV29">
            <v>294035</v>
          </cell>
          <cell r="AW29">
            <v>0</v>
          </cell>
          <cell r="AX29">
            <v>8386</v>
          </cell>
          <cell r="AY29">
            <v>69447</v>
          </cell>
          <cell r="AZ29">
            <v>8008</v>
          </cell>
          <cell r="BB29">
            <v>0</v>
          </cell>
          <cell r="BC29">
            <v>0</v>
          </cell>
          <cell r="BD29">
            <v>0</v>
          </cell>
          <cell r="BE29">
            <v>4206</v>
          </cell>
        </row>
        <row r="30">
          <cell r="A30">
            <v>23</v>
          </cell>
          <cell r="B30" t="str">
            <v>CRAIG</v>
          </cell>
          <cell r="C30">
            <v>1978490</v>
          </cell>
          <cell r="D30">
            <v>821565.89465054322</v>
          </cell>
          <cell r="E30">
            <v>38892</v>
          </cell>
          <cell r="F30">
            <v>78892</v>
          </cell>
          <cell r="G30">
            <v>18818</v>
          </cell>
          <cell r="H30">
            <v>408934</v>
          </cell>
          <cell r="I30">
            <v>81063</v>
          </cell>
          <cell r="J30">
            <v>314481</v>
          </cell>
          <cell r="K30">
            <v>134984</v>
          </cell>
          <cell r="L30">
            <v>9409</v>
          </cell>
          <cell r="M30">
            <v>1913</v>
          </cell>
          <cell r="N30">
            <v>7627</v>
          </cell>
          <cell r="O30">
            <v>0</v>
          </cell>
          <cell r="P30">
            <v>0</v>
          </cell>
          <cell r="Q30">
            <v>0</v>
          </cell>
          <cell r="R30">
            <v>0</v>
          </cell>
          <cell r="S30">
            <v>90801</v>
          </cell>
          <cell r="T30">
            <v>0</v>
          </cell>
          <cell r="U30">
            <v>102000</v>
          </cell>
          <cell r="V30">
            <v>0</v>
          </cell>
          <cell r="W30">
            <v>0</v>
          </cell>
          <cell r="X30">
            <v>0</v>
          </cell>
          <cell r="Y30">
            <v>0</v>
          </cell>
          <cell r="Z30">
            <v>0</v>
          </cell>
          <cell r="AA30">
            <v>0</v>
          </cell>
          <cell r="AB30">
            <v>3646</v>
          </cell>
          <cell r="AC30">
            <v>2014</v>
          </cell>
          <cell r="AD30">
            <v>0</v>
          </cell>
          <cell r="AE30">
            <v>0</v>
          </cell>
          <cell r="AG30">
            <v>0</v>
          </cell>
          <cell r="AI30">
            <v>0</v>
          </cell>
          <cell r="AJ30">
            <v>0</v>
          </cell>
          <cell r="AK30">
            <v>0</v>
          </cell>
          <cell r="AM30">
            <v>1395</v>
          </cell>
          <cell r="AO30">
            <v>43384</v>
          </cell>
          <cell r="AP30">
            <v>0</v>
          </cell>
          <cell r="AQ30">
            <v>16583</v>
          </cell>
          <cell r="AR30">
            <v>632</v>
          </cell>
          <cell r="AS30">
            <v>47691</v>
          </cell>
          <cell r="AT30">
            <v>6328.3</v>
          </cell>
          <cell r="AU30">
            <v>9572</v>
          </cell>
          <cell r="AV30">
            <v>200000</v>
          </cell>
          <cell r="AW30">
            <v>0</v>
          </cell>
          <cell r="AX30">
            <v>8386</v>
          </cell>
          <cell r="AY30">
            <v>184754.85</v>
          </cell>
          <cell r="AZ30">
            <v>2442</v>
          </cell>
          <cell r="BB30">
            <v>0</v>
          </cell>
          <cell r="BC30">
            <v>0</v>
          </cell>
          <cell r="BD30">
            <v>0</v>
          </cell>
          <cell r="BE30">
            <v>3466</v>
          </cell>
        </row>
        <row r="31">
          <cell r="A31">
            <v>24</v>
          </cell>
          <cell r="B31" t="str">
            <v>CULPEPER</v>
          </cell>
          <cell r="C31">
            <v>26752421</v>
          </cell>
          <cell r="D31">
            <v>10600630.709319375</v>
          </cell>
          <cell r="E31">
            <v>568373</v>
          </cell>
          <cell r="F31">
            <v>465403</v>
          </cell>
          <cell r="G31">
            <v>285588</v>
          </cell>
          <cell r="H31">
            <v>2226529</v>
          </cell>
          <cell r="I31">
            <v>951960</v>
          </cell>
          <cell r="J31">
            <v>3580428</v>
          </cell>
          <cell r="K31">
            <v>1533713</v>
          </cell>
          <cell r="L31">
            <v>105773</v>
          </cell>
          <cell r="M31">
            <v>984815</v>
          </cell>
          <cell r="N31">
            <v>15691</v>
          </cell>
          <cell r="O31">
            <v>0</v>
          </cell>
          <cell r="P31">
            <v>0</v>
          </cell>
          <cell r="Q31">
            <v>0</v>
          </cell>
          <cell r="R31">
            <v>684984</v>
          </cell>
          <cell r="S31">
            <v>891714</v>
          </cell>
          <cell r="T31">
            <v>0</v>
          </cell>
          <cell r="U31">
            <v>310000</v>
          </cell>
          <cell r="V31">
            <v>0</v>
          </cell>
          <cell r="W31">
            <v>0</v>
          </cell>
          <cell r="X31">
            <v>0</v>
          </cell>
          <cell r="Y31">
            <v>0</v>
          </cell>
          <cell r="Z31">
            <v>0</v>
          </cell>
          <cell r="AA31">
            <v>0</v>
          </cell>
          <cell r="AB31">
            <v>41387</v>
          </cell>
          <cell r="AC31">
            <v>34997</v>
          </cell>
          <cell r="AD31">
            <v>3349</v>
          </cell>
          <cell r="AE31">
            <v>0</v>
          </cell>
          <cell r="AG31">
            <v>0</v>
          </cell>
          <cell r="AI31">
            <v>0</v>
          </cell>
          <cell r="AJ31">
            <v>0</v>
          </cell>
          <cell r="AK31">
            <v>0</v>
          </cell>
          <cell r="AM31">
            <v>32794</v>
          </cell>
          <cell r="AO31">
            <v>426056</v>
          </cell>
          <cell r="AP31">
            <v>0</v>
          </cell>
          <cell r="AQ31">
            <v>237090</v>
          </cell>
          <cell r="AR31">
            <v>9901</v>
          </cell>
          <cell r="AS31">
            <v>1120343</v>
          </cell>
          <cell r="AT31">
            <v>2367.42</v>
          </cell>
          <cell r="AU31">
            <v>124357</v>
          </cell>
          <cell r="AV31">
            <v>1972726</v>
          </cell>
          <cell r="AW31">
            <v>0</v>
          </cell>
          <cell r="AX31">
            <v>16772</v>
          </cell>
          <cell r="AY31">
            <v>879560.85000000009</v>
          </cell>
          <cell r="AZ31">
            <v>20549</v>
          </cell>
          <cell r="BB31">
            <v>0</v>
          </cell>
          <cell r="BC31">
            <v>0</v>
          </cell>
          <cell r="BD31">
            <v>0</v>
          </cell>
          <cell r="BE31">
            <v>11107</v>
          </cell>
        </row>
        <row r="32">
          <cell r="A32">
            <v>25</v>
          </cell>
          <cell r="B32" t="str">
            <v>CUMBERLAND</v>
          </cell>
          <cell r="C32">
            <v>4673705</v>
          </cell>
          <cell r="D32">
            <v>1629520.0466678229</v>
          </cell>
          <cell r="E32">
            <v>89106</v>
          </cell>
          <cell r="F32">
            <v>135147</v>
          </cell>
          <cell r="G32">
            <v>43944</v>
          </cell>
          <cell r="H32">
            <v>539759</v>
          </cell>
          <cell r="I32">
            <v>236300</v>
          </cell>
          <cell r="J32">
            <v>633450</v>
          </cell>
          <cell r="K32">
            <v>271952</v>
          </cell>
          <cell r="L32">
            <v>19070</v>
          </cell>
          <cell r="M32">
            <v>18644</v>
          </cell>
          <cell r="N32">
            <v>89552</v>
          </cell>
          <cell r="O32">
            <v>0</v>
          </cell>
          <cell r="P32">
            <v>0</v>
          </cell>
          <cell r="Q32">
            <v>569794</v>
          </cell>
          <cell r="R32">
            <v>208780</v>
          </cell>
          <cell r="S32">
            <v>328458</v>
          </cell>
          <cell r="T32">
            <v>0</v>
          </cell>
          <cell r="U32">
            <v>154000</v>
          </cell>
          <cell r="V32">
            <v>0</v>
          </cell>
          <cell r="W32">
            <v>0</v>
          </cell>
          <cell r="X32">
            <v>0</v>
          </cell>
          <cell r="Y32">
            <v>0</v>
          </cell>
          <cell r="Z32">
            <v>0</v>
          </cell>
          <cell r="AA32">
            <v>0</v>
          </cell>
          <cell r="AB32">
            <v>8025</v>
          </cell>
          <cell r="AC32">
            <v>1686</v>
          </cell>
          <cell r="AD32">
            <v>0</v>
          </cell>
          <cell r="AE32">
            <v>0</v>
          </cell>
          <cell r="AG32">
            <v>0</v>
          </cell>
          <cell r="AI32">
            <v>0</v>
          </cell>
          <cell r="AJ32">
            <v>0</v>
          </cell>
          <cell r="AK32">
            <v>0</v>
          </cell>
          <cell r="AM32">
            <v>8536</v>
          </cell>
          <cell r="AO32">
            <v>156935</v>
          </cell>
          <cell r="AP32">
            <v>0</v>
          </cell>
          <cell r="AQ32">
            <v>37445</v>
          </cell>
          <cell r="AR32">
            <v>1475</v>
          </cell>
          <cell r="AS32">
            <v>264867</v>
          </cell>
          <cell r="AT32">
            <v>11130.02</v>
          </cell>
          <cell r="AU32">
            <v>27680</v>
          </cell>
          <cell r="AV32">
            <v>309271</v>
          </cell>
          <cell r="AW32">
            <v>0</v>
          </cell>
          <cell r="AX32">
            <v>8386</v>
          </cell>
          <cell r="AY32">
            <v>35673.75</v>
          </cell>
          <cell r="AZ32">
            <v>3223</v>
          </cell>
          <cell r="BB32">
            <v>0</v>
          </cell>
          <cell r="BC32">
            <v>0</v>
          </cell>
          <cell r="BD32">
            <v>0</v>
          </cell>
          <cell r="BE32">
            <v>5308</v>
          </cell>
        </row>
        <row r="33">
          <cell r="A33">
            <v>26</v>
          </cell>
          <cell r="B33" t="str">
            <v>DICKENSON</v>
          </cell>
          <cell r="C33">
            <v>7969230</v>
          </cell>
          <cell r="D33">
            <v>2465669.9512825767</v>
          </cell>
          <cell r="E33">
            <v>158624</v>
          </cell>
          <cell r="F33">
            <v>469363</v>
          </cell>
          <cell r="G33">
            <v>78227</v>
          </cell>
          <cell r="H33">
            <v>1139461</v>
          </cell>
          <cell r="I33">
            <v>324717</v>
          </cell>
          <cell r="J33">
            <v>1168980</v>
          </cell>
          <cell r="K33">
            <v>501835</v>
          </cell>
          <cell r="L33">
            <v>35424</v>
          </cell>
          <cell r="M33">
            <v>3242</v>
          </cell>
          <cell r="N33">
            <v>10669</v>
          </cell>
          <cell r="O33">
            <v>0</v>
          </cell>
          <cell r="P33">
            <v>0</v>
          </cell>
          <cell r="Q33">
            <v>0</v>
          </cell>
          <cell r="R33">
            <v>266719</v>
          </cell>
          <cell r="S33">
            <v>481480</v>
          </cell>
          <cell r="T33">
            <v>0</v>
          </cell>
          <cell r="U33">
            <v>180000</v>
          </cell>
          <cell r="V33">
            <v>0</v>
          </cell>
          <cell r="W33">
            <v>0</v>
          </cell>
          <cell r="X33">
            <v>0</v>
          </cell>
          <cell r="Y33">
            <v>0</v>
          </cell>
          <cell r="Z33">
            <v>0</v>
          </cell>
          <cell r="AA33">
            <v>0</v>
          </cell>
          <cell r="AB33">
            <v>13180</v>
          </cell>
          <cell r="AC33">
            <v>11162</v>
          </cell>
          <cell r="AD33">
            <v>0</v>
          </cell>
          <cell r="AE33">
            <v>0</v>
          </cell>
          <cell r="AG33">
            <v>0</v>
          </cell>
          <cell r="AI33">
            <v>0</v>
          </cell>
          <cell r="AJ33">
            <v>0</v>
          </cell>
          <cell r="AK33">
            <v>0</v>
          </cell>
          <cell r="AM33">
            <v>10818</v>
          </cell>
          <cell r="AO33">
            <v>230049</v>
          </cell>
          <cell r="AP33">
            <v>0</v>
          </cell>
          <cell r="AQ33">
            <v>72267</v>
          </cell>
          <cell r="AR33">
            <v>1264</v>
          </cell>
          <cell r="AS33">
            <v>464484.99999999994</v>
          </cell>
          <cell r="AT33">
            <v>24214.959999999999</v>
          </cell>
          <cell r="AU33">
            <v>46024</v>
          </cell>
          <cell r="AV33">
            <v>550557</v>
          </cell>
          <cell r="AW33">
            <v>0</v>
          </cell>
          <cell r="AX33">
            <v>8386</v>
          </cell>
          <cell r="AY33">
            <v>227707.2</v>
          </cell>
          <cell r="AZ33">
            <v>54731</v>
          </cell>
          <cell r="BB33">
            <v>0</v>
          </cell>
          <cell r="BC33">
            <v>0</v>
          </cell>
          <cell r="BD33">
            <v>0</v>
          </cell>
          <cell r="BE33">
            <v>3613</v>
          </cell>
        </row>
        <row r="34">
          <cell r="A34">
            <v>27</v>
          </cell>
          <cell r="B34" t="str">
            <v>DINWIDDIE</v>
          </cell>
          <cell r="C34">
            <v>16389275</v>
          </cell>
          <cell r="D34">
            <v>4916755.8926009424</v>
          </cell>
          <cell r="E34">
            <v>323149</v>
          </cell>
          <cell r="F34">
            <v>255585</v>
          </cell>
          <cell r="G34">
            <v>156358</v>
          </cell>
          <cell r="H34">
            <v>2110828</v>
          </cell>
          <cell r="I34">
            <v>628437</v>
          </cell>
          <cell r="J34">
            <v>2170966</v>
          </cell>
          <cell r="K34">
            <v>932132</v>
          </cell>
          <cell r="L34">
            <v>66151</v>
          </cell>
          <cell r="M34">
            <v>93511</v>
          </cell>
          <cell r="N34">
            <v>79171</v>
          </cell>
          <cell r="O34">
            <v>0</v>
          </cell>
          <cell r="P34">
            <v>0</v>
          </cell>
          <cell r="Q34">
            <v>0</v>
          </cell>
          <cell r="R34">
            <v>486512</v>
          </cell>
          <cell r="S34">
            <v>741184</v>
          </cell>
          <cell r="T34">
            <v>0</v>
          </cell>
          <cell r="U34">
            <v>232000</v>
          </cell>
          <cell r="V34">
            <v>0</v>
          </cell>
          <cell r="W34">
            <v>0</v>
          </cell>
          <cell r="X34">
            <v>0</v>
          </cell>
          <cell r="Y34">
            <v>0</v>
          </cell>
          <cell r="Z34">
            <v>0</v>
          </cell>
          <cell r="AA34">
            <v>0</v>
          </cell>
          <cell r="AB34">
            <v>16952</v>
          </cell>
          <cell r="AC34">
            <v>69514</v>
          </cell>
          <cell r="AD34">
            <v>0</v>
          </cell>
          <cell r="AE34">
            <v>0</v>
          </cell>
          <cell r="AG34">
            <v>0</v>
          </cell>
          <cell r="AI34">
            <v>0</v>
          </cell>
          <cell r="AJ34">
            <v>0</v>
          </cell>
          <cell r="AK34">
            <v>0</v>
          </cell>
          <cell r="AM34">
            <v>37770</v>
          </cell>
          <cell r="AO34">
            <v>354134</v>
          </cell>
          <cell r="AP34">
            <v>0</v>
          </cell>
          <cell r="AQ34">
            <v>151891</v>
          </cell>
          <cell r="AR34">
            <v>5688</v>
          </cell>
          <cell r="AS34">
            <v>814641</v>
          </cell>
          <cell r="AT34">
            <v>23017.06</v>
          </cell>
          <cell r="AU34">
            <v>79330</v>
          </cell>
          <cell r="AV34">
            <v>1121596</v>
          </cell>
          <cell r="AW34">
            <v>0</v>
          </cell>
          <cell r="AX34">
            <v>8386</v>
          </cell>
          <cell r="AY34">
            <v>313723.2</v>
          </cell>
          <cell r="AZ34">
            <v>15994</v>
          </cell>
          <cell r="BB34">
            <v>0</v>
          </cell>
          <cell r="BC34">
            <v>0</v>
          </cell>
          <cell r="BD34">
            <v>0</v>
          </cell>
          <cell r="BE34">
            <v>7360</v>
          </cell>
        </row>
        <row r="35">
          <cell r="A35">
            <v>28</v>
          </cell>
          <cell r="B35" t="str">
            <v>ESSEX</v>
          </cell>
          <cell r="C35">
            <v>3632196</v>
          </cell>
          <cell r="D35">
            <v>1715079.5717911932</v>
          </cell>
          <cell r="E35">
            <v>71211</v>
          </cell>
          <cell r="F35">
            <v>108006</v>
          </cell>
          <cell r="G35">
            <v>35119</v>
          </cell>
          <cell r="H35">
            <v>553946</v>
          </cell>
          <cell r="I35">
            <v>229927</v>
          </cell>
          <cell r="J35">
            <v>530755</v>
          </cell>
          <cell r="K35">
            <v>227940</v>
          </cell>
          <cell r="L35">
            <v>15903</v>
          </cell>
          <cell r="M35">
            <v>28483</v>
          </cell>
          <cell r="N35">
            <v>52913</v>
          </cell>
          <cell r="O35">
            <v>0</v>
          </cell>
          <cell r="P35">
            <v>0</v>
          </cell>
          <cell r="Q35">
            <v>0</v>
          </cell>
          <cell r="R35">
            <v>122158</v>
          </cell>
          <cell r="S35">
            <v>286827</v>
          </cell>
          <cell r="T35">
            <v>0</v>
          </cell>
          <cell r="U35">
            <v>128000</v>
          </cell>
          <cell r="V35">
            <v>0</v>
          </cell>
          <cell r="W35">
            <v>0</v>
          </cell>
          <cell r="X35">
            <v>0</v>
          </cell>
          <cell r="Y35">
            <v>0</v>
          </cell>
          <cell r="Z35">
            <v>0</v>
          </cell>
          <cell r="AA35">
            <v>0</v>
          </cell>
          <cell r="AB35">
            <v>7293</v>
          </cell>
          <cell r="AC35">
            <v>5589</v>
          </cell>
          <cell r="AD35">
            <v>0</v>
          </cell>
          <cell r="AE35">
            <v>0</v>
          </cell>
          <cell r="AG35">
            <v>0</v>
          </cell>
          <cell r="AI35">
            <v>0</v>
          </cell>
          <cell r="AJ35">
            <v>0</v>
          </cell>
          <cell r="AK35">
            <v>0</v>
          </cell>
          <cell r="AM35">
            <v>82</v>
          </cell>
          <cell r="AO35">
            <v>137044</v>
          </cell>
          <cell r="AP35">
            <v>0</v>
          </cell>
          <cell r="AQ35">
            <v>32417</v>
          </cell>
          <cell r="AR35">
            <v>2317</v>
          </cell>
          <cell r="AS35">
            <v>244700</v>
          </cell>
          <cell r="AT35">
            <v>16006.1</v>
          </cell>
          <cell r="AU35">
            <v>23115</v>
          </cell>
          <cell r="AV35">
            <v>247162</v>
          </cell>
          <cell r="AW35">
            <v>0</v>
          </cell>
          <cell r="AX35">
            <v>8386</v>
          </cell>
          <cell r="AY35">
            <v>90444.375</v>
          </cell>
          <cell r="AZ35">
            <v>3874</v>
          </cell>
          <cell r="BB35">
            <v>0</v>
          </cell>
          <cell r="BC35">
            <v>0</v>
          </cell>
          <cell r="BD35">
            <v>0</v>
          </cell>
          <cell r="BE35">
            <v>4283</v>
          </cell>
        </row>
        <row r="36">
          <cell r="A36">
            <v>29</v>
          </cell>
          <cell r="B36" t="str">
            <v>FAIRFAX</v>
          </cell>
          <cell r="C36">
            <v>337589113</v>
          </cell>
          <cell r="D36">
            <v>222513101.36061931</v>
          </cell>
          <cell r="E36">
            <v>6711717</v>
          </cell>
          <cell r="F36">
            <v>2747888</v>
          </cell>
          <cell r="G36">
            <v>3622216</v>
          </cell>
          <cell r="H36">
            <v>55270023</v>
          </cell>
          <cell r="I36">
            <v>6619912</v>
          </cell>
          <cell r="J36">
            <v>48212946</v>
          </cell>
          <cell r="K36">
            <v>20671613</v>
          </cell>
          <cell r="L36">
            <v>1436396</v>
          </cell>
          <cell r="M36">
            <v>18706228</v>
          </cell>
          <cell r="N36">
            <v>867360</v>
          </cell>
          <cell r="O36">
            <v>54148</v>
          </cell>
          <cell r="P36">
            <v>0</v>
          </cell>
          <cell r="Q36">
            <v>3487714</v>
          </cell>
          <cell r="R36">
            <v>9008224</v>
          </cell>
          <cell r="S36">
            <v>3897745</v>
          </cell>
          <cell r="T36">
            <v>0</v>
          </cell>
          <cell r="U36">
            <v>5120000</v>
          </cell>
          <cell r="V36">
            <v>0</v>
          </cell>
          <cell r="W36">
            <v>0</v>
          </cell>
          <cell r="X36">
            <v>0</v>
          </cell>
          <cell r="Y36">
            <v>185486</v>
          </cell>
          <cell r="Z36">
            <v>207262</v>
          </cell>
          <cell r="AA36">
            <v>0</v>
          </cell>
          <cell r="AB36">
            <v>714078</v>
          </cell>
          <cell r="AC36">
            <v>357434</v>
          </cell>
          <cell r="AD36">
            <v>398741</v>
          </cell>
          <cell r="AE36">
            <v>2428277</v>
          </cell>
          <cell r="AG36">
            <v>0</v>
          </cell>
          <cell r="AI36">
            <v>0</v>
          </cell>
          <cell r="AJ36">
            <v>0</v>
          </cell>
          <cell r="AK36">
            <v>0</v>
          </cell>
          <cell r="AM36">
            <v>287992</v>
          </cell>
          <cell r="AO36">
            <v>1862323</v>
          </cell>
          <cell r="AP36">
            <v>0</v>
          </cell>
          <cell r="AQ36">
            <v>2962915</v>
          </cell>
          <cell r="AR36">
            <v>123228</v>
          </cell>
          <cell r="AS36">
            <v>6069299.9999999991</v>
          </cell>
          <cell r="AT36">
            <v>697913.48</v>
          </cell>
          <cell r="AU36">
            <v>912595</v>
          </cell>
          <cell r="AV36">
            <v>23295236</v>
          </cell>
          <cell r="AW36">
            <v>123423</v>
          </cell>
          <cell r="AX36">
            <v>109023</v>
          </cell>
          <cell r="AY36">
            <v>4539160.5</v>
          </cell>
          <cell r="AZ36">
            <v>743170</v>
          </cell>
          <cell r="BB36">
            <v>0</v>
          </cell>
          <cell r="BC36">
            <v>0</v>
          </cell>
          <cell r="BD36">
            <v>0</v>
          </cell>
          <cell r="BE36">
            <v>37500</v>
          </cell>
        </row>
        <row r="37">
          <cell r="A37">
            <v>30</v>
          </cell>
          <cell r="B37" t="str">
            <v>FAUQUIER</v>
          </cell>
          <cell r="C37">
            <v>23164133</v>
          </cell>
          <cell r="D37">
            <v>14078430.952118183</v>
          </cell>
          <cell r="E37">
            <v>482480</v>
          </cell>
          <cell r="F37">
            <v>601585</v>
          </cell>
          <cell r="G37">
            <v>242430</v>
          </cell>
          <cell r="H37">
            <v>3349121</v>
          </cell>
          <cell r="I37">
            <v>444454</v>
          </cell>
          <cell r="J37">
            <v>3317695</v>
          </cell>
          <cell r="K37">
            <v>1423152</v>
          </cell>
          <cell r="L37">
            <v>98768</v>
          </cell>
          <cell r="M37">
            <v>398908</v>
          </cell>
          <cell r="N37">
            <v>17069</v>
          </cell>
          <cell r="O37">
            <v>0</v>
          </cell>
          <cell r="P37">
            <v>0</v>
          </cell>
          <cell r="Q37">
            <v>504188</v>
          </cell>
          <cell r="R37">
            <v>272018</v>
          </cell>
          <cell r="S37">
            <v>235662</v>
          </cell>
          <cell r="T37">
            <v>0</v>
          </cell>
          <cell r="U37">
            <v>596000</v>
          </cell>
          <cell r="V37">
            <v>0</v>
          </cell>
          <cell r="W37">
            <v>0</v>
          </cell>
          <cell r="X37">
            <v>0</v>
          </cell>
          <cell r="Y37">
            <v>0</v>
          </cell>
          <cell r="Z37">
            <v>0</v>
          </cell>
          <cell r="AA37">
            <v>0</v>
          </cell>
          <cell r="AB37">
            <v>48136</v>
          </cell>
          <cell r="AC37">
            <v>14087</v>
          </cell>
          <cell r="AD37">
            <v>0</v>
          </cell>
          <cell r="AE37">
            <v>0</v>
          </cell>
          <cell r="AG37">
            <v>0</v>
          </cell>
          <cell r="AI37">
            <v>0</v>
          </cell>
          <cell r="AJ37">
            <v>0</v>
          </cell>
          <cell r="AK37">
            <v>0</v>
          </cell>
          <cell r="AM37">
            <v>33808</v>
          </cell>
          <cell r="AO37">
            <v>112598</v>
          </cell>
          <cell r="AP37">
            <v>0</v>
          </cell>
          <cell r="AQ37">
            <v>162107</v>
          </cell>
          <cell r="AR37">
            <v>10744</v>
          </cell>
          <cell r="AS37">
            <v>306212</v>
          </cell>
          <cell r="AT37">
            <v>40463.06</v>
          </cell>
          <cell r="AU37">
            <v>57619</v>
          </cell>
          <cell r="AV37">
            <v>1674605</v>
          </cell>
          <cell r="AW37">
            <v>178123</v>
          </cell>
          <cell r="AX37">
            <v>16772</v>
          </cell>
          <cell r="AY37">
            <v>718132.8</v>
          </cell>
          <cell r="AZ37">
            <v>112475</v>
          </cell>
          <cell r="BB37">
            <v>0</v>
          </cell>
          <cell r="BC37">
            <v>0</v>
          </cell>
          <cell r="BD37">
            <v>0</v>
          </cell>
          <cell r="BE37">
            <v>13421</v>
          </cell>
        </row>
        <row r="38">
          <cell r="A38">
            <v>31</v>
          </cell>
          <cell r="B38" t="str">
            <v>FLOYD</v>
          </cell>
          <cell r="C38">
            <v>5914039</v>
          </cell>
          <cell r="D38">
            <v>2666929.2887886865</v>
          </cell>
          <cell r="E38">
            <v>124582</v>
          </cell>
          <cell r="F38">
            <v>180839</v>
          </cell>
          <cell r="G38">
            <v>61439</v>
          </cell>
          <cell r="H38">
            <v>625980</v>
          </cell>
          <cell r="I38">
            <v>208660</v>
          </cell>
          <cell r="J38">
            <v>843913</v>
          </cell>
          <cell r="K38">
            <v>361677</v>
          </cell>
          <cell r="L38">
            <v>25503</v>
          </cell>
          <cell r="M38">
            <v>34951</v>
          </cell>
          <cell r="N38">
            <v>54884</v>
          </cell>
          <cell r="O38">
            <v>0</v>
          </cell>
          <cell r="P38">
            <v>0</v>
          </cell>
          <cell r="Q38">
            <v>0</v>
          </cell>
          <cell r="R38">
            <v>158223</v>
          </cell>
          <cell r="S38">
            <v>212416</v>
          </cell>
          <cell r="T38">
            <v>0</v>
          </cell>
          <cell r="U38">
            <v>180000</v>
          </cell>
          <cell r="V38">
            <v>0</v>
          </cell>
          <cell r="W38">
            <v>0</v>
          </cell>
          <cell r="X38">
            <v>0</v>
          </cell>
          <cell r="Y38">
            <v>0</v>
          </cell>
          <cell r="Z38">
            <v>0</v>
          </cell>
          <cell r="AA38">
            <v>0</v>
          </cell>
          <cell r="AB38">
            <v>10428</v>
          </cell>
          <cell r="AC38">
            <v>1532</v>
          </cell>
          <cell r="AD38">
            <v>0</v>
          </cell>
          <cell r="AE38">
            <v>0</v>
          </cell>
          <cell r="AG38">
            <v>0</v>
          </cell>
          <cell r="AI38">
            <v>0</v>
          </cell>
          <cell r="AJ38">
            <v>0</v>
          </cell>
          <cell r="AK38">
            <v>0</v>
          </cell>
          <cell r="AM38">
            <v>41141</v>
          </cell>
          <cell r="AO38">
            <v>101492</v>
          </cell>
          <cell r="AP38">
            <v>0</v>
          </cell>
          <cell r="AQ38">
            <v>46798</v>
          </cell>
          <cell r="AR38">
            <v>843</v>
          </cell>
          <cell r="AS38">
            <v>180003.00000000003</v>
          </cell>
          <cell r="AT38">
            <v>13581.04</v>
          </cell>
          <cell r="AU38">
            <v>28363</v>
          </cell>
          <cell r="AV38">
            <v>432401</v>
          </cell>
          <cell r="AW38">
            <v>0</v>
          </cell>
          <cell r="AX38">
            <v>8386</v>
          </cell>
          <cell r="AY38">
            <v>226676.1</v>
          </cell>
          <cell r="AZ38">
            <v>11011</v>
          </cell>
          <cell r="BB38">
            <v>0</v>
          </cell>
          <cell r="BC38">
            <v>0</v>
          </cell>
          <cell r="BD38">
            <v>0</v>
          </cell>
          <cell r="BE38">
            <v>3546</v>
          </cell>
        </row>
        <row r="39">
          <cell r="A39">
            <v>32</v>
          </cell>
          <cell r="B39" t="str">
            <v>FLUVANNA</v>
          </cell>
          <cell r="C39">
            <v>10746202</v>
          </cell>
          <cell r="D39">
            <v>4531738.0295457765</v>
          </cell>
          <cell r="E39">
            <v>220705</v>
          </cell>
          <cell r="F39">
            <v>232062</v>
          </cell>
          <cell r="G39">
            <v>108843</v>
          </cell>
          <cell r="H39">
            <v>1125396</v>
          </cell>
          <cell r="I39">
            <v>234115</v>
          </cell>
          <cell r="J39">
            <v>1412906</v>
          </cell>
          <cell r="K39">
            <v>605825</v>
          </cell>
          <cell r="L39">
            <v>43127</v>
          </cell>
          <cell r="M39">
            <v>42616</v>
          </cell>
          <cell r="N39">
            <v>0</v>
          </cell>
          <cell r="O39">
            <v>0</v>
          </cell>
          <cell r="P39">
            <v>0</v>
          </cell>
          <cell r="Q39">
            <v>942120</v>
          </cell>
          <cell r="R39">
            <v>176344</v>
          </cell>
          <cell r="S39">
            <v>173502</v>
          </cell>
          <cell r="T39">
            <v>0</v>
          </cell>
          <cell r="U39">
            <v>258000</v>
          </cell>
          <cell r="V39">
            <v>0</v>
          </cell>
          <cell r="W39">
            <v>0</v>
          </cell>
          <cell r="X39">
            <v>0</v>
          </cell>
          <cell r="Y39">
            <v>0</v>
          </cell>
          <cell r="Z39">
            <v>0</v>
          </cell>
          <cell r="AA39">
            <v>0</v>
          </cell>
          <cell r="AB39">
            <v>13942</v>
          </cell>
          <cell r="AC39">
            <v>6534</v>
          </cell>
          <cell r="AD39">
            <v>0</v>
          </cell>
          <cell r="AE39">
            <v>0</v>
          </cell>
          <cell r="AG39">
            <v>0</v>
          </cell>
          <cell r="AI39">
            <v>0</v>
          </cell>
          <cell r="AJ39">
            <v>0</v>
          </cell>
          <cell r="AK39">
            <v>0</v>
          </cell>
          <cell r="AM39">
            <v>131712</v>
          </cell>
          <cell r="AO39">
            <v>82898</v>
          </cell>
          <cell r="AP39">
            <v>0</v>
          </cell>
          <cell r="AQ39">
            <v>56013</v>
          </cell>
          <cell r="AR39">
            <v>2739</v>
          </cell>
          <cell r="AS39">
            <v>188724</v>
          </cell>
          <cell r="AT39">
            <v>13172.5</v>
          </cell>
          <cell r="AU39">
            <v>34818</v>
          </cell>
          <cell r="AV39">
            <v>766030</v>
          </cell>
          <cell r="AW39">
            <v>255318</v>
          </cell>
          <cell r="AX39">
            <v>0</v>
          </cell>
          <cell r="AY39">
            <v>359681.7</v>
          </cell>
          <cell r="AZ39">
            <v>19120</v>
          </cell>
          <cell r="BB39">
            <v>0</v>
          </cell>
          <cell r="BC39">
            <v>0</v>
          </cell>
          <cell r="BD39">
            <v>0</v>
          </cell>
          <cell r="BE39">
            <v>4124</v>
          </cell>
        </row>
        <row r="40">
          <cell r="A40">
            <v>33</v>
          </cell>
          <cell r="B40" t="str">
            <v>FRANKLIN</v>
          </cell>
          <cell r="C40">
            <v>19433552</v>
          </cell>
          <cell r="D40">
            <v>9253068.188626295</v>
          </cell>
          <cell r="E40">
            <v>419242</v>
          </cell>
          <cell r="F40">
            <v>351091</v>
          </cell>
          <cell r="G40">
            <v>206754</v>
          </cell>
          <cell r="H40">
            <v>3171521</v>
          </cell>
          <cell r="I40">
            <v>717786</v>
          </cell>
          <cell r="J40">
            <v>2937461</v>
          </cell>
          <cell r="K40">
            <v>1260026</v>
          </cell>
          <cell r="L40">
            <v>89723</v>
          </cell>
          <cell r="M40">
            <v>85916</v>
          </cell>
          <cell r="N40">
            <v>134791</v>
          </cell>
          <cell r="O40">
            <v>0</v>
          </cell>
          <cell r="P40">
            <v>0</v>
          </cell>
          <cell r="Q40">
            <v>0</v>
          </cell>
          <cell r="R40">
            <v>566149</v>
          </cell>
          <cell r="S40">
            <v>849606</v>
          </cell>
          <cell r="T40">
            <v>0</v>
          </cell>
          <cell r="U40">
            <v>466000</v>
          </cell>
          <cell r="V40">
            <v>0</v>
          </cell>
          <cell r="W40">
            <v>0</v>
          </cell>
          <cell r="X40">
            <v>0</v>
          </cell>
          <cell r="Y40">
            <v>0</v>
          </cell>
          <cell r="Z40">
            <v>52269</v>
          </cell>
          <cell r="AA40">
            <v>0</v>
          </cell>
          <cell r="AB40">
            <v>36210</v>
          </cell>
          <cell r="AC40">
            <v>42838</v>
          </cell>
          <cell r="AD40">
            <v>0</v>
          </cell>
          <cell r="AE40">
            <v>0</v>
          </cell>
          <cell r="AG40">
            <v>0</v>
          </cell>
          <cell r="AI40">
            <v>0</v>
          </cell>
          <cell r="AJ40">
            <v>0</v>
          </cell>
          <cell r="AK40">
            <v>0</v>
          </cell>
          <cell r="AM40">
            <v>369290</v>
          </cell>
          <cell r="AO40">
            <v>405937</v>
          </cell>
          <cell r="AP40">
            <v>0</v>
          </cell>
          <cell r="AQ40">
            <v>128983</v>
          </cell>
          <cell r="AR40">
            <v>6109</v>
          </cell>
          <cell r="AS40">
            <v>876845</v>
          </cell>
          <cell r="AT40">
            <v>26782.14</v>
          </cell>
          <cell r="AU40">
            <v>99987</v>
          </cell>
          <cell r="AV40">
            <v>1455116</v>
          </cell>
          <cell r="AW40">
            <v>0</v>
          </cell>
          <cell r="AX40">
            <v>0</v>
          </cell>
          <cell r="AY40">
            <v>761407.5</v>
          </cell>
          <cell r="AZ40">
            <v>67667</v>
          </cell>
          <cell r="BB40">
            <v>0</v>
          </cell>
          <cell r="BC40">
            <v>0</v>
          </cell>
          <cell r="BD40">
            <v>0</v>
          </cell>
          <cell r="BE40">
            <v>9008</v>
          </cell>
        </row>
        <row r="41">
          <cell r="A41">
            <v>34</v>
          </cell>
          <cell r="B41" t="str">
            <v>FREDERICK</v>
          </cell>
          <cell r="C41">
            <v>43095168</v>
          </cell>
          <cell r="D41">
            <v>16867865.924606238</v>
          </cell>
          <cell r="E41">
            <v>878409</v>
          </cell>
          <cell r="F41">
            <v>939955</v>
          </cell>
          <cell r="G41">
            <v>441370</v>
          </cell>
          <cell r="H41">
            <v>3866077</v>
          </cell>
          <cell r="I41">
            <v>1038037</v>
          </cell>
          <cell r="J41">
            <v>5590690</v>
          </cell>
          <cell r="K41">
            <v>2394842</v>
          </cell>
          <cell r="L41">
            <v>171644</v>
          </cell>
          <cell r="M41">
            <v>696907</v>
          </cell>
          <cell r="N41">
            <v>81397</v>
          </cell>
          <cell r="O41">
            <v>0</v>
          </cell>
          <cell r="P41">
            <v>0</v>
          </cell>
          <cell r="Q41">
            <v>0</v>
          </cell>
          <cell r="R41">
            <v>799733</v>
          </cell>
          <cell r="S41">
            <v>723175</v>
          </cell>
          <cell r="T41">
            <v>0</v>
          </cell>
          <cell r="U41">
            <v>544000</v>
          </cell>
          <cell r="V41">
            <v>0</v>
          </cell>
          <cell r="W41">
            <v>0</v>
          </cell>
          <cell r="X41">
            <v>0</v>
          </cell>
          <cell r="Y41">
            <v>0</v>
          </cell>
          <cell r="Z41">
            <v>0</v>
          </cell>
          <cell r="AA41">
            <v>0</v>
          </cell>
          <cell r="AB41">
            <v>56933</v>
          </cell>
          <cell r="AC41">
            <v>79132</v>
          </cell>
          <cell r="AD41">
            <v>106953</v>
          </cell>
          <cell r="AE41">
            <v>652069</v>
          </cell>
          <cell r="AG41">
            <v>0</v>
          </cell>
          <cell r="AI41">
            <v>0</v>
          </cell>
          <cell r="AJ41">
            <v>0</v>
          </cell>
          <cell r="AK41">
            <v>0</v>
          </cell>
          <cell r="AM41">
            <v>122365</v>
          </cell>
          <cell r="AO41">
            <v>345530</v>
          </cell>
          <cell r="AP41">
            <v>0</v>
          </cell>
          <cell r="AQ41">
            <v>269851</v>
          </cell>
          <cell r="AR41">
            <v>8005</v>
          </cell>
          <cell r="AS41">
            <v>868273</v>
          </cell>
          <cell r="AT41">
            <v>62263.519999999997</v>
          </cell>
          <cell r="AU41">
            <v>140577</v>
          </cell>
          <cell r="AV41">
            <v>3048807</v>
          </cell>
          <cell r="AW41">
            <v>0</v>
          </cell>
          <cell r="AX41">
            <v>25159</v>
          </cell>
          <cell r="AY41">
            <v>1398940.2</v>
          </cell>
          <cell r="AZ41">
            <v>125643</v>
          </cell>
          <cell r="BB41">
            <v>0</v>
          </cell>
          <cell r="BC41">
            <v>0</v>
          </cell>
          <cell r="BD41">
            <v>0</v>
          </cell>
          <cell r="BE41">
            <v>28331</v>
          </cell>
        </row>
        <row r="42">
          <cell r="A42">
            <v>35</v>
          </cell>
          <cell r="B42" t="str">
            <v>GILES</v>
          </cell>
          <cell r="C42">
            <v>8369395</v>
          </cell>
          <cell r="D42">
            <v>2978054.8346918505</v>
          </cell>
          <cell r="E42">
            <v>177182</v>
          </cell>
          <cell r="F42">
            <v>459978</v>
          </cell>
          <cell r="G42">
            <v>85731</v>
          </cell>
          <cell r="H42">
            <v>1117795</v>
          </cell>
          <cell r="I42">
            <v>275327</v>
          </cell>
          <cell r="J42">
            <v>1248040</v>
          </cell>
          <cell r="K42">
            <v>535816</v>
          </cell>
          <cell r="L42">
            <v>37919</v>
          </cell>
          <cell r="M42">
            <v>8911</v>
          </cell>
          <cell r="N42">
            <v>17916</v>
          </cell>
          <cell r="O42">
            <v>0</v>
          </cell>
          <cell r="P42">
            <v>0</v>
          </cell>
          <cell r="Q42">
            <v>0</v>
          </cell>
          <cell r="R42">
            <v>337343</v>
          </cell>
          <cell r="S42">
            <v>322780</v>
          </cell>
          <cell r="T42">
            <v>0</v>
          </cell>
          <cell r="U42">
            <v>180000</v>
          </cell>
          <cell r="V42">
            <v>0</v>
          </cell>
          <cell r="W42">
            <v>0</v>
          </cell>
          <cell r="X42">
            <v>0</v>
          </cell>
          <cell r="Y42">
            <v>0</v>
          </cell>
          <cell r="Z42">
            <v>0</v>
          </cell>
          <cell r="AA42">
            <v>0</v>
          </cell>
          <cell r="AB42">
            <v>11311</v>
          </cell>
          <cell r="AC42">
            <v>37103</v>
          </cell>
          <cell r="AD42">
            <v>0</v>
          </cell>
          <cell r="AE42">
            <v>0</v>
          </cell>
          <cell r="AG42">
            <v>0</v>
          </cell>
          <cell r="AI42">
            <v>0</v>
          </cell>
          <cell r="AJ42">
            <v>0</v>
          </cell>
          <cell r="AK42">
            <v>0</v>
          </cell>
          <cell r="AM42">
            <v>27738</v>
          </cell>
          <cell r="AO42">
            <v>154223</v>
          </cell>
          <cell r="AP42">
            <v>0</v>
          </cell>
          <cell r="AQ42">
            <v>75311</v>
          </cell>
          <cell r="AR42">
            <v>1475</v>
          </cell>
          <cell r="AS42">
            <v>420732</v>
          </cell>
          <cell r="AT42">
            <v>18822.32</v>
          </cell>
          <cell r="AU42">
            <v>36845</v>
          </cell>
          <cell r="AV42">
            <v>614969</v>
          </cell>
          <cell r="AW42">
            <v>0</v>
          </cell>
          <cell r="AX42">
            <v>8386</v>
          </cell>
          <cell r="AY42">
            <v>245659.05000000002</v>
          </cell>
          <cell r="AZ42">
            <v>88143</v>
          </cell>
          <cell r="BB42">
            <v>0</v>
          </cell>
          <cell r="BC42">
            <v>0</v>
          </cell>
          <cell r="BD42">
            <v>0</v>
          </cell>
          <cell r="BE42">
            <v>4165</v>
          </cell>
        </row>
        <row r="43">
          <cell r="A43">
            <v>36</v>
          </cell>
          <cell r="B43" t="str">
            <v>GLOUCESTER</v>
          </cell>
          <cell r="C43">
            <v>16029418</v>
          </cell>
          <cell r="D43">
            <v>6398491.3049647622</v>
          </cell>
          <cell r="E43">
            <v>330278</v>
          </cell>
          <cell r="F43">
            <v>208979</v>
          </cell>
          <cell r="G43">
            <v>162880</v>
          </cell>
          <cell r="H43">
            <v>1515095</v>
          </cell>
          <cell r="I43">
            <v>387225</v>
          </cell>
          <cell r="J43">
            <v>2034469</v>
          </cell>
          <cell r="K43">
            <v>872793</v>
          </cell>
          <cell r="L43">
            <v>61464</v>
          </cell>
          <cell r="M43">
            <v>35543</v>
          </cell>
          <cell r="N43">
            <v>83983</v>
          </cell>
          <cell r="O43">
            <v>0</v>
          </cell>
          <cell r="P43">
            <v>0</v>
          </cell>
          <cell r="Q43">
            <v>0</v>
          </cell>
          <cell r="R43">
            <v>293995</v>
          </cell>
          <cell r="S43">
            <v>326772</v>
          </cell>
          <cell r="T43">
            <v>0</v>
          </cell>
          <cell r="U43">
            <v>284000</v>
          </cell>
          <cell r="V43">
            <v>0</v>
          </cell>
          <cell r="W43">
            <v>0</v>
          </cell>
          <cell r="X43">
            <v>0</v>
          </cell>
          <cell r="Y43">
            <v>0</v>
          </cell>
          <cell r="Z43">
            <v>0</v>
          </cell>
          <cell r="AA43">
            <v>0</v>
          </cell>
          <cell r="AB43">
            <v>25685</v>
          </cell>
          <cell r="AC43">
            <v>27860</v>
          </cell>
          <cell r="AD43">
            <v>0</v>
          </cell>
          <cell r="AE43">
            <v>0</v>
          </cell>
          <cell r="AG43">
            <v>0</v>
          </cell>
          <cell r="AI43">
            <v>0</v>
          </cell>
          <cell r="AJ43">
            <v>0</v>
          </cell>
          <cell r="AK43">
            <v>0</v>
          </cell>
          <cell r="AM43">
            <v>15781</v>
          </cell>
          <cell r="AO43">
            <v>156130</v>
          </cell>
          <cell r="AP43">
            <v>0</v>
          </cell>
          <cell r="AQ43">
            <v>84781</v>
          </cell>
          <cell r="AR43">
            <v>2739</v>
          </cell>
          <cell r="AS43">
            <v>323875</v>
          </cell>
          <cell r="AT43">
            <v>19461.86</v>
          </cell>
          <cell r="AU43">
            <v>52701</v>
          </cell>
          <cell r="AV43">
            <v>1146341</v>
          </cell>
          <cell r="AW43">
            <v>0</v>
          </cell>
          <cell r="AX43">
            <v>16772</v>
          </cell>
          <cell r="AY43">
            <v>937513.5</v>
          </cell>
          <cell r="AZ43">
            <v>11495</v>
          </cell>
          <cell r="BB43">
            <v>0</v>
          </cell>
          <cell r="BC43">
            <v>0</v>
          </cell>
          <cell r="BD43">
            <v>0</v>
          </cell>
          <cell r="BE43">
            <v>4986</v>
          </cell>
        </row>
        <row r="44">
          <cell r="A44">
            <v>37</v>
          </cell>
          <cell r="B44" t="str">
            <v>GOOCHLAND</v>
          </cell>
          <cell r="C44">
            <v>2494489</v>
          </cell>
          <cell r="D44">
            <v>3777258.580730604</v>
          </cell>
          <cell r="E44">
            <v>54017</v>
          </cell>
          <cell r="F44">
            <v>55791</v>
          </cell>
          <cell r="G44">
            <v>26639</v>
          </cell>
          <cell r="H44">
            <v>343289</v>
          </cell>
          <cell r="I44">
            <v>51770</v>
          </cell>
          <cell r="J44">
            <v>360881</v>
          </cell>
          <cell r="K44">
            <v>154807</v>
          </cell>
          <cell r="L44">
            <v>11058</v>
          </cell>
          <cell r="M44">
            <v>11481</v>
          </cell>
          <cell r="N44">
            <v>10682</v>
          </cell>
          <cell r="O44">
            <v>0</v>
          </cell>
          <cell r="P44">
            <v>0</v>
          </cell>
          <cell r="Q44">
            <v>0</v>
          </cell>
          <cell r="R44">
            <v>101216</v>
          </cell>
          <cell r="S44">
            <v>32532</v>
          </cell>
          <cell r="T44">
            <v>0</v>
          </cell>
          <cell r="U44">
            <v>180000</v>
          </cell>
          <cell r="V44">
            <v>0</v>
          </cell>
          <cell r="W44">
            <v>0</v>
          </cell>
          <cell r="X44">
            <v>0</v>
          </cell>
          <cell r="Y44">
            <v>0</v>
          </cell>
          <cell r="Z44">
            <v>0</v>
          </cell>
          <cell r="AA44">
            <v>0</v>
          </cell>
          <cell r="AB44">
            <v>9800</v>
          </cell>
          <cell r="AC44">
            <v>2448</v>
          </cell>
          <cell r="AD44">
            <v>0</v>
          </cell>
          <cell r="AE44">
            <v>0</v>
          </cell>
          <cell r="AG44">
            <v>0</v>
          </cell>
          <cell r="AI44">
            <v>0</v>
          </cell>
          <cell r="AJ44">
            <v>0</v>
          </cell>
          <cell r="AK44">
            <v>0</v>
          </cell>
          <cell r="AM44">
            <v>79124</v>
          </cell>
          <cell r="AO44">
            <v>15544</v>
          </cell>
          <cell r="AP44">
            <v>0</v>
          </cell>
          <cell r="AQ44">
            <v>14931</v>
          </cell>
          <cell r="AR44">
            <v>2528</v>
          </cell>
          <cell r="AS44">
            <v>25346</v>
          </cell>
          <cell r="AT44">
            <v>1152.1400000000001</v>
          </cell>
          <cell r="AU44">
            <v>7182</v>
          </cell>
          <cell r="AV44">
            <v>200000</v>
          </cell>
          <cell r="AW44">
            <v>0</v>
          </cell>
          <cell r="AX44">
            <v>8386</v>
          </cell>
          <cell r="AY44">
            <v>105000</v>
          </cell>
          <cell r="AZ44">
            <v>6393</v>
          </cell>
          <cell r="BB44">
            <v>0</v>
          </cell>
          <cell r="BC44">
            <v>0</v>
          </cell>
          <cell r="BD44">
            <v>0</v>
          </cell>
          <cell r="BE44">
            <v>3589</v>
          </cell>
        </row>
        <row r="45">
          <cell r="A45">
            <v>38</v>
          </cell>
          <cell r="B45" t="str">
            <v>GRAYSON</v>
          </cell>
          <cell r="C45">
            <v>5389855</v>
          </cell>
          <cell r="D45">
            <v>2231353.5245242561</v>
          </cell>
          <cell r="E45">
            <v>103911</v>
          </cell>
          <cell r="F45">
            <v>302634</v>
          </cell>
          <cell r="G45">
            <v>51245</v>
          </cell>
          <cell r="H45">
            <v>677783</v>
          </cell>
          <cell r="I45">
            <v>216581</v>
          </cell>
          <cell r="J45">
            <v>792842</v>
          </cell>
          <cell r="K45">
            <v>340342</v>
          </cell>
          <cell r="L45">
            <v>24172</v>
          </cell>
          <cell r="M45">
            <v>15120</v>
          </cell>
          <cell r="N45">
            <v>60897</v>
          </cell>
          <cell r="O45">
            <v>0</v>
          </cell>
          <cell r="P45">
            <v>0</v>
          </cell>
          <cell r="Q45">
            <v>0</v>
          </cell>
          <cell r="R45">
            <v>193879</v>
          </cell>
          <cell r="S45">
            <v>336781</v>
          </cell>
          <cell r="T45">
            <v>0</v>
          </cell>
          <cell r="U45">
            <v>206000</v>
          </cell>
          <cell r="V45">
            <v>0</v>
          </cell>
          <cell r="W45">
            <v>0</v>
          </cell>
          <cell r="X45">
            <v>0</v>
          </cell>
          <cell r="Y45">
            <v>0</v>
          </cell>
          <cell r="Z45">
            <v>0</v>
          </cell>
          <cell r="AA45">
            <v>0</v>
          </cell>
          <cell r="AB45">
            <v>9932</v>
          </cell>
          <cell r="AC45">
            <v>42061</v>
          </cell>
          <cell r="AD45">
            <v>0</v>
          </cell>
          <cell r="AE45">
            <v>0</v>
          </cell>
          <cell r="AG45">
            <v>0</v>
          </cell>
          <cell r="AI45">
            <v>0</v>
          </cell>
          <cell r="AJ45">
            <v>0</v>
          </cell>
          <cell r="AK45">
            <v>0</v>
          </cell>
          <cell r="AM45">
            <v>26447</v>
          </cell>
          <cell r="AO45">
            <v>160913</v>
          </cell>
          <cell r="AP45">
            <v>0</v>
          </cell>
          <cell r="AQ45">
            <v>36318</v>
          </cell>
          <cell r="AR45">
            <v>2949</v>
          </cell>
          <cell r="AS45">
            <v>183292</v>
          </cell>
          <cell r="AT45">
            <v>3667.84</v>
          </cell>
          <cell r="AU45">
            <v>29754</v>
          </cell>
          <cell r="AV45">
            <v>360656</v>
          </cell>
          <cell r="AW45">
            <v>0</v>
          </cell>
          <cell r="AX45">
            <v>8386</v>
          </cell>
          <cell r="AY45">
            <v>143124.45000000001</v>
          </cell>
          <cell r="AZ45">
            <v>56923</v>
          </cell>
          <cell r="BB45">
            <v>0</v>
          </cell>
          <cell r="BC45">
            <v>0</v>
          </cell>
          <cell r="BD45">
            <v>0</v>
          </cell>
          <cell r="BE45">
            <v>3530</v>
          </cell>
        </row>
        <row r="46">
          <cell r="A46">
            <v>39</v>
          </cell>
          <cell r="B46" t="str">
            <v>GREENE</v>
          </cell>
          <cell r="C46">
            <v>9437083</v>
          </cell>
          <cell r="D46">
            <v>3999907.7995175556</v>
          </cell>
          <cell r="E46">
            <v>203732</v>
          </cell>
          <cell r="F46">
            <v>341228</v>
          </cell>
          <cell r="G46">
            <v>100473</v>
          </cell>
          <cell r="H46">
            <v>919420</v>
          </cell>
          <cell r="I46">
            <v>314688</v>
          </cell>
          <cell r="J46">
            <v>1317520</v>
          </cell>
          <cell r="K46">
            <v>564922</v>
          </cell>
          <cell r="L46">
            <v>39810</v>
          </cell>
          <cell r="M46">
            <v>97352</v>
          </cell>
          <cell r="N46">
            <v>92156</v>
          </cell>
          <cell r="O46">
            <v>0</v>
          </cell>
          <cell r="P46">
            <v>0</v>
          </cell>
          <cell r="Q46">
            <v>0</v>
          </cell>
          <cell r="R46">
            <v>203157</v>
          </cell>
          <cell r="S46">
            <v>246628</v>
          </cell>
          <cell r="T46">
            <v>0</v>
          </cell>
          <cell r="U46">
            <v>180000</v>
          </cell>
          <cell r="V46">
            <v>0</v>
          </cell>
          <cell r="W46">
            <v>0</v>
          </cell>
          <cell r="X46">
            <v>0</v>
          </cell>
          <cell r="Y46">
            <v>0</v>
          </cell>
          <cell r="Z46">
            <v>0</v>
          </cell>
          <cell r="AA46">
            <v>0</v>
          </cell>
          <cell r="AB46">
            <v>11824</v>
          </cell>
          <cell r="AC46">
            <v>7869</v>
          </cell>
          <cell r="AD46">
            <v>0</v>
          </cell>
          <cell r="AE46">
            <v>0</v>
          </cell>
          <cell r="AG46">
            <v>0</v>
          </cell>
          <cell r="AI46">
            <v>0</v>
          </cell>
          <cell r="AJ46">
            <v>0</v>
          </cell>
          <cell r="AK46">
            <v>0</v>
          </cell>
          <cell r="AM46">
            <v>44231</v>
          </cell>
          <cell r="AO46">
            <v>117838</v>
          </cell>
          <cell r="AP46">
            <v>0</v>
          </cell>
          <cell r="AQ46">
            <v>81548</v>
          </cell>
          <cell r="AR46">
            <v>3792</v>
          </cell>
          <cell r="AS46">
            <v>354668.99999999994</v>
          </cell>
          <cell r="AT46">
            <v>13773.1</v>
          </cell>
          <cell r="AU46">
            <v>40065</v>
          </cell>
          <cell r="AV46">
            <v>707120</v>
          </cell>
          <cell r="AW46">
            <v>0</v>
          </cell>
          <cell r="AX46">
            <v>0</v>
          </cell>
          <cell r="AY46">
            <v>803352.9</v>
          </cell>
          <cell r="AZ46">
            <v>61093</v>
          </cell>
          <cell r="BB46">
            <v>0</v>
          </cell>
          <cell r="BC46">
            <v>0</v>
          </cell>
          <cell r="BD46">
            <v>0</v>
          </cell>
          <cell r="BE46">
            <v>7878</v>
          </cell>
        </row>
        <row r="47">
          <cell r="A47">
            <v>40</v>
          </cell>
          <cell r="B47" t="str">
            <v>GREENSVILLE</v>
          </cell>
          <cell r="C47">
            <v>4605324</v>
          </cell>
          <cell r="D47">
            <v>1603268.8287322433</v>
          </cell>
          <cell r="E47">
            <v>95792</v>
          </cell>
          <cell r="F47">
            <v>114091</v>
          </cell>
          <cell r="G47">
            <v>46350</v>
          </cell>
          <cell r="H47">
            <v>602546</v>
          </cell>
          <cell r="I47">
            <v>345840</v>
          </cell>
          <cell r="J47">
            <v>681875</v>
          </cell>
          <cell r="K47">
            <v>292359</v>
          </cell>
          <cell r="L47">
            <v>20501</v>
          </cell>
          <cell r="M47">
            <v>20152</v>
          </cell>
          <cell r="N47">
            <v>157767</v>
          </cell>
          <cell r="O47">
            <v>0</v>
          </cell>
          <cell r="P47">
            <v>0</v>
          </cell>
          <cell r="Q47">
            <v>0</v>
          </cell>
          <cell r="R47">
            <v>232323</v>
          </cell>
          <cell r="S47">
            <v>389368</v>
          </cell>
          <cell r="T47">
            <v>0</v>
          </cell>
          <cell r="U47">
            <v>154000</v>
          </cell>
          <cell r="V47">
            <v>0</v>
          </cell>
          <cell r="W47">
            <v>0</v>
          </cell>
          <cell r="X47">
            <v>0</v>
          </cell>
          <cell r="Y47">
            <v>0</v>
          </cell>
          <cell r="Z47">
            <v>0</v>
          </cell>
          <cell r="AA47">
            <v>0</v>
          </cell>
          <cell r="AB47">
            <v>14245</v>
          </cell>
          <cell r="AC47">
            <v>64709</v>
          </cell>
          <cell r="AD47">
            <v>3805</v>
          </cell>
          <cell r="AE47">
            <v>0</v>
          </cell>
          <cell r="AG47">
            <v>0</v>
          </cell>
          <cell r="AI47">
            <v>0</v>
          </cell>
          <cell r="AJ47">
            <v>0</v>
          </cell>
          <cell r="AK47">
            <v>0</v>
          </cell>
          <cell r="AM47">
            <v>7183</v>
          </cell>
          <cell r="AO47">
            <v>186039</v>
          </cell>
          <cell r="AP47">
            <v>0</v>
          </cell>
          <cell r="AQ47">
            <v>43519</v>
          </cell>
          <cell r="AR47">
            <v>1475</v>
          </cell>
          <cell r="AS47">
            <v>372549</v>
          </cell>
          <cell r="AT47">
            <v>28884.240000000002</v>
          </cell>
          <cell r="AU47">
            <v>31031</v>
          </cell>
          <cell r="AV47">
            <v>332478</v>
          </cell>
          <cell r="AW47">
            <v>0</v>
          </cell>
          <cell r="AX47">
            <v>0</v>
          </cell>
          <cell r="AY47">
            <v>122993.32500000001</v>
          </cell>
          <cell r="AZ47">
            <v>44841</v>
          </cell>
          <cell r="BB47">
            <v>0</v>
          </cell>
          <cell r="BC47">
            <v>0</v>
          </cell>
          <cell r="BD47">
            <v>0</v>
          </cell>
          <cell r="BE47">
            <v>5051</v>
          </cell>
        </row>
        <row r="48">
          <cell r="A48">
            <v>41</v>
          </cell>
          <cell r="B48" t="str">
            <v>HALIFAX</v>
          </cell>
          <cell r="C48">
            <v>16691894</v>
          </cell>
          <cell r="D48">
            <v>6026112.9172119126</v>
          </cell>
          <cell r="E48">
            <v>331040</v>
          </cell>
          <cell r="F48">
            <v>351155</v>
          </cell>
          <cell r="G48">
            <v>163256</v>
          </cell>
          <cell r="H48">
            <v>3899665</v>
          </cell>
          <cell r="I48">
            <v>819361</v>
          </cell>
          <cell r="J48">
            <v>2602857</v>
          </cell>
          <cell r="K48">
            <v>1118150</v>
          </cell>
          <cell r="L48">
            <v>80088</v>
          </cell>
          <cell r="M48">
            <v>44335</v>
          </cell>
          <cell r="N48">
            <v>202033</v>
          </cell>
          <cell r="O48">
            <v>0</v>
          </cell>
          <cell r="P48">
            <v>0</v>
          </cell>
          <cell r="Q48">
            <v>0</v>
          </cell>
          <cell r="R48">
            <v>685075</v>
          </cell>
          <cell r="S48">
            <v>1130730</v>
          </cell>
          <cell r="T48">
            <v>0</v>
          </cell>
          <cell r="U48">
            <v>284000</v>
          </cell>
          <cell r="V48">
            <v>0</v>
          </cell>
          <cell r="W48">
            <v>0</v>
          </cell>
          <cell r="X48">
            <v>0</v>
          </cell>
          <cell r="Y48">
            <v>0</v>
          </cell>
          <cell r="Z48">
            <v>0</v>
          </cell>
          <cell r="AA48">
            <v>0</v>
          </cell>
          <cell r="AB48">
            <v>26792</v>
          </cell>
          <cell r="AC48">
            <v>63258</v>
          </cell>
          <cell r="AD48">
            <v>8601</v>
          </cell>
          <cell r="AE48">
            <v>0</v>
          </cell>
          <cell r="AG48">
            <v>0</v>
          </cell>
          <cell r="AI48">
            <v>0</v>
          </cell>
          <cell r="AJ48">
            <v>0</v>
          </cell>
          <cell r="AK48">
            <v>0</v>
          </cell>
          <cell r="AM48">
            <v>21933</v>
          </cell>
          <cell r="AO48">
            <v>540258</v>
          </cell>
          <cell r="AP48">
            <v>0</v>
          </cell>
          <cell r="AQ48">
            <v>120926</v>
          </cell>
          <cell r="AR48">
            <v>5056</v>
          </cell>
          <cell r="AS48">
            <v>966086</v>
          </cell>
          <cell r="AT48">
            <v>24695</v>
          </cell>
          <cell r="AU48">
            <v>102150</v>
          </cell>
          <cell r="AV48">
            <v>1148985</v>
          </cell>
          <cell r="AW48">
            <v>0</v>
          </cell>
          <cell r="AX48">
            <v>25159</v>
          </cell>
          <cell r="AY48">
            <v>327940.2</v>
          </cell>
          <cell r="AZ48">
            <v>38906</v>
          </cell>
          <cell r="BB48">
            <v>0</v>
          </cell>
          <cell r="BC48">
            <v>0</v>
          </cell>
          <cell r="BD48">
            <v>0</v>
          </cell>
          <cell r="BE48">
            <v>10513</v>
          </cell>
        </row>
        <row r="49">
          <cell r="A49">
            <v>42</v>
          </cell>
          <cell r="B49" t="str">
            <v>HANOVER</v>
          </cell>
          <cell r="C49">
            <v>45619635</v>
          </cell>
          <cell r="D49">
            <v>20997085.279139798</v>
          </cell>
          <cell r="E49">
            <v>982870</v>
          </cell>
          <cell r="F49">
            <v>585314</v>
          </cell>
          <cell r="G49">
            <v>475567</v>
          </cell>
          <cell r="H49">
            <v>6109212</v>
          </cell>
          <cell r="I49">
            <v>612750</v>
          </cell>
          <cell r="J49">
            <v>6273831</v>
          </cell>
          <cell r="K49">
            <v>2688785</v>
          </cell>
          <cell r="L49">
            <v>192056</v>
          </cell>
          <cell r="M49">
            <v>203997</v>
          </cell>
          <cell r="N49">
            <v>78200</v>
          </cell>
          <cell r="O49">
            <v>0</v>
          </cell>
          <cell r="P49">
            <v>0</v>
          </cell>
          <cell r="Q49">
            <v>0</v>
          </cell>
          <cell r="R49">
            <v>482742</v>
          </cell>
          <cell r="S49">
            <v>297654</v>
          </cell>
          <cell r="T49">
            <v>0</v>
          </cell>
          <cell r="U49">
            <v>648000</v>
          </cell>
          <cell r="V49">
            <v>0</v>
          </cell>
          <cell r="W49">
            <v>0</v>
          </cell>
          <cell r="X49">
            <v>0</v>
          </cell>
          <cell r="Y49">
            <v>0</v>
          </cell>
          <cell r="Z49">
            <v>0</v>
          </cell>
          <cell r="AA49">
            <v>0</v>
          </cell>
          <cell r="AB49">
            <v>57270</v>
          </cell>
          <cell r="AC49">
            <v>56691</v>
          </cell>
          <cell r="AD49">
            <v>21220</v>
          </cell>
          <cell r="AE49">
            <v>0</v>
          </cell>
          <cell r="AG49">
            <v>0</v>
          </cell>
          <cell r="AI49">
            <v>0</v>
          </cell>
          <cell r="AJ49">
            <v>0</v>
          </cell>
          <cell r="AK49">
            <v>0</v>
          </cell>
          <cell r="AM49">
            <v>162448</v>
          </cell>
          <cell r="AO49">
            <v>142217</v>
          </cell>
          <cell r="AP49">
            <v>0</v>
          </cell>
          <cell r="AQ49">
            <v>257912</v>
          </cell>
          <cell r="AR49">
            <v>9690</v>
          </cell>
          <cell r="AS49">
            <v>390706</v>
          </cell>
          <cell r="AT49">
            <v>36969.019999999997</v>
          </cell>
          <cell r="AU49">
            <v>94605</v>
          </cell>
          <cell r="AV49">
            <v>3411375</v>
          </cell>
          <cell r="AW49">
            <v>0</v>
          </cell>
          <cell r="AX49">
            <v>25159</v>
          </cell>
          <cell r="AY49">
            <v>909627.60000000009</v>
          </cell>
          <cell r="AZ49">
            <v>134729</v>
          </cell>
          <cell r="BB49">
            <v>0</v>
          </cell>
          <cell r="BC49">
            <v>0</v>
          </cell>
          <cell r="BD49">
            <v>0</v>
          </cell>
          <cell r="BE49">
            <v>33099</v>
          </cell>
        </row>
        <row r="50">
          <cell r="A50">
            <v>43</v>
          </cell>
          <cell r="B50" t="str">
            <v>HENRICO</v>
          </cell>
          <cell r="C50">
            <v>143899259</v>
          </cell>
          <cell r="D50">
            <v>61723419.237864003</v>
          </cell>
          <cell r="E50">
            <v>3105923</v>
          </cell>
          <cell r="F50">
            <v>2080827</v>
          </cell>
          <cell r="G50">
            <v>1502820</v>
          </cell>
          <cell r="H50">
            <v>18293938</v>
          </cell>
          <cell r="I50">
            <v>4884163</v>
          </cell>
          <cell r="J50">
            <v>20085761</v>
          </cell>
          <cell r="K50">
            <v>8612312</v>
          </cell>
          <cell r="L50">
            <v>606908</v>
          </cell>
          <cell r="M50">
            <v>2803903</v>
          </cell>
          <cell r="N50">
            <v>1185754</v>
          </cell>
          <cell r="O50">
            <v>80371</v>
          </cell>
          <cell r="P50">
            <v>0</v>
          </cell>
          <cell r="Q50">
            <v>0</v>
          </cell>
          <cell r="R50">
            <v>4741027</v>
          </cell>
          <cell r="S50">
            <v>4768947</v>
          </cell>
          <cell r="T50">
            <v>0</v>
          </cell>
          <cell r="U50">
            <v>1792000</v>
          </cell>
          <cell r="V50">
            <v>0</v>
          </cell>
          <cell r="W50">
            <v>0</v>
          </cell>
          <cell r="X50">
            <v>0</v>
          </cell>
          <cell r="Y50">
            <v>40185</v>
          </cell>
          <cell r="Z50">
            <v>0</v>
          </cell>
          <cell r="AA50">
            <v>0</v>
          </cell>
          <cell r="AB50">
            <v>227735</v>
          </cell>
          <cell r="AC50">
            <v>211184</v>
          </cell>
          <cell r="AD50">
            <v>97712</v>
          </cell>
          <cell r="AE50">
            <v>1528050</v>
          </cell>
          <cell r="AG50">
            <v>0</v>
          </cell>
          <cell r="AI50">
            <v>0</v>
          </cell>
          <cell r="AJ50">
            <v>0</v>
          </cell>
          <cell r="AK50">
            <v>0</v>
          </cell>
          <cell r="AM50">
            <v>713014</v>
          </cell>
          <cell r="AO50">
            <v>2278580</v>
          </cell>
          <cell r="AP50">
            <v>0</v>
          </cell>
          <cell r="AQ50">
            <v>1212154</v>
          </cell>
          <cell r="AR50">
            <v>14746</v>
          </cell>
          <cell r="AS50">
            <v>6443699</v>
          </cell>
          <cell r="AT50">
            <v>362041.24</v>
          </cell>
          <cell r="AU50">
            <v>659510</v>
          </cell>
          <cell r="AV50">
            <v>10780136</v>
          </cell>
          <cell r="AW50">
            <v>0</v>
          </cell>
          <cell r="AX50">
            <v>50318</v>
          </cell>
          <cell r="AY50">
            <v>1251114.9000000001</v>
          </cell>
          <cell r="AZ50">
            <v>813489</v>
          </cell>
          <cell r="BB50">
            <v>0</v>
          </cell>
          <cell r="BC50">
            <v>0</v>
          </cell>
          <cell r="BD50">
            <v>0</v>
          </cell>
          <cell r="BE50">
            <v>37500</v>
          </cell>
        </row>
        <row r="51">
          <cell r="A51">
            <v>44</v>
          </cell>
          <cell r="B51" t="str">
            <v>HENRY</v>
          </cell>
          <cell r="C51">
            <v>26947887</v>
          </cell>
          <cell r="D51">
            <v>8702764.8793100733</v>
          </cell>
          <cell r="E51">
            <v>577641</v>
          </cell>
          <cell r="F51">
            <v>644989</v>
          </cell>
          <cell r="G51">
            <v>284870</v>
          </cell>
          <cell r="H51">
            <v>3069072</v>
          </cell>
          <cell r="I51">
            <v>1365226</v>
          </cell>
          <cell r="J51">
            <v>3848434</v>
          </cell>
          <cell r="K51">
            <v>1650097</v>
          </cell>
          <cell r="L51">
            <v>118248</v>
          </cell>
          <cell r="M51">
            <v>430830</v>
          </cell>
          <cell r="N51">
            <v>65021</v>
          </cell>
          <cell r="O51">
            <v>0</v>
          </cell>
          <cell r="P51">
            <v>0</v>
          </cell>
          <cell r="Q51">
            <v>515998</v>
          </cell>
          <cell r="R51">
            <v>1264394</v>
          </cell>
          <cell r="S51">
            <v>1836968</v>
          </cell>
          <cell r="T51">
            <v>0</v>
          </cell>
          <cell r="U51">
            <v>466000</v>
          </cell>
          <cell r="V51">
            <v>0</v>
          </cell>
          <cell r="W51">
            <v>0</v>
          </cell>
          <cell r="X51">
            <v>0</v>
          </cell>
          <cell r="Y51">
            <v>0</v>
          </cell>
          <cell r="Z51">
            <v>0</v>
          </cell>
          <cell r="AA51">
            <v>0</v>
          </cell>
          <cell r="AB51">
            <v>49112</v>
          </cell>
          <cell r="AC51">
            <v>51405</v>
          </cell>
          <cell r="AD51">
            <v>7306</v>
          </cell>
          <cell r="AE51">
            <v>0</v>
          </cell>
          <cell r="AG51">
            <v>0</v>
          </cell>
          <cell r="AI51">
            <v>0</v>
          </cell>
          <cell r="AJ51">
            <v>0</v>
          </cell>
          <cell r="AK51">
            <v>0</v>
          </cell>
          <cell r="AM51">
            <v>52343</v>
          </cell>
          <cell r="AO51">
            <v>877694</v>
          </cell>
          <cell r="AP51">
            <v>0</v>
          </cell>
          <cell r="AQ51">
            <v>234095</v>
          </cell>
          <cell r="AR51">
            <v>6741</v>
          </cell>
          <cell r="AS51">
            <v>1883248</v>
          </cell>
          <cell r="AT51">
            <v>69448.5</v>
          </cell>
          <cell r="AU51">
            <v>175199</v>
          </cell>
          <cell r="AV51">
            <v>2004894</v>
          </cell>
          <cell r="AW51">
            <v>192807</v>
          </cell>
          <cell r="AX51">
            <v>33545</v>
          </cell>
          <cell r="AY51">
            <v>1046970.75</v>
          </cell>
          <cell r="AZ51">
            <v>30474</v>
          </cell>
          <cell r="BB51">
            <v>0</v>
          </cell>
          <cell r="BC51">
            <v>0</v>
          </cell>
          <cell r="BD51">
            <v>0</v>
          </cell>
          <cell r="BE51">
            <v>12462</v>
          </cell>
        </row>
        <row r="52">
          <cell r="A52">
            <v>45</v>
          </cell>
          <cell r="B52" t="str">
            <v>HIGHLAND</v>
          </cell>
          <cell r="C52">
            <v>386936</v>
          </cell>
          <cell r="D52">
            <v>248900.43672253142</v>
          </cell>
          <cell r="E52">
            <v>4283</v>
          </cell>
          <cell r="F52">
            <v>36941</v>
          </cell>
          <cell r="G52">
            <v>2152</v>
          </cell>
          <cell r="H52">
            <v>17454</v>
          </cell>
          <cell r="I52">
            <v>8807</v>
          </cell>
          <cell r="J52">
            <v>53399</v>
          </cell>
          <cell r="K52">
            <v>22914</v>
          </cell>
          <cell r="L52">
            <v>1634</v>
          </cell>
          <cell r="M52">
            <v>0</v>
          </cell>
          <cell r="N52">
            <v>763</v>
          </cell>
          <cell r="O52">
            <v>0</v>
          </cell>
          <cell r="P52">
            <v>0</v>
          </cell>
          <cell r="Q52">
            <v>0</v>
          </cell>
          <cell r="R52">
            <v>0</v>
          </cell>
          <cell r="S52">
            <v>19612</v>
          </cell>
          <cell r="T52">
            <v>0</v>
          </cell>
          <cell r="U52">
            <v>102000</v>
          </cell>
          <cell r="V52">
            <v>0</v>
          </cell>
          <cell r="W52">
            <v>0</v>
          </cell>
          <cell r="X52">
            <v>0</v>
          </cell>
          <cell r="Y52">
            <v>0</v>
          </cell>
          <cell r="Z52">
            <v>0</v>
          </cell>
          <cell r="AA52">
            <v>0</v>
          </cell>
          <cell r="AB52">
            <v>1512</v>
          </cell>
          <cell r="AC52">
            <v>0</v>
          </cell>
          <cell r="AD52">
            <v>0</v>
          </cell>
          <cell r="AE52">
            <v>0</v>
          </cell>
          <cell r="AG52">
            <v>0</v>
          </cell>
          <cell r="AI52">
            <v>0</v>
          </cell>
          <cell r="AJ52">
            <v>0</v>
          </cell>
          <cell r="AK52">
            <v>0</v>
          </cell>
          <cell r="AM52">
            <v>0</v>
          </cell>
          <cell r="AO52">
            <v>9370</v>
          </cell>
          <cell r="AP52">
            <v>0</v>
          </cell>
          <cell r="AQ52">
            <v>1422</v>
          </cell>
          <cell r="AR52">
            <v>211</v>
          </cell>
          <cell r="AS52">
            <v>1853</v>
          </cell>
          <cell r="AT52">
            <v>3440.36</v>
          </cell>
          <cell r="AU52">
            <v>1436</v>
          </cell>
          <cell r="AV52">
            <v>200000</v>
          </cell>
          <cell r="AW52">
            <v>0</v>
          </cell>
          <cell r="AX52">
            <v>0</v>
          </cell>
          <cell r="AY52">
            <v>25908.75</v>
          </cell>
          <cell r="AZ52">
            <v>2414</v>
          </cell>
          <cell r="BA52">
            <v>818563</v>
          </cell>
          <cell r="BB52">
            <v>0</v>
          </cell>
          <cell r="BC52">
            <v>0</v>
          </cell>
          <cell r="BD52">
            <v>0</v>
          </cell>
          <cell r="BE52">
            <v>3060</v>
          </cell>
        </row>
        <row r="53">
          <cell r="A53">
            <v>46</v>
          </cell>
          <cell r="B53" t="str">
            <v>ISLE OF WIGHT</v>
          </cell>
          <cell r="C53">
            <v>17667405</v>
          </cell>
          <cell r="D53">
            <v>6663920.2863134006</v>
          </cell>
          <cell r="E53">
            <v>363593</v>
          </cell>
          <cell r="F53">
            <v>253741</v>
          </cell>
          <cell r="G53">
            <v>175927</v>
          </cell>
          <cell r="H53">
            <v>1860764</v>
          </cell>
          <cell r="I53">
            <v>409368</v>
          </cell>
          <cell r="J53">
            <v>2287049</v>
          </cell>
          <cell r="K53">
            <v>981130</v>
          </cell>
          <cell r="L53">
            <v>67664</v>
          </cell>
          <cell r="M53">
            <v>49810</v>
          </cell>
          <cell r="N53">
            <v>50002</v>
          </cell>
          <cell r="O53">
            <v>0</v>
          </cell>
          <cell r="P53">
            <v>0</v>
          </cell>
          <cell r="Q53">
            <v>0</v>
          </cell>
          <cell r="R53">
            <v>397111</v>
          </cell>
          <cell r="S53">
            <v>302336</v>
          </cell>
          <cell r="T53">
            <v>0</v>
          </cell>
          <cell r="U53">
            <v>284000</v>
          </cell>
          <cell r="V53">
            <v>0</v>
          </cell>
          <cell r="W53">
            <v>0</v>
          </cell>
          <cell r="X53">
            <v>0</v>
          </cell>
          <cell r="Y53">
            <v>0</v>
          </cell>
          <cell r="Z53">
            <v>0</v>
          </cell>
          <cell r="AA53">
            <v>0</v>
          </cell>
          <cell r="AB53">
            <v>20483</v>
          </cell>
          <cell r="AC53">
            <v>8572</v>
          </cell>
          <cell r="AD53">
            <v>0</v>
          </cell>
          <cell r="AE53">
            <v>0</v>
          </cell>
          <cell r="AG53">
            <v>0</v>
          </cell>
          <cell r="AI53">
            <v>0</v>
          </cell>
          <cell r="AJ53">
            <v>0</v>
          </cell>
          <cell r="AK53">
            <v>0</v>
          </cell>
          <cell r="AM53">
            <v>83672</v>
          </cell>
          <cell r="AO53">
            <v>144454</v>
          </cell>
          <cell r="AP53">
            <v>0</v>
          </cell>
          <cell r="AQ53">
            <v>139477</v>
          </cell>
          <cell r="AR53">
            <v>3581</v>
          </cell>
          <cell r="AS53">
            <v>377227</v>
          </cell>
          <cell r="AT53">
            <v>18615.3</v>
          </cell>
          <cell r="AU53">
            <v>56257</v>
          </cell>
          <cell r="AV53">
            <v>1261971</v>
          </cell>
          <cell r="AW53">
            <v>0</v>
          </cell>
          <cell r="AX53">
            <v>16772</v>
          </cell>
          <cell r="AY53">
            <v>547588.65</v>
          </cell>
          <cell r="AZ53">
            <v>7375</v>
          </cell>
          <cell r="BB53">
            <v>0</v>
          </cell>
          <cell r="BC53">
            <v>0</v>
          </cell>
          <cell r="BD53">
            <v>0</v>
          </cell>
          <cell r="BE53">
            <v>6224</v>
          </cell>
        </row>
        <row r="54">
          <cell r="A54">
            <v>47</v>
          </cell>
          <cell r="B54" t="str">
            <v>JAMES CITY</v>
          </cell>
          <cell r="C54">
            <v>23672893</v>
          </cell>
          <cell r="D54">
            <v>13287977.612057958</v>
          </cell>
          <cell r="E54">
            <v>495972</v>
          </cell>
          <cell r="F54">
            <v>166139</v>
          </cell>
          <cell r="G54">
            <v>244594</v>
          </cell>
          <cell r="H54">
            <v>3059735</v>
          </cell>
          <cell r="I54">
            <v>530723</v>
          </cell>
          <cell r="J54">
            <v>3175110</v>
          </cell>
          <cell r="K54">
            <v>1361421</v>
          </cell>
          <cell r="L54">
            <v>96915</v>
          </cell>
          <cell r="M54">
            <v>272199</v>
          </cell>
          <cell r="N54">
            <v>89916</v>
          </cell>
          <cell r="O54">
            <v>0</v>
          </cell>
          <cell r="P54">
            <v>0</v>
          </cell>
          <cell r="Q54">
            <v>0</v>
          </cell>
          <cell r="R54">
            <v>389049</v>
          </cell>
          <cell r="S54">
            <v>383405</v>
          </cell>
          <cell r="T54">
            <v>0</v>
          </cell>
          <cell r="U54">
            <v>0</v>
          </cell>
          <cell r="V54">
            <v>0</v>
          </cell>
          <cell r="W54">
            <v>0</v>
          </cell>
          <cell r="X54">
            <v>0</v>
          </cell>
          <cell r="Y54">
            <v>0</v>
          </cell>
          <cell r="Z54">
            <v>0</v>
          </cell>
          <cell r="AA54">
            <v>0</v>
          </cell>
          <cell r="AB54">
            <v>0</v>
          </cell>
          <cell r="AC54">
            <v>0</v>
          </cell>
          <cell r="AD54">
            <v>0</v>
          </cell>
          <cell r="AE54">
            <v>0</v>
          </cell>
          <cell r="AG54">
            <v>0</v>
          </cell>
          <cell r="AI54">
            <v>0</v>
          </cell>
          <cell r="AJ54">
            <v>0</v>
          </cell>
          <cell r="AK54">
            <v>0</v>
          </cell>
          <cell r="AM54">
            <v>116954</v>
          </cell>
          <cell r="AO54">
            <v>183189</v>
          </cell>
          <cell r="AP54">
            <v>0</v>
          </cell>
          <cell r="AQ54">
            <v>154929</v>
          </cell>
          <cell r="AR54">
            <v>0</v>
          </cell>
          <cell r="AS54">
            <v>480317.00000000006</v>
          </cell>
          <cell r="AT54">
            <v>0</v>
          </cell>
          <cell r="AU54">
            <v>71825</v>
          </cell>
          <cell r="AV54">
            <v>1721437</v>
          </cell>
          <cell r="AW54">
            <v>0</v>
          </cell>
          <cell r="AX54">
            <v>0</v>
          </cell>
          <cell r="AY54">
            <v>360965.85000000003</v>
          </cell>
          <cell r="AZ54">
            <v>0</v>
          </cell>
          <cell r="BB54">
            <v>0</v>
          </cell>
          <cell r="BC54">
            <v>0</v>
          </cell>
          <cell r="BD54">
            <v>0</v>
          </cell>
          <cell r="BE54">
            <v>0</v>
          </cell>
        </row>
        <row r="55">
          <cell r="A55">
            <v>48</v>
          </cell>
          <cell r="B55" t="str">
            <v>KING GEORGE</v>
          </cell>
          <cell r="C55">
            <v>14817787</v>
          </cell>
          <cell r="D55">
            <v>5565258.2023428511</v>
          </cell>
          <cell r="E55">
            <v>298347</v>
          </cell>
          <cell r="F55">
            <v>174894</v>
          </cell>
          <cell r="G55">
            <v>147133</v>
          </cell>
          <cell r="H55">
            <v>1474107</v>
          </cell>
          <cell r="I55">
            <v>327579</v>
          </cell>
          <cell r="J55">
            <v>1854432</v>
          </cell>
          <cell r="K55">
            <v>796739</v>
          </cell>
          <cell r="L55">
            <v>55522</v>
          </cell>
          <cell r="M55">
            <v>38408</v>
          </cell>
          <cell r="N55">
            <v>86140</v>
          </cell>
          <cell r="O55">
            <v>0</v>
          </cell>
          <cell r="P55">
            <v>0</v>
          </cell>
          <cell r="Q55">
            <v>0</v>
          </cell>
          <cell r="R55">
            <v>254943</v>
          </cell>
          <cell r="S55">
            <v>264406</v>
          </cell>
          <cell r="T55">
            <v>0</v>
          </cell>
          <cell r="U55">
            <v>180000</v>
          </cell>
          <cell r="V55">
            <v>0</v>
          </cell>
          <cell r="W55">
            <v>0</v>
          </cell>
          <cell r="X55">
            <v>0</v>
          </cell>
          <cell r="Y55">
            <v>0</v>
          </cell>
          <cell r="Z55">
            <v>0</v>
          </cell>
          <cell r="AA55">
            <v>0</v>
          </cell>
          <cell r="AB55">
            <v>17823</v>
          </cell>
          <cell r="AC55">
            <v>17816</v>
          </cell>
          <cell r="AD55">
            <v>0</v>
          </cell>
          <cell r="AE55">
            <v>0</v>
          </cell>
          <cell r="AG55">
            <v>0</v>
          </cell>
          <cell r="AI55">
            <v>0</v>
          </cell>
          <cell r="AJ55">
            <v>0</v>
          </cell>
          <cell r="AK55">
            <v>0</v>
          </cell>
          <cell r="AM55">
            <v>23602</v>
          </cell>
          <cell r="AO55">
            <v>126332</v>
          </cell>
          <cell r="AP55">
            <v>0</v>
          </cell>
          <cell r="AQ55">
            <v>125361</v>
          </cell>
          <cell r="AR55">
            <v>3792</v>
          </cell>
          <cell r="AS55">
            <v>202062</v>
          </cell>
          <cell r="AT55">
            <v>23611.5</v>
          </cell>
          <cell r="AU55">
            <v>49747</v>
          </cell>
          <cell r="AV55">
            <v>1035511</v>
          </cell>
          <cell r="AW55">
            <v>0</v>
          </cell>
          <cell r="AX55">
            <v>8386</v>
          </cell>
          <cell r="AY55">
            <v>284815.65000000002</v>
          </cell>
          <cell r="AZ55">
            <v>8002</v>
          </cell>
          <cell r="BB55">
            <v>0</v>
          </cell>
          <cell r="BC55">
            <v>0</v>
          </cell>
          <cell r="BD55">
            <v>0</v>
          </cell>
          <cell r="BE55">
            <v>5587</v>
          </cell>
        </row>
        <row r="56">
          <cell r="A56">
            <v>49</v>
          </cell>
          <cell r="B56" t="str">
            <v>KING QUEEN</v>
          </cell>
          <cell r="C56">
            <v>2856678</v>
          </cell>
          <cell r="D56">
            <v>1051020.9847541268</v>
          </cell>
          <cell r="E56">
            <v>49386</v>
          </cell>
          <cell r="F56">
            <v>136481</v>
          </cell>
          <cell r="G56">
            <v>23436</v>
          </cell>
          <cell r="H56">
            <v>475156</v>
          </cell>
          <cell r="I56">
            <v>101097</v>
          </cell>
          <cell r="J56">
            <v>392900</v>
          </cell>
          <cell r="K56">
            <v>168648</v>
          </cell>
          <cell r="L56">
            <v>11948</v>
          </cell>
          <cell r="M56">
            <v>7991</v>
          </cell>
          <cell r="N56">
            <v>0</v>
          </cell>
          <cell r="O56">
            <v>0</v>
          </cell>
          <cell r="P56">
            <v>0</v>
          </cell>
          <cell r="Q56">
            <v>0</v>
          </cell>
          <cell r="R56">
            <v>111230</v>
          </cell>
          <cell r="S56">
            <v>196338</v>
          </cell>
          <cell r="T56">
            <v>0</v>
          </cell>
          <cell r="U56">
            <v>128000</v>
          </cell>
          <cell r="V56">
            <v>0</v>
          </cell>
          <cell r="W56">
            <v>0</v>
          </cell>
          <cell r="X56">
            <v>0</v>
          </cell>
          <cell r="Y56">
            <v>0</v>
          </cell>
          <cell r="Z56">
            <v>0</v>
          </cell>
          <cell r="AA56">
            <v>0</v>
          </cell>
          <cell r="AB56">
            <v>3159</v>
          </cell>
          <cell r="AC56">
            <v>3694</v>
          </cell>
          <cell r="AD56">
            <v>0</v>
          </cell>
          <cell r="AE56">
            <v>0</v>
          </cell>
          <cell r="AG56">
            <v>0</v>
          </cell>
          <cell r="AI56">
            <v>0</v>
          </cell>
          <cell r="AJ56">
            <v>0</v>
          </cell>
          <cell r="AK56">
            <v>0</v>
          </cell>
          <cell r="AM56">
            <v>4268</v>
          </cell>
          <cell r="AO56">
            <v>93810</v>
          </cell>
          <cell r="AP56">
            <v>0</v>
          </cell>
          <cell r="AQ56">
            <v>25003</v>
          </cell>
          <cell r="AR56">
            <v>421</v>
          </cell>
          <cell r="AS56">
            <v>206875</v>
          </cell>
          <cell r="AT56">
            <v>0</v>
          </cell>
          <cell r="AU56">
            <v>10475</v>
          </cell>
          <cell r="AV56">
            <v>200000</v>
          </cell>
          <cell r="AW56">
            <v>0</v>
          </cell>
          <cell r="AX56">
            <v>8386</v>
          </cell>
          <cell r="AY56">
            <v>114439.5</v>
          </cell>
          <cell r="AZ56">
            <v>2554</v>
          </cell>
          <cell r="BB56">
            <v>0</v>
          </cell>
          <cell r="BC56">
            <v>0</v>
          </cell>
          <cell r="BD56">
            <v>0</v>
          </cell>
          <cell r="BE56">
            <v>3529</v>
          </cell>
        </row>
        <row r="57">
          <cell r="A57">
            <v>50</v>
          </cell>
          <cell r="B57" t="str">
            <v>KING WILLIAM</v>
          </cell>
          <cell r="C57">
            <v>7519202</v>
          </cell>
          <cell r="D57">
            <v>2474420.3572611031</v>
          </cell>
          <cell r="E57">
            <v>151481</v>
          </cell>
          <cell r="F57">
            <v>146590</v>
          </cell>
          <cell r="G57">
            <v>74704</v>
          </cell>
          <cell r="H57">
            <v>1028948</v>
          </cell>
          <cell r="I57">
            <v>163504</v>
          </cell>
          <cell r="J57">
            <v>1010624</v>
          </cell>
          <cell r="K57">
            <v>434131</v>
          </cell>
          <cell r="L57">
            <v>31009</v>
          </cell>
          <cell r="M57">
            <v>19397</v>
          </cell>
          <cell r="N57">
            <v>49227</v>
          </cell>
          <cell r="O57">
            <v>0</v>
          </cell>
          <cell r="P57">
            <v>0</v>
          </cell>
          <cell r="Q57">
            <v>0</v>
          </cell>
          <cell r="R57">
            <v>58390</v>
          </cell>
          <cell r="S57">
            <v>107803</v>
          </cell>
          <cell r="T57">
            <v>0</v>
          </cell>
          <cell r="U57">
            <v>180000</v>
          </cell>
          <cell r="V57">
            <v>0</v>
          </cell>
          <cell r="W57">
            <v>0</v>
          </cell>
          <cell r="X57">
            <v>0</v>
          </cell>
          <cell r="Y57">
            <v>0</v>
          </cell>
          <cell r="Z57">
            <v>15967</v>
          </cell>
          <cell r="AA57">
            <v>0</v>
          </cell>
          <cell r="AB57">
            <v>7401</v>
          </cell>
          <cell r="AC57">
            <v>10119</v>
          </cell>
          <cell r="AD57">
            <v>0</v>
          </cell>
          <cell r="AE57">
            <v>0</v>
          </cell>
          <cell r="AG57">
            <v>39795</v>
          </cell>
          <cell r="AI57">
            <v>0</v>
          </cell>
          <cell r="AJ57">
            <v>0</v>
          </cell>
          <cell r="AK57">
            <v>0</v>
          </cell>
          <cell r="AM57">
            <v>5107</v>
          </cell>
          <cell r="AO57">
            <v>51507</v>
          </cell>
          <cell r="AP57">
            <v>0</v>
          </cell>
          <cell r="AQ57">
            <v>35157</v>
          </cell>
          <cell r="AR57">
            <v>2528</v>
          </cell>
          <cell r="AS57">
            <v>0</v>
          </cell>
          <cell r="AT57">
            <v>552.20000000000005</v>
          </cell>
          <cell r="AU57">
            <v>21253</v>
          </cell>
          <cell r="AV57">
            <v>525764</v>
          </cell>
          <cell r="AW57">
            <v>494622</v>
          </cell>
          <cell r="AX57">
            <v>8386</v>
          </cell>
          <cell r="AY57">
            <v>35841.75</v>
          </cell>
          <cell r="AZ57">
            <v>4835</v>
          </cell>
          <cell r="BB57">
            <v>0</v>
          </cell>
          <cell r="BC57">
            <v>0</v>
          </cell>
          <cell r="BD57">
            <v>0</v>
          </cell>
          <cell r="BE57">
            <v>4357</v>
          </cell>
        </row>
        <row r="58">
          <cell r="A58">
            <v>51</v>
          </cell>
          <cell r="B58" t="str">
            <v>LANCASTER</v>
          </cell>
          <cell r="C58">
            <v>1072389</v>
          </cell>
          <cell r="D58">
            <v>1428260.7091617135</v>
          </cell>
          <cell r="E58">
            <v>22318</v>
          </cell>
          <cell r="F58">
            <v>49840</v>
          </cell>
          <cell r="G58">
            <v>10799</v>
          </cell>
          <cell r="H58">
            <v>175478</v>
          </cell>
          <cell r="I58">
            <v>66038</v>
          </cell>
          <cell r="J58">
            <v>167587</v>
          </cell>
          <cell r="K58">
            <v>71853</v>
          </cell>
          <cell r="L58">
            <v>4984</v>
          </cell>
          <cell r="M58">
            <v>311</v>
          </cell>
          <cell r="N58">
            <v>10147</v>
          </cell>
          <cell r="O58">
            <v>0</v>
          </cell>
          <cell r="P58">
            <v>0</v>
          </cell>
          <cell r="Q58">
            <v>0</v>
          </cell>
          <cell r="R58">
            <v>88564</v>
          </cell>
          <cell r="S58">
            <v>77682</v>
          </cell>
          <cell r="T58">
            <v>0</v>
          </cell>
          <cell r="U58">
            <v>128000</v>
          </cell>
          <cell r="V58">
            <v>0</v>
          </cell>
          <cell r="W58">
            <v>0</v>
          </cell>
          <cell r="X58">
            <v>0</v>
          </cell>
          <cell r="Y58">
            <v>0</v>
          </cell>
          <cell r="Z58">
            <v>0</v>
          </cell>
          <cell r="AA58">
            <v>0</v>
          </cell>
          <cell r="AB58">
            <v>5458</v>
          </cell>
          <cell r="AC58">
            <v>240</v>
          </cell>
          <cell r="AD58">
            <v>0</v>
          </cell>
          <cell r="AE58">
            <v>0</v>
          </cell>
          <cell r="AG58">
            <v>0</v>
          </cell>
          <cell r="AI58">
            <v>0</v>
          </cell>
          <cell r="AJ58">
            <v>0</v>
          </cell>
          <cell r="AK58">
            <v>0</v>
          </cell>
          <cell r="AM58">
            <v>114</v>
          </cell>
          <cell r="AO58">
            <v>37116</v>
          </cell>
          <cell r="AP58">
            <v>0</v>
          </cell>
          <cell r="AQ58">
            <v>8466</v>
          </cell>
          <cell r="AR58">
            <v>2107</v>
          </cell>
          <cell r="AS58">
            <v>75836</v>
          </cell>
          <cell r="AT58">
            <v>5664.78</v>
          </cell>
          <cell r="AU58">
            <v>6979</v>
          </cell>
          <cell r="AV58">
            <v>200000</v>
          </cell>
          <cell r="AW58">
            <v>0</v>
          </cell>
          <cell r="AX58">
            <v>8386</v>
          </cell>
          <cell r="AY58">
            <v>131785.5</v>
          </cell>
          <cell r="AZ58">
            <v>3165</v>
          </cell>
          <cell r="BB58">
            <v>0</v>
          </cell>
          <cell r="BC58">
            <v>0</v>
          </cell>
          <cell r="BD58">
            <v>0</v>
          </cell>
          <cell r="BE58">
            <v>3282</v>
          </cell>
        </row>
        <row r="59">
          <cell r="A59">
            <v>52</v>
          </cell>
          <cell r="B59" t="str">
            <v>LEE</v>
          </cell>
          <cell r="C59">
            <v>12845528</v>
          </cell>
          <cell r="D59">
            <v>3885180.2544657639</v>
          </cell>
          <cell r="E59">
            <v>260072</v>
          </cell>
          <cell r="F59">
            <v>643708</v>
          </cell>
          <cell r="G59">
            <v>128258</v>
          </cell>
          <cell r="H59">
            <v>2047281</v>
          </cell>
          <cell r="I59">
            <v>621928</v>
          </cell>
          <cell r="J59">
            <v>1991622</v>
          </cell>
          <cell r="K59">
            <v>854244</v>
          </cell>
          <cell r="L59">
            <v>60499</v>
          </cell>
          <cell r="M59">
            <v>4173</v>
          </cell>
          <cell r="N59">
            <v>0</v>
          </cell>
          <cell r="O59">
            <v>0</v>
          </cell>
          <cell r="P59">
            <v>0</v>
          </cell>
          <cell r="Q59">
            <v>0</v>
          </cell>
          <cell r="R59">
            <v>0</v>
          </cell>
          <cell r="S59">
            <v>889597</v>
          </cell>
          <cell r="T59">
            <v>0</v>
          </cell>
          <cell r="U59">
            <v>310000</v>
          </cell>
          <cell r="V59">
            <v>0</v>
          </cell>
          <cell r="W59">
            <v>0</v>
          </cell>
          <cell r="X59">
            <v>0</v>
          </cell>
          <cell r="Y59">
            <v>0</v>
          </cell>
          <cell r="Z59">
            <v>0</v>
          </cell>
          <cell r="AA59">
            <v>0</v>
          </cell>
          <cell r="AB59">
            <v>17599</v>
          </cell>
          <cell r="AC59">
            <v>105988</v>
          </cell>
          <cell r="AD59">
            <v>0</v>
          </cell>
          <cell r="AE59">
            <v>0</v>
          </cell>
          <cell r="AG59">
            <v>0</v>
          </cell>
          <cell r="AI59">
            <v>0</v>
          </cell>
          <cell r="AJ59">
            <v>0</v>
          </cell>
          <cell r="AK59">
            <v>0</v>
          </cell>
          <cell r="AM59">
            <v>85162</v>
          </cell>
          <cell r="AO59">
            <v>425045</v>
          </cell>
          <cell r="AP59">
            <v>0</v>
          </cell>
          <cell r="AQ59">
            <v>129954</v>
          </cell>
          <cell r="AR59">
            <v>1896</v>
          </cell>
          <cell r="AS59">
            <v>817613</v>
          </cell>
          <cell r="AT59">
            <v>4970.8999999999996</v>
          </cell>
          <cell r="AU59">
            <v>77569</v>
          </cell>
          <cell r="AV59">
            <v>902667</v>
          </cell>
          <cell r="AW59">
            <v>0</v>
          </cell>
          <cell r="AX59">
            <v>16772</v>
          </cell>
          <cell r="AY59">
            <v>280529.55</v>
          </cell>
          <cell r="AZ59">
            <v>66516</v>
          </cell>
          <cell r="BB59">
            <v>0</v>
          </cell>
          <cell r="BC59">
            <v>0</v>
          </cell>
          <cell r="BD59">
            <v>0</v>
          </cell>
          <cell r="BE59">
            <v>4510</v>
          </cell>
        </row>
        <row r="60">
          <cell r="A60">
            <v>53</v>
          </cell>
          <cell r="B60" t="str">
            <v>LOUDOUN</v>
          </cell>
          <cell r="C60">
            <v>205145304</v>
          </cell>
          <cell r="D60">
            <v>95893754.58400996</v>
          </cell>
          <cell r="E60">
            <v>4138078</v>
          </cell>
          <cell r="F60">
            <v>1540180</v>
          </cell>
          <cell r="G60">
            <v>2194756</v>
          </cell>
          <cell r="H60">
            <v>22910175</v>
          </cell>
          <cell r="I60">
            <v>2310270</v>
          </cell>
          <cell r="J60">
            <v>27492210</v>
          </cell>
          <cell r="K60">
            <v>11782376</v>
          </cell>
          <cell r="L60">
            <v>847099</v>
          </cell>
          <cell r="M60">
            <v>7058132</v>
          </cell>
          <cell r="N60">
            <v>595518</v>
          </cell>
          <cell r="O60">
            <v>34733</v>
          </cell>
          <cell r="P60">
            <v>0</v>
          </cell>
          <cell r="Q60">
            <v>0</v>
          </cell>
          <cell r="R60">
            <v>2302664</v>
          </cell>
          <cell r="S60">
            <v>790339</v>
          </cell>
          <cell r="T60">
            <v>0</v>
          </cell>
          <cell r="U60">
            <v>2494000</v>
          </cell>
          <cell r="V60">
            <v>0</v>
          </cell>
          <cell r="W60">
            <v>0</v>
          </cell>
          <cell r="X60">
            <v>0</v>
          </cell>
          <cell r="Y60">
            <v>69466</v>
          </cell>
          <cell r="Z60">
            <v>0</v>
          </cell>
          <cell r="AA60">
            <v>0</v>
          </cell>
          <cell r="AB60">
            <v>243463</v>
          </cell>
          <cell r="AC60">
            <v>183376</v>
          </cell>
          <cell r="AD60">
            <v>143409</v>
          </cell>
          <cell r="AE60">
            <v>741092</v>
          </cell>
          <cell r="AG60">
            <v>0</v>
          </cell>
          <cell r="AI60">
            <v>0</v>
          </cell>
          <cell r="AJ60">
            <v>0</v>
          </cell>
          <cell r="AK60">
            <v>0</v>
          </cell>
          <cell r="AM60">
            <v>177794</v>
          </cell>
          <cell r="AO60">
            <v>377620</v>
          </cell>
          <cell r="AP60">
            <v>0</v>
          </cell>
          <cell r="AQ60">
            <v>1069179</v>
          </cell>
          <cell r="AR60">
            <v>59827</v>
          </cell>
          <cell r="AS60">
            <v>1365100</v>
          </cell>
          <cell r="AT60">
            <v>208196.56</v>
          </cell>
          <cell r="AU60">
            <v>341432</v>
          </cell>
          <cell r="AV60">
            <v>14362571</v>
          </cell>
          <cell r="AW60">
            <v>0</v>
          </cell>
          <cell r="AX60">
            <v>33545</v>
          </cell>
          <cell r="AY60">
            <v>1706443.2000000002</v>
          </cell>
          <cell r="AZ60">
            <v>339863</v>
          </cell>
          <cell r="BB60">
            <v>0</v>
          </cell>
          <cell r="BC60">
            <v>0</v>
          </cell>
          <cell r="BD60">
            <v>0</v>
          </cell>
          <cell r="BE60">
            <v>37500</v>
          </cell>
        </row>
        <row r="61">
          <cell r="A61">
            <v>54</v>
          </cell>
          <cell r="B61" t="str">
            <v>LOUISA</v>
          </cell>
          <cell r="C61">
            <v>11450596</v>
          </cell>
          <cell r="D61">
            <v>5971665.9466788592</v>
          </cell>
          <cell r="E61">
            <v>241060</v>
          </cell>
          <cell r="F61">
            <v>197388</v>
          </cell>
          <cell r="G61">
            <v>116638</v>
          </cell>
          <cell r="H61">
            <v>1478166</v>
          </cell>
          <cell r="I61">
            <v>374588</v>
          </cell>
          <cell r="J61">
            <v>1572373</v>
          </cell>
          <cell r="K61">
            <v>675156</v>
          </cell>
          <cell r="L61">
            <v>47104</v>
          </cell>
          <cell r="M61">
            <v>84722</v>
          </cell>
          <cell r="N61">
            <v>63845</v>
          </cell>
          <cell r="O61">
            <v>0</v>
          </cell>
          <cell r="P61">
            <v>0</v>
          </cell>
          <cell r="Q61">
            <v>0</v>
          </cell>
          <cell r="R61">
            <v>392212</v>
          </cell>
          <cell r="S61">
            <v>354776</v>
          </cell>
          <cell r="T61">
            <v>0</v>
          </cell>
          <cell r="U61">
            <v>206000</v>
          </cell>
          <cell r="V61">
            <v>0</v>
          </cell>
          <cell r="W61">
            <v>0</v>
          </cell>
          <cell r="X61">
            <v>0</v>
          </cell>
          <cell r="Y61">
            <v>0</v>
          </cell>
          <cell r="Z61">
            <v>0</v>
          </cell>
          <cell r="AA61">
            <v>0</v>
          </cell>
          <cell r="AB61">
            <v>22326</v>
          </cell>
          <cell r="AC61">
            <v>29673</v>
          </cell>
          <cell r="AD61">
            <v>0</v>
          </cell>
          <cell r="AE61">
            <v>0</v>
          </cell>
          <cell r="AG61">
            <v>0</v>
          </cell>
          <cell r="AI61">
            <v>0</v>
          </cell>
          <cell r="AJ61">
            <v>0</v>
          </cell>
          <cell r="AK61">
            <v>0</v>
          </cell>
          <cell r="AM61">
            <v>73700</v>
          </cell>
          <cell r="AO61">
            <v>169511</v>
          </cell>
          <cell r="AP61">
            <v>0</v>
          </cell>
          <cell r="AQ61">
            <v>57161</v>
          </cell>
          <cell r="AR61">
            <v>2107</v>
          </cell>
          <cell r="AS61">
            <v>483146</v>
          </cell>
          <cell r="AT61">
            <v>4206.84</v>
          </cell>
          <cell r="AU61">
            <v>49492</v>
          </cell>
          <cell r="AV61">
            <v>836678</v>
          </cell>
          <cell r="AW61">
            <v>0</v>
          </cell>
          <cell r="AX61">
            <v>8386</v>
          </cell>
          <cell r="AY61">
            <v>511534.80000000005</v>
          </cell>
          <cell r="AZ61">
            <v>10287</v>
          </cell>
          <cell r="BB61">
            <v>0</v>
          </cell>
          <cell r="BC61">
            <v>0</v>
          </cell>
          <cell r="BD61">
            <v>0</v>
          </cell>
          <cell r="BE61">
            <v>3920</v>
          </cell>
        </row>
        <row r="62">
          <cell r="A62">
            <v>55</v>
          </cell>
          <cell r="B62" t="str">
            <v>LUNENBURG</v>
          </cell>
          <cell r="C62">
            <v>6263057</v>
          </cell>
          <cell r="D62">
            <v>1877448.2160594068</v>
          </cell>
          <cell r="E62">
            <v>121719</v>
          </cell>
          <cell r="F62">
            <v>448505</v>
          </cell>
          <cell r="G62">
            <v>58895</v>
          </cell>
          <cell r="H62">
            <v>758834</v>
          </cell>
          <cell r="I62">
            <v>310329</v>
          </cell>
          <cell r="J62">
            <v>911733</v>
          </cell>
          <cell r="K62">
            <v>390743</v>
          </cell>
          <cell r="L62">
            <v>27182</v>
          </cell>
          <cell r="M62">
            <v>89680</v>
          </cell>
          <cell r="N62">
            <v>60814</v>
          </cell>
          <cell r="O62">
            <v>0</v>
          </cell>
          <cell r="P62">
            <v>0</v>
          </cell>
          <cell r="Q62">
            <v>0</v>
          </cell>
          <cell r="R62">
            <v>254119</v>
          </cell>
          <cell r="S62">
            <v>444616</v>
          </cell>
          <cell r="T62">
            <v>0</v>
          </cell>
          <cell r="U62">
            <v>154000</v>
          </cell>
          <cell r="V62">
            <v>0</v>
          </cell>
          <cell r="W62">
            <v>0</v>
          </cell>
          <cell r="X62">
            <v>0</v>
          </cell>
          <cell r="Y62">
            <v>0</v>
          </cell>
          <cell r="Z62">
            <v>0</v>
          </cell>
          <cell r="AA62">
            <v>0</v>
          </cell>
          <cell r="AB62">
            <v>8018</v>
          </cell>
          <cell r="AC62">
            <v>31604</v>
          </cell>
          <cell r="AD62">
            <v>0</v>
          </cell>
          <cell r="AE62">
            <v>0</v>
          </cell>
          <cell r="AG62">
            <v>0</v>
          </cell>
          <cell r="AI62">
            <v>0</v>
          </cell>
          <cell r="AJ62">
            <v>0</v>
          </cell>
          <cell r="AK62">
            <v>0</v>
          </cell>
          <cell r="AM62">
            <v>2363</v>
          </cell>
          <cell r="AO62">
            <v>212436</v>
          </cell>
          <cell r="AP62">
            <v>0</v>
          </cell>
          <cell r="AQ62">
            <v>47602</v>
          </cell>
          <cell r="AR62">
            <v>1475</v>
          </cell>
          <cell r="AS62">
            <v>372179</v>
          </cell>
          <cell r="AT62">
            <v>3795</v>
          </cell>
          <cell r="AU62">
            <v>40131</v>
          </cell>
          <cell r="AV62">
            <v>422466</v>
          </cell>
          <cell r="AW62">
            <v>0</v>
          </cell>
          <cell r="AX62">
            <v>8386</v>
          </cell>
          <cell r="AY62">
            <v>53156.25</v>
          </cell>
          <cell r="AZ62">
            <v>3230</v>
          </cell>
          <cell r="BB62">
            <v>0</v>
          </cell>
          <cell r="BC62">
            <v>0</v>
          </cell>
          <cell r="BD62">
            <v>0</v>
          </cell>
          <cell r="BE62">
            <v>5052</v>
          </cell>
        </row>
        <row r="63">
          <cell r="A63">
            <v>56</v>
          </cell>
          <cell r="B63" t="str">
            <v>MADISON</v>
          </cell>
          <cell r="C63">
            <v>4313523</v>
          </cell>
          <cell r="D63">
            <v>2342192.0002522585</v>
          </cell>
          <cell r="E63">
            <v>91556</v>
          </cell>
          <cell r="F63">
            <v>137159</v>
          </cell>
          <cell r="G63">
            <v>44300</v>
          </cell>
          <cell r="H63">
            <v>295615</v>
          </cell>
          <cell r="I63">
            <v>143974</v>
          </cell>
          <cell r="J63">
            <v>579304</v>
          </cell>
          <cell r="K63">
            <v>248760</v>
          </cell>
          <cell r="L63">
            <v>17890</v>
          </cell>
          <cell r="M63">
            <v>10573</v>
          </cell>
          <cell r="N63">
            <v>28678</v>
          </cell>
          <cell r="O63">
            <v>0</v>
          </cell>
          <cell r="P63">
            <v>0</v>
          </cell>
          <cell r="Q63">
            <v>0</v>
          </cell>
          <cell r="R63">
            <v>33287</v>
          </cell>
          <cell r="S63">
            <v>112642</v>
          </cell>
          <cell r="T63">
            <v>0</v>
          </cell>
          <cell r="U63">
            <v>154000</v>
          </cell>
          <cell r="V63">
            <v>0</v>
          </cell>
          <cell r="W63">
            <v>0</v>
          </cell>
          <cell r="X63">
            <v>0</v>
          </cell>
          <cell r="Y63">
            <v>0</v>
          </cell>
          <cell r="Z63">
            <v>0</v>
          </cell>
          <cell r="AA63">
            <v>0</v>
          </cell>
          <cell r="AB63">
            <v>9316</v>
          </cell>
          <cell r="AC63">
            <v>2948</v>
          </cell>
          <cell r="AD63">
            <v>0</v>
          </cell>
          <cell r="AE63">
            <v>0</v>
          </cell>
          <cell r="AG63">
            <v>0</v>
          </cell>
          <cell r="AI63">
            <v>0</v>
          </cell>
          <cell r="AJ63">
            <v>0</v>
          </cell>
          <cell r="AK63">
            <v>0</v>
          </cell>
          <cell r="AM63">
            <v>35458</v>
          </cell>
          <cell r="AO63">
            <v>53819</v>
          </cell>
          <cell r="AP63">
            <v>0</v>
          </cell>
          <cell r="AQ63">
            <v>33672</v>
          </cell>
          <cell r="AR63">
            <v>1896</v>
          </cell>
          <cell r="AS63">
            <v>148006</v>
          </cell>
          <cell r="AT63">
            <v>14193.74</v>
          </cell>
          <cell r="AU63">
            <v>18896</v>
          </cell>
          <cell r="AV63">
            <v>317773</v>
          </cell>
          <cell r="AW63">
            <v>0</v>
          </cell>
          <cell r="AX63">
            <v>8386</v>
          </cell>
          <cell r="AY63">
            <v>330170.40000000002</v>
          </cell>
          <cell r="AZ63">
            <v>8871</v>
          </cell>
          <cell r="BB63">
            <v>0</v>
          </cell>
          <cell r="BC63">
            <v>0</v>
          </cell>
          <cell r="BD63">
            <v>0</v>
          </cell>
          <cell r="BE63">
            <v>3805</v>
          </cell>
        </row>
        <row r="64">
          <cell r="A64">
            <v>57</v>
          </cell>
          <cell r="B64" t="str">
            <v>MATHEWS</v>
          </cell>
          <cell r="C64">
            <v>2622485</v>
          </cell>
          <cell r="D64">
            <v>1237696.3122960255</v>
          </cell>
          <cell r="E64">
            <v>49919</v>
          </cell>
          <cell r="F64">
            <v>146781</v>
          </cell>
          <cell r="G64">
            <v>24618</v>
          </cell>
          <cell r="H64">
            <v>367417</v>
          </cell>
          <cell r="I64">
            <v>74784</v>
          </cell>
          <cell r="J64">
            <v>373455</v>
          </cell>
          <cell r="K64">
            <v>160251</v>
          </cell>
          <cell r="L64">
            <v>11148</v>
          </cell>
          <cell r="M64">
            <v>5207</v>
          </cell>
          <cell r="N64">
            <v>17402</v>
          </cell>
          <cell r="O64">
            <v>0</v>
          </cell>
          <cell r="P64">
            <v>0</v>
          </cell>
          <cell r="Q64">
            <v>0</v>
          </cell>
          <cell r="R64">
            <v>25304</v>
          </cell>
          <cell r="S64">
            <v>72404</v>
          </cell>
          <cell r="T64">
            <v>0</v>
          </cell>
          <cell r="U64">
            <v>128000</v>
          </cell>
          <cell r="V64">
            <v>0</v>
          </cell>
          <cell r="W64">
            <v>0</v>
          </cell>
          <cell r="X64">
            <v>0</v>
          </cell>
          <cell r="Y64">
            <v>0</v>
          </cell>
          <cell r="Z64">
            <v>0</v>
          </cell>
          <cell r="AA64">
            <v>0</v>
          </cell>
          <cell r="AB64">
            <v>6026</v>
          </cell>
          <cell r="AC64">
            <v>3286</v>
          </cell>
          <cell r="AD64">
            <v>0</v>
          </cell>
          <cell r="AE64">
            <v>0</v>
          </cell>
          <cell r="AG64">
            <v>0</v>
          </cell>
          <cell r="AI64">
            <v>0</v>
          </cell>
          <cell r="AJ64">
            <v>0</v>
          </cell>
          <cell r="AK64">
            <v>0</v>
          </cell>
          <cell r="AM64">
            <v>531</v>
          </cell>
          <cell r="AO64">
            <v>34594</v>
          </cell>
          <cell r="AP64">
            <v>0</v>
          </cell>
          <cell r="AQ64">
            <v>15479</v>
          </cell>
          <cell r="AR64">
            <v>1053</v>
          </cell>
          <cell r="AS64">
            <v>85285</v>
          </cell>
          <cell r="AT64">
            <v>6547.64</v>
          </cell>
          <cell r="AU64">
            <v>10424</v>
          </cell>
          <cell r="AV64">
            <v>200000</v>
          </cell>
          <cell r="AW64">
            <v>0</v>
          </cell>
          <cell r="AX64">
            <v>8386</v>
          </cell>
          <cell r="AY64">
            <v>0</v>
          </cell>
          <cell r="AZ64">
            <v>3472</v>
          </cell>
          <cell r="BB64">
            <v>0</v>
          </cell>
          <cell r="BC64">
            <v>0</v>
          </cell>
          <cell r="BD64">
            <v>0</v>
          </cell>
          <cell r="BE64">
            <v>3575</v>
          </cell>
        </row>
        <row r="65">
          <cell r="A65">
            <v>58</v>
          </cell>
          <cell r="B65" t="str">
            <v>MECKLENBURG</v>
          </cell>
          <cell r="C65">
            <v>12508520</v>
          </cell>
          <cell r="D65">
            <v>4855503.0507512577</v>
          </cell>
          <cell r="E65">
            <v>252451</v>
          </cell>
          <cell r="F65">
            <v>552023</v>
          </cell>
          <cell r="G65">
            <v>122150</v>
          </cell>
          <cell r="H65">
            <v>1376534</v>
          </cell>
          <cell r="I65">
            <v>568466</v>
          </cell>
          <cell r="J65">
            <v>1738286</v>
          </cell>
          <cell r="K65">
            <v>746993</v>
          </cell>
          <cell r="L65">
            <v>51679</v>
          </cell>
          <cell r="M65">
            <v>43084</v>
          </cell>
          <cell r="N65">
            <v>82459</v>
          </cell>
          <cell r="O65">
            <v>0</v>
          </cell>
          <cell r="P65">
            <v>0</v>
          </cell>
          <cell r="Q65">
            <v>0</v>
          </cell>
          <cell r="R65">
            <v>592508</v>
          </cell>
          <cell r="S65">
            <v>792782</v>
          </cell>
          <cell r="T65">
            <v>0</v>
          </cell>
          <cell r="U65">
            <v>258000</v>
          </cell>
          <cell r="V65">
            <v>0</v>
          </cell>
          <cell r="W65">
            <v>0</v>
          </cell>
          <cell r="X65">
            <v>0</v>
          </cell>
          <cell r="Y65">
            <v>0</v>
          </cell>
          <cell r="Z65">
            <v>0</v>
          </cell>
          <cell r="AA65">
            <v>0</v>
          </cell>
          <cell r="AB65">
            <v>21949</v>
          </cell>
          <cell r="AC65">
            <v>42748</v>
          </cell>
          <cell r="AD65">
            <v>0</v>
          </cell>
          <cell r="AE65">
            <v>0</v>
          </cell>
          <cell r="AG65">
            <v>0</v>
          </cell>
          <cell r="AI65">
            <v>0</v>
          </cell>
          <cell r="AJ65">
            <v>0</v>
          </cell>
          <cell r="AK65">
            <v>0</v>
          </cell>
          <cell r="AM65">
            <v>16688</v>
          </cell>
          <cell r="AO65">
            <v>378787</v>
          </cell>
          <cell r="AP65">
            <v>0</v>
          </cell>
          <cell r="AQ65">
            <v>68302</v>
          </cell>
          <cell r="AR65">
            <v>1896</v>
          </cell>
          <cell r="AS65">
            <v>776164</v>
          </cell>
          <cell r="AT65">
            <v>25664.98</v>
          </cell>
          <cell r="AU65">
            <v>71199</v>
          </cell>
          <cell r="AV65">
            <v>876213</v>
          </cell>
          <cell r="AW65">
            <v>0</v>
          </cell>
          <cell r="AX65">
            <v>16772</v>
          </cell>
          <cell r="AY65">
            <v>97819.574999999997</v>
          </cell>
          <cell r="AZ65">
            <v>8753</v>
          </cell>
          <cell r="BB65">
            <v>0</v>
          </cell>
          <cell r="BC65">
            <v>0</v>
          </cell>
          <cell r="BD65">
            <v>0</v>
          </cell>
          <cell r="BE65">
            <v>7902</v>
          </cell>
        </row>
        <row r="66">
          <cell r="A66">
            <v>59</v>
          </cell>
          <cell r="B66" t="str">
            <v>MIDDLESEX</v>
          </cell>
          <cell r="C66">
            <v>2350525</v>
          </cell>
          <cell r="D66">
            <v>1456456.4617591877</v>
          </cell>
          <cell r="E66">
            <v>47319</v>
          </cell>
          <cell r="F66">
            <v>120642</v>
          </cell>
          <cell r="G66">
            <v>23336</v>
          </cell>
          <cell r="H66">
            <v>397589</v>
          </cell>
          <cell r="I66">
            <v>105671</v>
          </cell>
          <cell r="J66">
            <v>359723</v>
          </cell>
          <cell r="K66">
            <v>154104</v>
          </cell>
          <cell r="L66">
            <v>11007</v>
          </cell>
          <cell r="M66">
            <v>18047</v>
          </cell>
          <cell r="N66">
            <v>0</v>
          </cell>
          <cell r="O66">
            <v>0</v>
          </cell>
          <cell r="P66">
            <v>0</v>
          </cell>
          <cell r="Q66">
            <v>560666</v>
          </cell>
          <cell r="R66">
            <v>107542</v>
          </cell>
          <cell r="S66">
            <v>115448</v>
          </cell>
          <cell r="T66">
            <v>0</v>
          </cell>
          <cell r="U66">
            <v>154000</v>
          </cell>
          <cell r="V66">
            <v>0</v>
          </cell>
          <cell r="W66">
            <v>0</v>
          </cell>
          <cell r="X66">
            <v>0</v>
          </cell>
          <cell r="Y66">
            <v>0</v>
          </cell>
          <cell r="Z66">
            <v>0</v>
          </cell>
          <cell r="AA66">
            <v>0</v>
          </cell>
          <cell r="AB66">
            <v>5254</v>
          </cell>
          <cell r="AC66">
            <v>2006</v>
          </cell>
          <cell r="AD66">
            <v>1500</v>
          </cell>
          <cell r="AE66">
            <v>0</v>
          </cell>
          <cell r="AG66">
            <v>0</v>
          </cell>
          <cell r="AI66">
            <v>0</v>
          </cell>
          <cell r="AJ66">
            <v>0</v>
          </cell>
          <cell r="AK66">
            <v>0</v>
          </cell>
          <cell r="AM66">
            <v>8063</v>
          </cell>
          <cell r="AO66">
            <v>55160</v>
          </cell>
          <cell r="AP66">
            <v>0</v>
          </cell>
          <cell r="AQ66">
            <v>18449</v>
          </cell>
          <cell r="AR66">
            <v>632</v>
          </cell>
          <cell r="AS66">
            <v>153519</v>
          </cell>
          <cell r="AT66">
            <v>4363.7</v>
          </cell>
          <cell r="AU66">
            <v>11468</v>
          </cell>
          <cell r="AV66">
            <v>200000</v>
          </cell>
          <cell r="AW66">
            <v>0</v>
          </cell>
          <cell r="AX66">
            <v>8386</v>
          </cell>
          <cell r="AY66">
            <v>54831</v>
          </cell>
          <cell r="AZ66">
            <v>5568</v>
          </cell>
          <cell r="BB66">
            <v>0</v>
          </cell>
          <cell r="BC66">
            <v>0</v>
          </cell>
          <cell r="BD66">
            <v>0</v>
          </cell>
          <cell r="BE66">
            <v>3513</v>
          </cell>
        </row>
        <row r="67">
          <cell r="A67">
            <v>60</v>
          </cell>
          <cell r="B67" t="str">
            <v>MONTGOMERY</v>
          </cell>
          <cell r="C67">
            <v>29685790</v>
          </cell>
          <cell r="D67">
            <v>12822261.560534157</v>
          </cell>
          <cell r="E67">
            <v>639115</v>
          </cell>
          <cell r="F67">
            <v>784992</v>
          </cell>
          <cell r="G67">
            <v>309239</v>
          </cell>
          <cell r="H67">
            <v>3508678</v>
          </cell>
          <cell r="I67">
            <v>767152</v>
          </cell>
          <cell r="J67">
            <v>4174732</v>
          </cell>
          <cell r="K67">
            <v>1790020</v>
          </cell>
          <cell r="L67">
            <v>124885</v>
          </cell>
          <cell r="M67">
            <v>347804</v>
          </cell>
          <cell r="N67">
            <v>17064</v>
          </cell>
          <cell r="O67">
            <v>0</v>
          </cell>
          <cell r="P67">
            <v>0</v>
          </cell>
          <cell r="Q67">
            <v>0</v>
          </cell>
          <cell r="R67">
            <v>647510</v>
          </cell>
          <cell r="S67">
            <v>601732</v>
          </cell>
          <cell r="T67">
            <v>0</v>
          </cell>
          <cell r="U67">
            <v>570000</v>
          </cell>
          <cell r="V67">
            <v>0</v>
          </cell>
          <cell r="W67">
            <v>0</v>
          </cell>
          <cell r="X67">
            <v>0</v>
          </cell>
          <cell r="Y67">
            <v>0</v>
          </cell>
          <cell r="Z67">
            <v>0</v>
          </cell>
          <cell r="AA67">
            <v>0</v>
          </cell>
          <cell r="AB67">
            <v>36547</v>
          </cell>
          <cell r="AC67">
            <v>42580</v>
          </cell>
          <cell r="AD67">
            <v>0</v>
          </cell>
          <cell r="AE67">
            <v>578232</v>
          </cell>
          <cell r="AG67">
            <v>0</v>
          </cell>
          <cell r="AI67">
            <v>0</v>
          </cell>
          <cell r="AJ67">
            <v>0</v>
          </cell>
          <cell r="AK67">
            <v>0</v>
          </cell>
          <cell r="AM67">
            <v>97673</v>
          </cell>
          <cell r="AO67">
            <v>287504</v>
          </cell>
          <cell r="AP67">
            <v>0</v>
          </cell>
          <cell r="AQ67">
            <v>233311</v>
          </cell>
          <cell r="AR67">
            <v>6530</v>
          </cell>
          <cell r="AS67">
            <v>967921.69841534633</v>
          </cell>
          <cell r="AT67">
            <v>33606.1</v>
          </cell>
          <cell r="AU67">
            <v>103683</v>
          </cell>
          <cell r="AV67">
            <v>2218259</v>
          </cell>
          <cell r="AW67">
            <v>320651</v>
          </cell>
          <cell r="AX67">
            <v>16772</v>
          </cell>
          <cell r="AY67">
            <v>164325</v>
          </cell>
          <cell r="AZ67">
            <v>123393</v>
          </cell>
          <cell r="BB67">
            <v>0</v>
          </cell>
          <cell r="BC67">
            <v>0</v>
          </cell>
          <cell r="BD67">
            <v>0</v>
          </cell>
          <cell r="BE67">
            <v>9999</v>
          </cell>
        </row>
        <row r="68">
          <cell r="A68">
            <v>62</v>
          </cell>
          <cell r="B68" t="str">
            <v>NELSON</v>
          </cell>
          <cell r="C68">
            <v>3409445</v>
          </cell>
          <cell r="D68">
            <v>2315940.7823166791</v>
          </cell>
          <cell r="E68">
            <v>70285</v>
          </cell>
          <cell r="F68">
            <v>115757</v>
          </cell>
          <cell r="G68">
            <v>34662</v>
          </cell>
          <cell r="H68">
            <v>431635</v>
          </cell>
          <cell r="I68">
            <v>134723</v>
          </cell>
          <cell r="J68">
            <v>495073</v>
          </cell>
          <cell r="K68">
            <v>212548</v>
          </cell>
          <cell r="L68">
            <v>15042</v>
          </cell>
          <cell r="M68">
            <v>24605</v>
          </cell>
          <cell r="N68">
            <v>24437</v>
          </cell>
          <cell r="O68">
            <v>0</v>
          </cell>
          <cell r="P68">
            <v>0</v>
          </cell>
          <cell r="Q68">
            <v>0</v>
          </cell>
          <cell r="R68">
            <v>56934</v>
          </cell>
          <cell r="S68">
            <v>164793</v>
          </cell>
          <cell r="T68">
            <v>0</v>
          </cell>
          <cell r="U68">
            <v>154000</v>
          </cell>
          <cell r="V68">
            <v>0</v>
          </cell>
          <cell r="W68">
            <v>0</v>
          </cell>
          <cell r="X68">
            <v>0</v>
          </cell>
          <cell r="Y68">
            <v>0</v>
          </cell>
          <cell r="Z68">
            <v>0</v>
          </cell>
          <cell r="AA68">
            <v>0</v>
          </cell>
          <cell r="AB68">
            <v>10132</v>
          </cell>
          <cell r="AC68">
            <v>7013</v>
          </cell>
          <cell r="AD68">
            <v>0</v>
          </cell>
          <cell r="AE68">
            <v>0</v>
          </cell>
          <cell r="AG68">
            <v>0</v>
          </cell>
          <cell r="AI68">
            <v>0</v>
          </cell>
          <cell r="AJ68">
            <v>0</v>
          </cell>
          <cell r="AK68">
            <v>0</v>
          </cell>
          <cell r="AM68">
            <v>32549</v>
          </cell>
          <cell r="AO68">
            <v>78737</v>
          </cell>
          <cell r="AP68">
            <v>0</v>
          </cell>
          <cell r="AQ68">
            <v>28130</v>
          </cell>
          <cell r="AR68">
            <v>1475</v>
          </cell>
          <cell r="AS68">
            <v>152333</v>
          </cell>
          <cell r="AT68">
            <v>8863.36</v>
          </cell>
          <cell r="AU68">
            <v>18943</v>
          </cell>
          <cell r="AV68">
            <v>243946</v>
          </cell>
          <cell r="AW68">
            <v>0</v>
          </cell>
          <cell r="AX68">
            <v>16772</v>
          </cell>
          <cell r="AY68">
            <v>181718.25</v>
          </cell>
          <cell r="AZ68">
            <v>34658</v>
          </cell>
          <cell r="BB68">
            <v>0</v>
          </cell>
          <cell r="BC68">
            <v>0</v>
          </cell>
          <cell r="BD68">
            <v>0</v>
          </cell>
          <cell r="BE68">
            <v>3501</v>
          </cell>
        </row>
        <row r="69">
          <cell r="A69">
            <v>63</v>
          </cell>
          <cell r="B69" t="str">
            <v>NEW KENT</v>
          </cell>
          <cell r="C69">
            <v>10380930</v>
          </cell>
          <cell r="D69">
            <v>3866707.1751777632</v>
          </cell>
          <cell r="E69">
            <v>207308</v>
          </cell>
          <cell r="F69">
            <v>129242</v>
          </cell>
          <cell r="G69">
            <v>100307</v>
          </cell>
          <cell r="H69">
            <v>1064799</v>
          </cell>
          <cell r="I69">
            <v>163964</v>
          </cell>
          <cell r="J69">
            <v>1278916</v>
          </cell>
          <cell r="K69">
            <v>549760</v>
          </cell>
          <cell r="L69">
            <v>38580</v>
          </cell>
          <cell r="M69">
            <v>19257</v>
          </cell>
          <cell r="N69">
            <v>0</v>
          </cell>
          <cell r="O69">
            <v>0</v>
          </cell>
          <cell r="P69">
            <v>0</v>
          </cell>
          <cell r="Q69">
            <v>0</v>
          </cell>
          <cell r="R69">
            <v>143933</v>
          </cell>
          <cell r="S69">
            <v>94381</v>
          </cell>
          <cell r="T69">
            <v>0</v>
          </cell>
          <cell r="U69">
            <v>180000</v>
          </cell>
          <cell r="V69">
            <v>0</v>
          </cell>
          <cell r="W69">
            <v>0</v>
          </cell>
          <cell r="X69">
            <v>0</v>
          </cell>
          <cell r="Y69">
            <v>0</v>
          </cell>
          <cell r="Z69">
            <v>0</v>
          </cell>
          <cell r="AA69">
            <v>0</v>
          </cell>
          <cell r="AB69">
            <v>9727</v>
          </cell>
          <cell r="AC69">
            <v>11181</v>
          </cell>
          <cell r="AD69">
            <v>0</v>
          </cell>
          <cell r="AE69">
            <v>0</v>
          </cell>
          <cell r="AG69">
            <v>0</v>
          </cell>
          <cell r="AI69">
            <v>0</v>
          </cell>
          <cell r="AJ69">
            <v>0</v>
          </cell>
          <cell r="AK69">
            <v>0</v>
          </cell>
          <cell r="AM69">
            <v>21434</v>
          </cell>
          <cell r="AO69">
            <v>45095</v>
          </cell>
          <cell r="AP69">
            <v>0</v>
          </cell>
          <cell r="AQ69">
            <v>62220</v>
          </cell>
          <cell r="AR69">
            <v>2107</v>
          </cell>
          <cell r="AS69">
            <v>0</v>
          </cell>
          <cell r="AT69">
            <v>11749.54</v>
          </cell>
          <cell r="AU69">
            <v>25140</v>
          </cell>
          <cell r="AV69">
            <v>719529</v>
          </cell>
          <cell r="AW69">
            <v>0</v>
          </cell>
          <cell r="AX69">
            <v>8386</v>
          </cell>
          <cell r="AY69">
            <v>330447.60000000003</v>
          </cell>
          <cell r="AZ69">
            <v>82813</v>
          </cell>
          <cell r="BB69">
            <v>0</v>
          </cell>
          <cell r="BC69">
            <v>0</v>
          </cell>
          <cell r="BD69">
            <v>0</v>
          </cell>
          <cell r="BE69">
            <v>4011</v>
          </cell>
        </row>
        <row r="70">
          <cell r="A70">
            <v>65</v>
          </cell>
          <cell r="B70" t="str">
            <v>NORTHAMPTON</v>
          </cell>
          <cell r="C70">
            <v>3921849</v>
          </cell>
          <cell r="D70">
            <v>1978564.0184779351</v>
          </cell>
          <cell r="E70">
            <v>77474</v>
          </cell>
          <cell r="F70">
            <v>77136</v>
          </cell>
          <cell r="G70">
            <v>38207</v>
          </cell>
          <cell r="H70">
            <v>473627</v>
          </cell>
          <cell r="I70">
            <v>256638</v>
          </cell>
          <cell r="J70">
            <v>555088</v>
          </cell>
          <cell r="K70">
            <v>237895</v>
          </cell>
          <cell r="L70">
            <v>16581</v>
          </cell>
          <cell r="M70">
            <v>95912</v>
          </cell>
          <cell r="N70">
            <v>0</v>
          </cell>
          <cell r="O70">
            <v>0</v>
          </cell>
          <cell r="P70">
            <v>0</v>
          </cell>
          <cell r="Q70">
            <v>0</v>
          </cell>
          <cell r="R70">
            <v>120791</v>
          </cell>
          <cell r="S70">
            <v>407657</v>
          </cell>
          <cell r="T70">
            <v>0</v>
          </cell>
          <cell r="U70">
            <v>180000</v>
          </cell>
          <cell r="V70">
            <v>0</v>
          </cell>
          <cell r="W70">
            <v>0</v>
          </cell>
          <cell r="X70">
            <v>0</v>
          </cell>
          <cell r="Y70">
            <v>0</v>
          </cell>
          <cell r="Z70">
            <v>0</v>
          </cell>
          <cell r="AA70">
            <v>0</v>
          </cell>
          <cell r="AB70">
            <v>9842</v>
          </cell>
          <cell r="AC70">
            <v>6583</v>
          </cell>
          <cell r="AD70">
            <v>0</v>
          </cell>
          <cell r="AE70">
            <v>0</v>
          </cell>
          <cell r="AG70">
            <v>0</v>
          </cell>
          <cell r="AI70">
            <v>0</v>
          </cell>
          <cell r="AJ70">
            <v>0</v>
          </cell>
          <cell r="AK70">
            <v>0</v>
          </cell>
          <cell r="AM70">
            <v>0</v>
          </cell>
          <cell r="AO70">
            <v>194777</v>
          </cell>
          <cell r="AP70">
            <v>0</v>
          </cell>
          <cell r="AQ70">
            <v>43368</v>
          </cell>
          <cell r="AR70">
            <v>4213</v>
          </cell>
          <cell r="AS70">
            <v>376263</v>
          </cell>
          <cell r="AT70">
            <v>8888.8799999999992</v>
          </cell>
          <cell r="AU70">
            <v>30562</v>
          </cell>
          <cell r="AV70">
            <v>268900</v>
          </cell>
          <cell r="AW70">
            <v>100196</v>
          </cell>
          <cell r="AX70">
            <v>8386</v>
          </cell>
          <cell r="AY70">
            <v>178741.5</v>
          </cell>
          <cell r="AZ70">
            <v>3919</v>
          </cell>
          <cell r="BB70">
            <v>0</v>
          </cell>
          <cell r="BC70">
            <v>0</v>
          </cell>
          <cell r="BD70">
            <v>0</v>
          </cell>
          <cell r="BE70">
            <v>4079</v>
          </cell>
        </row>
        <row r="71">
          <cell r="A71">
            <v>66</v>
          </cell>
          <cell r="B71" t="str">
            <v>NORTHUMBERLAND</v>
          </cell>
          <cell r="C71">
            <v>1891274</v>
          </cell>
          <cell r="D71">
            <v>1525487.4422564525</v>
          </cell>
          <cell r="E71">
            <v>36564</v>
          </cell>
          <cell r="F71">
            <v>52735</v>
          </cell>
          <cell r="G71">
            <v>17692</v>
          </cell>
          <cell r="H71">
            <v>207197</v>
          </cell>
          <cell r="I71">
            <v>77571</v>
          </cell>
          <cell r="J71">
            <v>248705</v>
          </cell>
          <cell r="K71">
            <v>106831</v>
          </cell>
          <cell r="L71">
            <v>7485</v>
          </cell>
          <cell r="M71">
            <v>9520</v>
          </cell>
          <cell r="N71">
            <v>12889</v>
          </cell>
          <cell r="O71">
            <v>0</v>
          </cell>
          <cell r="P71">
            <v>0</v>
          </cell>
          <cell r="Q71">
            <v>0</v>
          </cell>
          <cell r="R71">
            <v>129683</v>
          </cell>
          <cell r="S71">
            <v>109279</v>
          </cell>
          <cell r="T71">
            <v>0</v>
          </cell>
          <cell r="U71">
            <v>154000</v>
          </cell>
          <cell r="V71">
            <v>0</v>
          </cell>
          <cell r="W71">
            <v>0</v>
          </cell>
          <cell r="X71">
            <v>0</v>
          </cell>
          <cell r="Y71">
            <v>0</v>
          </cell>
          <cell r="Z71">
            <v>0</v>
          </cell>
          <cell r="AA71">
            <v>0</v>
          </cell>
          <cell r="AB71">
            <v>4959</v>
          </cell>
          <cell r="AC71">
            <v>7472</v>
          </cell>
          <cell r="AD71">
            <v>0</v>
          </cell>
          <cell r="AE71">
            <v>0</v>
          </cell>
          <cell r="AG71">
            <v>0</v>
          </cell>
          <cell r="AI71">
            <v>0</v>
          </cell>
          <cell r="AJ71">
            <v>0</v>
          </cell>
          <cell r="AK71">
            <v>0</v>
          </cell>
          <cell r="AM71">
            <v>52</v>
          </cell>
          <cell r="AO71">
            <v>52213</v>
          </cell>
          <cell r="AP71">
            <v>0</v>
          </cell>
          <cell r="AQ71">
            <v>15379</v>
          </cell>
          <cell r="AR71">
            <v>632</v>
          </cell>
          <cell r="AS71">
            <v>110944</v>
          </cell>
          <cell r="AT71">
            <v>0</v>
          </cell>
          <cell r="AU71">
            <v>9345</v>
          </cell>
          <cell r="AV71">
            <v>200000</v>
          </cell>
          <cell r="AW71">
            <v>0</v>
          </cell>
          <cell r="AX71">
            <v>8386</v>
          </cell>
          <cell r="AY71">
            <v>94516.800000000003</v>
          </cell>
          <cell r="AZ71">
            <v>3263</v>
          </cell>
          <cell r="BB71">
            <v>0</v>
          </cell>
          <cell r="BC71">
            <v>0</v>
          </cell>
          <cell r="BD71">
            <v>0</v>
          </cell>
          <cell r="BE71">
            <v>3366</v>
          </cell>
        </row>
        <row r="72">
          <cell r="A72">
            <v>67</v>
          </cell>
          <cell r="B72" t="str">
            <v>NOTTOWAY</v>
          </cell>
          <cell r="C72">
            <v>7252569</v>
          </cell>
          <cell r="D72">
            <v>2518172.3871537359</v>
          </cell>
          <cell r="E72">
            <v>147158</v>
          </cell>
          <cell r="F72">
            <v>206764</v>
          </cell>
          <cell r="G72">
            <v>72573</v>
          </cell>
          <cell r="H72">
            <v>891412</v>
          </cell>
          <cell r="I72">
            <v>391619</v>
          </cell>
          <cell r="J72">
            <v>1047511</v>
          </cell>
          <cell r="K72">
            <v>449129</v>
          </cell>
          <cell r="L72">
            <v>31494</v>
          </cell>
          <cell r="M72">
            <v>78621</v>
          </cell>
          <cell r="N72">
            <v>46398</v>
          </cell>
          <cell r="O72">
            <v>0</v>
          </cell>
          <cell r="P72">
            <v>0</v>
          </cell>
          <cell r="Q72">
            <v>0</v>
          </cell>
          <cell r="R72">
            <v>318453</v>
          </cell>
          <cell r="S72">
            <v>582700</v>
          </cell>
          <cell r="T72">
            <v>0</v>
          </cell>
          <cell r="U72">
            <v>232000</v>
          </cell>
          <cell r="V72">
            <v>0</v>
          </cell>
          <cell r="W72">
            <v>0</v>
          </cell>
          <cell r="X72">
            <v>0</v>
          </cell>
          <cell r="Y72">
            <v>0</v>
          </cell>
          <cell r="Z72">
            <v>0</v>
          </cell>
          <cell r="AA72">
            <v>0</v>
          </cell>
          <cell r="AB72">
            <v>10198</v>
          </cell>
          <cell r="AC72">
            <v>2492</v>
          </cell>
          <cell r="AD72">
            <v>0</v>
          </cell>
          <cell r="AE72">
            <v>0</v>
          </cell>
          <cell r="AG72">
            <v>0</v>
          </cell>
          <cell r="AI72">
            <v>0</v>
          </cell>
          <cell r="AJ72">
            <v>0</v>
          </cell>
          <cell r="AK72">
            <v>0</v>
          </cell>
          <cell r="AM72">
            <v>4171</v>
          </cell>
          <cell r="AO72">
            <v>278411</v>
          </cell>
          <cell r="AP72">
            <v>0</v>
          </cell>
          <cell r="AQ72">
            <v>84217</v>
          </cell>
          <cell r="AR72">
            <v>3371</v>
          </cell>
          <cell r="AS72">
            <v>569423</v>
          </cell>
          <cell r="AT72">
            <v>10109</v>
          </cell>
          <cell r="AU72">
            <v>50449</v>
          </cell>
          <cell r="AV72">
            <v>510761</v>
          </cell>
          <cell r="AW72">
            <v>408866</v>
          </cell>
          <cell r="AX72">
            <v>8386</v>
          </cell>
          <cell r="AY72">
            <v>53636.625</v>
          </cell>
          <cell r="AZ72">
            <v>51373</v>
          </cell>
          <cell r="BB72">
            <v>0</v>
          </cell>
          <cell r="BC72">
            <v>0</v>
          </cell>
          <cell r="BD72">
            <v>0</v>
          </cell>
          <cell r="BE72">
            <v>5101</v>
          </cell>
        </row>
        <row r="73">
          <cell r="A73">
            <v>68</v>
          </cell>
          <cell r="B73" t="str">
            <v>ORANGE</v>
          </cell>
          <cell r="C73">
            <v>14650267</v>
          </cell>
          <cell r="D73">
            <v>6285708.2945748661</v>
          </cell>
          <cell r="E73">
            <v>306175</v>
          </cell>
          <cell r="F73">
            <v>293440</v>
          </cell>
          <cell r="G73">
            <v>148145</v>
          </cell>
          <cell r="H73">
            <v>1447259</v>
          </cell>
          <cell r="I73">
            <v>481470</v>
          </cell>
          <cell r="J73">
            <v>1948672</v>
          </cell>
          <cell r="K73">
            <v>837587</v>
          </cell>
          <cell r="L73">
            <v>59828</v>
          </cell>
          <cell r="M73">
            <v>182319</v>
          </cell>
          <cell r="N73">
            <v>69717</v>
          </cell>
          <cell r="O73">
            <v>0</v>
          </cell>
          <cell r="P73">
            <v>0</v>
          </cell>
          <cell r="Q73">
            <v>0</v>
          </cell>
          <cell r="R73">
            <v>331897</v>
          </cell>
          <cell r="S73">
            <v>473978</v>
          </cell>
          <cell r="T73">
            <v>0</v>
          </cell>
          <cell r="U73">
            <v>284000</v>
          </cell>
          <cell r="V73">
            <v>0</v>
          </cell>
          <cell r="W73">
            <v>0</v>
          </cell>
          <cell r="X73">
            <v>0</v>
          </cell>
          <cell r="Y73">
            <v>0</v>
          </cell>
          <cell r="Z73">
            <v>25480</v>
          </cell>
          <cell r="AA73">
            <v>0</v>
          </cell>
          <cell r="AB73">
            <v>21868</v>
          </cell>
          <cell r="AC73">
            <v>6628</v>
          </cell>
          <cell r="AD73">
            <v>9470</v>
          </cell>
          <cell r="AE73">
            <v>0</v>
          </cell>
          <cell r="AG73">
            <v>0</v>
          </cell>
          <cell r="AI73">
            <v>0</v>
          </cell>
          <cell r="AJ73">
            <v>0</v>
          </cell>
          <cell r="AK73">
            <v>0</v>
          </cell>
          <cell r="AM73">
            <v>73199</v>
          </cell>
          <cell r="AO73">
            <v>226464</v>
          </cell>
          <cell r="AP73">
            <v>0</v>
          </cell>
          <cell r="AQ73">
            <v>75444</v>
          </cell>
          <cell r="AR73">
            <v>2739</v>
          </cell>
          <cell r="AS73">
            <v>558350</v>
          </cell>
          <cell r="AT73">
            <v>26037.66</v>
          </cell>
          <cell r="AU73">
            <v>63409</v>
          </cell>
          <cell r="AV73">
            <v>1062682</v>
          </cell>
          <cell r="AW73">
            <v>0</v>
          </cell>
          <cell r="AX73">
            <v>8386</v>
          </cell>
          <cell r="AY73">
            <v>520094.4</v>
          </cell>
          <cell r="AZ73">
            <v>8391</v>
          </cell>
          <cell r="BB73">
            <v>0</v>
          </cell>
          <cell r="BC73">
            <v>0</v>
          </cell>
          <cell r="BD73">
            <v>0</v>
          </cell>
          <cell r="BE73">
            <v>4792</v>
          </cell>
        </row>
        <row r="74">
          <cell r="A74">
            <v>69</v>
          </cell>
          <cell r="B74" t="str">
            <v>PAGE</v>
          </cell>
          <cell r="C74">
            <v>11512428</v>
          </cell>
          <cell r="D74">
            <v>3996018.7301937663</v>
          </cell>
          <cell r="E74">
            <v>233989</v>
          </cell>
          <cell r="F74">
            <v>478995</v>
          </cell>
          <cell r="G74">
            <v>113217</v>
          </cell>
          <cell r="H74">
            <v>886142</v>
          </cell>
          <cell r="I74">
            <v>463755</v>
          </cell>
          <cell r="J74">
            <v>1550204</v>
          </cell>
          <cell r="K74">
            <v>664062</v>
          </cell>
          <cell r="L74">
            <v>47900</v>
          </cell>
          <cell r="M74">
            <v>22453</v>
          </cell>
          <cell r="N74">
            <v>60055</v>
          </cell>
          <cell r="O74">
            <v>0</v>
          </cell>
          <cell r="P74">
            <v>0</v>
          </cell>
          <cell r="Q74">
            <v>0</v>
          </cell>
          <cell r="R74">
            <v>357144</v>
          </cell>
          <cell r="S74">
            <v>544519</v>
          </cell>
          <cell r="T74">
            <v>0</v>
          </cell>
          <cell r="U74">
            <v>258000</v>
          </cell>
          <cell r="V74">
            <v>0</v>
          </cell>
          <cell r="W74">
            <v>0</v>
          </cell>
          <cell r="X74">
            <v>0</v>
          </cell>
          <cell r="Y74">
            <v>0</v>
          </cell>
          <cell r="Z74">
            <v>0</v>
          </cell>
          <cell r="AA74">
            <v>0</v>
          </cell>
          <cell r="AB74">
            <v>18503</v>
          </cell>
          <cell r="AC74">
            <v>5105</v>
          </cell>
          <cell r="AD74">
            <v>5421</v>
          </cell>
          <cell r="AE74">
            <v>0</v>
          </cell>
          <cell r="AG74">
            <v>0</v>
          </cell>
          <cell r="AI74">
            <v>0</v>
          </cell>
          <cell r="AJ74">
            <v>0</v>
          </cell>
          <cell r="AK74">
            <v>0</v>
          </cell>
          <cell r="AM74">
            <v>23060</v>
          </cell>
          <cell r="AO74">
            <v>260169</v>
          </cell>
          <cell r="AP74">
            <v>0</v>
          </cell>
          <cell r="AQ74">
            <v>60453</v>
          </cell>
          <cell r="AR74">
            <v>3160</v>
          </cell>
          <cell r="AS74">
            <v>461444</v>
          </cell>
          <cell r="AT74">
            <v>10248.48</v>
          </cell>
          <cell r="AU74">
            <v>58734</v>
          </cell>
          <cell r="AV74">
            <v>812136</v>
          </cell>
          <cell r="AW74">
            <v>0</v>
          </cell>
          <cell r="AX74">
            <v>16772</v>
          </cell>
          <cell r="AY74">
            <v>693697.20000000007</v>
          </cell>
          <cell r="AZ74">
            <v>78466</v>
          </cell>
          <cell r="BB74">
            <v>0</v>
          </cell>
          <cell r="BC74">
            <v>0</v>
          </cell>
          <cell r="BD74">
            <v>0</v>
          </cell>
          <cell r="BE74">
            <v>4345</v>
          </cell>
        </row>
        <row r="75">
          <cell r="A75">
            <v>70</v>
          </cell>
          <cell r="B75" t="str">
            <v>PATRICK</v>
          </cell>
          <cell r="C75">
            <v>9914617</v>
          </cell>
          <cell r="D75">
            <v>2710681.3186813188</v>
          </cell>
          <cell r="E75">
            <v>194094</v>
          </cell>
          <cell r="F75">
            <v>216724</v>
          </cell>
          <cell r="G75">
            <v>93914</v>
          </cell>
          <cell r="H75">
            <v>1397870</v>
          </cell>
          <cell r="I75">
            <v>332310</v>
          </cell>
          <cell r="J75">
            <v>1370780</v>
          </cell>
          <cell r="K75">
            <v>588767</v>
          </cell>
          <cell r="L75">
            <v>41539</v>
          </cell>
          <cell r="M75">
            <v>50886</v>
          </cell>
          <cell r="N75">
            <v>0</v>
          </cell>
          <cell r="O75">
            <v>0</v>
          </cell>
          <cell r="P75">
            <v>0</v>
          </cell>
          <cell r="Q75">
            <v>0</v>
          </cell>
          <cell r="R75">
            <v>782663</v>
          </cell>
          <cell r="S75">
            <v>467980</v>
          </cell>
          <cell r="T75">
            <v>0</v>
          </cell>
          <cell r="U75">
            <v>232000</v>
          </cell>
          <cell r="V75">
            <v>0</v>
          </cell>
          <cell r="W75">
            <v>0</v>
          </cell>
          <cell r="X75">
            <v>0</v>
          </cell>
          <cell r="Y75">
            <v>0</v>
          </cell>
          <cell r="Z75">
            <v>0</v>
          </cell>
          <cell r="AA75">
            <v>0</v>
          </cell>
          <cell r="AB75">
            <v>13300</v>
          </cell>
          <cell r="AC75">
            <v>26676</v>
          </cell>
          <cell r="AD75">
            <v>1177</v>
          </cell>
          <cell r="AE75">
            <v>0</v>
          </cell>
          <cell r="AG75">
            <v>0</v>
          </cell>
          <cell r="AI75">
            <v>0</v>
          </cell>
          <cell r="AJ75">
            <v>0</v>
          </cell>
          <cell r="AK75">
            <v>0</v>
          </cell>
          <cell r="AM75">
            <v>28420</v>
          </cell>
          <cell r="AO75">
            <v>223599</v>
          </cell>
          <cell r="AP75">
            <v>0</v>
          </cell>
          <cell r="AQ75">
            <v>75093</v>
          </cell>
          <cell r="AR75">
            <v>1053</v>
          </cell>
          <cell r="AS75">
            <v>480032</v>
          </cell>
          <cell r="AT75">
            <v>30202.04</v>
          </cell>
          <cell r="AU75">
            <v>46116</v>
          </cell>
          <cell r="AV75">
            <v>673668</v>
          </cell>
          <cell r="AW75">
            <v>0</v>
          </cell>
          <cell r="AX75">
            <v>8386</v>
          </cell>
          <cell r="AY75">
            <v>53164.125</v>
          </cell>
          <cell r="AZ75">
            <v>50107</v>
          </cell>
          <cell r="BB75">
            <v>0</v>
          </cell>
          <cell r="BC75">
            <v>0</v>
          </cell>
          <cell r="BD75">
            <v>0</v>
          </cell>
          <cell r="BE75">
            <v>3976</v>
          </cell>
        </row>
        <row r="76">
          <cell r="A76">
            <v>71</v>
          </cell>
          <cell r="B76" t="str">
            <v>PITTSYLVANIA</v>
          </cell>
          <cell r="C76">
            <v>30849503</v>
          </cell>
          <cell r="D76">
            <v>10451873.807684425</v>
          </cell>
          <cell r="E76">
            <v>665480</v>
          </cell>
          <cell r="F76">
            <v>1269409</v>
          </cell>
          <cell r="G76">
            <v>321997</v>
          </cell>
          <cell r="H76">
            <v>4192147</v>
          </cell>
          <cell r="I76">
            <v>1275602</v>
          </cell>
          <cell r="J76">
            <v>4619411</v>
          </cell>
          <cell r="K76">
            <v>1981517</v>
          </cell>
          <cell r="L76">
            <v>142422</v>
          </cell>
          <cell r="M76">
            <v>205441</v>
          </cell>
          <cell r="N76">
            <v>183615</v>
          </cell>
          <cell r="O76">
            <v>0</v>
          </cell>
          <cell r="P76">
            <v>0</v>
          </cell>
          <cell r="Q76">
            <v>0</v>
          </cell>
          <cell r="R76">
            <v>1070420</v>
          </cell>
          <cell r="S76">
            <v>1649170</v>
          </cell>
          <cell r="T76">
            <v>0</v>
          </cell>
          <cell r="U76">
            <v>544000</v>
          </cell>
          <cell r="V76">
            <v>0</v>
          </cell>
          <cell r="W76">
            <v>0</v>
          </cell>
          <cell r="X76">
            <v>0</v>
          </cell>
          <cell r="Y76">
            <v>0</v>
          </cell>
          <cell r="Z76">
            <v>0</v>
          </cell>
          <cell r="AA76">
            <v>0</v>
          </cell>
          <cell r="AB76">
            <v>52313</v>
          </cell>
          <cell r="AC76">
            <v>115550</v>
          </cell>
          <cell r="AD76">
            <v>858</v>
          </cell>
          <cell r="AE76">
            <v>0</v>
          </cell>
          <cell r="AG76">
            <v>0</v>
          </cell>
          <cell r="AI76">
            <v>0</v>
          </cell>
          <cell r="AJ76">
            <v>0</v>
          </cell>
          <cell r="AK76">
            <v>0</v>
          </cell>
          <cell r="AM76">
            <v>69481</v>
          </cell>
          <cell r="AO76">
            <v>787966</v>
          </cell>
          <cell r="AP76">
            <v>0</v>
          </cell>
          <cell r="AQ76">
            <v>222892</v>
          </cell>
          <cell r="AR76">
            <v>3160</v>
          </cell>
          <cell r="AS76">
            <v>1576736</v>
          </cell>
          <cell r="AT76">
            <v>66775.28</v>
          </cell>
          <cell r="AU76">
            <v>184583</v>
          </cell>
          <cell r="AV76">
            <v>2309769</v>
          </cell>
          <cell r="AW76">
            <v>219284</v>
          </cell>
          <cell r="AX76">
            <v>25159</v>
          </cell>
          <cell r="AY76">
            <v>147420</v>
          </cell>
          <cell r="AZ76">
            <v>76343</v>
          </cell>
          <cell r="BB76">
            <v>0</v>
          </cell>
          <cell r="BC76">
            <v>0</v>
          </cell>
          <cell r="BD76">
            <v>0</v>
          </cell>
          <cell r="BE76">
            <v>14229</v>
          </cell>
        </row>
        <row r="77">
          <cell r="A77">
            <v>72</v>
          </cell>
          <cell r="B77" t="str">
            <v>POWHATAN</v>
          </cell>
          <cell r="C77">
            <v>12282985</v>
          </cell>
          <cell r="D77">
            <v>4806889.6842038883</v>
          </cell>
          <cell r="E77">
            <v>251777</v>
          </cell>
          <cell r="F77">
            <v>210849</v>
          </cell>
          <cell r="G77">
            <v>121824</v>
          </cell>
          <cell r="H77">
            <v>1302577</v>
          </cell>
          <cell r="I77">
            <v>156965</v>
          </cell>
          <cell r="J77">
            <v>1564967</v>
          </cell>
          <cell r="K77">
            <v>672373</v>
          </cell>
          <cell r="L77">
            <v>46855</v>
          </cell>
          <cell r="M77">
            <v>15373</v>
          </cell>
          <cell r="N77">
            <v>97594</v>
          </cell>
          <cell r="O77">
            <v>0</v>
          </cell>
          <cell r="P77">
            <v>0</v>
          </cell>
          <cell r="Q77">
            <v>0</v>
          </cell>
          <cell r="R77">
            <v>145945</v>
          </cell>
          <cell r="S77">
            <v>67963</v>
          </cell>
          <cell r="T77">
            <v>0</v>
          </cell>
          <cell r="U77">
            <v>232000</v>
          </cell>
          <cell r="V77">
            <v>0</v>
          </cell>
          <cell r="W77">
            <v>0</v>
          </cell>
          <cell r="X77">
            <v>0</v>
          </cell>
          <cell r="Y77">
            <v>0</v>
          </cell>
          <cell r="Z77">
            <v>0</v>
          </cell>
          <cell r="AA77">
            <v>0</v>
          </cell>
          <cell r="AB77">
            <v>11292</v>
          </cell>
          <cell r="AC77">
            <v>42852</v>
          </cell>
          <cell r="AD77">
            <v>0</v>
          </cell>
          <cell r="AE77">
            <v>0</v>
          </cell>
          <cell r="AG77">
            <v>0</v>
          </cell>
          <cell r="AI77">
            <v>0</v>
          </cell>
          <cell r="AJ77">
            <v>0</v>
          </cell>
          <cell r="AK77">
            <v>0</v>
          </cell>
          <cell r="AM77">
            <v>34669</v>
          </cell>
          <cell r="AO77">
            <v>32473</v>
          </cell>
          <cell r="AP77">
            <v>0</v>
          </cell>
          <cell r="AQ77">
            <v>83969</v>
          </cell>
          <cell r="AR77">
            <v>1896</v>
          </cell>
          <cell r="AS77">
            <v>0</v>
          </cell>
          <cell r="AT77">
            <v>6937.04</v>
          </cell>
          <cell r="AU77">
            <v>23670</v>
          </cell>
          <cell r="AV77">
            <v>873874</v>
          </cell>
          <cell r="AW77">
            <v>194589</v>
          </cell>
          <cell r="AX77">
            <v>16772</v>
          </cell>
          <cell r="AY77">
            <v>312307.8</v>
          </cell>
          <cell r="AZ77">
            <v>7706</v>
          </cell>
          <cell r="BB77">
            <v>0</v>
          </cell>
          <cell r="BC77">
            <v>0</v>
          </cell>
          <cell r="BD77">
            <v>0</v>
          </cell>
          <cell r="BE77">
            <v>6195</v>
          </cell>
        </row>
        <row r="78">
          <cell r="A78">
            <v>73</v>
          </cell>
          <cell r="B78" t="str">
            <v>PRINCE EDWARD</v>
          </cell>
          <cell r="C78">
            <v>6221149</v>
          </cell>
          <cell r="D78">
            <v>3125839.4689958533</v>
          </cell>
          <cell r="E78">
            <v>132544</v>
          </cell>
          <cell r="F78">
            <v>155397</v>
          </cell>
          <cell r="G78">
            <v>65366</v>
          </cell>
          <cell r="H78">
            <v>603090</v>
          </cell>
          <cell r="I78">
            <v>434126</v>
          </cell>
          <cell r="J78">
            <v>900319</v>
          </cell>
          <cell r="K78">
            <v>386027</v>
          </cell>
          <cell r="L78">
            <v>27133</v>
          </cell>
          <cell r="M78">
            <v>48105</v>
          </cell>
          <cell r="N78">
            <v>36185</v>
          </cell>
          <cell r="O78">
            <v>0</v>
          </cell>
          <cell r="P78">
            <v>0</v>
          </cell>
          <cell r="Q78">
            <v>0</v>
          </cell>
          <cell r="R78">
            <v>366997</v>
          </cell>
          <cell r="S78">
            <v>589325</v>
          </cell>
          <cell r="T78">
            <v>0</v>
          </cell>
          <cell r="U78">
            <v>201200</v>
          </cell>
          <cell r="V78">
            <v>0</v>
          </cell>
          <cell r="W78">
            <v>0</v>
          </cell>
          <cell r="X78">
            <v>0</v>
          </cell>
          <cell r="Y78">
            <v>0</v>
          </cell>
          <cell r="Z78">
            <v>0</v>
          </cell>
          <cell r="AA78">
            <v>0</v>
          </cell>
          <cell r="AB78">
            <v>11271</v>
          </cell>
          <cell r="AC78">
            <v>14207</v>
          </cell>
          <cell r="AD78">
            <v>18188</v>
          </cell>
          <cell r="AE78">
            <v>345736</v>
          </cell>
          <cell r="AG78">
            <v>0</v>
          </cell>
          <cell r="AI78">
            <v>0</v>
          </cell>
          <cell r="AJ78">
            <v>0</v>
          </cell>
          <cell r="AK78">
            <v>0</v>
          </cell>
          <cell r="AM78">
            <v>0</v>
          </cell>
          <cell r="AO78">
            <v>281577</v>
          </cell>
          <cell r="AP78">
            <v>0</v>
          </cell>
          <cell r="AQ78">
            <v>73330</v>
          </cell>
          <cell r="AR78">
            <v>5688</v>
          </cell>
          <cell r="AS78">
            <v>502347.00000000006</v>
          </cell>
          <cell r="AT78">
            <v>35821.5</v>
          </cell>
          <cell r="AU78">
            <v>43928</v>
          </cell>
          <cell r="AV78">
            <v>460038</v>
          </cell>
          <cell r="AW78">
            <v>0</v>
          </cell>
          <cell r="AX78">
            <v>8386</v>
          </cell>
          <cell r="AY78">
            <v>52801.875</v>
          </cell>
          <cell r="AZ78">
            <v>46168</v>
          </cell>
          <cell r="BB78">
            <v>0</v>
          </cell>
          <cell r="BC78">
            <v>0</v>
          </cell>
          <cell r="BD78">
            <v>0</v>
          </cell>
          <cell r="BE78">
            <v>5847</v>
          </cell>
        </row>
        <row r="79">
          <cell r="A79">
            <v>74</v>
          </cell>
          <cell r="B79" t="str">
            <v>PRINCE GEORGE</v>
          </cell>
          <cell r="C79">
            <v>24391202</v>
          </cell>
          <cell r="D79">
            <v>6728089.9301559282</v>
          </cell>
          <cell r="E79">
            <v>498898</v>
          </cell>
          <cell r="F79">
            <v>366735</v>
          </cell>
          <cell r="G79">
            <v>241395</v>
          </cell>
          <cell r="H79">
            <v>2534647</v>
          </cell>
          <cell r="I79">
            <v>575634</v>
          </cell>
          <cell r="J79">
            <v>3114924</v>
          </cell>
          <cell r="K79">
            <v>1336957</v>
          </cell>
          <cell r="L79">
            <v>92844</v>
          </cell>
          <cell r="M79">
            <v>110813</v>
          </cell>
          <cell r="N79">
            <v>144513</v>
          </cell>
          <cell r="O79">
            <v>0</v>
          </cell>
          <cell r="P79">
            <v>0</v>
          </cell>
          <cell r="Q79">
            <v>0</v>
          </cell>
          <cell r="R79">
            <v>700510</v>
          </cell>
          <cell r="S79">
            <v>460100</v>
          </cell>
          <cell r="T79">
            <v>0</v>
          </cell>
          <cell r="U79">
            <v>258000</v>
          </cell>
          <cell r="V79">
            <v>0</v>
          </cell>
          <cell r="W79">
            <v>0</v>
          </cell>
          <cell r="X79">
            <v>0</v>
          </cell>
          <cell r="Y79">
            <v>0</v>
          </cell>
          <cell r="Z79">
            <v>37151</v>
          </cell>
          <cell r="AA79">
            <v>0</v>
          </cell>
          <cell r="AB79">
            <v>27390</v>
          </cell>
          <cell r="AC79">
            <v>16011</v>
          </cell>
          <cell r="AD79">
            <v>73337</v>
          </cell>
          <cell r="AE79">
            <v>568585</v>
          </cell>
          <cell r="AG79">
            <v>0</v>
          </cell>
          <cell r="AI79">
            <v>0</v>
          </cell>
          <cell r="AJ79">
            <v>0</v>
          </cell>
          <cell r="AK79">
            <v>0</v>
          </cell>
          <cell r="AM79">
            <v>44737</v>
          </cell>
          <cell r="AO79">
            <v>219834</v>
          </cell>
          <cell r="AP79">
            <v>0</v>
          </cell>
          <cell r="AQ79">
            <v>216917</v>
          </cell>
          <cell r="AR79">
            <v>4635</v>
          </cell>
          <cell r="AS79">
            <v>642877</v>
          </cell>
          <cell r="AT79">
            <v>39215.440000000002</v>
          </cell>
          <cell r="AU79">
            <v>83796</v>
          </cell>
          <cell r="AV79">
            <v>1731592</v>
          </cell>
          <cell r="AW79">
            <v>0</v>
          </cell>
          <cell r="AX79">
            <v>8386</v>
          </cell>
          <cell r="AY79">
            <v>325171.35000000003</v>
          </cell>
          <cell r="AZ79">
            <v>71032</v>
          </cell>
          <cell r="BB79">
            <v>0</v>
          </cell>
          <cell r="BC79">
            <v>0</v>
          </cell>
          <cell r="BD79">
            <v>0</v>
          </cell>
          <cell r="BE79">
            <v>12752</v>
          </cell>
        </row>
        <row r="80">
          <cell r="A80">
            <v>75</v>
          </cell>
          <cell r="B80" t="str">
            <v>PRINCE WILLIAM</v>
          </cell>
          <cell r="C80">
            <v>308369155</v>
          </cell>
          <cell r="D80">
            <v>102683097.35601559</v>
          </cell>
          <cell r="E80">
            <v>6082059</v>
          </cell>
          <cell r="F80">
            <v>1810979</v>
          </cell>
          <cell r="G80">
            <v>3225806</v>
          </cell>
          <cell r="H80">
            <v>26485564</v>
          </cell>
          <cell r="I80">
            <v>9394452</v>
          </cell>
          <cell r="J80">
            <v>39954718</v>
          </cell>
          <cell r="K80">
            <v>17147705</v>
          </cell>
          <cell r="L80">
            <v>1188455</v>
          </cell>
          <cell r="M80">
            <v>14569304</v>
          </cell>
          <cell r="N80">
            <v>1893897</v>
          </cell>
          <cell r="O80">
            <v>0</v>
          </cell>
          <cell r="P80">
            <v>0</v>
          </cell>
          <cell r="Q80">
            <v>401078</v>
          </cell>
          <cell r="R80">
            <v>7237479</v>
          </cell>
          <cell r="S80">
            <v>7530521</v>
          </cell>
          <cell r="T80">
            <v>0</v>
          </cell>
          <cell r="U80">
            <v>2546000</v>
          </cell>
          <cell r="V80">
            <v>0</v>
          </cell>
          <cell r="W80">
            <v>0</v>
          </cell>
          <cell r="X80">
            <v>0</v>
          </cell>
          <cell r="Y80">
            <v>0</v>
          </cell>
          <cell r="Z80">
            <v>0</v>
          </cell>
          <cell r="AA80">
            <v>0</v>
          </cell>
          <cell r="AB80">
            <v>499631</v>
          </cell>
          <cell r="AC80">
            <v>190187</v>
          </cell>
          <cell r="AD80">
            <v>347443</v>
          </cell>
          <cell r="AE80">
            <v>1641310</v>
          </cell>
          <cell r="AG80">
            <v>0</v>
          </cell>
          <cell r="AI80">
            <v>0</v>
          </cell>
          <cell r="AJ80">
            <v>0</v>
          </cell>
          <cell r="AK80">
            <v>0</v>
          </cell>
          <cell r="AM80">
            <v>176940</v>
          </cell>
          <cell r="AO80">
            <v>3598046</v>
          </cell>
          <cell r="AP80">
            <v>0</v>
          </cell>
          <cell r="AQ80">
            <v>2263630</v>
          </cell>
          <cell r="AR80">
            <v>66147</v>
          </cell>
          <cell r="AS80">
            <v>9189644</v>
          </cell>
          <cell r="AT80">
            <v>575980.02</v>
          </cell>
          <cell r="AU80">
            <v>1227868</v>
          </cell>
          <cell r="AV80">
            <v>21109800</v>
          </cell>
          <cell r="AW80">
            <v>364199</v>
          </cell>
          <cell r="AX80">
            <v>50318</v>
          </cell>
          <cell r="AY80">
            <v>9000000</v>
          </cell>
          <cell r="AZ80">
            <v>512028</v>
          </cell>
          <cell r="BB80">
            <v>0</v>
          </cell>
          <cell r="BC80">
            <v>0</v>
          </cell>
          <cell r="BD80">
            <v>0</v>
          </cell>
          <cell r="BE80">
            <v>37500</v>
          </cell>
        </row>
        <row r="81">
          <cell r="A81">
            <v>77</v>
          </cell>
          <cell r="B81" t="str">
            <v>PULASKI</v>
          </cell>
          <cell r="C81">
            <v>13187517</v>
          </cell>
          <cell r="D81">
            <v>5102458.952811894</v>
          </cell>
          <cell r="E81">
            <v>280683</v>
          </cell>
          <cell r="F81">
            <v>355195</v>
          </cell>
          <cell r="G81">
            <v>135810</v>
          </cell>
          <cell r="H81">
            <v>1796870</v>
          </cell>
          <cell r="I81">
            <v>543240</v>
          </cell>
          <cell r="J81">
            <v>1924845</v>
          </cell>
          <cell r="K81">
            <v>825307</v>
          </cell>
          <cell r="L81">
            <v>57458</v>
          </cell>
          <cell r="M81">
            <v>71846</v>
          </cell>
          <cell r="N81">
            <v>196144</v>
          </cell>
          <cell r="O81">
            <v>0</v>
          </cell>
          <cell r="P81">
            <v>0</v>
          </cell>
          <cell r="Q81">
            <v>384349</v>
          </cell>
          <cell r="R81">
            <v>427954</v>
          </cell>
          <cell r="S81">
            <v>629537</v>
          </cell>
          <cell r="T81">
            <v>0</v>
          </cell>
          <cell r="U81">
            <v>284000</v>
          </cell>
          <cell r="V81">
            <v>0</v>
          </cell>
          <cell r="W81">
            <v>0</v>
          </cell>
          <cell r="X81">
            <v>0</v>
          </cell>
          <cell r="Y81">
            <v>0</v>
          </cell>
          <cell r="Z81">
            <v>0</v>
          </cell>
          <cell r="AA81">
            <v>0</v>
          </cell>
          <cell r="AB81">
            <v>24923</v>
          </cell>
          <cell r="AC81">
            <v>19231</v>
          </cell>
          <cell r="AD81">
            <v>0</v>
          </cell>
          <cell r="AE81">
            <v>0</v>
          </cell>
          <cell r="AG81">
            <v>0</v>
          </cell>
          <cell r="AI81">
            <v>0</v>
          </cell>
          <cell r="AJ81">
            <v>0</v>
          </cell>
          <cell r="AK81">
            <v>0</v>
          </cell>
          <cell r="AM81">
            <v>14708</v>
          </cell>
          <cell r="AO81">
            <v>300790</v>
          </cell>
          <cell r="AP81">
            <v>0</v>
          </cell>
          <cell r="AQ81">
            <v>168347</v>
          </cell>
          <cell r="AR81">
            <v>2317</v>
          </cell>
          <cell r="AS81">
            <v>712402</v>
          </cell>
          <cell r="AT81">
            <v>49716.480000000003</v>
          </cell>
          <cell r="AU81">
            <v>65535</v>
          </cell>
          <cell r="AV81">
            <v>974202</v>
          </cell>
          <cell r="AW81">
            <v>0</v>
          </cell>
          <cell r="AX81">
            <v>16772</v>
          </cell>
          <cell r="AY81">
            <v>257342.40000000002</v>
          </cell>
          <cell r="AZ81">
            <v>55601</v>
          </cell>
          <cell r="BB81">
            <v>0</v>
          </cell>
          <cell r="BC81">
            <v>0</v>
          </cell>
          <cell r="BD81">
            <v>0</v>
          </cell>
          <cell r="BE81">
            <v>6858</v>
          </cell>
        </row>
        <row r="82">
          <cell r="A82">
            <v>78</v>
          </cell>
          <cell r="B82" t="str">
            <v>RAPPAHANNOCK</v>
          </cell>
          <cell r="C82">
            <v>799341</v>
          </cell>
          <cell r="D82">
            <v>1097689.8166396015</v>
          </cell>
          <cell r="E82">
            <v>15727</v>
          </cell>
          <cell r="F82">
            <v>33072</v>
          </cell>
          <cell r="G82">
            <v>7756</v>
          </cell>
          <cell r="H82">
            <v>87510</v>
          </cell>
          <cell r="I82">
            <v>17414</v>
          </cell>
          <cell r="J82">
            <v>107119</v>
          </cell>
          <cell r="K82">
            <v>45950</v>
          </cell>
          <cell r="L82">
            <v>3219</v>
          </cell>
          <cell r="M82">
            <v>11250</v>
          </cell>
          <cell r="N82">
            <v>6025</v>
          </cell>
          <cell r="O82">
            <v>0</v>
          </cell>
          <cell r="P82">
            <v>0</v>
          </cell>
          <cell r="Q82">
            <v>0</v>
          </cell>
          <cell r="R82">
            <v>47445</v>
          </cell>
          <cell r="S82">
            <v>15901</v>
          </cell>
          <cell r="T82">
            <v>0</v>
          </cell>
          <cell r="U82">
            <v>102000</v>
          </cell>
          <cell r="V82">
            <v>0</v>
          </cell>
          <cell r="W82">
            <v>0</v>
          </cell>
          <cell r="X82">
            <v>0</v>
          </cell>
          <cell r="Y82">
            <v>0</v>
          </cell>
          <cell r="Z82">
            <v>0</v>
          </cell>
          <cell r="AA82">
            <v>0</v>
          </cell>
          <cell r="AB82">
            <v>3614</v>
          </cell>
          <cell r="AC82">
            <v>374</v>
          </cell>
          <cell r="AD82">
            <v>0</v>
          </cell>
          <cell r="AE82">
            <v>0</v>
          </cell>
          <cell r="AG82">
            <v>0</v>
          </cell>
          <cell r="AI82">
            <v>0</v>
          </cell>
          <cell r="AJ82">
            <v>0</v>
          </cell>
          <cell r="AK82">
            <v>0</v>
          </cell>
          <cell r="AM82">
            <v>0</v>
          </cell>
          <cell r="AO82">
            <v>7597</v>
          </cell>
          <cell r="AP82">
            <v>0</v>
          </cell>
          <cell r="AQ82">
            <v>6431</v>
          </cell>
          <cell r="AR82">
            <v>1264</v>
          </cell>
          <cell r="AS82">
            <v>27731.999999999996</v>
          </cell>
          <cell r="AT82">
            <v>7454.26</v>
          </cell>
          <cell r="AU82">
            <v>2887</v>
          </cell>
          <cell r="AV82">
            <v>200000</v>
          </cell>
          <cell r="AW82">
            <v>0</v>
          </cell>
          <cell r="AX82">
            <v>8386</v>
          </cell>
          <cell r="AY82">
            <v>53776.800000000003</v>
          </cell>
          <cell r="AZ82">
            <v>3866</v>
          </cell>
          <cell r="BA82">
            <v>329939</v>
          </cell>
          <cell r="BB82">
            <v>0</v>
          </cell>
          <cell r="BC82">
            <v>0</v>
          </cell>
          <cell r="BD82">
            <v>0</v>
          </cell>
          <cell r="BE82">
            <v>3096</v>
          </cell>
        </row>
        <row r="83">
          <cell r="A83">
            <v>79</v>
          </cell>
          <cell r="B83" t="str">
            <v>RICHMOND</v>
          </cell>
          <cell r="C83">
            <v>4454262</v>
          </cell>
          <cell r="D83">
            <v>1331033.9760669747</v>
          </cell>
          <cell r="E83">
            <v>89075</v>
          </cell>
          <cell r="F83">
            <v>169082</v>
          </cell>
          <cell r="G83">
            <v>43928</v>
          </cell>
          <cell r="H83">
            <v>454201</v>
          </cell>
          <cell r="I83">
            <v>176542</v>
          </cell>
          <cell r="J83">
            <v>594274</v>
          </cell>
          <cell r="K83">
            <v>255281</v>
          </cell>
          <cell r="L83">
            <v>18234</v>
          </cell>
          <cell r="M83">
            <v>34559</v>
          </cell>
          <cell r="N83">
            <v>42370</v>
          </cell>
          <cell r="O83">
            <v>0</v>
          </cell>
          <cell r="P83">
            <v>0</v>
          </cell>
          <cell r="Q83">
            <v>0</v>
          </cell>
          <cell r="R83">
            <v>152330</v>
          </cell>
          <cell r="S83">
            <v>246207</v>
          </cell>
          <cell r="T83">
            <v>0</v>
          </cell>
          <cell r="U83">
            <v>128000</v>
          </cell>
          <cell r="V83">
            <v>0</v>
          </cell>
          <cell r="W83">
            <v>0</v>
          </cell>
          <cell r="X83">
            <v>0</v>
          </cell>
          <cell r="Y83">
            <v>0</v>
          </cell>
          <cell r="Z83">
            <v>0</v>
          </cell>
          <cell r="AA83">
            <v>0</v>
          </cell>
          <cell r="AB83">
            <v>5600</v>
          </cell>
          <cell r="AC83">
            <v>794</v>
          </cell>
          <cell r="AD83">
            <v>5033</v>
          </cell>
          <cell r="AE83">
            <v>0</v>
          </cell>
          <cell r="AG83">
            <v>0</v>
          </cell>
          <cell r="AI83">
            <v>0</v>
          </cell>
          <cell r="AJ83">
            <v>0</v>
          </cell>
          <cell r="AK83">
            <v>0</v>
          </cell>
          <cell r="AM83">
            <v>7746</v>
          </cell>
          <cell r="AO83">
            <v>117636</v>
          </cell>
          <cell r="AP83">
            <v>0</v>
          </cell>
          <cell r="AQ83">
            <v>31796</v>
          </cell>
          <cell r="AR83">
            <v>632</v>
          </cell>
          <cell r="AS83">
            <v>215532</v>
          </cell>
          <cell r="AT83">
            <v>13968.9</v>
          </cell>
          <cell r="AU83">
            <v>27120</v>
          </cell>
          <cell r="AV83">
            <v>309163</v>
          </cell>
          <cell r="AW83">
            <v>0</v>
          </cell>
          <cell r="AX83">
            <v>8386</v>
          </cell>
          <cell r="AY83">
            <v>233289</v>
          </cell>
          <cell r="AZ83">
            <v>76076</v>
          </cell>
          <cell r="BB83">
            <v>0</v>
          </cell>
          <cell r="BC83">
            <v>0</v>
          </cell>
          <cell r="BD83">
            <v>0</v>
          </cell>
          <cell r="BE83">
            <v>3733</v>
          </cell>
        </row>
        <row r="84">
          <cell r="A84">
            <v>80</v>
          </cell>
          <cell r="B84" t="str">
            <v>ROANOKE</v>
          </cell>
          <cell r="C84">
            <v>42010021</v>
          </cell>
          <cell r="D84">
            <v>16582019.329307709</v>
          </cell>
          <cell r="E84">
            <v>916637</v>
          </cell>
          <cell r="F84">
            <v>690868</v>
          </cell>
          <cell r="G84">
            <v>443520</v>
          </cell>
          <cell r="H84">
            <v>6524864</v>
          </cell>
          <cell r="I84">
            <v>776160</v>
          </cell>
          <cell r="J84">
            <v>6123990</v>
          </cell>
          <cell r="K84">
            <v>2627004</v>
          </cell>
          <cell r="L84">
            <v>187643</v>
          </cell>
          <cell r="M84">
            <v>301174</v>
          </cell>
          <cell r="N84">
            <v>83618</v>
          </cell>
          <cell r="O84">
            <v>46456</v>
          </cell>
          <cell r="P84">
            <v>0</v>
          </cell>
          <cell r="Q84">
            <v>0</v>
          </cell>
          <cell r="R84">
            <v>745987</v>
          </cell>
          <cell r="S84">
            <v>520333</v>
          </cell>
          <cell r="T84">
            <v>0</v>
          </cell>
          <cell r="U84">
            <v>726000</v>
          </cell>
          <cell r="V84">
            <v>0</v>
          </cell>
          <cell r="W84">
            <v>0</v>
          </cell>
          <cell r="X84">
            <v>0</v>
          </cell>
          <cell r="Y84">
            <v>0</v>
          </cell>
          <cell r="Z84">
            <v>0</v>
          </cell>
          <cell r="AA84">
            <v>0</v>
          </cell>
          <cell r="AB84">
            <v>52220</v>
          </cell>
          <cell r="AC84">
            <v>11021</v>
          </cell>
          <cell r="AD84">
            <v>134803</v>
          </cell>
          <cell r="AE84">
            <v>0</v>
          </cell>
          <cell r="AG84">
            <v>0</v>
          </cell>
          <cell r="AI84">
            <v>0</v>
          </cell>
          <cell r="AJ84">
            <v>0</v>
          </cell>
          <cell r="AK84">
            <v>0</v>
          </cell>
          <cell r="AM84">
            <v>370512</v>
          </cell>
          <cell r="AO84">
            <v>248613</v>
          </cell>
          <cell r="AP84">
            <v>0</v>
          </cell>
          <cell r="AQ84">
            <v>288495</v>
          </cell>
          <cell r="AR84">
            <v>6320</v>
          </cell>
          <cell r="AS84">
            <v>527418</v>
          </cell>
          <cell r="AT84">
            <v>79288.66</v>
          </cell>
          <cell r="AU84">
            <v>122941</v>
          </cell>
          <cell r="AV84">
            <v>3181491</v>
          </cell>
          <cell r="AW84">
            <v>0</v>
          </cell>
          <cell r="AX84">
            <v>16772</v>
          </cell>
          <cell r="AY84">
            <v>544631.85</v>
          </cell>
          <cell r="AZ84">
            <v>96041</v>
          </cell>
          <cell r="BB84">
            <v>0</v>
          </cell>
          <cell r="BC84">
            <v>0</v>
          </cell>
          <cell r="BD84">
            <v>0</v>
          </cell>
          <cell r="BE84">
            <v>16672</v>
          </cell>
        </row>
        <row r="85">
          <cell r="A85">
            <v>81</v>
          </cell>
          <cell r="B85" t="str">
            <v>ROCKBRIDGE</v>
          </cell>
          <cell r="C85">
            <v>6933315</v>
          </cell>
          <cell r="D85">
            <v>3416547.4009491228</v>
          </cell>
          <cell r="E85">
            <v>147141</v>
          </cell>
          <cell r="F85">
            <v>199893</v>
          </cell>
          <cell r="G85">
            <v>72564</v>
          </cell>
          <cell r="H85">
            <v>906366</v>
          </cell>
          <cell r="I85">
            <v>214954</v>
          </cell>
          <cell r="J85">
            <v>999467</v>
          </cell>
          <cell r="K85">
            <v>428538</v>
          </cell>
          <cell r="L85">
            <v>30121</v>
          </cell>
          <cell r="M85">
            <v>18135</v>
          </cell>
          <cell r="N85">
            <v>12276</v>
          </cell>
          <cell r="O85">
            <v>0</v>
          </cell>
          <cell r="P85">
            <v>0</v>
          </cell>
          <cell r="Q85">
            <v>0</v>
          </cell>
          <cell r="R85">
            <v>232859</v>
          </cell>
          <cell r="S85">
            <v>227196</v>
          </cell>
          <cell r="T85">
            <v>0</v>
          </cell>
          <cell r="U85">
            <v>206000</v>
          </cell>
          <cell r="V85">
            <v>0</v>
          </cell>
          <cell r="W85">
            <v>0</v>
          </cell>
          <cell r="X85">
            <v>0</v>
          </cell>
          <cell r="Y85">
            <v>0</v>
          </cell>
          <cell r="Z85">
            <v>0</v>
          </cell>
          <cell r="AA85">
            <v>0</v>
          </cell>
          <cell r="AB85">
            <v>12532</v>
          </cell>
          <cell r="AC85">
            <v>6663</v>
          </cell>
          <cell r="AD85">
            <v>0</v>
          </cell>
          <cell r="AE85">
            <v>0</v>
          </cell>
          <cell r="AG85">
            <v>0</v>
          </cell>
          <cell r="AI85">
            <v>0</v>
          </cell>
          <cell r="AJ85">
            <v>0</v>
          </cell>
          <cell r="AK85">
            <v>0</v>
          </cell>
          <cell r="AM85">
            <v>0</v>
          </cell>
          <cell r="AO85">
            <v>108553</v>
          </cell>
          <cell r="AP85">
            <v>0</v>
          </cell>
          <cell r="AQ85">
            <v>52734</v>
          </cell>
          <cell r="AR85">
            <v>1896</v>
          </cell>
          <cell r="AS85">
            <v>237805</v>
          </cell>
          <cell r="AT85">
            <v>9088.2000000000007</v>
          </cell>
          <cell r="AU85">
            <v>33494</v>
          </cell>
          <cell r="AV85">
            <v>510700</v>
          </cell>
          <cell r="AW85">
            <v>0</v>
          </cell>
          <cell r="AX85">
            <v>25159</v>
          </cell>
          <cell r="AY85">
            <v>145583.55000000002</v>
          </cell>
          <cell r="AZ85">
            <v>35242</v>
          </cell>
          <cell r="BB85">
            <v>0</v>
          </cell>
          <cell r="BC85">
            <v>0</v>
          </cell>
          <cell r="BD85">
            <v>0</v>
          </cell>
          <cell r="BE85">
            <v>6386</v>
          </cell>
        </row>
        <row r="86">
          <cell r="A86">
            <v>82</v>
          </cell>
          <cell r="B86" t="str">
            <v>ROCKINGHAM</v>
          </cell>
          <cell r="C86">
            <v>35080886</v>
          </cell>
          <cell r="D86">
            <v>15149869.550822206</v>
          </cell>
          <cell r="E86">
            <v>761230</v>
          </cell>
          <cell r="F86">
            <v>1076644</v>
          </cell>
          <cell r="G86">
            <v>368326</v>
          </cell>
          <cell r="H86">
            <v>2691610</v>
          </cell>
          <cell r="I86">
            <v>956230</v>
          </cell>
          <cell r="J86">
            <v>4738651</v>
          </cell>
          <cell r="K86">
            <v>2032874</v>
          </cell>
          <cell r="L86">
            <v>141664</v>
          </cell>
          <cell r="M86">
            <v>829872</v>
          </cell>
          <cell r="N86">
            <v>302469</v>
          </cell>
          <cell r="O86">
            <v>0</v>
          </cell>
          <cell r="P86">
            <v>0</v>
          </cell>
          <cell r="Q86">
            <v>0</v>
          </cell>
          <cell r="R86">
            <v>1082680</v>
          </cell>
          <cell r="S86">
            <v>832208</v>
          </cell>
          <cell r="T86">
            <v>0</v>
          </cell>
          <cell r="U86">
            <v>674000</v>
          </cell>
          <cell r="V86">
            <v>0</v>
          </cell>
          <cell r="W86">
            <v>0</v>
          </cell>
          <cell r="X86">
            <v>0</v>
          </cell>
          <cell r="Y86">
            <v>0</v>
          </cell>
          <cell r="Z86">
            <v>0</v>
          </cell>
          <cell r="AA86">
            <v>0</v>
          </cell>
          <cell r="AB86">
            <v>58746</v>
          </cell>
          <cell r="AC86">
            <v>13012</v>
          </cell>
          <cell r="AD86">
            <v>0</v>
          </cell>
          <cell r="AE86">
            <v>0</v>
          </cell>
          <cell r="AG86">
            <v>0</v>
          </cell>
          <cell r="AI86">
            <v>0</v>
          </cell>
          <cell r="AJ86">
            <v>0</v>
          </cell>
          <cell r="AK86">
            <v>0</v>
          </cell>
          <cell r="AM86">
            <v>37335</v>
          </cell>
          <cell r="AO86">
            <v>397625</v>
          </cell>
          <cell r="AP86">
            <v>0</v>
          </cell>
          <cell r="AQ86">
            <v>308624</v>
          </cell>
          <cell r="AR86">
            <v>8005</v>
          </cell>
          <cell r="AS86">
            <v>1048276</v>
          </cell>
          <cell r="AT86">
            <v>60203.22</v>
          </cell>
          <cell r="AU86">
            <v>135884</v>
          </cell>
          <cell r="AV86">
            <v>2642100</v>
          </cell>
          <cell r="AW86">
            <v>0</v>
          </cell>
          <cell r="AX86">
            <v>33545</v>
          </cell>
          <cell r="AY86">
            <v>1999650.4500000002</v>
          </cell>
          <cell r="AZ86">
            <v>389131</v>
          </cell>
          <cell r="BB86">
            <v>0</v>
          </cell>
          <cell r="BC86">
            <v>0</v>
          </cell>
          <cell r="BD86">
            <v>0</v>
          </cell>
          <cell r="BE86">
            <v>14293</v>
          </cell>
        </row>
        <row r="87">
          <cell r="A87">
            <v>83</v>
          </cell>
          <cell r="B87" t="str">
            <v>RUSSELL</v>
          </cell>
          <cell r="C87">
            <v>13762198</v>
          </cell>
          <cell r="D87">
            <v>4436455.8311129324</v>
          </cell>
          <cell r="E87">
            <v>285685</v>
          </cell>
          <cell r="F87">
            <v>544947</v>
          </cell>
          <cell r="G87">
            <v>140889</v>
          </cell>
          <cell r="H87">
            <v>1794337</v>
          </cell>
          <cell r="I87">
            <v>534314</v>
          </cell>
          <cell r="J87">
            <v>2030923</v>
          </cell>
          <cell r="K87">
            <v>871915</v>
          </cell>
          <cell r="L87">
            <v>61140</v>
          </cell>
          <cell r="M87">
            <v>19155</v>
          </cell>
          <cell r="N87">
            <v>268939</v>
          </cell>
          <cell r="O87">
            <v>0</v>
          </cell>
          <cell r="P87">
            <v>0</v>
          </cell>
          <cell r="Q87">
            <v>0</v>
          </cell>
          <cell r="R87">
            <v>714076</v>
          </cell>
          <cell r="S87">
            <v>813534</v>
          </cell>
          <cell r="T87">
            <v>0</v>
          </cell>
          <cell r="U87">
            <v>362000</v>
          </cell>
          <cell r="V87">
            <v>0</v>
          </cell>
          <cell r="W87">
            <v>0</v>
          </cell>
          <cell r="X87">
            <v>0</v>
          </cell>
          <cell r="Y87">
            <v>0</v>
          </cell>
          <cell r="Z87">
            <v>31197</v>
          </cell>
          <cell r="AA87">
            <v>0</v>
          </cell>
          <cell r="AB87">
            <v>17687</v>
          </cell>
          <cell r="AC87">
            <v>31463</v>
          </cell>
          <cell r="AD87">
            <v>0</v>
          </cell>
          <cell r="AE87">
            <v>0</v>
          </cell>
          <cell r="AG87">
            <v>0</v>
          </cell>
          <cell r="AI87">
            <v>0</v>
          </cell>
          <cell r="AJ87">
            <v>0</v>
          </cell>
          <cell r="AK87">
            <v>0</v>
          </cell>
          <cell r="AM87">
            <v>39000</v>
          </cell>
          <cell r="AO87">
            <v>388702</v>
          </cell>
          <cell r="AP87">
            <v>0</v>
          </cell>
          <cell r="AQ87">
            <v>108456</v>
          </cell>
          <cell r="AR87">
            <v>2528</v>
          </cell>
          <cell r="AS87">
            <v>755667</v>
          </cell>
          <cell r="AT87">
            <v>17240.52</v>
          </cell>
          <cell r="AU87">
            <v>79490</v>
          </cell>
          <cell r="AV87">
            <v>991563</v>
          </cell>
          <cell r="AW87">
            <v>973684</v>
          </cell>
          <cell r="AX87">
            <v>16772</v>
          </cell>
          <cell r="AY87">
            <v>261206.40000000002</v>
          </cell>
          <cell r="AZ87">
            <v>73328</v>
          </cell>
          <cell r="BB87">
            <v>0</v>
          </cell>
          <cell r="BC87">
            <v>0</v>
          </cell>
          <cell r="BD87">
            <v>0</v>
          </cell>
          <cell r="BE87">
            <v>5955</v>
          </cell>
        </row>
        <row r="88">
          <cell r="A88">
            <v>84</v>
          </cell>
          <cell r="B88" t="str">
            <v>SCOTT</v>
          </cell>
          <cell r="C88">
            <v>15045191</v>
          </cell>
          <cell r="D88">
            <v>3512801.8667129143</v>
          </cell>
          <cell r="E88">
            <v>294041</v>
          </cell>
          <cell r="F88">
            <v>801657</v>
          </cell>
          <cell r="G88">
            <v>142274</v>
          </cell>
          <cell r="H88">
            <v>2396764</v>
          </cell>
          <cell r="I88">
            <v>552678</v>
          </cell>
          <cell r="J88">
            <v>2257226</v>
          </cell>
          <cell r="K88">
            <v>968555</v>
          </cell>
          <cell r="L88">
            <v>68401</v>
          </cell>
          <cell r="M88">
            <v>12789</v>
          </cell>
          <cell r="N88">
            <v>26490</v>
          </cell>
          <cell r="O88">
            <v>0</v>
          </cell>
          <cell r="P88">
            <v>0</v>
          </cell>
          <cell r="Q88">
            <v>0</v>
          </cell>
          <cell r="R88">
            <v>210112</v>
          </cell>
          <cell r="S88">
            <v>822854</v>
          </cell>
          <cell r="T88">
            <v>0</v>
          </cell>
          <cell r="U88">
            <v>414000</v>
          </cell>
          <cell r="V88">
            <v>0</v>
          </cell>
          <cell r="W88">
            <v>0</v>
          </cell>
          <cell r="X88">
            <v>0</v>
          </cell>
          <cell r="Y88">
            <v>0</v>
          </cell>
          <cell r="Z88">
            <v>0</v>
          </cell>
          <cell r="AA88">
            <v>0</v>
          </cell>
          <cell r="AB88">
            <v>20618</v>
          </cell>
          <cell r="AC88">
            <v>40317</v>
          </cell>
          <cell r="AD88">
            <v>0</v>
          </cell>
          <cell r="AE88">
            <v>0</v>
          </cell>
          <cell r="AG88">
            <v>0</v>
          </cell>
          <cell r="AI88">
            <v>0</v>
          </cell>
          <cell r="AJ88">
            <v>0</v>
          </cell>
          <cell r="AK88">
            <v>0</v>
          </cell>
          <cell r="AM88">
            <v>25875</v>
          </cell>
          <cell r="AO88">
            <v>393155</v>
          </cell>
          <cell r="AP88">
            <v>0</v>
          </cell>
          <cell r="AQ88">
            <v>123836</v>
          </cell>
          <cell r="AR88">
            <v>3581</v>
          </cell>
          <cell r="AS88">
            <v>801942</v>
          </cell>
          <cell r="AT88">
            <v>20115.259999999998</v>
          </cell>
          <cell r="AU88">
            <v>81587</v>
          </cell>
          <cell r="AV88">
            <v>1020568</v>
          </cell>
          <cell r="AW88">
            <v>406458</v>
          </cell>
          <cell r="AX88">
            <v>8386</v>
          </cell>
          <cell r="AY88">
            <v>274984.5</v>
          </cell>
          <cell r="AZ88">
            <v>72005</v>
          </cell>
          <cell r="BB88">
            <v>0</v>
          </cell>
          <cell r="BC88">
            <v>0</v>
          </cell>
          <cell r="BD88">
            <v>0</v>
          </cell>
          <cell r="BE88">
            <v>4022</v>
          </cell>
        </row>
        <row r="89">
          <cell r="A89">
            <v>85</v>
          </cell>
          <cell r="B89" t="str">
            <v>SHENANDOAH</v>
          </cell>
          <cell r="C89">
            <v>18297391</v>
          </cell>
          <cell r="D89">
            <v>7615770.0033108927</v>
          </cell>
          <cell r="E89">
            <v>377925</v>
          </cell>
          <cell r="F89">
            <v>734961</v>
          </cell>
          <cell r="G89">
            <v>186378</v>
          </cell>
          <cell r="H89">
            <v>2000924</v>
          </cell>
          <cell r="I89">
            <v>706829</v>
          </cell>
          <cell r="J89">
            <v>2531925</v>
          </cell>
          <cell r="K89">
            <v>1086618</v>
          </cell>
          <cell r="L89">
            <v>77364</v>
          </cell>
          <cell r="M89">
            <v>328412</v>
          </cell>
          <cell r="N89">
            <v>105217</v>
          </cell>
          <cell r="O89">
            <v>0</v>
          </cell>
          <cell r="P89">
            <v>0</v>
          </cell>
          <cell r="Q89">
            <v>219445</v>
          </cell>
          <cell r="R89">
            <v>534557</v>
          </cell>
          <cell r="S89">
            <v>620434</v>
          </cell>
          <cell r="T89">
            <v>0</v>
          </cell>
          <cell r="U89">
            <v>310000</v>
          </cell>
          <cell r="V89">
            <v>0</v>
          </cell>
          <cell r="W89">
            <v>0</v>
          </cell>
          <cell r="X89">
            <v>0</v>
          </cell>
          <cell r="Y89">
            <v>0</v>
          </cell>
          <cell r="Z89">
            <v>0</v>
          </cell>
          <cell r="AA89">
            <v>0</v>
          </cell>
          <cell r="AB89">
            <v>23093</v>
          </cell>
          <cell r="AC89">
            <v>9598</v>
          </cell>
          <cell r="AD89">
            <v>0</v>
          </cell>
          <cell r="AE89">
            <v>0</v>
          </cell>
          <cell r="AG89">
            <v>0</v>
          </cell>
          <cell r="AI89">
            <v>0</v>
          </cell>
          <cell r="AJ89">
            <v>0</v>
          </cell>
          <cell r="AK89">
            <v>0</v>
          </cell>
          <cell r="AM89">
            <v>67936</v>
          </cell>
          <cell r="AO89">
            <v>296440</v>
          </cell>
          <cell r="AP89">
            <v>0</v>
          </cell>
          <cell r="AQ89">
            <v>157876</v>
          </cell>
          <cell r="AR89">
            <v>4635</v>
          </cell>
          <cell r="AS89">
            <v>838660</v>
          </cell>
          <cell r="AT89">
            <v>35614.04</v>
          </cell>
          <cell r="AU89">
            <v>79737</v>
          </cell>
          <cell r="AV89">
            <v>1311713</v>
          </cell>
          <cell r="AW89">
            <v>0</v>
          </cell>
          <cell r="AX89">
            <v>16772</v>
          </cell>
          <cell r="AY89">
            <v>976555.65</v>
          </cell>
          <cell r="AZ89">
            <v>141134</v>
          </cell>
          <cell r="BB89">
            <v>0</v>
          </cell>
          <cell r="BC89">
            <v>0</v>
          </cell>
          <cell r="BD89">
            <v>0</v>
          </cell>
          <cell r="BE89">
            <v>9035</v>
          </cell>
        </row>
        <row r="90">
          <cell r="A90">
            <v>86</v>
          </cell>
          <cell r="B90" t="str">
            <v>SMYTH</v>
          </cell>
          <cell r="C90">
            <v>16079344</v>
          </cell>
          <cell r="D90">
            <v>5124821.1014236836</v>
          </cell>
          <cell r="E90">
            <v>336838</v>
          </cell>
          <cell r="F90">
            <v>742818</v>
          </cell>
          <cell r="G90">
            <v>166115</v>
          </cell>
          <cell r="H90">
            <v>1723839</v>
          </cell>
          <cell r="I90">
            <v>720878</v>
          </cell>
          <cell r="J90">
            <v>2353824</v>
          </cell>
          <cell r="K90">
            <v>1009230</v>
          </cell>
          <cell r="L90">
            <v>72088</v>
          </cell>
          <cell r="M90">
            <v>29001</v>
          </cell>
          <cell r="N90">
            <v>110553</v>
          </cell>
          <cell r="O90">
            <v>0</v>
          </cell>
          <cell r="P90">
            <v>0</v>
          </cell>
          <cell r="Q90">
            <v>0</v>
          </cell>
          <cell r="R90">
            <v>624404</v>
          </cell>
          <cell r="S90">
            <v>955859</v>
          </cell>
          <cell r="T90">
            <v>0</v>
          </cell>
          <cell r="U90">
            <v>388000</v>
          </cell>
          <cell r="V90">
            <v>0</v>
          </cell>
          <cell r="W90">
            <v>0</v>
          </cell>
          <cell r="X90">
            <v>0</v>
          </cell>
          <cell r="Y90">
            <v>0</v>
          </cell>
          <cell r="Z90">
            <v>0</v>
          </cell>
          <cell r="AA90">
            <v>0</v>
          </cell>
          <cell r="AB90">
            <v>26091</v>
          </cell>
          <cell r="AC90">
            <v>5597</v>
          </cell>
          <cell r="AD90">
            <v>0</v>
          </cell>
          <cell r="AE90">
            <v>0</v>
          </cell>
          <cell r="AG90">
            <v>0</v>
          </cell>
          <cell r="AI90">
            <v>0</v>
          </cell>
          <cell r="AJ90">
            <v>0</v>
          </cell>
          <cell r="AK90">
            <v>0</v>
          </cell>
          <cell r="AM90">
            <v>139382</v>
          </cell>
          <cell r="AO90">
            <v>456704</v>
          </cell>
          <cell r="AP90">
            <v>0</v>
          </cell>
          <cell r="AQ90">
            <v>140910</v>
          </cell>
          <cell r="AR90">
            <v>3160</v>
          </cell>
          <cell r="AS90">
            <v>812042</v>
          </cell>
          <cell r="AT90">
            <v>17208.18</v>
          </cell>
          <cell r="AU90">
            <v>100345</v>
          </cell>
          <cell r="AV90">
            <v>1169108</v>
          </cell>
          <cell r="AW90">
            <v>0</v>
          </cell>
          <cell r="AX90">
            <v>25159</v>
          </cell>
          <cell r="AY90">
            <v>342946.8</v>
          </cell>
          <cell r="AZ90">
            <v>99566</v>
          </cell>
          <cell r="BB90">
            <v>0</v>
          </cell>
          <cell r="BC90">
            <v>0</v>
          </cell>
          <cell r="BD90">
            <v>0</v>
          </cell>
          <cell r="BE90">
            <v>5432</v>
          </cell>
        </row>
        <row r="91">
          <cell r="A91">
            <v>87</v>
          </cell>
          <cell r="B91" t="str">
            <v>SOUTHAMPTON</v>
          </cell>
          <cell r="C91">
            <v>10538038</v>
          </cell>
          <cell r="D91">
            <v>2956664.9534110082</v>
          </cell>
          <cell r="E91">
            <v>194441</v>
          </cell>
          <cell r="F91">
            <v>151977</v>
          </cell>
          <cell r="G91">
            <v>94081</v>
          </cell>
          <cell r="H91">
            <v>1275525</v>
          </cell>
          <cell r="I91">
            <v>331094</v>
          </cell>
          <cell r="J91">
            <v>1313519</v>
          </cell>
          <cell r="K91">
            <v>564487</v>
          </cell>
          <cell r="L91">
            <v>39804</v>
          </cell>
          <cell r="M91">
            <v>9523</v>
          </cell>
          <cell r="N91">
            <v>51011</v>
          </cell>
          <cell r="O91">
            <v>0</v>
          </cell>
          <cell r="P91">
            <v>0</v>
          </cell>
          <cell r="Q91">
            <v>0</v>
          </cell>
          <cell r="R91">
            <v>366753</v>
          </cell>
          <cell r="S91">
            <v>453147</v>
          </cell>
          <cell r="T91">
            <v>0</v>
          </cell>
          <cell r="U91">
            <v>206000</v>
          </cell>
          <cell r="V91">
            <v>0</v>
          </cell>
          <cell r="W91">
            <v>0</v>
          </cell>
          <cell r="X91">
            <v>0</v>
          </cell>
          <cell r="Y91">
            <v>0</v>
          </cell>
          <cell r="Z91">
            <v>0</v>
          </cell>
          <cell r="AA91">
            <v>0</v>
          </cell>
          <cell r="AB91">
            <v>11564</v>
          </cell>
          <cell r="AC91">
            <v>6279</v>
          </cell>
          <cell r="AD91">
            <v>0</v>
          </cell>
          <cell r="AE91">
            <v>0</v>
          </cell>
          <cell r="AG91">
            <v>0</v>
          </cell>
          <cell r="AI91">
            <v>0</v>
          </cell>
          <cell r="AJ91">
            <v>0</v>
          </cell>
          <cell r="AK91">
            <v>0</v>
          </cell>
          <cell r="AM91">
            <v>21200</v>
          </cell>
          <cell r="AO91">
            <v>216511</v>
          </cell>
          <cell r="AP91">
            <v>0</v>
          </cell>
          <cell r="AQ91">
            <v>79461</v>
          </cell>
          <cell r="AR91">
            <v>3792</v>
          </cell>
          <cell r="AS91">
            <v>401508</v>
          </cell>
          <cell r="AT91">
            <v>20524.900000000001</v>
          </cell>
          <cell r="AU91">
            <v>47486</v>
          </cell>
          <cell r="AV91">
            <v>674870</v>
          </cell>
          <cell r="AW91">
            <v>0</v>
          </cell>
          <cell r="AX91">
            <v>16772</v>
          </cell>
          <cell r="AY91">
            <v>1064813.4000000001</v>
          </cell>
          <cell r="AZ91">
            <v>4455</v>
          </cell>
          <cell r="BB91">
            <v>0</v>
          </cell>
          <cell r="BC91">
            <v>0</v>
          </cell>
          <cell r="BD91">
            <v>0</v>
          </cell>
          <cell r="BE91">
            <v>4347</v>
          </cell>
        </row>
        <row r="92">
          <cell r="A92">
            <v>88</v>
          </cell>
          <cell r="B92" t="str">
            <v>SPOTSYLVANIA</v>
          </cell>
          <cell r="C92">
            <v>77215775</v>
          </cell>
          <cell r="D92">
            <v>28305618.805871315</v>
          </cell>
          <cell r="E92">
            <v>1575818</v>
          </cell>
          <cell r="F92">
            <v>879772</v>
          </cell>
          <cell r="G92">
            <v>791795</v>
          </cell>
          <cell r="H92">
            <v>8768394</v>
          </cell>
          <cell r="I92">
            <v>2272744</v>
          </cell>
          <cell r="J92">
            <v>10234680</v>
          </cell>
          <cell r="K92">
            <v>4398860</v>
          </cell>
          <cell r="L92">
            <v>307920</v>
          </cell>
          <cell r="M92">
            <v>1408912</v>
          </cell>
          <cell r="N92">
            <v>254902</v>
          </cell>
          <cell r="O92">
            <v>0</v>
          </cell>
          <cell r="P92">
            <v>0</v>
          </cell>
          <cell r="Q92">
            <v>1109238</v>
          </cell>
          <cell r="R92">
            <v>1624328</v>
          </cell>
          <cell r="S92">
            <v>1774767</v>
          </cell>
          <cell r="T92">
            <v>0</v>
          </cell>
          <cell r="U92">
            <v>830000</v>
          </cell>
          <cell r="V92">
            <v>0</v>
          </cell>
          <cell r="W92">
            <v>0</v>
          </cell>
          <cell r="X92">
            <v>0</v>
          </cell>
          <cell r="Y92">
            <v>0</v>
          </cell>
          <cell r="Z92">
            <v>35730</v>
          </cell>
          <cell r="AA92">
            <v>0</v>
          </cell>
          <cell r="AB92">
            <v>111038</v>
          </cell>
          <cell r="AC92">
            <v>77674</v>
          </cell>
          <cell r="AD92">
            <v>0</v>
          </cell>
          <cell r="AE92">
            <v>1126184</v>
          </cell>
          <cell r="AG92">
            <v>0</v>
          </cell>
          <cell r="AI92">
            <v>0</v>
          </cell>
          <cell r="AJ92">
            <v>0</v>
          </cell>
          <cell r="AK92">
            <v>0</v>
          </cell>
          <cell r="AM92">
            <v>219416</v>
          </cell>
          <cell r="AO92">
            <v>847975</v>
          </cell>
          <cell r="AP92">
            <v>0</v>
          </cell>
          <cell r="AQ92">
            <v>610532</v>
          </cell>
          <cell r="AR92">
            <v>20645</v>
          </cell>
          <cell r="AS92">
            <v>2511593</v>
          </cell>
          <cell r="AT92">
            <v>157284.6</v>
          </cell>
          <cell r="AU92">
            <v>288580</v>
          </cell>
          <cell r="AV92">
            <v>5469399</v>
          </cell>
          <cell r="AW92">
            <v>0</v>
          </cell>
          <cell r="AX92">
            <v>33545</v>
          </cell>
          <cell r="AY92">
            <v>1496114.55</v>
          </cell>
          <cell r="AZ92">
            <v>248528</v>
          </cell>
          <cell r="BB92">
            <v>0</v>
          </cell>
          <cell r="BC92">
            <v>0</v>
          </cell>
          <cell r="BD92">
            <v>0</v>
          </cell>
          <cell r="BE92">
            <v>37500</v>
          </cell>
        </row>
        <row r="93">
          <cell r="A93">
            <v>89</v>
          </cell>
          <cell r="B93" t="str">
            <v>STAFFORD</v>
          </cell>
          <cell r="C93">
            <v>100969144</v>
          </cell>
          <cell r="D93">
            <v>33439190.313273527</v>
          </cell>
          <cell r="E93">
            <v>2113008</v>
          </cell>
          <cell r="F93">
            <v>1651555</v>
          </cell>
          <cell r="G93">
            <v>1061714</v>
          </cell>
          <cell r="H93">
            <v>9240845</v>
          </cell>
          <cell r="I93">
            <v>2143090</v>
          </cell>
          <cell r="J93">
            <v>13133797</v>
          </cell>
          <cell r="K93">
            <v>5642814</v>
          </cell>
          <cell r="L93">
            <v>393227</v>
          </cell>
          <cell r="M93">
            <v>2170404</v>
          </cell>
          <cell r="N93">
            <v>795047</v>
          </cell>
          <cell r="O93">
            <v>0</v>
          </cell>
          <cell r="P93">
            <v>0</v>
          </cell>
          <cell r="Q93">
            <v>0</v>
          </cell>
          <cell r="R93">
            <v>1425153</v>
          </cell>
          <cell r="S93">
            <v>1421389</v>
          </cell>
          <cell r="T93">
            <v>0</v>
          </cell>
          <cell r="U93">
            <v>856000</v>
          </cell>
          <cell r="V93">
            <v>0</v>
          </cell>
          <cell r="W93">
            <v>0</v>
          </cell>
          <cell r="X93">
            <v>0</v>
          </cell>
          <cell r="Y93">
            <v>0</v>
          </cell>
          <cell r="Z93">
            <v>0</v>
          </cell>
          <cell r="AA93">
            <v>0</v>
          </cell>
          <cell r="AB93">
            <v>120973</v>
          </cell>
          <cell r="AC93">
            <v>107262</v>
          </cell>
          <cell r="AD93">
            <v>336177</v>
          </cell>
          <cell r="AE93">
            <v>0</v>
          </cell>
          <cell r="AG93">
            <v>0</v>
          </cell>
          <cell r="AI93">
            <v>0</v>
          </cell>
          <cell r="AJ93">
            <v>0</v>
          </cell>
          <cell r="AK93">
            <v>0</v>
          </cell>
          <cell r="AM93">
            <v>261992</v>
          </cell>
          <cell r="AO93">
            <v>679133</v>
          </cell>
          <cell r="AP93">
            <v>0</v>
          </cell>
          <cell r="AQ93">
            <v>715905</v>
          </cell>
          <cell r="AR93">
            <v>35180</v>
          </cell>
          <cell r="AS93">
            <v>1610472</v>
          </cell>
          <cell r="AT93">
            <v>113447.84</v>
          </cell>
          <cell r="AU93">
            <v>309995</v>
          </cell>
          <cell r="AV93">
            <v>7333893</v>
          </cell>
          <cell r="AW93">
            <v>290379</v>
          </cell>
          <cell r="AX93">
            <v>33545</v>
          </cell>
          <cell r="AY93">
            <v>988545.60000000009</v>
          </cell>
          <cell r="AZ93">
            <v>117044</v>
          </cell>
          <cell r="BB93">
            <v>0</v>
          </cell>
          <cell r="BC93">
            <v>0</v>
          </cell>
          <cell r="BD93">
            <v>0</v>
          </cell>
          <cell r="BE93">
            <v>37500</v>
          </cell>
        </row>
        <row r="94">
          <cell r="A94">
            <v>90</v>
          </cell>
          <cell r="B94" t="str">
            <v>SURRY</v>
          </cell>
          <cell r="C94">
            <v>799507</v>
          </cell>
          <cell r="D94">
            <v>962544.65763791441</v>
          </cell>
          <cell r="E94">
            <v>14515</v>
          </cell>
          <cell r="F94">
            <v>69016</v>
          </cell>
          <cell r="G94">
            <v>7158</v>
          </cell>
          <cell r="H94">
            <v>165313</v>
          </cell>
          <cell r="I94">
            <v>32009</v>
          </cell>
          <cell r="J94">
            <v>126551</v>
          </cell>
          <cell r="K94">
            <v>54294</v>
          </cell>
          <cell r="L94">
            <v>3782</v>
          </cell>
          <cell r="M94">
            <v>1005</v>
          </cell>
          <cell r="N94">
            <v>16677</v>
          </cell>
          <cell r="O94">
            <v>0</v>
          </cell>
          <cell r="P94">
            <v>0</v>
          </cell>
          <cell r="Q94">
            <v>0</v>
          </cell>
          <cell r="R94">
            <v>72749</v>
          </cell>
          <cell r="S94">
            <v>51305</v>
          </cell>
          <cell r="T94">
            <v>0</v>
          </cell>
          <cell r="U94">
            <v>128000</v>
          </cell>
          <cell r="V94">
            <v>0</v>
          </cell>
          <cell r="W94">
            <v>0</v>
          </cell>
          <cell r="X94">
            <v>0</v>
          </cell>
          <cell r="Y94">
            <v>0</v>
          </cell>
          <cell r="Z94">
            <v>0</v>
          </cell>
          <cell r="AA94">
            <v>0</v>
          </cell>
          <cell r="AB94">
            <v>3809</v>
          </cell>
          <cell r="AC94">
            <v>3916</v>
          </cell>
          <cell r="AD94">
            <v>0</v>
          </cell>
          <cell r="AE94">
            <v>0</v>
          </cell>
          <cell r="AG94">
            <v>0</v>
          </cell>
          <cell r="AI94">
            <v>0</v>
          </cell>
          <cell r="AJ94">
            <v>0</v>
          </cell>
          <cell r="AK94">
            <v>0</v>
          </cell>
          <cell r="AM94">
            <v>15177</v>
          </cell>
          <cell r="AO94">
            <v>24513</v>
          </cell>
          <cell r="AP94">
            <v>0</v>
          </cell>
          <cell r="AQ94">
            <v>4266</v>
          </cell>
          <cell r="AR94">
            <v>632</v>
          </cell>
          <cell r="AS94">
            <v>40589</v>
          </cell>
          <cell r="AT94">
            <v>6224.02</v>
          </cell>
          <cell r="AU94">
            <v>4309</v>
          </cell>
          <cell r="AV94">
            <v>200000</v>
          </cell>
          <cell r="AW94">
            <v>0</v>
          </cell>
          <cell r="AX94">
            <v>0</v>
          </cell>
          <cell r="AY94">
            <v>56676.375</v>
          </cell>
          <cell r="AZ94">
            <v>3472</v>
          </cell>
          <cell r="BB94">
            <v>0</v>
          </cell>
          <cell r="BC94">
            <v>0</v>
          </cell>
          <cell r="BD94">
            <v>0</v>
          </cell>
          <cell r="BE94">
            <v>3106</v>
          </cell>
        </row>
        <row r="95">
          <cell r="A95">
            <v>91</v>
          </cell>
          <cell r="B95" t="str">
            <v>SUSSEX</v>
          </cell>
          <cell r="C95">
            <v>4084158</v>
          </cell>
          <cell r="D95">
            <v>1459373.26375203</v>
          </cell>
          <cell r="E95">
            <v>71721</v>
          </cell>
          <cell r="F95">
            <v>176851</v>
          </cell>
          <cell r="G95">
            <v>35370</v>
          </cell>
          <cell r="H95">
            <v>499855</v>
          </cell>
          <cell r="I95">
            <v>227571</v>
          </cell>
          <cell r="J95">
            <v>541899</v>
          </cell>
          <cell r="K95">
            <v>232242</v>
          </cell>
          <cell r="L95">
            <v>16684</v>
          </cell>
          <cell r="M95">
            <v>11208</v>
          </cell>
          <cell r="N95">
            <v>48592</v>
          </cell>
          <cell r="O95">
            <v>0</v>
          </cell>
          <cell r="P95">
            <v>0</v>
          </cell>
          <cell r="Q95">
            <v>0</v>
          </cell>
          <cell r="R95">
            <v>242901</v>
          </cell>
          <cell r="S95">
            <v>499574</v>
          </cell>
          <cell r="T95">
            <v>0</v>
          </cell>
          <cell r="U95">
            <v>128000</v>
          </cell>
          <cell r="V95">
            <v>0</v>
          </cell>
          <cell r="W95">
            <v>0</v>
          </cell>
          <cell r="X95">
            <v>0</v>
          </cell>
          <cell r="Y95">
            <v>0</v>
          </cell>
          <cell r="Z95">
            <v>0</v>
          </cell>
          <cell r="AA95">
            <v>0</v>
          </cell>
          <cell r="AB95">
            <v>7950</v>
          </cell>
          <cell r="AC95">
            <v>1512</v>
          </cell>
          <cell r="AD95">
            <v>0</v>
          </cell>
          <cell r="AE95">
            <v>0</v>
          </cell>
          <cell r="AG95">
            <v>0</v>
          </cell>
          <cell r="AI95">
            <v>0</v>
          </cell>
          <cell r="AJ95">
            <v>0</v>
          </cell>
          <cell r="AK95">
            <v>0</v>
          </cell>
          <cell r="AM95">
            <v>24754</v>
          </cell>
          <cell r="AO95">
            <v>238694</v>
          </cell>
          <cell r="AP95">
            <v>0</v>
          </cell>
          <cell r="AQ95">
            <v>32390</v>
          </cell>
          <cell r="AR95">
            <v>1475</v>
          </cell>
          <cell r="AS95">
            <v>407030</v>
          </cell>
          <cell r="AT95">
            <v>8345.26</v>
          </cell>
          <cell r="AU95">
            <v>27937</v>
          </cell>
          <cell r="AV95">
            <v>248932</v>
          </cell>
          <cell r="AW95">
            <v>0</v>
          </cell>
          <cell r="AX95">
            <v>0</v>
          </cell>
          <cell r="AY95">
            <v>153304.20000000001</v>
          </cell>
          <cell r="AZ95">
            <v>3422</v>
          </cell>
          <cell r="BB95">
            <v>0</v>
          </cell>
          <cell r="BC95">
            <v>0</v>
          </cell>
          <cell r="BD95">
            <v>0</v>
          </cell>
          <cell r="BE95">
            <v>3874</v>
          </cell>
        </row>
        <row r="96">
          <cell r="A96">
            <v>92</v>
          </cell>
          <cell r="B96" t="str">
            <v>TAZEWELL</v>
          </cell>
          <cell r="C96">
            <v>19648309</v>
          </cell>
          <cell r="D96">
            <v>6856429.2178409817</v>
          </cell>
          <cell r="E96">
            <v>425192</v>
          </cell>
          <cell r="F96">
            <v>902053</v>
          </cell>
          <cell r="G96">
            <v>209688</v>
          </cell>
          <cell r="H96">
            <v>2951455</v>
          </cell>
          <cell r="I96">
            <v>795231</v>
          </cell>
          <cell r="J96">
            <v>3034539</v>
          </cell>
          <cell r="K96">
            <v>1301647</v>
          </cell>
          <cell r="L96">
            <v>90997</v>
          </cell>
          <cell r="M96">
            <v>9058</v>
          </cell>
          <cell r="N96">
            <v>17805</v>
          </cell>
          <cell r="O96">
            <v>0</v>
          </cell>
          <cell r="P96">
            <v>0</v>
          </cell>
          <cell r="Q96">
            <v>0</v>
          </cell>
          <cell r="R96">
            <v>573041</v>
          </cell>
          <cell r="S96">
            <v>1061302</v>
          </cell>
          <cell r="T96">
            <v>0</v>
          </cell>
          <cell r="U96">
            <v>388000</v>
          </cell>
          <cell r="V96">
            <v>0</v>
          </cell>
          <cell r="W96">
            <v>0</v>
          </cell>
          <cell r="X96">
            <v>0</v>
          </cell>
          <cell r="Y96">
            <v>0</v>
          </cell>
          <cell r="Z96">
            <v>0</v>
          </cell>
          <cell r="AA96">
            <v>0</v>
          </cell>
          <cell r="AB96">
            <v>28652</v>
          </cell>
          <cell r="AC96">
            <v>47876</v>
          </cell>
          <cell r="AD96">
            <v>0</v>
          </cell>
          <cell r="AE96">
            <v>0</v>
          </cell>
          <cell r="AG96">
            <v>0</v>
          </cell>
          <cell r="AI96">
            <v>0</v>
          </cell>
          <cell r="AJ96">
            <v>0</v>
          </cell>
          <cell r="AK96">
            <v>0</v>
          </cell>
          <cell r="AM96">
            <v>22827</v>
          </cell>
          <cell r="AO96">
            <v>507085</v>
          </cell>
          <cell r="AP96">
            <v>0</v>
          </cell>
          <cell r="AQ96">
            <v>158375</v>
          </cell>
          <cell r="AR96">
            <v>5688</v>
          </cell>
          <cell r="AS96">
            <v>1183182</v>
          </cell>
          <cell r="AT96">
            <v>26997.96</v>
          </cell>
          <cell r="AU96">
            <v>117318</v>
          </cell>
          <cell r="AV96">
            <v>1475768</v>
          </cell>
          <cell r="AW96">
            <v>0</v>
          </cell>
          <cell r="AX96">
            <v>25159</v>
          </cell>
          <cell r="AY96">
            <v>278812.79999999999</v>
          </cell>
          <cell r="AZ96">
            <v>32369</v>
          </cell>
          <cell r="BB96">
            <v>0</v>
          </cell>
          <cell r="BC96">
            <v>0</v>
          </cell>
          <cell r="BD96">
            <v>0</v>
          </cell>
          <cell r="BE96">
            <v>5999</v>
          </cell>
        </row>
        <row r="97">
          <cell r="A97">
            <v>93</v>
          </cell>
          <cell r="B97" t="str">
            <v>WARREN</v>
          </cell>
          <cell r="C97">
            <v>14263229</v>
          </cell>
          <cell r="D97">
            <v>7216168.130291516</v>
          </cell>
          <cell r="E97">
            <v>312499</v>
          </cell>
          <cell r="F97">
            <v>491414</v>
          </cell>
          <cell r="G97">
            <v>157020</v>
          </cell>
          <cell r="H97">
            <v>1625447</v>
          </cell>
          <cell r="I97">
            <v>529215</v>
          </cell>
          <cell r="J97">
            <v>2099415</v>
          </cell>
          <cell r="K97">
            <v>901411</v>
          </cell>
          <cell r="L97">
            <v>63971</v>
          </cell>
          <cell r="M97">
            <v>125448</v>
          </cell>
          <cell r="N97">
            <v>9104</v>
          </cell>
          <cell r="O97">
            <v>0</v>
          </cell>
          <cell r="P97">
            <v>0</v>
          </cell>
          <cell r="Q97">
            <v>0</v>
          </cell>
          <cell r="R97">
            <v>457901</v>
          </cell>
          <cell r="S97">
            <v>446173</v>
          </cell>
          <cell r="T97">
            <v>0</v>
          </cell>
          <cell r="U97">
            <v>284000</v>
          </cell>
          <cell r="V97">
            <v>0</v>
          </cell>
          <cell r="W97">
            <v>0</v>
          </cell>
          <cell r="X97">
            <v>0</v>
          </cell>
          <cell r="Y97">
            <v>0</v>
          </cell>
          <cell r="Z97">
            <v>0</v>
          </cell>
          <cell r="AA97">
            <v>0</v>
          </cell>
          <cell r="AB97">
            <v>26995</v>
          </cell>
          <cell r="AC97">
            <v>8447</v>
          </cell>
          <cell r="AD97">
            <v>165007</v>
          </cell>
          <cell r="AE97">
            <v>0</v>
          </cell>
          <cell r="AG97">
            <v>0</v>
          </cell>
          <cell r="AI97">
            <v>0</v>
          </cell>
          <cell r="AJ97">
            <v>0</v>
          </cell>
          <cell r="AK97">
            <v>0</v>
          </cell>
          <cell r="AM97">
            <v>30450</v>
          </cell>
          <cell r="AO97">
            <v>213179</v>
          </cell>
          <cell r="AP97">
            <v>0</v>
          </cell>
          <cell r="AQ97">
            <v>131822</v>
          </cell>
          <cell r="AR97">
            <v>8426</v>
          </cell>
          <cell r="AS97">
            <v>650343</v>
          </cell>
          <cell r="AT97">
            <v>40100.28</v>
          </cell>
          <cell r="AU97">
            <v>67560</v>
          </cell>
          <cell r="AV97">
            <v>1084630</v>
          </cell>
          <cell r="AW97">
            <v>0</v>
          </cell>
          <cell r="AX97">
            <v>16772</v>
          </cell>
          <cell r="AY97">
            <v>111481.125</v>
          </cell>
          <cell r="AZ97">
            <v>63002</v>
          </cell>
          <cell r="BB97">
            <v>0</v>
          </cell>
          <cell r="BC97">
            <v>0</v>
          </cell>
          <cell r="BD97">
            <v>0</v>
          </cell>
          <cell r="BE97">
            <v>6693</v>
          </cell>
        </row>
        <row r="98">
          <cell r="A98">
            <v>94</v>
          </cell>
          <cell r="B98" t="str">
            <v>WASHINGTON</v>
          </cell>
          <cell r="C98">
            <v>21998746</v>
          </cell>
          <cell r="D98">
            <v>8502477.8091349117</v>
          </cell>
          <cell r="E98">
            <v>478128</v>
          </cell>
          <cell r="F98">
            <v>1116684</v>
          </cell>
          <cell r="G98">
            <v>231345</v>
          </cell>
          <cell r="H98">
            <v>2660466</v>
          </cell>
          <cell r="I98">
            <v>765218</v>
          </cell>
          <cell r="J98">
            <v>3269971</v>
          </cell>
          <cell r="K98">
            <v>1401416</v>
          </cell>
          <cell r="L98">
            <v>97877</v>
          </cell>
          <cell r="M98">
            <v>47245</v>
          </cell>
          <cell r="N98">
            <v>56695</v>
          </cell>
          <cell r="O98">
            <v>0</v>
          </cell>
          <cell r="P98">
            <v>0</v>
          </cell>
          <cell r="Q98">
            <v>880004</v>
          </cell>
          <cell r="R98">
            <v>683066</v>
          </cell>
          <cell r="S98">
            <v>919819</v>
          </cell>
          <cell r="T98">
            <v>0</v>
          </cell>
          <cell r="U98">
            <v>466000</v>
          </cell>
          <cell r="V98">
            <v>0</v>
          </cell>
          <cell r="W98">
            <v>0</v>
          </cell>
          <cell r="X98">
            <v>0</v>
          </cell>
          <cell r="Y98">
            <v>0</v>
          </cell>
          <cell r="Z98">
            <v>39950</v>
          </cell>
          <cell r="AA98">
            <v>0</v>
          </cell>
          <cell r="AB98">
            <v>33582</v>
          </cell>
          <cell r="AC98">
            <v>43074</v>
          </cell>
          <cell r="AD98">
            <v>1687</v>
          </cell>
          <cell r="AE98">
            <v>0</v>
          </cell>
          <cell r="AG98">
            <v>0</v>
          </cell>
          <cell r="AI98">
            <v>0</v>
          </cell>
          <cell r="AJ98">
            <v>0</v>
          </cell>
          <cell r="AK98">
            <v>0</v>
          </cell>
          <cell r="AM98">
            <v>298746</v>
          </cell>
          <cell r="AO98">
            <v>439485</v>
          </cell>
          <cell r="AP98">
            <v>0</v>
          </cell>
          <cell r="AQ98">
            <v>72559</v>
          </cell>
          <cell r="AR98">
            <v>3371</v>
          </cell>
          <cell r="AS98">
            <v>1035406.0000000001</v>
          </cell>
          <cell r="AT98">
            <v>27712.080000000002</v>
          </cell>
          <cell r="AU98">
            <v>115797</v>
          </cell>
          <cell r="AV98">
            <v>1659500</v>
          </cell>
          <cell r="AW98">
            <v>0</v>
          </cell>
          <cell r="AX98">
            <v>25159</v>
          </cell>
          <cell r="AY98">
            <v>328072.5</v>
          </cell>
          <cell r="AZ98">
            <v>149321</v>
          </cell>
          <cell r="BB98">
            <v>0</v>
          </cell>
          <cell r="BC98">
            <v>0</v>
          </cell>
          <cell r="BD98">
            <v>0</v>
          </cell>
          <cell r="BE98">
            <v>6642</v>
          </cell>
        </row>
        <row r="99">
          <cell r="A99">
            <v>95</v>
          </cell>
          <cell r="B99" t="str">
            <v>WESTMORELAND</v>
          </cell>
          <cell r="C99">
            <v>5631887</v>
          </cell>
          <cell r="D99">
            <v>2119542.7814653064</v>
          </cell>
          <cell r="E99">
            <v>82871</v>
          </cell>
          <cell r="F99">
            <v>114895</v>
          </cell>
          <cell r="G99">
            <v>40869</v>
          </cell>
          <cell r="H99">
            <v>660838</v>
          </cell>
          <cell r="I99">
            <v>233645</v>
          </cell>
          <cell r="J99">
            <v>622283</v>
          </cell>
          <cell r="K99">
            <v>266803</v>
          </cell>
          <cell r="L99">
            <v>18507</v>
          </cell>
          <cell r="M99">
            <v>47889</v>
          </cell>
          <cell r="N99">
            <v>27279</v>
          </cell>
          <cell r="O99">
            <v>0</v>
          </cell>
          <cell r="P99">
            <v>0</v>
          </cell>
          <cell r="Q99">
            <v>0</v>
          </cell>
          <cell r="R99">
            <v>214493</v>
          </cell>
          <cell r="S99">
            <v>468803</v>
          </cell>
          <cell r="T99">
            <v>0</v>
          </cell>
          <cell r="U99">
            <v>180000</v>
          </cell>
          <cell r="V99">
            <v>0</v>
          </cell>
          <cell r="W99">
            <v>0</v>
          </cell>
          <cell r="X99">
            <v>0</v>
          </cell>
          <cell r="Y99">
            <v>0</v>
          </cell>
          <cell r="Z99">
            <v>0</v>
          </cell>
          <cell r="AA99">
            <v>0</v>
          </cell>
          <cell r="AB99">
            <v>8316</v>
          </cell>
          <cell r="AC99">
            <v>15278</v>
          </cell>
          <cell r="AD99">
            <v>0</v>
          </cell>
          <cell r="AE99">
            <v>0</v>
          </cell>
          <cell r="AG99">
            <v>0</v>
          </cell>
          <cell r="AI99">
            <v>0</v>
          </cell>
          <cell r="AJ99">
            <v>0</v>
          </cell>
          <cell r="AK99">
            <v>0</v>
          </cell>
          <cell r="AM99">
            <v>73</v>
          </cell>
          <cell r="AO99">
            <v>223992</v>
          </cell>
          <cell r="AP99">
            <v>0</v>
          </cell>
          <cell r="AQ99">
            <v>42093</v>
          </cell>
          <cell r="AR99">
            <v>2107</v>
          </cell>
          <cell r="AS99">
            <v>270351</v>
          </cell>
          <cell r="AT99">
            <v>16244.8</v>
          </cell>
          <cell r="AU99">
            <v>28946</v>
          </cell>
          <cell r="AV99">
            <v>287630</v>
          </cell>
          <cell r="AW99">
            <v>157956</v>
          </cell>
          <cell r="AX99">
            <v>8386</v>
          </cell>
          <cell r="AY99">
            <v>139100.85</v>
          </cell>
          <cell r="AZ99">
            <v>4495</v>
          </cell>
          <cell r="BB99">
            <v>0</v>
          </cell>
          <cell r="BC99">
            <v>0</v>
          </cell>
          <cell r="BD99">
            <v>0</v>
          </cell>
          <cell r="BE99">
            <v>3736</v>
          </cell>
        </row>
        <row r="100">
          <cell r="A100">
            <v>96</v>
          </cell>
          <cell r="B100" t="str">
            <v>WISE</v>
          </cell>
          <cell r="C100">
            <v>19963618</v>
          </cell>
          <cell r="D100">
            <v>6367378.7503744457</v>
          </cell>
          <cell r="E100">
            <v>424622</v>
          </cell>
          <cell r="F100">
            <v>853432</v>
          </cell>
          <cell r="G100">
            <v>209407</v>
          </cell>
          <cell r="H100">
            <v>1951831</v>
          </cell>
          <cell r="I100">
            <v>817873</v>
          </cell>
          <cell r="J100">
            <v>2864529</v>
          </cell>
          <cell r="K100">
            <v>1228784</v>
          </cell>
          <cell r="L100">
            <v>86924</v>
          </cell>
          <cell r="M100">
            <v>9305</v>
          </cell>
          <cell r="N100">
            <v>78156</v>
          </cell>
          <cell r="O100">
            <v>0</v>
          </cell>
          <cell r="P100">
            <v>0</v>
          </cell>
          <cell r="Q100">
            <v>0</v>
          </cell>
          <cell r="R100">
            <v>733472</v>
          </cell>
          <cell r="S100">
            <v>1143873</v>
          </cell>
          <cell r="T100">
            <v>0</v>
          </cell>
          <cell r="U100">
            <v>362000</v>
          </cell>
          <cell r="V100">
            <v>0</v>
          </cell>
          <cell r="W100">
            <v>0</v>
          </cell>
          <cell r="X100">
            <v>0</v>
          </cell>
          <cell r="Y100">
            <v>0</v>
          </cell>
          <cell r="Z100">
            <v>27340</v>
          </cell>
          <cell r="AA100">
            <v>0</v>
          </cell>
          <cell r="AB100">
            <v>32056</v>
          </cell>
          <cell r="AC100">
            <v>34580</v>
          </cell>
          <cell r="AD100">
            <v>0</v>
          </cell>
          <cell r="AE100">
            <v>0</v>
          </cell>
          <cell r="AG100">
            <v>0</v>
          </cell>
          <cell r="AI100">
            <v>0</v>
          </cell>
          <cell r="AJ100">
            <v>0</v>
          </cell>
          <cell r="AK100">
            <v>0</v>
          </cell>
          <cell r="AM100">
            <v>42475</v>
          </cell>
          <cell r="AO100">
            <v>546537</v>
          </cell>
          <cell r="AP100">
            <v>0</v>
          </cell>
          <cell r="AQ100">
            <v>197958</v>
          </cell>
          <cell r="AR100">
            <v>4424</v>
          </cell>
          <cell r="AS100">
            <v>1242676</v>
          </cell>
          <cell r="AT100">
            <v>36317.379999999997</v>
          </cell>
          <cell r="AU100">
            <v>120274</v>
          </cell>
          <cell r="AV100">
            <v>1473791</v>
          </cell>
          <cell r="AW100">
            <v>354865</v>
          </cell>
          <cell r="AX100">
            <v>25159</v>
          </cell>
          <cell r="AY100">
            <v>341380.2</v>
          </cell>
          <cell r="AZ100">
            <v>72163</v>
          </cell>
          <cell r="BB100">
            <v>0</v>
          </cell>
          <cell r="BC100">
            <v>0</v>
          </cell>
          <cell r="BD100">
            <v>0</v>
          </cell>
          <cell r="BE100">
            <v>4012</v>
          </cell>
        </row>
        <row r="101">
          <cell r="A101">
            <v>97</v>
          </cell>
          <cell r="B101" t="str">
            <v>WYTHE</v>
          </cell>
          <cell r="C101">
            <v>13055725</v>
          </cell>
          <cell r="D101">
            <v>4895366.0113201002</v>
          </cell>
          <cell r="E101">
            <v>274158</v>
          </cell>
          <cell r="F101">
            <v>469387</v>
          </cell>
          <cell r="G101">
            <v>132653</v>
          </cell>
          <cell r="H101">
            <v>1270405</v>
          </cell>
          <cell r="I101">
            <v>423468</v>
          </cell>
          <cell r="J101">
            <v>1834179</v>
          </cell>
          <cell r="K101">
            <v>785712</v>
          </cell>
          <cell r="L101">
            <v>56122</v>
          </cell>
          <cell r="M101">
            <v>1951</v>
          </cell>
          <cell r="N101">
            <v>1111</v>
          </cell>
          <cell r="O101">
            <v>0</v>
          </cell>
          <cell r="P101">
            <v>0</v>
          </cell>
          <cell r="Q101">
            <v>0</v>
          </cell>
          <cell r="R101">
            <v>386923</v>
          </cell>
          <cell r="S101">
            <v>528583</v>
          </cell>
          <cell r="T101">
            <v>0</v>
          </cell>
          <cell r="U101">
            <v>388000</v>
          </cell>
          <cell r="V101">
            <v>0</v>
          </cell>
          <cell r="W101">
            <v>0</v>
          </cell>
          <cell r="X101">
            <v>0</v>
          </cell>
          <cell r="Y101">
            <v>0</v>
          </cell>
          <cell r="Z101">
            <v>0</v>
          </cell>
          <cell r="AA101">
            <v>0</v>
          </cell>
          <cell r="AB101">
            <v>17852</v>
          </cell>
          <cell r="AC101">
            <v>42174</v>
          </cell>
          <cell r="AD101">
            <v>0</v>
          </cell>
          <cell r="AE101">
            <v>0</v>
          </cell>
          <cell r="AG101">
            <v>0</v>
          </cell>
          <cell r="AI101">
            <v>0</v>
          </cell>
          <cell r="AJ101">
            <v>0</v>
          </cell>
          <cell r="AK101">
            <v>0</v>
          </cell>
          <cell r="AM101">
            <v>171448</v>
          </cell>
          <cell r="AO101">
            <v>252554</v>
          </cell>
          <cell r="AP101">
            <v>0</v>
          </cell>
          <cell r="AQ101">
            <v>79727</v>
          </cell>
          <cell r="AR101">
            <v>2528</v>
          </cell>
          <cell r="AS101">
            <v>565535</v>
          </cell>
          <cell r="AT101">
            <v>28152.74</v>
          </cell>
          <cell r="AU101">
            <v>68333</v>
          </cell>
          <cell r="AV101">
            <v>951554</v>
          </cell>
          <cell r="AW101">
            <v>133029</v>
          </cell>
          <cell r="AX101">
            <v>16772</v>
          </cell>
          <cell r="AY101">
            <v>145675.95000000001</v>
          </cell>
          <cell r="AZ101">
            <v>84458</v>
          </cell>
          <cell r="BB101">
            <v>0</v>
          </cell>
          <cell r="BC101">
            <v>0</v>
          </cell>
          <cell r="BD101">
            <v>0</v>
          </cell>
          <cell r="BE101">
            <v>3691</v>
          </cell>
        </row>
        <row r="102">
          <cell r="A102">
            <v>98</v>
          </cell>
          <cell r="B102" t="str">
            <v>YORK</v>
          </cell>
          <cell r="C102">
            <v>42245682</v>
          </cell>
          <cell r="D102">
            <v>14246633.200372081</v>
          </cell>
          <cell r="E102">
            <v>875352</v>
          </cell>
          <cell r="F102">
            <v>309513</v>
          </cell>
          <cell r="G102">
            <v>423544</v>
          </cell>
          <cell r="H102">
            <v>4650840</v>
          </cell>
          <cell r="I102">
            <v>464269</v>
          </cell>
          <cell r="J102">
            <v>5416477</v>
          </cell>
          <cell r="K102">
            <v>2321347</v>
          </cell>
          <cell r="L102">
            <v>162902</v>
          </cell>
          <cell r="M102">
            <v>307275</v>
          </cell>
          <cell r="N102">
            <v>217186</v>
          </cell>
          <cell r="O102">
            <v>0</v>
          </cell>
          <cell r="P102">
            <v>0</v>
          </cell>
          <cell r="Q102">
            <v>0</v>
          </cell>
          <cell r="R102">
            <v>426684</v>
          </cell>
          <cell r="S102">
            <v>203240</v>
          </cell>
          <cell r="T102">
            <v>0</v>
          </cell>
          <cell r="U102">
            <v>544000</v>
          </cell>
          <cell r="V102">
            <v>0</v>
          </cell>
          <cell r="W102">
            <v>0</v>
          </cell>
          <cell r="X102">
            <v>0</v>
          </cell>
          <cell r="Y102">
            <v>0</v>
          </cell>
          <cell r="Z102">
            <v>0</v>
          </cell>
          <cell r="AA102">
            <v>0</v>
          </cell>
          <cell r="AB102">
            <v>38900</v>
          </cell>
          <cell r="AC102">
            <v>20499</v>
          </cell>
          <cell r="AD102">
            <v>0</v>
          </cell>
          <cell r="AE102">
            <v>0</v>
          </cell>
          <cell r="AG102">
            <v>0</v>
          </cell>
          <cell r="AI102">
            <v>0</v>
          </cell>
          <cell r="AJ102">
            <v>0</v>
          </cell>
          <cell r="AK102">
            <v>0</v>
          </cell>
          <cell r="AM102">
            <v>23832</v>
          </cell>
          <cell r="AO102">
            <v>97107</v>
          </cell>
          <cell r="AP102">
            <v>0</v>
          </cell>
          <cell r="AQ102">
            <v>129790</v>
          </cell>
          <cell r="AR102">
            <v>4845</v>
          </cell>
          <cell r="AS102">
            <v>172209</v>
          </cell>
          <cell r="AT102">
            <v>33243.1</v>
          </cell>
          <cell r="AU102">
            <v>71107</v>
          </cell>
          <cell r="AV102">
            <v>3038198</v>
          </cell>
          <cell r="AW102">
            <v>0</v>
          </cell>
          <cell r="AX102">
            <v>16772</v>
          </cell>
          <cell r="AY102">
            <v>620017.65</v>
          </cell>
          <cell r="AZ102">
            <v>18808</v>
          </cell>
          <cell r="BB102">
            <v>0</v>
          </cell>
          <cell r="BC102">
            <v>0</v>
          </cell>
          <cell r="BD102">
            <v>0</v>
          </cell>
          <cell r="BE102">
            <v>17699</v>
          </cell>
        </row>
        <row r="103">
          <cell r="A103">
            <v>101</v>
          </cell>
          <cell r="B103" t="str">
            <v>ALEXANDRIA</v>
          </cell>
          <cell r="C103">
            <v>15796121</v>
          </cell>
          <cell r="D103">
            <v>20412752.613240421</v>
          </cell>
          <cell r="E103">
            <v>341708</v>
          </cell>
          <cell r="F103">
            <v>203492</v>
          </cell>
          <cell r="G103">
            <v>184415</v>
          </cell>
          <cell r="H103">
            <v>1742404</v>
          </cell>
          <cell r="I103">
            <v>915716</v>
          </cell>
          <cell r="J103">
            <v>2378318</v>
          </cell>
          <cell r="K103">
            <v>1020642</v>
          </cell>
          <cell r="L103">
            <v>73130</v>
          </cell>
          <cell r="M103">
            <v>1518438</v>
          </cell>
          <cell r="N103">
            <v>313266</v>
          </cell>
          <cell r="O103">
            <v>15321</v>
          </cell>
          <cell r="P103">
            <v>0</v>
          </cell>
          <cell r="Q103">
            <v>0</v>
          </cell>
          <cell r="R103">
            <v>1929430</v>
          </cell>
          <cell r="S103">
            <v>883011</v>
          </cell>
          <cell r="T103">
            <v>0</v>
          </cell>
          <cell r="U103">
            <v>492000</v>
          </cell>
          <cell r="V103">
            <v>0</v>
          </cell>
          <cell r="W103">
            <v>0</v>
          </cell>
          <cell r="X103">
            <v>0</v>
          </cell>
          <cell r="Y103">
            <v>15321</v>
          </cell>
          <cell r="Z103">
            <v>0</v>
          </cell>
          <cell r="AA103">
            <v>0</v>
          </cell>
          <cell r="AB103">
            <v>82632</v>
          </cell>
          <cell r="AC103">
            <v>18323</v>
          </cell>
          <cell r="AD103">
            <v>0</v>
          </cell>
          <cell r="AE103">
            <v>1734126</v>
          </cell>
          <cell r="AG103">
            <v>0</v>
          </cell>
          <cell r="AI103">
            <v>0</v>
          </cell>
          <cell r="AJ103">
            <v>0</v>
          </cell>
          <cell r="AK103">
            <v>0</v>
          </cell>
          <cell r="AM103">
            <v>16479</v>
          </cell>
          <cell r="AO103">
            <v>421899</v>
          </cell>
          <cell r="AP103">
            <v>0</v>
          </cell>
          <cell r="AQ103">
            <v>203018</v>
          </cell>
          <cell r="AR103">
            <v>33284</v>
          </cell>
          <cell r="AS103">
            <v>1004989</v>
          </cell>
          <cell r="AT103">
            <v>94935.06</v>
          </cell>
          <cell r="AU103">
            <v>93742</v>
          </cell>
          <cell r="AV103">
            <v>1186011</v>
          </cell>
          <cell r="AW103">
            <v>0</v>
          </cell>
          <cell r="AX103">
            <v>33545</v>
          </cell>
          <cell r="AY103">
            <v>646800</v>
          </cell>
          <cell r="AZ103">
            <v>39206</v>
          </cell>
          <cell r="BB103">
            <v>0</v>
          </cell>
          <cell r="BC103">
            <v>0</v>
          </cell>
          <cell r="BD103">
            <v>0</v>
          </cell>
          <cell r="BE103">
            <v>16849</v>
          </cell>
        </row>
        <row r="104">
          <cell r="A104">
            <v>102</v>
          </cell>
          <cell r="B104" t="str">
            <v>BRISTOL</v>
          </cell>
          <cell r="C104">
            <v>7156826</v>
          </cell>
          <cell r="D104">
            <v>2895412.1115613221</v>
          </cell>
          <cell r="E104">
            <v>158421</v>
          </cell>
          <cell r="F104">
            <v>449598</v>
          </cell>
          <cell r="G104">
            <v>78127</v>
          </cell>
          <cell r="H104">
            <v>1205807</v>
          </cell>
          <cell r="I104">
            <v>408323</v>
          </cell>
          <cell r="J104">
            <v>1204333</v>
          </cell>
          <cell r="K104">
            <v>517406</v>
          </cell>
          <cell r="L104">
            <v>36852</v>
          </cell>
          <cell r="M104">
            <v>24932</v>
          </cell>
          <cell r="N104">
            <v>142399</v>
          </cell>
          <cell r="O104">
            <v>0</v>
          </cell>
          <cell r="P104">
            <v>0</v>
          </cell>
          <cell r="Q104">
            <v>0</v>
          </cell>
          <cell r="R104">
            <v>364863</v>
          </cell>
          <cell r="S104">
            <v>531105</v>
          </cell>
          <cell r="T104">
            <v>0</v>
          </cell>
          <cell r="U104">
            <v>232000</v>
          </cell>
          <cell r="V104">
            <v>0</v>
          </cell>
          <cell r="W104">
            <v>0</v>
          </cell>
          <cell r="X104">
            <v>0</v>
          </cell>
          <cell r="Y104">
            <v>0</v>
          </cell>
          <cell r="Z104">
            <v>0</v>
          </cell>
          <cell r="AA104">
            <v>0</v>
          </cell>
          <cell r="AB104">
            <v>13250</v>
          </cell>
          <cell r="AC104">
            <v>12981</v>
          </cell>
          <cell r="AD104">
            <v>8394</v>
          </cell>
          <cell r="AE104">
            <v>1007342</v>
          </cell>
          <cell r="AG104">
            <v>0</v>
          </cell>
          <cell r="AI104">
            <v>0</v>
          </cell>
          <cell r="AJ104">
            <v>0</v>
          </cell>
          <cell r="AK104">
            <v>0</v>
          </cell>
          <cell r="AM104">
            <v>28399</v>
          </cell>
          <cell r="AO104">
            <v>253759</v>
          </cell>
          <cell r="AP104">
            <v>0</v>
          </cell>
          <cell r="AQ104">
            <v>61759</v>
          </cell>
          <cell r="AR104">
            <v>1475</v>
          </cell>
          <cell r="AS104">
            <v>571742</v>
          </cell>
          <cell r="AT104">
            <v>16210.7</v>
          </cell>
          <cell r="AU104">
            <v>47469</v>
          </cell>
          <cell r="AV104">
            <v>549850</v>
          </cell>
          <cell r="AW104">
            <v>142983</v>
          </cell>
          <cell r="AX104">
            <v>8386</v>
          </cell>
          <cell r="AY104">
            <v>161652.75</v>
          </cell>
          <cell r="AZ104">
            <v>27097</v>
          </cell>
          <cell r="BB104">
            <v>0</v>
          </cell>
          <cell r="BC104">
            <v>0</v>
          </cell>
          <cell r="BD104">
            <v>0</v>
          </cell>
          <cell r="BE104">
            <v>4012</v>
          </cell>
        </row>
        <row r="105">
          <cell r="A105">
            <v>103</v>
          </cell>
          <cell r="B105" t="str">
            <v>BUENA VISTA</v>
          </cell>
          <cell r="C105">
            <v>3225443</v>
          </cell>
          <cell r="D105">
            <v>1099634.3513014961</v>
          </cell>
          <cell r="E105">
            <v>67714</v>
          </cell>
          <cell r="F105">
            <v>246990</v>
          </cell>
          <cell r="G105">
            <v>33394</v>
          </cell>
          <cell r="H105">
            <v>394428</v>
          </cell>
          <cell r="I105">
            <v>142397</v>
          </cell>
          <cell r="J105">
            <v>505951</v>
          </cell>
          <cell r="K105">
            <v>217376</v>
          </cell>
          <cell r="L105">
            <v>15122</v>
          </cell>
          <cell r="M105">
            <v>2327</v>
          </cell>
          <cell r="N105">
            <v>46392</v>
          </cell>
          <cell r="O105">
            <v>0</v>
          </cell>
          <cell r="P105">
            <v>0</v>
          </cell>
          <cell r="Q105">
            <v>0</v>
          </cell>
          <cell r="R105">
            <v>46156</v>
          </cell>
          <cell r="S105">
            <v>171020</v>
          </cell>
          <cell r="T105">
            <v>0</v>
          </cell>
          <cell r="U105">
            <v>180000</v>
          </cell>
          <cell r="V105">
            <v>0</v>
          </cell>
          <cell r="W105">
            <v>0</v>
          </cell>
          <cell r="X105">
            <v>0</v>
          </cell>
          <cell r="Y105">
            <v>0</v>
          </cell>
          <cell r="Z105">
            <v>0</v>
          </cell>
          <cell r="AA105">
            <v>0</v>
          </cell>
          <cell r="AB105">
            <v>2999</v>
          </cell>
          <cell r="AC105">
            <v>15953</v>
          </cell>
          <cell r="AD105">
            <v>0</v>
          </cell>
          <cell r="AE105">
            <v>0</v>
          </cell>
          <cell r="AG105">
            <v>0</v>
          </cell>
          <cell r="AI105">
            <v>0</v>
          </cell>
          <cell r="AJ105">
            <v>0</v>
          </cell>
          <cell r="AK105">
            <v>0</v>
          </cell>
          <cell r="AM105">
            <v>0</v>
          </cell>
          <cell r="AO105">
            <v>81712</v>
          </cell>
          <cell r="AP105">
            <v>0</v>
          </cell>
          <cell r="AQ105">
            <v>25938</v>
          </cell>
          <cell r="AR105">
            <v>421</v>
          </cell>
          <cell r="AS105">
            <v>193750</v>
          </cell>
          <cell r="AT105">
            <v>6383.74</v>
          </cell>
          <cell r="AU105">
            <v>17468</v>
          </cell>
          <cell r="AV105">
            <v>235025</v>
          </cell>
          <cell r="AW105">
            <v>49233</v>
          </cell>
          <cell r="AX105">
            <v>8386</v>
          </cell>
          <cell r="AY105">
            <v>154053.9</v>
          </cell>
          <cell r="AZ105">
            <v>16108</v>
          </cell>
          <cell r="BB105">
            <v>0</v>
          </cell>
          <cell r="BC105">
            <v>0</v>
          </cell>
          <cell r="BD105">
            <v>0</v>
          </cell>
          <cell r="BE105">
            <v>4326</v>
          </cell>
        </row>
        <row r="106">
          <cell r="A106">
            <v>104</v>
          </cell>
          <cell r="B106" t="str">
            <v>CHARLOTTESVILLE</v>
          </cell>
          <cell r="C106">
            <v>6290734</v>
          </cell>
          <cell r="D106">
            <v>5715959.6386396959</v>
          </cell>
          <cell r="E106">
            <v>140304</v>
          </cell>
          <cell r="F106">
            <v>100525</v>
          </cell>
          <cell r="G106">
            <v>69192</v>
          </cell>
          <cell r="H106">
            <v>732393</v>
          </cell>
          <cell r="I106">
            <v>302879</v>
          </cell>
          <cell r="J106">
            <v>924303</v>
          </cell>
          <cell r="K106">
            <v>396876</v>
          </cell>
          <cell r="L106">
            <v>27416</v>
          </cell>
          <cell r="M106">
            <v>212058</v>
          </cell>
          <cell r="N106">
            <v>129152</v>
          </cell>
          <cell r="O106">
            <v>0</v>
          </cell>
          <cell r="P106">
            <v>0</v>
          </cell>
          <cell r="Q106">
            <v>0</v>
          </cell>
          <cell r="R106">
            <v>496591</v>
          </cell>
          <cell r="S106">
            <v>311594</v>
          </cell>
          <cell r="T106">
            <v>0</v>
          </cell>
          <cell r="U106">
            <v>310000</v>
          </cell>
          <cell r="V106">
            <v>0</v>
          </cell>
          <cell r="W106">
            <v>0</v>
          </cell>
          <cell r="X106">
            <v>0</v>
          </cell>
          <cell r="Y106">
            <v>0</v>
          </cell>
          <cell r="Z106">
            <v>0</v>
          </cell>
          <cell r="AA106">
            <v>0</v>
          </cell>
          <cell r="AB106">
            <v>21193</v>
          </cell>
          <cell r="AC106">
            <v>7659</v>
          </cell>
          <cell r="AD106">
            <v>0</v>
          </cell>
          <cell r="AE106">
            <v>1649029</v>
          </cell>
          <cell r="AG106">
            <v>0</v>
          </cell>
          <cell r="AI106">
            <v>0</v>
          </cell>
          <cell r="AJ106">
            <v>0</v>
          </cell>
          <cell r="AK106">
            <v>0</v>
          </cell>
          <cell r="AM106">
            <v>85951</v>
          </cell>
          <cell r="AO106">
            <v>148878</v>
          </cell>
          <cell r="AP106">
            <v>0</v>
          </cell>
          <cell r="AQ106">
            <v>67529</v>
          </cell>
          <cell r="AR106">
            <v>3371</v>
          </cell>
          <cell r="AS106">
            <v>464404</v>
          </cell>
          <cell r="AT106">
            <v>11732.82</v>
          </cell>
          <cell r="AU106">
            <v>27930</v>
          </cell>
          <cell r="AV106">
            <v>486969</v>
          </cell>
          <cell r="AW106">
            <v>0</v>
          </cell>
          <cell r="AX106">
            <v>16772</v>
          </cell>
          <cell r="AY106">
            <v>497002.80000000005</v>
          </cell>
          <cell r="AZ106">
            <v>163351</v>
          </cell>
          <cell r="BB106">
            <v>0</v>
          </cell>
          <cell r="BC106">
            <v>0</v>
          </cell>
          <cell r="BD106">
            <v>0</v>
          </cell>
          <cell r="BE106">
            <v>4442</v>
          </cell>
        </row>
        <row r="107">
          <cell r="A107">
            <v>106</v>
          </cell>
          <cell r="B107" t="str">
            <v>COLONIAL HEIGHTS</v>
          </cell>
          <cell r="C107">
            <v>7869114</v>
          </cell>
          <cell r="D107">
            <v>3396129.786999227</v>
          </cell>
          <cell r="E107">
            <v>174866</v>
          </cell>
          <cell r="F107">
            <v>242440</v>
          </cell>
          <cell r="G107">
            <v>84610</v>
          </cell>
          <cell r="H107">
            <v>1329354</v>
          </cell>
          <cell r="I107">
            <v>315660</v>
          </cell>
          <cell r="J107">
            <v>1236608</v>
          </cell>
          <cell r="K107">
            <v>530440</v>
          </cell>
          <cell r="L107">
            <v>37424</v>
          </cell>
          <cell r="M107">
            <v>114903</v>
          </cell>
          <cell r="N107">
            <v>0</v>
          </cell>
          <cell r="O107">
            <v>0</v>
          </cell>
          <cell r="P107">
            <v>0</v>
          </cell>
          <cell r="Q107">
            <v>0</v>
          </cell>
          <cell r="R107">
            <v>362298</v>
          </cell>
          <cell r="S107">
            <v>347660</v>
          </cell>
          <cell r="T107">
            <v>0</v>
          </cell>
          <cell r="U107">
            <v>180000</v>
          </cell>
          <cell r="V107">
            <v>0</v>
          </cell>
          <cell r="W107">
            <v>0</v>
          </cell>
          <cell r="X107">
            <v>0</v>
          </cell>
          <cell r="Y107">
            <v>0</v>
          </cell>
          <cell r="Z107">
            <v>0</v>
          </cell>
          <cell r="AA107">
            <v>0</v>
          </cell>
          <cell r="AB107">
            <v>12828</v>
          </cell>
          <cell r="AC107">
            <v>42000</v>
          </cell>
          <cell r="AD107">
            <v>0</v>
          </cell>
          <cell r="AE107">
            <v>0</v>
          </cell>
          <cell r="AG107">
            <v>0</v>
          </cell>
          <cell r="AI107">
            <v>0</v>
          </cell>
          <cell r="AJ107">
            <v>0</v>
          </cell>
          <cell r="AK107">
            <v>0</v>
          </cell>
          <cell r="AM107">
            <v>0</v>
          </cell>
          <cell r="AO107">
            <v>166111</v>
          </cell>
          <cell r="AP107">
            <v>0</v>
          </cell>
          <cell r="AQ107">
            <v>51939</v>
          </cell>
          <cell r="AR107">
            <v>1264</v>
          </cell>
          <cell r="AS107">
            <v>384577</v>
          </cell>
          <cell r="AT107">
            <v>13592.26</v>
          </cell>
          <cell r="AU107">
            <v>39825</v>
          </cell>
          <cell r="AV107">
            <v>606931</v>
          </cell>
          <cell r="AW107">
            <v>0</v>
          </cell>
          <cell r="AX107">
            <v>8386</v>
          </cell>
          <cell r="AY107">
            <v>295799.7</v>
          </cell>
          <cell r="AZ107">
            <v>40889</v>
          </cell>
          <cell r="BB107">
            <v>0</v>
          </cell>
          <cell r="BC107">
            <v>0</v>
          </cell>
          <cell r="BD107">
            <v>0</v>
          </cell>
          <cell r="BE107">
            <v>3846</v>
          </cell>
        </row>
        <row r="108">
          <cell r="A108">
            <v>107</v>
          </cell>
          <cell r="B108" t="str">
            <v>COVINGTON</v>
          </cell>
          <cell r="C108">
            <v>3498951</v>
          </cell>
          <cell r="D108">
            <v>1025742.0341494946</v>
          </cell>
          <cell r="E108">
            <v>71453</v>
          </cell>
          <cell r="F108">
            <v>93746</v>
          </cell>
          <cell r="G108">
            <v>34573</v>
          </cell>
          <cell r="H108">
            <v>547850</v>
          </cell>
          <cell r="I108">
            <v>159568</v>
          </cell>
          <cell r="J108">
            <v>526575</v>
          </cell>
          <cell r="K108">
            <v>226055</v>
          </cell>
          <cell r="L108">
            <v>15957</v>
          </cell>
          <cell r="M108">
            <v>3560</v>
          </cell>
          <cell r="N108">
            <v>51756</v>
          </cell>
          <cell r="O108">
            <v>0</v>
          </cell>
          <cell r="P108">
            <v>0</v>
          </cell>
          <cell r="Q108">
            <v>0</v>
          </cell>
          <cell r="R108">
            <v>152430</v>
          </cell>
          <cell r="S108">
            <v>156690</v>
          </cell>
          <cell r="T108">
            <v>0</v>
          </cell>
          <cell r="U108">
            <v>128000</v>
          </cell>
          <cell r="V108">
            <v>0</v>
          </cell>
          <cell r="W108">
            <v>0</v>
          </cell>
          <cell r="X108">
            <v>0</v>
          </cell>
          <cell r="Y108">
            <v>0</v>
          </cell>
          <cell r="Z108">
            <v>0</v>
          </cell>
          <cell r="AA108">
            <v>0</v>
          </cell>
          <cell r="AB108">
            <v>4856</v>
          </cell>
          <cell r="AC108">
            <v>1944</v>
          </cell>
          <cell r="AD108">
            <v>0</v>
          </cell>
          <cell r="AE108">
            <v>0</v>
          </cell>
          <cell r="AG108">
            <v>0</v>
          </cell>
          <cell r="AI108">
            <v>0</v>
          </cell>
          <cell r="AJ108">
            <v>0</v>
          </cell>
          <cell r="AK108">
            <v>0</v>
          </cell>
          <cell r="AM108">
            <v>8656</v>
          </cell>
          <cell r="AO108">
            <v>74866</v>
          </cell>
          <cell r="AP108">
            <v>0</v>
          </cell>
          <cell r="AQ108">
            <v>45350</v>
          </cell>
          <cell r="AR108">
            <v>632</v>
          </cell>
          <cell r="AS108">
            <v>155605</v>
          </cell>
          <cell r="AT108">
            <v>7017.78</v>
          </cell>
          <cell r="AU108">
            <v>17873</v>
          </cell>
          <cell r="AV108">
            <v>248002</v>
          </cell>
          <cell r="AW108">
            <v>0</v>
          </cell>
          <cell r="AX108">
            <v>8386</v>
          </cell>
          <cell r="AY108">
            <v>132659.1</v>
          </cell>
          <cell r="AZ108">
            <v>2752</v>
          </cell>
          <cell r="BB108">
            <v>0</v>
          </cell>
          <cell r="BC108">
            <v>0</v>
          </cell>
          <cell r="BD108">
            <v>0</v>
          </cell>
          <cell r="BE108">
            <v>3507</v>
          </cell>
        </row>
        <row r="109">
          <cell r="A109">
            <v>108</v>
          </cell>
          <cell r="B109" t="str">
            <v>DANVILLE</v>
          </cell>
          <cell r="C109">
            <v>18959821</v>
          </cell>
          <cell r="D109">
            <v>7319228.4673719388</v>
          </cell>
          <cell r="E109">
            <v>429034</v>
          </cell>
          <cell r="F109">
            <v>714590</v>
          </cell>
          <cell r="G109">
            <v>211583</v>
          </cell>
          <cell r="H109">
            <v>2335393</v>
          </cell>
          <cell r="I109">
            <v>1892267</v>
          </cell>
          <cell r="J109">
            <v>3081921</v>
          </cell>
          <cell r="K109">
            <v>1321393</v>
          </cell>
          <cell r="L109">
            <v>91819</v>
          </cell>
          <cell r="M109">
            <v>273186</v>
          </cell>
          <cell r="N109">
            <v>103742</v>
          </cell>
          <cell r="O109">
            <v>209535</v>
          </cell>
          <cell r="P109">
            <v>0</v>
          </cell>
          <cell r="Q109">
            <v>0</v>
          </cell>
          <cell r="R109">
            <v>1008142</v>
          </cell>
          <cell r="S109">
            <v>2055753</v>
          </cell>
          <cell r="T109">
            <v>0</v>
          </cell>
          <cell r="U109">
            <v>336000</v>
          </cell>
          <cell r="V109">
            <v>0</v>
          </cell>
          <cell r="W109">
            <v>0</v>
          </cell>
          <cell r="X109">
            <v>0</v>
          </cell>
          <cell r="Y109">
            <v>103649</v>
          </cell>
          <cell r="Z109">
            <v>0</v>
          </cell>
          <cell r="AA109">
            <v>0</v>
          </cell>
          <cell r="AB109">
            <v>41348</v>
          </cell>
          <cell r="AC109">
            <v>59114</v>
          </cell>
          <cell r="AD109">
            <v>0</v>
          </cell>
          <cell r="AE109">
            <v>847632</v>
          </cell>
          <cell r="AG109">
            <v>0</v>
          </cell>
          <cell r="AI109">
            <v>0</v>
          </cell>
          <cell r="AJ109">
            <v>0</v>
          </cell>
          <cell r="AK109">
            <v>0</v>
          </cell>
          <cell r="AM109">
            <v>28599</v>
          </cell>
          <cell r="AO109">
            <v>982229</v>
          </cell>
          <cell r="AP109">
            <v>0</v>
          </cell>
          <cell r="AQ109">
            <v>246551</v>
          </cell>
          <cell r="AR109">
            <v>5266</v>
          </cell>
          <cell r="AS109">
            <v>2446485</v>
          </cell>
          <cell r="AT109">
            <v>67678.38</v>
          </cell>
          <cell r="AU109">
            <v>151078</v>
          </cell>
          <cell r="AV109">
            <v>1489103</v>
          </cell>
          <cell r="AW109">
            <v>0</v>
          </cell>
          <cell r="AX109">
            <v>25159</v>
          </cell>
          <cell r="AY109">
            <v>110819.625</v>
          </cell>
          <cell r="AZ109">
            <v>42046</v>
          </cell>
          <cell r="BB109">
            <v>0</v>
          </cell>
          <cell r="BC109">
            <v>0</v>
          </cell>
          <cell r="BD109">
            <v>0</v>
          </cell>
          <cell r="BE109">
            <v>10881</v>
          </cell>
        </row>
        <row r="110">
          <cell r="A110">
            <v>109</v>
          </cell>
          <cell r="B110" t="str">
            <v>FALLS CHURCH</v>
          </cell>
          <cell r="C110">
            <v>3136394</v>
          </cell>
          <cell r="D110">
            <v>3120005.8650101693</v>
          </cell>
          <cell r="E110">
            <v>55322</v>
          </cell>
          <cell r="F110">
            <v>38608</v>
          </cell>
          <cell r="G110">
            <v>29857</v>
          </cell>
          <cell r="H110">
            <v>443217</v>
          </cell>
          <cell r="I110">
            <v>12869</v>
          </cell>
          <cell r="J110">
            <v>394829</v>
          </cell>
          <cell r="K110">
            <v>169359</v>
          </cell>
          <cell r="L110">
            <v>11840</v>
          </cell>
          <cell r="M110">
            <v>45397</v>
          </cell>
          <cell r="N110">
            <v>18966</v>
          </cell>
          <cell r="O110">
            <v>0</v>
          </cell>
          <cell r="P110">
            <v>0</v>
          </cell>
          <cell r="Q110">
            <v>0</v>
          </cell>
          <cell r="R110">
            <v>28467</v>
          </cell>
          <cell r="S110">
            <v>1236</v>
          </cell>
          <cell r="T110">
            <v>0</v>
          </cell>
          <cell r="U110">
            <v>154000</v>
          </cell>
          <cell r="V110">
            <v>0</v>
          </cell>
          <cell r="W110">
            <v>0</v>
          </cell>
          <cell r="X110">
            <v>0</v>
          </cell>
          <cell r="Y110">
            <v>0</v>
          </cell>
          <cell r="Z110">
            <v>0</v>
          </cell>
          <cell r="AA110">
            <v>0</v>
          </cell>
          <cell r="AB110">
            <v>3031</v>
          </cell>
          <cell r="AC110">
            <v>2242</v>
          </cell>
          <cell r="AD110">
            <v>0</v>
          </cell>
          <cell r="AE110">
            <v>0</v>
          </cell>
          <cell r="AG110">
            <v>0</v>
          </cell>
          <cell r="AI110">
            <v>0</v>
          </cell>
          <cell r="AJ110">
            <v>0</v>
          </cell>
          <cell r="AK110">
            <v>0</v>
          </cell>
          <cell r="AM110">
            <v>0</v>
          </cell>
          <cell r="AO110">
            <v>590</v>
          </cell>
          <cell r="AP110">
            <v>0</v>
          </cell>
          <cell r="AQ110">
            <v>7028</v>
          </cell>
          <cell r="AR110">
            <v>1053</v>
          </cell>
          <cell r="AS110">
            <v>0</v>
          </cell>
          <cell r="AT110">
            <v>1978.46</v>
          </cell>
          <cell r="AU110">
            <v>1577</v>
          </cell>
          <cell r="AV110">
            <v>200000</v>
          </cell>
          <cell r="AW110">
            <v>0</v>
          </cell>
          <cell r="AX110">
            <v>0</v>
          </cell>
          <cell r="AY110">
            <v>92400</v>
          </cell>
          <cell r="AZ110">
            <v>6445</v>
          </cell>
          <cell r="BB110">
            <v>0</v>
          </cell>
          <cell r="BC110">
            <v>0</v>
          </cell>
          <cell r="BD110">
            <v>0</v>
          </cell>
          <cell r="BE110">
            <v>3231</v>
          </cell>
        </row>
        <row r="111">
          <cell r="A111">
            <v>110</v>
          </cell>
          <cell r="B111" t="str">
            <v>FREDERICKSBURG</v>
          </cell>
          <cell r="C111">
            <v>7847872</v>
          </cell>
          <cell r="D111">
            <v>4436455.8311129324</v>
          </cell>
          <cell r="E111">
            <v>159852</v>
          </cell>
          <cell r="F111">
            <v>75858</v>
          </cell>
          <cell r="G111">
            <v>80320</v>
          </cell>
          <cell r="H111">
            <v>983177</v>
          </cell>
          <cell r="I111">
            <v>422424</v>
          </cell>
          <cell r="J111">
            <v>1079858</v>
          </cell>
          <cell r="K111">
            <v>464071</v>
          </cell>
          <cell r="L111">
            <v>32723</v>
          </cell>
          <cell r="M111">
            <v>325443</v>
          </cell>
          <cell r="N111">
            <v>60761</v>
          </cell>
          <cell r="O111">
            <v>0</v>
          </cell>
          <cell r="P111">
            <v>0</v>
          </cell>
          <cell r="Q111">
            <v>0</v>
          </cell>
          <cell r="R111">
            <v>382723</v>
          </cell>
          <cell r="S111">
            <v>391952</v>
          </cell>
          <cell r="T111">
            <v>0</v>
          </cell>
          <cell r="U111">
            <v>154000</v>
          </cell>
          <cell r="V111">
            <v>0</v>
          </cell>
          <cell r="W111">
            <v>0</v>
          </cell>
          <cell r="X111">
            <v>0</v>
          </cell>
          <cell r="Y111">
            <v>0</v>
          </cell>
          <cell r="Z111">
            <v>0</v>
          </cell>
          <cell r="AA111">
            <v>0</v>
          </cell>
          <cell r="AB111">
            <v>23780</v>
          </cell>
          <cell r="AC111">
            <v>21196</v>
          </cell>
          <cell r="AD111">
            <v>0</v>
          </cell>
          <cell r="AE111">
            <v>0</v>
          </cell>
          <cell r="AG111">
            <v>0</v>
          </cell>
          <cell r="AI111">
            <v>0</v>
          </cell>
          <cell r="AJ111">
            <v>0</v>
          </cell>
          <cell r="AK111">
            <v>0</v>
          </cell>
          <cell r="AM111">
            <v>35532</v>
          </cell>
          <cell r="AO111">
            <v>187272</v>
          </cell>
          <cell r="AP111">
            <v>0</v>
          </cell>
          <cell r="AQ111">
            <v>96973</v>
          </cell>
          <cell r="AR111">
            <v>4845</v>
          </cell>
          <cell r="AS111">
            <v>558039</v>
          </cell>
          <cell r="AT111">
            <v>25652.880000000001</v>
          </cell>
          <cell r="AU111">
            <v>38231</v>
          </cell>
          <cell r="AV111">
            <v>554818</v>
          </cell>
          <cell r="AW111">
            <v>0</v>
          </cell>
          <cell r="AX111">
            <v>16772</v>
          </cell>
          <cell r="AY111">
            <v>143262</v>
          </cell>
          <cell r="AZ111">
            <v>8521</v>
          </cell>
          <cell r="BB111">
            <v>0</v>
          </cell>
          <cell r="BC111">
            <v>0</v>
          </cell>
          <cell r="BD111">
            <v>0</v>
          </cell>
          <cell r="BE111">
            <v>7506</v>
          </cell>
        </row>
        <row r="112">
          <cell r="A112">
            <v>111</v>
          </cell>
          <cell r="B112" t="str">
            <v>GALAX</v>
          </cell>
          <cell r="C112">
            <v>4706071</v>
          </cell>
          <cell r="D112">
            <v>1312560.8967789742</v>
          </cell>
          <cell r="E112">
            <v>99734</v>
          </cell>
          <cell r="F112">
            <v>173539</v>
          </cell>
          <cell r="G112">
            <v>48257</v>
          </cell>
          <cell r="H112">
            <v>402759</v>
          </cell>
          <cell r="I112">
            <v>224580</v>
          </cell>
          <cell r="J112">
            <v>660747</v>
          </cell>
          <cell r="K112">
            <v>283973</v>
          </cell>
          <cell r="L112">
            <v>20416</v>
          </cell>
          <cell r="M112">
            <v>186124</v>
          </cell>
          <cell r="N112">
            <v>316585</v>
          </cell>
          <cell r="O112">
            <v>0</v>
          </cell>
          <cell r="P112">
            <v>0</v>
          </cell>
          <cell r="Q112">
            <v>0</v>
          </cell>
          <cell r="R112">
            <v>274232</v>
          </cell>
          <cell r="S112">
            <v>357365</v>
          </cell>
          <cell r="T112">
            <v>0</v>
          </cell>
          <cell r="U112">
            <v>128000</v>
          </cell>
          <cell r="V112">
            <v>0</v>
          </cell>
          <cell r="W112">
            <v>0</v>
          </cell>
          <cell r="X112">
            <v>0</v>
          </cell>
          <cell r="Y112">
            <v>0</v>
          </cell>
          <cell r="Z112">
            <v>0</v>
          </cell>
          <cell r="AA112">
            <v>0</v>
          </cell>
          <cell r="AB112">
            <v>8282</v>
          </cell>
          <cell r="AC112">
            <v>8621</v>
          </cell>
          <cell r="AD112">
            <v>0</v>
          </cell>
          <cell r="AE112">
            <v>0</v>
          </cell>
          <cell r="AG112">
            <v>0</v>
          </cell>
          <cell r="AI112">
            <v>0</v>
          </cell>
          <cell r="AJ112">
            <v>0</v>
          </cell>
          <cell r="AK112">
            <v>0</v>
          </cell>
          <cell r="AM112">
            <v>26810</v>
          </cell>
          <cell r="AO112">
            <v>170747</v>
          </cell>
          <cell r="AP112">
            <v>0</v>
          </cell>
          <cell r="AQ112">
            <v>33390</v>
          </cell>
          <cell r="AR112">
            <v>1053</v>
          </cell>
          <cell r="AS112">
            <v>338942</v>
          </cell>
          <cell r="AT112">
            <v>2614.04</v>
          </cell>
          <cell r="AU112">
            <v>31016</v>
          </cell>
          <cell r="AV112">
            <v>346158</v>
          </cell>
          <cell r="AW112">
            <v>0</v>
          </cell>
          <cell r="AX112">
            <v>8386</v>
          </cell>
          <cell r="AY112">
            <v>63604.800000000003</v>
          </cell>
          <cell r="AZ112">
            <v>24890</v>
          </cell>
          <cell r="BB112">
            <v>0</v>
          </cell>
          <cell r="BC112">
            <v>0</v>
          </cell>
          <cell r="BD112">
            <v>0</v>
          </cell>
          <cell r="BE112">
            <v>3664</v>
          </cell>
        </row>
        <row r="113">
          <cell r="A113">
            <v>112</v>
          </cell>
          <cell r="B113" t="str">
            <v>HAMPTON</v>
          </cell>
          <cell r="C113">
            <v>67338681</v>
          </cell>
          <cell r="D113">
            <v>23140934.743878789</v>
          </cell>
          <cell r="E113">
            <v>1484188</v>
          </cell>
          <cell r="F113">
            <v>1146251</v>
          </cell>
          <cell r="G113">
            <v>718133</v>
          </cell>
          <cell r="H113">
            <v>7374675</v>
          </cell>
          <cell r="I113">
            <v>3052066</v>
          </cell>
          <cell r="J113">
            <v>9584315</v>
          </cell>
          <cell r="K113">
            <v>4115455</v>
          </cell>
          <cell r="L113">
            <v>290015</v>
          </cell>
          <cell r="M113">
            <v>329633</v>
          </cell>
          <cell r="N113">
            <v>1150133</v>
          </cell>
          <cell r="O113">
            <v>0</v>
          </cell>
          <cell r="P113">
            <v>0</v>
          </cell>
          <cell r="Q113">
            <v>513335</v>
          </cell>
          <cell r="R113">
            <v>2915144</v>
          </cell>
          <cell r="S113">
            <v>3605022</v>
          </cell>
          <cell r="T113">
            <v>0</v>
          </cell>
          <cell r="U113">
            <v>856000</v>
          </cell>
          <cell r="V113">
            <v>0</v>
          </cell>
          <cell r="W113">
            <v>0</v>
          </cell>
          <cell r="X113">
            <v>0</v>
          </cell>
          <cell r="Y113">
            <v>50975</v>
          </cell>
          <cell r="Z113">
            <v>0</v>
          </cell>
          <cell r="AA113">
            <v>0</v>
          </cell>
          <cell r="AB113">
            <v>116004</v>
          </cell>
          <cell r="AC113">
            <v>110526</v>
          </cell>
          <cell r="AD113">
            <v>0</v>
          </cell>
          <cell r="AE113">
            <v>0</v>
          </cell>
          <cell r="AG113">
            <v>0</v>
          </cell>
          <cell r="AI113">
            <v>0</v>
          </cell>
          <cell r="AJ113">
            <v>0</v>
          </cell>
          <cell r="AK113">
            <v>0</v>
          </cell>
          <cell r="AM113">
            <v>180181</v>
          </cell>
          <cell r="AO113">
            <v>1722461</v>
          </cell>
          <cell r="AP113">
            <v>0</v>
          </cell>
          <cell r="AQ113">
            <v>435997</v>
          </cell>
          <cell r="AR113">
            <v>23173</v>
          </cell>
          <cell r="AS113">
            <v>4338243</v>
          </cell>
          <cell r="AT113">
            <v>175429.76000000001</v>
          </cell>
          <cell r="AU113">
            <v>387874</v>
          </cell>
          <cell r="AV113">
            <v>5151365</v>
          </cell>
          <cell r="AW113">
            <v>0</v>
          </cell>
          <cell r="AX113">
            <v>33545</v>
          </cell>
          <cell r="AY113">
            <v>2429733.6</v>
          </cell>
          <cell r="AZ113">
            <v>216853</v>
          </cell>
          <cell r="BB113">
            <v>0</v>
          </cell>
          <cell r="BC113">
            <v>0</v>
          </cell>
          <cell r="BD113">
            <v>0</v>
          </cell>
          <cell r="BE113">
            <v>37500</v>
          </cell>
        </row>
        <row r="114">
          <cell r="A114">
            <v>113</v>
          </cell>
          <cell r="B114" t="str">
            <v>HARRISONBURG</v>
          </cell>
          <cell r="C114">
            <v>21481973</v>
          </cell>
          <cell r="D114">
            <v>6992546.6441736175</v>
          </cell>
          <cell r="E114">
            <v>444395</v>
          </cell>
          <cell r="F114">
            <v>396966</v>
          </cell>
          <cell r="G114">
            <v>215023</v>
          </cell>
          <cell r="H114">
            <v>1211572</v>
          </cell>
          <cell r="I114">
            <v>1335624</v>
          </cell>
          <cell r="J114">
            <v>2774625</v>
          </cell>
          <cell r="K114">
            <v>1190897</v>
          </cell>
          <cell r="L114">
            <v>82701</v>
          </cell>
          <cell r="M114">
            <v>1939958</v>
          </cell>
          <cell r="N114">
            <v>357869</v>
          </cell>
          <cell r="O114">
            <v>45397</v>
          </cell>
          <cell r="P114">
            <v>0</v>
          </cell>
          <cell r="Q114">
            <v>0</v>
          </cell>
          <cell r="R114">
            <v>1099805</v>
          </cell>
          <cell r="S114">
            <v>1724944</v>
          </cell>
          <cell r="T114">
            <v>0</v>
          </cell>
          <cell r="U114">
            <v>284000</v>
          </cell>
          <cell r="V114">
            <v>0</v>
          </cell>
          <cell r="W114">
            <v>0</v>
          </cell>
          <cell r="X114">
            <v>0</v>
          </cell>
          <cell r="Y114">
            <v>45397</v>
          </cell>
          <cell r="Z114">
            <v>0</v>
          </cell>
          <cell r="AA114">
            <v>0</v>
          </cell>
          <cell r="AB114">
            <v>39543</v>
          </cell>
          <cell r="AC114">
            <v>5334</v>
          </cell>
          <cell r="AD114">
            <v>13698</v>
          </cell>
          <cell r="AE114">
            <v>0</v>
          </cell>
          <cell r="AG114">
            <v>0</v>
          </cell>
          <cell r="AI114">
            <v>0</v>
          </cell>
          <cell r="AJ114">
            <v>0</v>
          </cell>
          <cell r="AK114">
            <v>0</v>
          </cell>
          <cell r="AM114">
            <v>4677</v>
          </cell>
          <cell r="AO114">
            <v>824170</v>
          </cell>
          <cell r="AP114">
            <v>0</v>
          </cell>
          <cell r="AQ114">
            <v>363020</v>
          </cell>
          <cell r="AR114">
            <v>5898</v>
          </cell>
          <cell r="AS114">
            <v>1686681</v>
          </cell>
          <cell r="AT114">
            <v>142844.68</v>
          </cell>
          <cell r="AU114">
            <v>139358</v>
          </cell>
          <cell r="AV114">
            <v>1542419</v>
          </cell>
          <cell r="AW114">
            <v>0</v>
          </cell>
          <cell r="AX114">
            <v>8386</v>
          </cell>
          <cell r="AY114">
            <v>1409486.4000000001</v>
          </cell>
          <cell r="AZ114">
            <v>15169</v>
          </cell>
          <cell r="BB114">
            <v>0</v>
          </cell>
          <cell r="BC114">
            <v>0</v>
          </cell>
          <cell r="BD114">
            <v>0</v>
          </cell>
          <cell r="BE114">
            <v>10989</v>
          </cell>
        </row>
        <row r="115">
          <cell r="A115">
            <v>114</v>
          </cell>
          <cell r="B115" t="str">
            <v>HOPEWELL</v>
          </cell>
          <cell r="C115">
            <v>14940407</v>
          </cell>
          <cell r="D115">
            <v>4640631.9706118843</v>
          </cell>
          <cell r="E115">
            <v>329545</v>
          </cell>
          <cell r="F115">
            <v>726734</v>
          </cell>
          <cell r="G115">
            <v>162519</v>
          </cell>
          <cell r="H115">
            <v>1934892</v>
          </cell>
          <cell r="I115">
            <v>1057904</v>
          </cell>
          <cell r="J115">
            <v>2318191</v>
          </cell>
          <cell r="K115">
            <v>996577</v>
          </cell>
          <cell r="L115">
            <v>70527</v>
          </cell>
          <cell r="M115">
            <v>162524</v>
          </cell>
          <cell r="N115">
            <v>207027</v>
          </cell>
          <cell r="O115">
            <v>0</v>
          </cell>
          <cell r="P115">
            <v>0</v>
          </cell>
          <cell r="Q115">
            <v>0</v>
          </cell>
          <cell r="R115">
            <v>678682</v>
          </cell>
          <cell r="S115">
            <v>1403075</v>
          </cell>
          <cell r="T115">
            <v>0</v>
          </cell>
          <cell r="U115">
            <v>180000</v>
          </cell>
          <cell r="V115">
            <v>0</v>
          </cell>
          <cell r="W115">
            <v>0</v>
          </cell>
          <cell r="X115">
            <v>0</v>
          </cell>
          <cell r="Y115">
            <v>0</v>
          </cell>
          <cell r="Z115">
            <v>0</v>
          </cell>
          <cell r="AA115">
            <v>0</v>
          </cell>
          <cell r="AB115">
            <v>28472</v>
          </cell>
          <cell r="AC115">
            <v>32061</v>
          </cell>
          <cell r="AD115">
            <v>0</v>
          </cell>
          <cell r="AE115">
            <v>0</v>
          </cell>
          <cell r="AG115">
            <v>0</v>
          </cell>
          <cell r="AI115">
            <v>0</v>
          </cell>
          <cell r="AJ115">
            <v>0</v>
          </cell>
          <cell r="AK115">
            <v>0</v>
          </cell>
          <cell r="AM115">
            <v>9749</v>
          </cell>
          <cell r="AO115">
            <v>670382</v>
          </cell>
          <cell r="AP115">
            <v>0</v>
          </cell>
          <cell r="AQ115">
            <v>231663</v>
          </cell>
          <cell r="AR115">
            <v>9690</v>
          </cell>
          <cell r="AS115">
            <v>1435390</v>
          </cell>
          <cell r="AT115">
            <v>28615.4</v>
          </cell>
          <cell r="AU115">
            <v>114151</v>
          </cell>
          <cell r="AV115">
            <v>1143794</v>
          </cell>
          <cell r="AW115">
            <v>0</v>
          </cell>
          <cell r="AX115">
            <v>0</v>
          </cell>
          <cell r="AY115">
            <v>374815.35000000003</v>
          </cell>
          <cell r="AZ115">
            <v>8391</v>
          </cell>
          <cell r="BB115">
            <v>0</v>
          </cell>
          <cell r="BC115">
            <v>0</v>
          </cell>
          <cell r="BD115">
            <v>0</v>
          </cell>
          <cell r="BE115">
            <v>9573</v>
          </cell>
        </row>
        <row r="116">
          <cell r="A116">
            <v>115</v>
          </cell>
          <cell r="B116" t="str">
            <v>LYNCHBURG</v>
          </cell>
          <cell r="C116">
            <v>23468079</v>
          </cell>
          <cell r="D116">
            <v>12314738.013779622</v>
          </cell>
          <cell r="E116">
            <v>524693</v>
          </cell>
          <cell r="F116">
            <v>512634</v>
          </cell>
          <cell r="G116">
            <v>258758</v>
          </cell>
          <cell r="H116">
            <v>3246680</v>
          </cell>
          <cell r="I116">
            <v>1459785</v>
          </cell>
          <cell r="J116">
            <v>3651905</v>
          </cell>
          <cell r="K116">
            <v>1567194</v>
          </cell>
          <cell r="L116">
            <v>112291</v>
          </cell>
          <cell r="M116">
            <v>192654</v>
          </cell>
          <cell r="N116">
            <v>184625</v>
          </cell>
          <cell r="O116">
            <v>0</v>
          </cell>
          <cell r="P116">
            <v>0</v>
          </cell>
          <cell r="Q116">
            <v>438211</v>
          </cell>
          <cell r="R116">
            <v>1077513</v>
          </cell>
          <cell r="S116">
            <v>1790468</v>
          </cell>
          <cell r="T116">
            <v>0</v>
          </cell>
          <cell r="U116">
            <v>544000</v>
          </cell>
          <cell r="V116">
            <v>0</v>
          </cell>
          <cell r="W116">
            <v>0</v>
          </cell>
          <cell r="X116">
            <v>0</v>
          </cell>
          <cell r="Y116">
            <v>0</v>
          </cell>
          <cell r="Z116">
            <v>0</v>
          </cell>
          <cell r="AA116">
            <v>0</v>
          </cell>
          <cell r="AB116">
            <v>47790</v>
          </cell>
          <cell r="AC116">
            <v>143039</v>
          </cell>
          <cell r="AD116">
            <v>220468</v>
          </cell>
          <cell r="AE116">
            <v>855892</v>
          </cell>
          <cell r="AG116">
            <v>0</v>
          </cell>
          <cell r="AI116">
            <v>0</v>
          </cell>
          <cell r="AJ116">
            <v>0</v>
          </cell>
          <cell r="AK116">
            <v>0</v>
          </cell>
          <cell r="AM116">
            <v>215304</v>
          </cell>
          <cell r="AO116">
            <v>855477</v>
          </cell>
          <cell r="AP116">
            <v>0</v>
          </cell>
          <cell r="AQ116">
            <v>220601</v>
          </cell>
          <cell r="AR116">
            <v>9269</v>
          </cell>
          <cell r="AS116">
            <v>1674364</v>
          </cell>
          <cell r="AT116">
            <v>67797.179999999993</v>
          </cell>
          <cell r="AU116">
            <v>152189</v>
          </cell>
          <cell r="AV116">
            <v>1821120</v>
          </cell>
          <cell r="AW116">
            <v>335064</v>
          </cell>
          <cell r="AX116">
            <v>25159</v>
          </cell>
          <cell r="AY116">
            <v>1026278.4</v>
          </cell>
          <cell r="AZ116">
            <v>50804</v>
          </cell>
          <cell r="BB116">
            <v>0</v>
          </cell>
          <cell r="BC116">
            <v>0</v>
          </cell>
          <cell r="BD116">
            <v>0</v>
          </cell>
          <cell r="BE116">
            <v>25785</v>
          </cell>
        </row>
        <row r="117">
          <cell r="A117">
            <v>116</v>
          </cell>
          <cell r="B117" t="str">
            <v>MARTINSVILLE</v>
          </cell>
          <cell r="C117">
            <v>6525659</v>
          </cell>
          <cell r="D117">
            <v>2532756.3971179463</v>
          </cell>
          <cell r="E117">
            <v>146785</v>
          </cell>
          <cell r="F117">
            <v>222630</v>
          </cell>
          <cell r="G117">
            <v>71023</v>
          </cell>
          <cell r="H117">
            <v>804472</v>
          </cell>
          <cell r="I117">
            <v>509454</v>
          </cell>
          <cell r="J117">
            <v>1033931</v>
          </cell>
          <cell r="K117">
            <v>443894</v>
          </cell>
          <cell r="L117">
            <v>31414</v>
          </cell>
          <cell r="M117">
            <v>123374</v>
          </cell>
          <cell r="N117">
            <v>103498</v>
          </cell>
          <cell r="O117">
            <v>0</v>
          </cell>
          <cell r="P117">
            <v>0</v>
          </cell>
          <cell r="Q117">
            <v>0</v>
          </cell>
          <cell r="R117">
            <v>326289</v>
          </cell>
          <cell r="S117">
            <v>767483</v>
          </cell>
          <cell r="T117">
            <v>0</v>
          </cell>
          <cell r="U117">
            <v>154000</v>
          </cell>
          <cell r="V117">
            <v>0</v>
          </cell>
          <cell r="W117">
            <v>0</v>
          </cell>
          <cell r="X117">
            <v>0</v>
          </cell>
          <cell r="Y117">
            <v>0</v>
          </cell>
          <cell r="Z117">
            <v>0</v>
          </cell>
          <cell r="AA117">
            <v>0</v>
          </cell>
          <cell r="AB117">
            <v>14699</v>
          </cell>
          <cell r="AC117">
            <v>12630</v>
          </cell>
          <cell r="AD117">
            <v>0</v>
          </cell>
          <cell r="AE117">
            <v>0</v>
          </cell>
          <cell r="AG117">
            <v>0</v>
          </cell>
          <cell r="AI117">
            <v>0</v>
          </cell>
          <cell r="AJ117">
            <v>0</v>
          </cell>
          <cell r="AK117">
            <v>0</v>
          </cell>
          <cell r="AM117">
            <v>15533</v>
          </cell>
          <cell r="AO117">
            <v>366700</v>
          </cell>
          <cell r="AP117">
            <v>0</v>
          </cell>
          <cell r="AQ117">
            <v>77791</v>
          </cell>
          <cell r="AR117">
            <v>1685</v>
          </cell>
          <cell r="AS117">
            <v>594184</v>
          </cell>
          <cell r="AT117">
            <v>27747.72</v>
          </cell>
          <cell r="AU117">
            <v>58869</v>
          </cell>
          <cell r="AV117">
            <v>509467</v>
          </cell>
          <cell r="AW117">
            <v>0</v>
          </cell>
          <cell r="AX117">
            <v>16772</v>
          </cell>
          <cell r="AY117">
            <v>150665.55000000002</v>
          </cell>
          <cell r="AZ117">
            <v>5142</v>
          </cell>
          <cell r="BB117">
            <v>0</v>
          </cell>
          <cell r="BC117">
            <v>0</v>
          </cell>
          <cell r="BD117">
            <v>0</v>
          </cell>
          <cell r="BE117">
            <v>4113</v>
          </cell>
        </row>
        <row r="118">
          <cell r="A118">
            <v>117</v>
          </cell>
          <cell r="B118" t="str">
            <v>NEWPORT NEWS</v>
          </cell>
          <cell r="C118">
            <v>95383241</v>
          </cell>
          <cell r="D118">
            <v>32251079.634855818</v>
          </cell>
          <cell r="E118">
            <v>2076630</v>
          </cell>
          <cell r="F118">
            <v>1004790</v>
          </cell>
          <cell r="G118">
            <v>1004790</v>
          </cell>
          <cell r="H118">
            <v>11613050</v>
          </cell>
          <cell r="I118">
            <v>5468374</v>
          </cell>
          <cell r="J118">
            <v>13661275</v>
          </cell>
          <cell r="K118">
            <v>5854832</v>
          </cell>
          <cell r="L118">
            <v>405780</v>
          </cell>
          <cell r="M118">
            <v>1512681</v>
          </cell>
          <cell r="N118">
            <v>1875264</v>
          </cell>
          <cell r="O118">
            <v>251396</v>
          </cell>
          <cell r="P118">
            <v>0</v>
          </cell>
          <cell r="Q118">
            <v>0</v>
          </cell>
          <cell r="R118">
            <v>4831537</v>
          </cell>
          <cell r="S118">
            <v>6102232</v>
          </cell>
          <cell r="T118">
            <v>0</v>
          </cell>
          <cell r="U118">
            <v>1090000</v>
          </cell>
          <cell r="V118">
            <v>0</v>
          </cell>
          <cell r="W118">
            <v>0</v>
          </cell>
          <cell r="X118">
            <v>0</v>
          </cell>
          <cell r="Y118">
            <v>201117</v>
          </cell>
          <cell r="Z118">
            <v>48141</v>
          </cell>
          <cell r="AA118">
            <v>0</v>
          </cell>
          <cell r="AB118">
            <v>176626</v>
          </cell>
          <cell r="AC118">
            <v>137279</v>
          </cell>
          <cell r="AD118">
            <v>5743</v>
          </cell>
          <cell r="AE118">
            <v>1626545</v>
          </cell>
          <cell r="AG118">
            <v>0</v>
          </cell>
          <cell r="AI118">
            <v>0</v>
          </cell>
          <cell r="AJ118">
            <v>0</v>
          </cell>
          <cell r="AK118">
            <v>0</v>
          </cell>
          <cell r="AM118">
            <v>137136</v>
          </cell>
          <cell r="AO118">
            <v>2915616</v>
          </cell>
          <cell r="AP118">
            <v>0</v>
          </cell>
          <cell r="AQ118">
            <v>875366</v>
          </cell>
          <cell r="AR118">
            <v>31599</v>
          </cell>
          <cell r="AS118">
            <v>7164112</v>
          </cell>
          <cell r="AT118">
            <v>422080.78</v>
          </cell>
          <cell r="AU118">
            <v>593357</v>
          </cell>
          <cell r="AV118">
            <v>7207630</v>
          </cell>
          <cell r="AW118">
            <v>1184711</v>
          </cell>
          <cell r="AX118">
            <v>50318</v>
          </cell>
          <cell r="AY118">
            <v>3959750.5500000003</v>
          </cell>
          <cell r="AZ118">
            <v>202665</v>
          </cell>
          <cell r="BB118">
            <v>0</v>
          </cell>
          <cell r="BC118">
            <v>0</v>
          </cell>
          <cell r="BD118">
            <v>0</v>
          </cell>
          <cell r="BE118">
            <v>37500</v>
          </cell>
        </row>
        <row r="119">
          <cell r="A119">
            <v>118</v>
          </cell>
          <cell r="B119" t="str">
            <v>NORFOLK</v>
          </cell>
          <cell r="C119">
            <v>88664975</v>
          </cell>
          <cell r="D119">
            <v>35660821.164488308</v>
          </cell>
          <cell r="E119">
            <v>2040332</v>
          </cell>
          <cell r="F119">
            <v>1404899</v>
          </cell>
          <cell r="G119">
            <v>987227</v>
          </cell>
          <cell r="H119">
            <v>10935433</v>
          </cell>
          <cell r="I119">
            <v>5676553</v>
          </cell>
          <cell r="J119">
            <v>13479440</v>
          </cell>
          <cell r="K119">
            <v>5790464</v>
          </cell>
          <cell r="L119">
            <v>417673</v>
          </cell>
          <cell r="M119">
            <v>1180431</v>
          </cell>
          <cell r="N119">
            <v>451293</v>
          </cell>
          <cell r="O119">
            <v>345494</v>
          </cell>
          <cell r="P119">
            <v>0</v>
          </cell>
          <cell r="Q119">
            <v>1229205</v>
          </cell>
          <cell r="R119">
            <v>6309690</v>
          </cell>
          <cell r="S119">
            <v>6425291</v>
          </cell>
          <cell r="T119">
            <v>0</v>
          </cell>
          <cell r="U119">
            <v>1246000</v>
          </cell>
          <cell r="V119">
            <v>0</v>
          </cell>
          <cell r="W119">
            <v>0</v>
          </cell>
          <cell r="X119">
            <v>0</v>
          </cell>
          <cell r="Y119">
            <v>195020</v>
          </cell>
          <cell r="Z119">
            <v>0</v>
          </cell>
          <cell r="AA119">
            <v>0</v>
          </cell>
          <cell r="AB119">
            <v>179374</v>
          </cell>
          <cell r="AC119">
            <v>28270</v>
          </cell>
          <cell r="AD119">
            <v>203073</v>
          </cell>
          <cell r="AE119">
            <v>3312117</v>
          </cell>
          <cell r="AG119">
            <v>0</v>
          </cell>
          <cell r="AI119">
            <v>0</v>
          </cell>
          <cell r="AJ119">
            <v>0</v>
          </cell>
          <cell r="AK119">
            <v>0</v>
          </cell>
          <cell r="AM119">
            <v>27487</v>
          </cell>
          <cell r="AO119">
            <v>3069972</v>
          </cell>
          <cell r="AP119">
            <v>0</v>
          </cell>
          <cell r="AQ119">
            <v>1031426</v>
          </cell>
          <cell r="AR119">
            <v>28439</v>
          </cell>
          <cell r="AS119">
            <v>7883530</v>
          </cell>
          <cell r="AT119">
            <v>256668.72</v>
          </cell>
          <cell r="AU119">
            <v>572591</v>
          </cell>
          <cell r="AV119">
            <v>7081647</v>
          </cell>
          <cell r="AW119">
            <v>616567</v>
          </cell>
          <cell r="AX119">
            <v>67091</v>
          </cell>
          <cell r="AY119">
            <v>3385637.85</v>
          </cell>
          <cell r="AZ119">
            <v>201236</v>
          </cell>
          <cell r="BB119">
            <v>0</v>
          </cell>
          <cell r="BC119">
            <v>0</v>
          </cell>
          <cell r="BD119">
            <v>0</v>
          </cell>
          <cell r="BE119">
            <v>37500</v>
          </cell>
        </row>
        <row r="120">
          <cell r="A120">
            <v>119</v>
          </cell>
          <cell r="B120" t="str">
            <v>NORTON</v>
          </cell>
          <cell r="C120">
            <v>2877768</v>
          </cell>
          <cell r="D120">
            <v>765174.38945559459</v>
          </cell>
          <cell r="E120">
            <v>60918</v>
          </cell>
          <cell r="F120">
            <v>120736</v>
          </cell>
          <cell r="G120">
            <v>29475</v>
          </cell>
          <cell r="H120">
            <v>319694</v>
          </cell>
          <cell r="I120">
            <v>125270</v>
          </cell>
          <cell r="J120">
            <v>418323</v>
          </cell>
          <cell r="K120">
            <v>179686</v>
          </cell>
          <cell r="L120">
            <v>12470</v>
          </cell>
          <cell r="M120">
            <v>3662</v>
          </cell>
          <cell r="N120">
            <v>3973</v>
          </cell>
          <cell r="O120">
            <v>0</v>
          </cell>
          <cell r="P120">
            <v>0</v>
          </cell>
          <cell r="Q120">
            <v>0</v>
          </cell>
          <cell r="R120">
            <v>119903</v>
          </cell>
          <cell r="S120">
            <v>163669</v>
          </cell>
          <cell r="T120">
            <v>0</v>
          </cell>
          <cell r="U120">
            <v>102000</v>
          </cell>
          <cell r="V120">
            <v>0</v>
          </cell>
          <cell r="W120">
            <v>0</v>
          </cell>
          <cell r="X120">
            <v>0</v>
          </cell>
          <cell r="Y120">
            <v>0</v>
          </cell>
          <cell r="Z120">
            <v>0</v>
          </cell>
          <cell r="AA120">
            <v>0</v>
          </cell>
          <cell r="AB120">
            <v>5757</v>
          </cell>
          <cell r="AC120">
            <v>1098</v>
          </cell>
          <cell r="AD120">
            <v>0</v>
          </cell>
          <cell r="AE120">
            <v>0</v>
          </cell>
          <cell r="AG120">
            <v>0</v>
          </cell>
          <cell r="AI120">
            <v>0</v>
          </cell>
          <cell r="AJ120">
            <v>0</v>
          </cell>
          <cell r="AK120">
            <v>0</v>
          </cell>
          <cell r="AM120">
            <v>5336</v>
          </cell>
          <cell r="AO120">
            <v>78200</v>
          </cell>
          <cell r="AP120">
            <v>0</v>
          </cell>
          <cell r="AQ120">
            <v>38874</v>
          </cell>
          <cell r="AR120">
            <v>1053</v>
          </cell>
          <cell r="AS120">
            <v>175189</v>
          </cell>
          <cell r="AT120">
            <v>8072.02</v>
          </cell>
          <cell r="AU120">
            <v>15707</v>
          </cell>
          <cell r="AV120">
            <v>211435</v>
          </cell>
          <cell r="AW120">
            <v>0</v>
          </cell>
          <cell r="AX120">
            <v>8386</v>
          </cell>
          <cell r="AY120">
            <v>134757</v>
          </cell>
          <cell r="AZ120">
            <v>4546</v>
          </cell>
          <cell r="BB120">
            <v>0</v>
          </cell>
          <cell r="BC120">
            <v>0</v>
          </cell>
          <cell r="BD120">
            <v>0</v>
          </cell>
          <cell r="BE120">
            <v>3225</v>
          </cell>
        </row>
        <row r="121">
          <cell r="A121">
            <v>120</v>
          </cell>
          <cell r="B121" t="str">
            <v>PETERSBURG</v>
          </cell>
          <cell r="C121">
            <v>13972655</v>
          </cell>
          <cell r="D121">
            <v>4971202.8631339967</v>
          </cell>
          <cell r="E121">
            <v>304674</v>
          </cell>
          <cell r="F121">
            <v>532974</v>
          </cell>
          <cell r="G121">
            <v>147418</v>
          </cell>
          <cell r="H121">
            <v>1496863</v>
          </cell>
          <cell r="I121">
            <v>1488358</v>
          </cell>
          <cell r="J121">
            <v>2154576</v>
          </cell>
          <cell r="K121">
            <v>924200</v>
          </cell>
          <cell r="L121">
            <v>65204</v>
          </cell>
          <cell r="M121">
            <v>197414</v>
          </cell>
          <cell r="N121">
            <v>215018</v>
          </cell>
          <cell r="O121">
            <v>108469</v>
          </cell>
          <cell r="P121">
            <v>0</v>
          </cell>
          <cell r="Q121">
            <v>0</v>
          </cell>
          <cell r="R121">
            <v>1353077</v>
          </cell>
          <cell r="S121">
            <v>1864331</v>
          </cell>
          <cell r="T121">
            <v>0</v>
          </cell>
          <cell r="U121">
            <v>232000</v>
          </cell>
          <cell r="V121">
            <v>0</v>
          </cell>
          <cell r="W121">
            <v>0</v>
          </cell>
          <cell r="X121">
            <v>0</v>
          </cell>
          <cell r="Y121">
            <v>53089</v>
          </cell>
          <cell r="Z121">
            <v>0</v>
          </cell>
          <cell r="AA121">
            <v>0</v>
          </cell>
          <cell r="AB121">
            <v>23896</v>
          </cell>
          <cell r="AC121">
            <v>51350</v>
          </cell>
          <cell r="AD121">
            <v>0</v>
          </cell>
          <cell r="AE121">
            <v>0</v>
          </cell>
          <cell r="AG121">
            <v>0</v>
          </cell>
          <cell r="AI121">
            <v>0</v>
          </cell>
          <cell r="AJ121">
            <v>0</v>
          </cell>
          <cell r="AK121">
            <v>0</v>
          </cell>
          <cell r="AM121">
            <v>17955</v>
          </cell>
          <cell r="AO121">
            <v>890768</v>
          </cell>
          <cell r="AP121">
            <v>0</v>
          </cell>
          <cell r="AQ121">
            <v>217636</v>
          </cell>
          <cell r="AR121">
            <v>8005</v>
          </cell>
          <cell r="AS121">
            <v>1910249</v>
          </cell>
          <cell r="AT121">
            <v>48282.96</v>
          </cell>
          <cell r="AU121">
            <v>113866</v>
          </cell>
          <cell r="AV121">
            <v>1057471</v>
          </cell>
          <cell r="AW121">
            <v>166280</v>
          </cell>
          <cell r="AX121">
            <v>25159</v>
          </cell>
          <cell r="AY121">
            <v>321119.40000000002</v>
          </cell>
          <cell r="AZ121">
            <v>133843</v>
          </cell>
          <cell r="BB121">
            <v>0</v>
          </cell>
          <cell r="BC121">
            <v>0</v>
          </cell>
          <cell r="BD121">
            <v>0</v>
          </cell>
          <cell r="BE121">
            <v>21130</v>
          </cell>
        </row>
        <row r="122">
          <cell r="A122">
            <v>121</v>
          </cell>
          <cell r="B122" t="str">
            <v>PORTSMOUTH</v>
          </cell>
          <cell r="C122">
            <v>47663992</v>
          </cell>
          <cell r="D122">
            <v>16880505.399908558</v>
          </cell>
          <cell r="E122">
            <v>1072558</v>
          </cell>
          <cell r="F122">
            <v>1057887</v>
          </cell>
          <cell r="G122">
            <v>528944</v>
          </cell>
          <cell r="H122">
            <v>5548919</v>
          </cell>
          <cell r="I122">
            <v>2934141</v>
          </cell>
          <cell r="J122">
            <v>7105810</v>
          </cell>
          <cell r="K122">
            <v>3053902</v>
          </cell>
          <cell r="L122">
            <v>219562</v>
          </cell>
          <cell r="M122">
            <v>113590</v>
          </cell>
          <cell r="N122">
            <v>183688</v>
          </cell>
          <cell r="O122">
            <v>53201</v>
          </cell>
          <cell r="P122">
            <v>0</v>
          </cell>
          <cell r="Q122">
            <v>0</v>
          </cell>
          <cell r="R122">
            <v>2295039</v>
          </cell>
          <cell r="S122">
            <v>3360239</v>
          </cell>
          <cell r="T122">
            <v>0</v>
          </cell>
          <cell r="U122">
            <v>544000</v>
          </cell>
          <cell r="V122">
            <v>0</v>
          </cell>
          <cell r="W122">
            <v>0</v>
          </cell>
          <cell r="X122">
            <v>0</v>
          </cell>
          <cell r="Y122">
            <v>53201</v>
          </cell>
          <cell r="Z122">
            <v>120508</v>
          </cell>
          <cell r="AA122">
            <v>0</v>
          </cell>
          <cell r="AB122">
            <v>78227</v>
          </cell>
          <cell r="AC122">
            <v>162773</v>
          </cell>
          <cell r="AD122">
            <v>93257</v>
          </cell>
          <cell r="AE122">
            <v>0</v>
          </cell>
          <cell r="AG122">
            <v>0</v>
          </cell>
          <cell r="AI122">
            <v>0</v>
          </cell>
          <cell r="AJ122">
            <v>0</v>
          </cell>
          <cell r="AK122">
            <v>0</v>
          </cell>
          <cell r="AM122">
            <v>50884</v>
          </cell>
          <cell r="AO122">
            <v>1605505</v>
          </cell>
          <cell r="AP122">
            <v>0</v>
          </cell>
          <cell r="AQ122">
            <v>603133</v>
          </cell>
          <cell r="AR122">
            <v>14114</v>
          </cell>
          <cell r="AS122">
            <v>3940022</v>
          </cell>
          <cell r="AT122">
            <v>78141.8</v>
          </cell>
          <cell r="AU122">
            <v>293491</v>
          </cell>
          <cell r="AV122">
            <v>3722668</v>
          </cell>
          <cell r="AW122">
            <v>0</v>
          </cell>
          <cell r="AX122">
            <v>41932</v>
          </cell>
          <cell r="AY122">
            <v>2461686.15</v>
          </cell>
          <cell r="AZ122">
            <v>18381</v>
          </cell>
          <cell r="BB122">
            <v>0</v>
          </cell>
          <cell r="BC122">
            <v>0</v>
          </cell>
          <cell r="BD122">
            <v>0</v>
          </cell>
          <cell r="BE122">
            <v>18998</v>
          </cell>
        </row>
        <row r="123">
          <cell r="A123">
            <v>122</v>
          </cell>
          <cell r="B123" t="str">
            <v>RADFORD</v>
          </cell>
          <cell r="C123">
            <v>5755478</v>
          </cell>
          <cell r="D123">
            <v>1841474.3248143536</v>
          </cell>
          <cell r="E123">
            <v>128029</v>
          </cell>
          <cell r="F123">
            <v>165591</v>
          </cell>
          <cell r="G123">
            <v>63139</v>
          </cell>
          <cell r="H123">
            <v>752902</v>
          </cell>
          <cell r="I123">
            <v>195373</v>
          </cell>
          <cell r="J123">
            <v>862502</v>
          </cell>
          <cell r="K123">
            <v>370495</v>
          </cell>
          <cell r="L123">
            <v>26209</v>
          </cell>
          <cell r="M123">
            <v>18957</v>
          </cell>
          <cell r="N123">
            <v>0</v>
          </cell>
          <cell r="O123">
            <v>0</v>
          </cell>
          <cell r="P123">
            <v>0</v>
          </cell>
          <cell r="Q123">
            <v>0</v>
          </cell>
          <cell r="R123">
            <v>100272</v>
          </cell>
          <cell r="S123">
            <v>200156</v>
          </cell>
          <cell r="T123">
            <v>0</v>
          </cell>
          <cell r="U123">
            <v>154000</v>
          </cell>
          <cell r="V123">
            <v>0</v>
          </cell>
          <cell r="W123">
            <v>0</v>
          </cell>
          <cell r="X123">
            <v>0</v>
          </cell>
          <cell r="Y123">
            <v>0</v>
          </cell>
          <cell r="Z123">
            <v>0</v>
          </cell>
          <cell r="AA123">
            <v>0</v>
          </cell>
          <cell r="AB123">
            <v>7519</v>
          </cell>
          <cell r="AC123">
            <v>12804</v>
          </cell>
          <cell r="AD123">
            <v>0</v>
          </cell>
          <cell r="AE123">
            <v>0</v>
          </cell>
          <cell r="AG123">
            <v>0</v>
          </cell>
          <cell r="AI123">
            <v>0</v>
          </cell>
          <cell r="AJ123">
            <v>0</v>
          </cell>
          <cell r="AK123">
            <v>0</v>
          </cell>
          <cell r="AM123">
            <v>10392</v>
          </cell>
          <cell r="AO123">
            <v>95633</v>
          </cell>
          <cell r="AP123">
            <v>0</v>
          </cell>
          <cell r="AQ123">
            <v>29516</v>
          </cell>
          <cell r="AR123">
            <v>1475</v>
          </cell>
          <cell r="AS123">
            <v>298867</v>
          </cell>
          <cell r="AT123">
            <v>9182.36</v>
          </cell>
          <cell r="AU123">
            <v>29753</v>
          </cell>
          <cell r="AV123">
            <v>444366</v>
          </cell>
          <cell r="AW123">
            <v>0</v>
          </cell>
          <cell r="AX123">
            <v>8386</v>
          </cell>
          <cell r="AY123">
            <v>73804.100999999995</v>
          </cell>
          <cell r="AZ123">
            <v>3184</v>
          </cell>
          <cell r="BB123">
            <v>0</v>
          </cell>
          <cell r="BC123">
            <v>0</v>
          </cell>
          <cell r="BD123">
            <v>0</v>
          </cell>
          <cell r="BE123">
            <v>4075</v>
          </cell>
        </row>
        <row r="124">
          <cell r="A124">
            <v>123</v>
          </cell>
          <cell r="B124" t="str">
            <v>RICHMOND CITY</v>
          </cell>
          <cell r="C124">
            <v>63097548</v>
          </cell>
          <cell r="D124">
            <v>29471367.335677236</v>
          </cell>
          <cell r="E124">
            <v>1332844</v>
          </cell>
          <cell r="F124">
            <v>1178191</v>
          </cell>
          <cell r="G124">
            <v>644904</v>
          </cell>
          <cell r="H124">
            <v>11843916</v>
          </cell>
          <cell r="I124">
            <v>5357667</v>
          </cell>
          <cell r="J124">
            <v>10144841</v>
          </cell>
          <cell r="K124">
            <v>4353104</v>
          </cell>
          <cell r="L124">
            <v>310050</v>
          </cell>
          <cell r="M124">
            <v>2614884</v>
          </cell>
          <cell r="N124">
            <v>350879</v>
          </cell>
          <cell r="O124">
            <v>533650</v>
          </cell>
          <cell r="P124">
            <v>0</v>
          </cell>
          <cell r="Q124">
            <v>2338761</v>
          </cell>
          <cell r="R124">
            <v>3840904</v>
          </cell>
          <cell r="S124">
            <v>6766458</v>
          </cell>
          <cell r="T124">
            <v>0</v>
          </cell>
          <cell r="U124">
            <v>1246000</v>
          </cell>
          <cell r="V124">
            <v>0</v>
          </cell>
          <cell r="W124">
            <v>0</v>
          </cell>
          <cell r="X124">
            <v>0</v>
          </cell>
          <cell r="Y124">
            <v>298500</v>
          </cell>
          <cell r="Z124">
            <v>117689</v>
          </cell>
          <cell r="AA124">
            <v>0</v>
          </cell>
          <cell r="AB124">
            <v>143470</v>
          </cell>
          <cell r="AC124">
            <v>106733</v>
          </cell>
          <cell r="AD124">
            <v>174047</v>
          </cell>
          <cell r="AE124">
            <v>5388864</v>
          </cell>
          <cell r="AG124">
            <v>0</v>
          </cell>
          <cell r="AI124">
            <v>0</v>
          </cell>
          <cell r="AJ124">
            <v>0</v>
          </cell>
          <cell r="AK124">
            <v>0</v>
          </cell>
          <cell r="AM124">
            <v>553641</v>
          </cell>
          <cell r="AO124">
            <v>3232980</v>
          </cell>
          <cell r="AP124">
            <v>0</v>
          </cell>
          <cell r="AQ124">
            <v>1044294</v>
          </cell>
          <cell r="AR124">
            <v>29071</v>
          </cell>
          <cell r="AS124">
            <v>7116955</v>
          </cell>
          <cell r="AT124">
            <v>219446.7</v>
          </cell>
          <cell r="AU124">
            <v>497124</v>
          </cell>
          <cell r="AV124">
            <v>4626075</v>
          </cell>
          <cell r="AW124">
            <v>181888</v>
          </cell>
          <cell r="AX124">
            <v>50318</v>
          </cell>
          <cell r="AY124">
            <v>1001805</v>
          </cell>
          <cell r="AZ124">
            <v>486693</v>
          </cell>
          <cell r="BB124">
            <v>0</v>
          </cell>
          <cell r="BC124">
            <v>0</v>
          </cell>
          <cell r="BD124">
            <v>0</v>
          </cell>
          <cell r="BE124">
            <v>37500</v>
          </cell>
        </row>
        <row r="125">
          <cell r="A125">
            <v>124</v>
          </cell>
          <cell r="B125" t="str">
            <v>ROANOKE CITY</v>
          </cell>
          <cell r="C125">
            <v>42539008</v>
          </cell>
          <cell r="D125">
            <v>17299552.619546879</v>
          </cell>
          <cell r="E125">
            <v>962987</v>
          </cell>
          <cell r="F125">
            <v>627236</v>
          </cell>
          <cell r="G125">
            <v>465947</v>
          </cell>
          <cell r="H125">
            <v>5322549</v>
          </cell>
          <cell r="I125">
            <v>2983853</v>
          </cell>
          <cell r="J125">
            <v>6469496</v>
          </cell>
          <cell r="K125">
            <v>2777761</v>
          </cell>
          <cell r="L125">
            <v>197131</v>
          </cell>
          <cell r="M125">
            <v>1343612</v>
          </cell>
          <cell r="N125">
            <v>1282541</v>
          </cell>
          <cell r="O125">
            <v>0</v>
          </cell>
          <cell r="P125">
            <v>0</v>
          </cell>
          <cell r="Q125">
            <v>472432</v>
          </cell>
          <cell r="R125">
            <v>2370686</v>
          </cell>
          <cell r="S125">
            <v>4522119</v>
          </cell>
          <cell r="T125">
            <v>0</v>
          </cell>
          <cell r="U125">
            <v>726000</v>
          </cell>
          <cell r="V125">
            <v>0</v>
          </cell>
          <cell r="W125">
            <v>0</v>
          </cell>
          <cell r="X125">
            <v>0</v>
          </cell>
          <cell r="Y125">
            <v>47175</v>
          </cell>
          <cell r="Z125">
            <v>0</v>
          </cell>
          <cell r="AA125">
            <v>0</v>
          </cell>
          <cell r="AB125">
            <v>88305</v>
          </cell>
          <cell r="AC125">
            <v>73776</v>
          </cell>
          <cell r="AD125">
            <v>94437</v>
          </cell>
          <cell r="AE125">
            <v>1241059</v>
          </cell>
          <cell r="AG125">
            <v>0</v>
          </cell>
          <cell r="AI125">
            <v>0</v>
          </cell>
          <cell r="AJ125">
            <v>0</v>
          </cell>
          <cell r="AK125">
            <v>0</v>
          </cell>
          <cell r="AM125">
            <v>166805</v>
          </cell>
          <cell r="AO125">
            <v>2160646</v>
          </cell>
          <cell r="AP125">
            <v>0</v>
          </cell>
          <cell r="AQ125">
            <v>565847</v>
          </cell>
          <cell r="AR125">
            <v>14114</v>
          </cell>
          <cell r="AS125">
            <v>4615366</v>
          </cell>
          <cell r="AT125">
            <v>99716.54</v>
          </cell>
          <cell r="AU125">
            <v>339664</v>
          </cell>
          <cell r="AV125">
            <v>3342366</v>
          </cell>
          <cell r="AW125">
            <v>348011</v>
          </cell>
          <cell r="AX125">
            <v>0</v>
          </cell>
          <cell r="AY125">
            <v>3410121.75</v>
          </cell>
          <cell r="AZ125">
            <v>91152</v>
          </cell>
          <cell r="BB125">
            <v>0</v>
          </cell>
          <cell r="BC125">
            <v>0</v>
          </cell>
          <cell r="BD125">
            <v>0</v>
          </cell>
          <cell r="BE125">
            <v>31277</v>
          </cell>
        </row>
        <row r="126">
          <cell r="A126">
            <v>126</v>
          </cell>
          <cell r="B126" t="str">
            <v>STAUNTON</v>
          </cell>
          <cell r="C126">
            <v>7605048</v>
          </cell>
          <cell r="D126">
            <v>3700449.4615857601</v>
          </cell>
          <cell r="E126">
            <v>174966</v>
          </cell>
          <cell r="F126">
            <v>363054</v>
          </cell>
          <cell r="G126">
            <v>86286</v>
          </cell>
          <cell r="H126">
            <v>745644</v>
          </cell>
          <cell r="I126">
            <v>351658</v>
          </cell>
          <cell r="J126">
            <v>1167308</v>
          </cell>
          <cell r="K126">
            <v>501438</v>
          </cell>
          <cell r="L126">
            <v>35817</v>
          </cell>
          <cell r="M126">
            <v>49649</v>
          </cell>
          <cell r="N126">
            <v>59399</v>
          </cell>
          <cell r="O126">
            <v>0</v>
          </cell>
          <cell r="P126">
            <v>0</v>
          </cell>
          <cell r="Q126">
            <v>0</v>
          </cell>
          <cell r="R126">
            <v>371847</v>
          </cell>
          <cell r="S126">
            <v>348772</v>
          </cell>
          <cell r="T126">
            <v>0</v>
          </cell>
          <cell r="U126">
            <v>180000</v>
          </cell>
          <cell r="V126">
            <v>0</v>
          </cell>
          <cell r="W126">
            <v>0</v>
          </cell>
          <cell r="X126">
            <v>0</v>
          </cell>
          <cell r="Y126">
            <v>0</v>
          </cell>
          <cell r="Z126">
            <v>0</v>
          </cell>
          <cell r="AA126">
            <v>0</v>
          </cell>
          <cell r="AB126">
            <v>14725</v>
          </cell>
          <cell r="AC126">
            <v>2531</v>
          </cell>
          <cell r="AD126">
            <v>0</v>
          </cell>
          <cell r="AE126">
            <v>2263591</v>
          </cell>
          <cell r="AG126">
            <v>0</v>
          </cell>
          <cell r="AI126">
            <v>0</v>
          </cell>
          <cell r="AJ126">
            <v>0</v>
          </cell>
          <cell r="AK126">
            <v>0</v>
          </cell>
          <cell r="AM126">
            <v>33233</v>
          </cell>
          <cell r="AO126">
            <v>166641</v>
          </cell>
          <cell r="AP126">
            <v>0</v>
          </cell>
          <cell r="AQ126">
            <v>69655</v>
          </cell>
          <cell r="AR126">
            <v>1685</v>
          </cell>
          <cell r="AS126">
            <v>418124.99999999994</v>
          </cell>
          <cell r="AT126">
            <v>32233.08</v>
          </cell>
          <cell r="AU126">
            <v>41826</v>
          </cell>
          <cell r="AV126">
            <v>607277</v>
          </cell>
          <cell r="AW126">
            <v>0</v>
          </cell>
          <cell r="AX126">
            <v>16772</v>
          </cell>
          <cell r="AY126">
            <v>681412.20000000007</v>
          </cell>
          <cell r="AZ126">
            <v>5644</v>
          </cell>
          <cell r="BB126">
            <v>0</v>
          </cell>
          <cell r="BC126">
            <v>0</v>
          </cell>
          <cell r="BD126">
            <v>0</v>
          </cell>
          <cell r="BE126">
            <v>4460</v>
          </cell>
        </row>
        <row r="127">
          <cell r="A127">
            <v>127</v>
          </cell>
          <cell r="B127" t="str">
            <v>SUFFOLK</v>
          </cell>
          <cell r="C127">
            <v>44104024</v>
          </cell>
          <cell r="D127">
            <v>18373908.020243745</v>
          </cell>
          <cell r="E127">
            <v>966781</v>
          </cell>
          <cell r="F127">
            <v>998536</v>
          </cell>
          <cell r="G127">
            <v>467783</v>
          </cell>
          <cell r="H127">
            <v>5649375</v>
          </cell>
          <cell r="I127">
            <v>1601256</v>
          </cell>
          <cell r="J127">
            <v>6315066</v>
          </cell>
          <cell r="K127">
            <v>2707742</v>
          </cell>
          <cell r="L127">
            <v>188912</v>
          </cell>
          <cell r="M127">
            <v>95341</v>
          </cell>
          <cell r="N127">
            <v>455412</v>
          </cell>
          <cell r="O127">
            <v>0</v>
          </cell>
          <cell r="P127">
            <v>0</v>
          </cell>
          <cell r="Q127">
            <v>0</v>
          </cell>
          <cell r="R127">
            <v>1479124</v>
          </cell>
          <cell r="S127">
            <v>1550446</v>
          </cell>
          <cell r="T127">
            <v>0</v>
          </cell>
          <cell r="U127">
            <v>544000</v>
          </cell>
          <cell r="V127">
            <v>0</v>
          </cell>
          <cell r="W127">
            <v>0</v>
          </cell>
          <cell r="X127">
            <v>0</v>
          </cell>
          <cell r="Y127">
            <v>0</v>
          </cell>
          <cell r="Z127">
            <v>0</v>
          </cell>
          <cell r="AA127">
            <v>0</v>
          </cell>
          <cell r="AB127">
            <v>76478</v>
          </cell>
          <cell r="AC127">
            <v>48419</v>
          </cell>
          <cell r="AD127">
            <v>139184</v>
          </cell>
          <cell r="AE127">
            <v>0</v>
          </cell>
          <cell r="AG127">
            <v>0</v>
          </cell>
          <cell r="AI127">
            <v>0</v>
          </cell>
          <cell r="AJ127">
            <v>0</v>
          </cell>
          <cell r="AK127">
            <v>0</v>
          </cell>
          <cell r="AM127">
            <v>265072</v>
          </cell>
          <cell r="AO127">
            <v>740796</v>
          </cell>
          <cell r="AP127">
            <v>0</v>
          </cell>
          <cell r="AQ127">
            <v>347306</v>
          </cell>
          <cell r="AR127">
            <v>4424</v>
          </cell>
          <cell r="AS127">
            <v>2141174</v>
          </cell>
          <cell r="AT127">
            <v>115998.74</v>
          </cell>
          <cell r="AU127">
            <v>210493</v>
          </cell>
          <cell r="AV127">
            <v>3355533</v>
          </cell>
          <cell r="AW127">
            <v>0</v>
          </cell>
          <cell r="AX127">
            <v>25159</v>
          </cell>
          <cell r="AY127">
            <v>1855634.55</v>
          </cell>
          <cell r="AZ127">
            <v>35946</v>
          </cell>
          <cell r="BB127">
            <v>0</v>
          </cell>
          <cell r="BC127">
            <v>0</v>
          </cell>
          <cell r="BD127">
            <v>0</v>
          </cell>
          <cell r="BE127">
            <v>28072</v>
          </cell>
        </row>
        <row r="128">
          <cell r="A128">
            <v>128</v>
          </cell>
          <cell r="B128" t="str">
            <v>VIRGINIA BEACH</v>
          </cell>
          <cell r="C128">
            <v>194183205</v>
          </cell>
          <cell r="D128">
            <v>81389470.540936828</v>
          </cell>
          <cell r="E128">
            <v>4233631</v>
          </cell>
          <cell r="F128">
            <v>1654532</v>
          </cell>
          <cell r="G128">
            <v>2048468</v>
          </cell>
          <cell r="H128">
            <v>20642252</v>
          </cell>
          <cell r="I128">
            <v>4727233</v>
          </cell>
          <cell r="J128">
            <v>26078570</v>
          </cell>
          <cell r="K128">
            <v>11187785</v>
          </cell>
          <cell r="L128">
            <v>787872</v>
          </cell>
          <cell r="M128">
            <v>1579325</v>
          </cell>
          <cell r="N128">
            <v>188358</v>
          </cell>
          <cell r="O128">
            <v>0</v>
          </cell>
          <cell r="P128">
            <v>0</v>
          </cell>
          <cell r="Q128">
            <v>0</v>
          </cell>
          <cell r="R128">
            <v>5787802</v>
          </cell>
          <cell r="S128">
            <v>3994375</v>
          </cell>
          <cell r="T128">
            <v>0</v>
          </cell>
          <cell r="U128">
            <v>2182000</v>
          </cell>
          <cell r="V128">
            <v>0</v>
          </cell>
          <cell r="W128">
            <v>0</v>
          </cell>
          <cell r="X128">
            <v>0</v>
          </cell>
          <cell r="Y128">
            <v>0</v>
          </cell>
          <cell r="Z128">
            <v>0</v>
          </cell>
          <cell r="AA128">
            <v>0</v>
          </cell>
          <cell r="AB128">
            <v>294108</v>
          </cell>
          <cell r="AC128">
            <v>117991</v>
          </cell>
          <cell r="AD128">
            <v>182907</v>
          </cell>
          <cell r="AE128">
            <v>1161411</v>
          </cell>
          <cell r="AG128">
            <v>0</v>
          </cell>
          <cell r="AI128">
            <v>0</v>
          </cell>
          <cell r="AJ128">
            <v>0</v>
          </cell>
          <cell r="AK128">
            <v>0</v>
          </cell>
          <cell r="AM128">
            <v>455023</v>
          </cell>
          <cell r="AO128">
            <v>1908492</v>
          </cell>
          <cell r="AP128">
            <v>0</v>
          </cell>
          <cell r="AQ128">
            <v>1298075</v>
          </cell>
          <cell r="AR128">
            <v>45713</v>
          </cell>
          <cell r="AS128">
            <v>5369420</v>
          </cell>
          <cell r="AT128">
            <v>417738.86</v>
          </cell>
          <cell r="AU128">
            <v>694971</v>
          </cell>
          <cell r="AV128">
            <v>14694219</v>
          </cell>
          <cell r="AW128">
            <v>0</v>
          </cell>
          <cell r="AX128">
            <v>67091</v>
          </cell>
          <cell r="AY128">
            <v>9690078.3000000007</v>
          </cell>
          <cell r="AZ128">
            <v>328669</v>
          </cell>
          <cell r="BB128">
            <v>0</v>
          </cell>
          <cell r="BC128">
            <v>0</v>
          </cell>
          <cell r="BD128">
            <v>0</v>
          </cell>
          <cell r="BE128">
            <v>37500</v>
          </cell>
        </row>
        <row r="129">
          <cell r="A129">
            <v>130</v>
          </cell>
          <cell r="B129" t="str">
            <v>WAYNESBORO</v>
          </cell>
          <cell r="C129">
            <v>8013084</v>
          </cell>
          <cell r="D129">
            <v>4053382.5027196617</v>
          </cell>
          <cell r="E129">
            <v>185898</v>
          </cell>
          <cell r="F129">
            <v>254276</v>
          </cell>
          <cell r="G129">
            <v>91678</v>
          </cell>
          <cell r="H129">
            <v>748989</v>
          </cell>
          <cell r="I129">
            <v>446280</v>
          </cell>
          <cell r="J129">
            <v>1226404</v>
          </cell>
          <cell r="K129">
            <v>525849</v>
          </cell>
          <cell r="L129">
            <v>36325</v>
          </cell>
          <cell r="M129">
            <v>119802</v>
          </cell>
          <cell r="N129">
            <v>45668</v>
          </cell>
          <cell r="O129">
            <v>0</v>
          </cell>
          <cell r="P129">
            <v>0</v>
          </cell>
          <cell r="Q129">
            <v>0</v>
          </cell>
          <cell r="R129">
            <v>277086</v>
          </cell>
          <cell r="S129">
            <v>454202</v>
          </cell>
          <cell r="T129">
            <v>0</v>
          </cell>
          <cell r="U129">
            <v>232000</v>
          </cell>
          <cell r="V129">
            <v>0</v>
          </cell>
          <cell r="W129">
            <v>0</v>
          </cell>
          <cell r="X129">
            <v>0</v>
          </cell>
          <cell r="Y129">
            <v>44590</v>
          </cell>
          <cell r="Z129">
            <v>47251</v>
          </cell>
          <cell r="AA129">
            <v>0</v>
          </cell>
          <cell r="AB129">
            <v>16056</v>
          </cell>
          <cell r="AC129">
            <v>7630</v>
          </cell>
          <cell r="AD129">
            <v>0</v>
          </cell>
          <cell r="AE129">
            <v>0</v>
          </cell>
          <cell r="AG129">
            <v>0</v>
          </cell>
          <cell r="AI129">
            <v>0</v>
          </cell>
          <cell r="AJ129">
            <v>0</v>
          </cell>
          <cell r="AK129">
            <v>0</v>
          </cell>
          <cell r="AM129">
            <v>96793</v>
          </cell>
          <cell r="AO129">
            <v>217016</v>
          </cell>
          <cell r="AP129">
            <v>0</v>
          </cell>
          <cell r="AQ129">
            <v>60931</v>
          </cell>
          <cell r="AR129">
            <v>3371</v>
          </cell>
          <cell r="AS129">
            <v>457530</v>
          </cell>
          <cell r="AT129">
            <v>34171.279999999999</v>
          </cell>
          <cell r="AU129">
            <v>50151</v>
          </cell>
          <cell r="AV129">
            <v>645220</v>
          </cell>
          <cell r="AW129">
            <v>428931</v>
          </cell>
          <cell r="AX129">
            <v>16772</v>
          </cell>
          <cell r="AY129">
            <v>544332.6</v>
          </cell>
          <cell r="AZ129">
            <v>5330</v>
          </cell>
          <cell r="BB129">
            <v>0</v>
          </cell>
          <cell r="BC129">
            <v>0</v>
          </cell>
          <cell r="BD129">
            <v>0</v>
          </cell>
          <cell r="BE129">
            <v>4457</v>
          </cell>
        </row>
        <row r="130">
          <cell r="A130">
            <v>131</v>
          </cell>
          <cell r="B130" t="str">
            <v>WILLIAMSBURG</v>
          </cell>
          <cell r="C130">
            <v>1246750</v>
          </cell>
          <cell r="D130">
            <v>1477846.3430400302</v>
          </cell>
          <cell r="E130">
            <v>27499</v>
          </cell>
          <cell r="F130">
            <v>9468</v>
          </cell>
          <cell r="G130">
            <v>13562</v>
          </cell>
          <cell r="H130">
            <v>169392</v>
          </cell>
          <cell r="I130">
            <v>29426</v>
          </cell>
          <cell r="J130">
            <v>176045</v>
          </cell>
          <cell r="K130">
            <v>75484</v>
          </cell>
          <cell r="L130">
            <v>5373</v>
          </cell>
          <cell r="M130">
            <v>45584</v>
          </cell>
          <cell r="N130">
            <v>10248</v>
          </cell>
          <cell r="O130">
            <v>0</v>
          </cell>
          <cell r="P130">
            <v>0</v>
          </cell>
          <cell r="Q130">
            <v>0</v>
          </cell>
          <cell r="R130">
            <v>0</v>
          </cell>
          <cell r="S130">
            <v>21006</v>
          </cell>
          <cell r="T130">
            <v>0</v>
          </cell>
          <cell r="U130">
            <v>466000</v>
          </cell>
          <cell r="V130">
            <v>0</v>
          </cell>
          <cell r="W130">
            <v>0</v>
          </cell>
          <cell r="X130">
            <v>0</v>
          </cell>
          <cell r="Y130">
            <v>0</v>
          </cell>
          <cell r="Z130">
            <v>0</v>
          </cell>
          <cell r="AA130">
            <v>0</v>
          </cell>
          <cell r="AB130">
            <v>33676</v>
          </cell>
          <cell r="AC130">
            <v>10940</v>
          </cell>
          <cell r="AD130">
            <v>131965</v>
          </cell>
          <cell r="AE130">
            <v>1185614</v>
          </cell>
          <cell r="AG130">
            <v>0</v>
          </cell>
          <cell r="AI130">
            <v>0</v>
          </cell>
          <cell r="AJ130">
            <v>0</v>
          </cell>
          <cell r="AK130">
            <v>0</v>
          </cell>
          <cell r="AM130">
            <v>35478</v>
          </cell>
          <cell r="AO130">
            <v>10036</v>
          </cell>
          <cell r="AP130">
            <v>0</v>
          </cell>
          <cell r="AQ130">
            <v>9937</v>
          </cell>
          <cell r="AR130">
            <v>5688</v>
          </cell>
          <cell r="AS130">
            <v>41024</v>
          </cell>
          <cell r="AT130">
            <v>22898.48</v>
          </cell>
          <cell r="AU130">
            <v>3650</v>
          </cell>
          <cell r="AV130">
            <v>200000</v>
          </cell>
          <cell r="AW130">
            <v>0</v>
          </cell>
          <cell r="AX130">
            <v>16772</v>
          </cell>
          <cell r="AY130">
            <v>46317.599999999999</v>
          </cell>
          <cell r="AZ130">
            <v>9835</v>
          </cell>
          <cell r="BB130">
            <v>0</v>
          </cell>
          <cell r="BC130">
            <v>0</v>
          </cell>
          <cell r="BD130">
            <v>0</v>
          </cell>
          <cell r="BE130">
            <v>6644</v>
          </cell>
        </row>
        <row r="131">
          <cell r="A131">
            <v>132</v>
          </cell>
          <cell r="B131" t="str">
            <v>WINCHESTER</v>
          </cell>
          <cell r="C131">
            <v>12411577</v>
          </cell>
          <cell r="D131">
            <v>5030511.1703217868</v>
          </cell>
          <cell r="E131">
            <v>260766</v>
          </cell>
          <cell r="F131">
            <v>262052</v>
          </cell>
          <cell r="G131">
            <v>131026</v>
          </cell>
          <cell r="H131">
            <v>1397613</v>
          </cell>
          <cell r="I131">
            <v>647852</v>
          </cell>
          <cell r="J131">
            <v>1783413</v>
          </cell>
          <cell r="K131">
            <v>764320</v>
          </cell>
          <cell r="L131">
            <v>53381</v>
          </cell>
          <cell r="M131">
            <v>750451</v>
          </cell>
          <cell r="N131">
            <v>98148</v>
          </cell>
          <cell r="O131">
            <v>0</v>
          </cell>
          <cell r="P131">
            <v>0</v>
          </cell>
          <cell r="Q131">
            <v>0</v>
          </cell>
          <cell r="R131">
            <v>948763</v>
          </cell>
          <cell r="S131">
            <v>770046</v>
          </cell>
          <cell r="T131">
            <v>0</v>
          </cell>
          <cell r="U131">
            <v>232000</v>
          </cell>
          <cell r="V131">
            <v>0</v>
          </cell>
          <cell r="W131">
            <v>0</v>
          </cell>
          <cell r="X131">
            <v>0</v>
          </cell>
          <cell r="Y131">
            <v>0</v>
          </cell>
          <cell r="Z131">
            <v>0</v>
          </cell>
          <cell r="AA131">
            <v>0</v>
          </cell>
          <cell r="AB131">
            <v>23042</v>
          </cell>
          <cell r="AC131">
            <v>41580</v>
          </cell>
          <cell r="AD131">
            <v>0</v>
          </cell>
          <cell r="AE131">
            <v>0</v>
          </cell>
          <cell r="AG131">
            <v>0</v>
          </cell>
          <cell r="AI131">
            <v>0</v>
          </cell>
          <cell r="AJ131">
            <v>0</v>
          </cell>
          <cell r="AK131">
            <v>0</v>
          </cell>
          <cell r="AM131">
            <v>13118</v>
          </cell>
          <cell r="AO131">
            <v>367924</v>
          </cell>
          <cell r="AP131">
            <v>0</v>
          </cell>
          <cell r="AQ131">
            <v>155189</v>
          </cell>
          <cell r="AR131">
            <v>2739</v>
          </cell>
          <cell r="AS131">
            <v>871719</v>
          </cell>
          <cell r="AT131">
            <v>40595.06</v>
          </cell>
          <cell r="AU131">
            <v>77292</v>
          </cell>
          <cell r="AV131">
            <v>905076</v>
          </cell>
          <cell r="AW131">
            <v>0</v>
          </cell>
          <cell r="AX131">
            <v>16772</v>
          </cell>
          <cell r="AY131">
            <v>964748.4</v>
          </cell>
          <cell r="AZ131">
            <v>6269</v>
          </cell>
          <cell r="BB131">
            <v>0</v>
          </cell>
          <cell r="BC131">
            <v>0</v>
          </cell>
          <cell r="BD131">
            <v>0</v>
          </cell>
          <cell r="BE131">
            <v>6407</v>
          </cell>
        </row>
        <row r="132">
          <cell r="A132">
            <v>134</v>
          </cell>
          <cell r="B132" t="str">
            <v>FAIRFAX CITY</v>
          </cell>
          <cell r="C132">
            <v>3168370</v>
          </cell>
          <cell r="D132">
            <v>3988240.5915461867</v>
          </cell>
          <cell r="E132">
            <v>63239</v>
          </cell>
          <cell r="F132">
            <v>25891</v>
          </cell>
          <cell r="G132">
            <v>34129</v>
          </cell>
          <cell r="H132">
            <v>522526</v>
          </cell>
          <cell r="I132">
            <v>62374</v>
          </cell>
          <cell r="J132">
            <v>455445</v>
          </cell>
          <cell r="K132">
            <v>195359</v>
          </cell>
          <cell r="L132">
            <v>13534</v>
          </cell>
          <cell r="M132">
            <v>181273</v>
          </cell>
          <cell r="N132">
            <v>12317</v>
          </cell>
          <cell r="O132">
            <v>0</v>
          </cell>
          <cell r="P132">
            <v>0</v>
          </cell>
          <cell r="Q132">
            <v>0</v>
          </cell>
          <cell r="R132">
            <v>164476</v>
          </cell>
          <cell r="S132">
            <v>37283</v>
          </cell>
          <cell r="T132">
            <v>0</v>
          </cell>
          <cell r="U132">
            <v>0</v>
          </cell>
          <cell r="V132">
            <v>0</v>
          </cell>
          <cell r="W132">
            <v>0</v>
          </cell>
          <cell r="X132">
            <v>0</v>
          </cell>
          <cell r="Y132">
            <v>0</v>
          </cell>
          <cell r="Z132">
            <v>0</v>
          </cell>
          <cell r="AA132">
            <v>0</v>
          </cell>
          <cell r="AB132">
            <v>0</v>
          </cell>
          <cell r="AC132">
            <v>0</v>
          </cell>
          <cell r="AD132">
            <v>0</v>
          </cell>
          <cell r="AE132">
            <v>0</v>
          </cell>
          <cell r="AG132">
            <v>0</v>
          </cell>
          <cell r="AI132">
            <v>0</v>
          </cell>
          <cell r="AJ132">
            <v>0</v>
          </cell>
          <cell r="AK132">
            <v>0</v>
          </cell>
          <cell r="AM132">
            <v>0</v>
          </cell>
          <cell r="AO132">
            <v>17813</v>
          </cell>
          <cell r="AP132">
            <v>0</v>
          </cell>
          <cell r="AQ132">
            <v>27329</v>
          </cell>
          <cell r="AR132">
            <v>0</v>
          </cell>
          <cell r="AS132">
            <v>53055</v>
          </cell>
          <cell r="AT132">
            <v>0</v>
          </cell>
          <cell r="AU132">
            <v>8696</v>
          </cell>
          <cell r="AV132">
            <v>219490</v>
          </cell>
          <cell r="AW132">
            <v>0</v>
          </cell>
          <cell r="AX132">
            <v>0</v>
          </cell>
          <cell r="AY132">
            <v>0</v>
          </cell>
          <cell r="AZ132">
            <v>0</v>
          </cell>
          <cell r="BB132">
            <v>0</v>
          </cell>
          <cell r="BC132">
            <v>0</v>
          </cell>
          <cell r="BD132">
            <v>0</v>
          </cell>
          <cell r="BE132">
            <v>0</v>
          </cell>
        </row>
        <row r="133">
          <cell r="A133">
            <v>135</v>
          </cell>
          <cell r="B133" t="str">
            <v>FRANKLIN CITY</v>
          </cell>
          <cell r="C133">
            <v>3347105</v>
          </cell>
          <cell r="D133">
            <v>1656743.5319343496</v>
          </cell>
          <cell r="E133">
            <v>76330</v>
          </cell>
          <cell r="F133">
            <v>106537</v>
          </cell>
          <cell r="G133">
            <v>37643</v>
          </cell>
          <cell r="H133">
            <v>399869</v>
          </cell>
          <cell r="I133">
            <v>281258</v>
          </cell>
          <cell r="J133">
            <v>547600</v>
          </cell>
          <cell r="K133">
            <v>235092</v>
          </cell>
          <cell r="L133">
            <v>16336</v>
          </cell>
          <cell r="M133">
            <v>41099</v>
          </cell>
          <cell r="N133">
            <v>0</v>
          </cell>
          <cell r="O133">
            <v>0</v>
          </cell>
          <cell r="P133">
            <v>0</v>
          </cell>
          <cell r="Q133">
            <v>0</v>
          </cell>
          <cell r="R133">
            <v>223656</v>
          </cell>
          <cell r="S133">
            <v>378756</v>
          </cell>
          <cell r="T133">
            <v>0</v>
          </cell>
          <cell r="U133">
            <v>128000</v>
          </cell>
          <cell r="V133">
            <v>0</v>
          </cell>
          <cell r="W133">
            <v>0</v>
          </cell>
          <cell r="X133">
            <v>0</v>
          </cell>
          <cell r="Y133">
            <v>0</v>
          </cell>
          <cell r="Z133">
            <v>0</v>
          </cell>
          <cell r="AA133">
            <v>0</v>
          </cell>
          <cell r="AB133">
            <v>7178</v>
          </cell>
          <cell r="AC133">
            <v>9974</v>
          </cell>
          <cell r="AD133">
            <v>0</v>
          </cell>
          <cell r="AE133">
            <v>0</v>
          </cell>
          <cell r="AG133">
            <v>0</v>
          </cell>
          <cell r="AI133">
            <v>0</v>
          </cell>
          <cell r="AJ133">
            <v>0</v>
          </cell>
          <cell r="AK133">
            <v>0</v>
          </cell>
          <cell r="AM133">
            <v>3986</v>
          </cell>
          <cell r="AO133">
            <v>180968</v>
          </cell>
          <cell r="AP133">
            <v>0</v>
          </cell>
          <cell r="AQ133">
            <v>50275</v>
          </cell>
          <cell r="AR133">
            <v>632</v>
          </cell>
          <cell r="AS133">
            <v>372553</v>
          </cell>
          <cell r="AT133">
            <v>21041.02</v>
          </cell>
          <cell r="AU133">
            <v>25392</v>
          </cell>
          <cell r="AV133">
            <v>264929</v>
          </cell>
          <cell r="AW133">
            <v>0</v>
          </cell>
          <cell r="AX133">
            <v>8386</v>
          </cell>
          <cell r="AY133">
            <v>192209.85</v>
          </cell>
          <cell r="AZ133">
            <v>3427</v>
          </cell>
          <cell r="BB133">
            <v>0</v>
          </cell>
          <cell r="BC133">
            <v>0</v>
          </cell>
          <cell r="BD133">
            <v>0</v>
          </cell>
          <cell r="BE133">
            <v>3967</v>
          </cell>
        </row>
        <row r="134">
          <cell r="A134">
            <v>136</v>
          </cell>
          <cell r="B134" t="str">
            <v>CHESAPEAKE CITY</v>
          </cell>
          <cell r="C134">
            <v>138464412</v>
          </cell>
          <cell r="D134">
            <v>49322149.431630068</v>
          </cell>
          <cell r="E134">
            <v>2874959</v>
          </cell>
          <cell r="F134">
            <v>2113350</v>
          </cell>
          <cell r="G134">
            <v>1391066</v>
          </cell>
          <cell r="H134">
            <v>18431626</v>
          </cell>
          <cell r="I134">
            <v>3557919</v>
          </cell>
          <cell r="J134">
            <v>18645636</v>
          </cell>
          <cell r="K134">
            <v>7998630</v>
          </cell>
          <cell r="L134">
            <v>561777</v>
          </cell>
          <cell r="M134">
            <v>822212</v>
          </cell>
          <cell r="N134">
            <v>1128586</v>
          </cell>
          <cell r="O134">
            <v>0</v>
          </cell>
          <cell r="P134">
            <v>0</v>
          </cell>
          <cell r="Q134">
            <v>0</v>
          </cell>
          <cell r="R134">
            <v>3049360</v>
          </cell>
          <cell r="S134">
            <v>2929410</v>
          </cell>
          <cell r="T134">
            <v>0</v>
          </cell>
          <cell r="U134">
            <v>1220000</v>
          </cell>
          <cell r="V134">
            <v>0</v>
          </cell>
          <cell r="W134">
            <v>0</v>
          </cell>
          <cell r="X134">
            <v>0</v>
          </cell>
          <cell r="Y134">
            <v>0</v>
          </cell>
          <cell r="Z134">
            <v>0</v>
          </cell>
          <cell r="AA134">
            <v>0</v>
          </cell>
          <cell r="AB134">
            <v>131205</v>
          </cell>
          <cell r="AC134">
            <v>167014</v>
          </cell>
          <cell r="AD134">
            <v>116214</v>
          </cell>
          <cell r="AE134">
            <v>1590236</v>
          </cell>
          <cell r="AG134">
            <v>0</v>
          </cell>
          <cell r="AI134">
            <v>0</v>
          </cell>
          <cell r="AJ134">
            <v>0</v>
          </cell>
          <cell r="AK134">
            <v>0</v>
          </cell>
          <cell r="AM134">
            <v>613156</v>
          </cell>
          <cell r="AO134">
            <v>1399657</v>
          </cell>
          <cell r="AP134">
            <v>0</v>
          </cell>
          <cell r="AQ134">
            <v>567353</v>
          </cell>
          <cell r="AR134">
            <v>27807</v>
          </cell>
          <cell r="AS134">
            <v>3983695</v>
          </cell>
          <cell r="AT134">
            <v>158646.18</v>
          </cell>
          <cell r="AU134">
            <v>498189</v>
          </cell>
          <cell r="AV134">
            <v>9978498</v>
          </cell>
          <cell r="AW134">
            <v>0</v>
          </cell>
          <cell r="AX134">
            <v>50318</v>
          </cell>
          <cell r="AY134">
            <v>6221597.5499999998</v>
          </cell>
          <cell r="AZ134">
            <v>120463</v>
          </cell>
          <cell r="BB134">
            <v>0</v>
          </cell>
          <cell r="BC134">
            <v>0</v>
          </cell>
          <cell r="BD134">
            <v>0</v>
          </cell>
          <cell r="BE134">
            <v>36520</v>
          </cell>
        </row>
        <row r="135">
          <cell r="A135">
            <v>137</v>
          </cell>
          <cell r="B135" t="str">
            <v>LEXINGTON</v>
          </cell>
          <cell r="C135">
            <v>2061447</v>
          </cell>
          <cell r="D135">
            <v>680587.13166317181</v>
          </cell>
          <cell r="E135">
            <v>42982</v>
          </cell>
          <cell r="F135">
            <v>45193</v>
          </cell>
          <cell r="G135">
            <v>20397</v>
          </cell>
          <cell r="H135">
            <v>256363</v>
          </cell>
          <cell r="I135">
            <v>43594</v>
          </cell>
          <cell r="J135">
            <v>295557</v>
          </cell>
          <cell r="K135">
            <v>126782</v>
          </cell>
          <cell r="L135">
            <v>8799</v>
          </cell>
          <cell r="M135">
            <v>15270</v>
          </cell>
          <cell r="N135">
            <v>0</v>
          </cell>
          <cell r="O135">
            <v>0</v>
          </cell>
          <cell r="P135">
            <v>0</v>
          </cell>
          <cell r="Q135">
            <v>0</v>
          </cell>
          <cell r="R135">
            <v>0</v>
          </cell>
          <cell r="S135">
            <v>19453</v>
          </cell>
          <cell r="T135">
            <v>0</v>
          </cell>
          <cell r="U135">
            <v>102000</v>
          </cell>
          <cell r="V135">
            <v>0</v>
          </cell>
          <cell r="W135">
            <v>0</v>
          </cell>
          <cell r="X135">
            <v>0</v>
          </cell>
          <cell r="Y135">
            <v>0</v>
          </cell>
          <cell r="Z135">
            <v>0</v>
          </cell>
          <cell r="AA135">
            <v>0</v>
          </cell>
          <cell r="AB135">
            <v>1438</v>
          </cell>
          <cell r="AC135">
            <v>129</v>
          </cell>
          <cell r="AD135">
            <v>0</v>
          </cell>
          <cell r="AE135">
            <v>0</v>
          </cell>
          <cell r="AG135">
            <v>0</v>
          </cell>
          <cell r="AI135">
            <v>0</v>
          </cell>
          <cell r="AJ135">
            <v>0</v>
          </cell>
          <cell r="AK135">
            <v>0</v>
          </cell>
          <cell r="AM135">
            <v>0</v>
          </cell>
          <cell r="AO135">
            <v>9295</v>
          </cell>
          <cell r="AP135">
            <v>0</v>
          </cell>
          <cell r="AQ135">
            <v>4323</v>
          </cell>
          <cell r="AR135">
            <v>211</v>
          </cell>
          <cell r="AS135">
            <v>0</v>
          </cell>
          <cell r="AT135">
            <v>360.8</v>
          </cell>
          <cell r="AU135">
            <v>4367</v>
          </cell>
          <cell r="AV135">
            <v>200000</v>
          </cell>
          <cell r="AW135">
            <v>0</v>
          </cell>
          <cell r="AX135">
            <v>0</v>
          </cell>
          <cell r="AY135">
            <v>66090.150000000009</v>
          </cell>
          <cell r="AZ135">
            <v>0</v>
          </cell>
          <cell r="BB135">
            <v>0</v>
          </cell>
          <cell r="BC135">
            <v>0</v>
          </cell>
          <cell r="BD135">
            <v>0</v>
          </cell>
          <cell r="BE135">
            <v>3094</v>
          </cell>
        </row>
        <row r="136">
          <cell r="A136">
            <v>138</v>
          </cell>
          <cell r="B136" t="str">
            <v>EMPORIA</v>
          </cell>
          <cell r="C136">
            <v>2903966</v>
          </cell>
          <cell r="D136">
            <v>1137552.7772084442</v>
          </cell>
          <cell r="E136">
            <v>62603</v>
          </cell>
          <cell r="F136">
            <v>74561</v>
          </cell>
          <cell r="G136">
            <v>30873</v>
          </cell>
          <cell r="H136">
            <v>391448</v>
          </cell>
          <cell r="I136">
            <v>224267</v>
          </cell>
          <cell r="J136">
            <v>443291</v>
          </cell>
          <cell r="K136">
            <v>189899</v>
          </cell>
          <cell r="L136">
            <v>13398</v>
          </cell>
          <cell r="M136">
            <v>25654</v>
          </cell>
          <cell r="N136">
            <v>0</v>
          </cell>
          <cell r="O136">
            <v>0</v>
          </cell>
          <cell r="P136">
            <v>0</v>
          </cell>
          <cell r="Q136">
            <v>0</v>
          </cell>
          <cell r="R136">
            <v>117998</v>
          </cell>
          <cell r="S136">
            <v>256144</v>
          </cell>
          <cell r="T136">
            <v>0</v>
          </cell>
          <cell r="U136">
            <v>0</v>
          </cell>
          <cell r="V136">
            <v>0</v>
          </cell>
          <cell r="W136">
            <v>0</v>
          </cell>
          <cell r="X136">
            <v>0</v>
          </cell>
          <cell r="Y136">
            <v>0</v>
          </cell>
          <cell r="Z136">
            <v>0</v>
          </cell>
          <cell r="AA136">
            <v>0</v>
          </cell>
          <cell r="AB136">
            <v>0</v>
          </cell>
          <cell r="AC136">
            <v>0</v>
          </cell>
          <cell r="AD136">
            <v>0</v>
          </cell>
          <cell r="AE136">
            <v>0</v>
          </cell>
          <cell r="AG136">
            <v>0</v>
          </cell>
          <cell r="AI136">
            <v>0</v>
          </cell>
          <cell r="AJ136">
            <v>0</v>
          </cell>
          <cell r="AK136">
            <v>0</v>
          </cell>
          <cell r="AM136">
            <v>14365</v>
          </cell>
          <cell r="AO136">
            <v>122384</v>
          </cell>
          <cell r="AP136">
            <v>0</v>
          </cell>
          <cell r="AQ136">
            <v>24867</v>
          </cell>
          <cell r="AR136">
            <v>0</v>
          </cell>
          <cell r="AS136">
            <v>222947</v>
          </cell>
          <cell r="AT136">
            <v>0</v>
          </cell>
          <cell r="AU136">
            <v>22327</v>
          </cell>
          <cell r="AV136">
            <v>217282</v>
          </cell>
          <cell r="AW136">
            <v>0</v>
          </cell>
          <cell r="AX136">
            <v>0</v>
          </cell>
          <cell r="AY136">
            <v>0</v>
          </cell>
          <cell r="AZ136">
            <v>0</v>
          </cell>
          <cell r="BB136">
            <v>0</v>
          </cell>
          <cell r="BC136">
            <v>0</v>
          </cell>
          <cell r="BD136">
            <v>0</v>
          </cell>
          <cell r="BE136">
            <v>0</v>
          </cell>
        </row>
        <row r="137">
          <cell r="A137">
            <v>139</v>
          </cell>
          <cell r="B137" t="str">
            <v>SALEM</v>
          </cell>
          <cell r="C137">
            <v>11807615</v>
          </cell>
          <cell r="D137">
            <v>4306172.0087659834</v>
          </cell>
          <cell r="E137">
            <v>258859</v>
          </cell>
          <cell r="F137">
            <v>178241</v>
          </cell>
          <cell r="G137">
            <v>125250</v>
          </cell>
          <cell r="H137">
            <v>1317538</v>
          </cell>
          <cell r="I137">
            <v>293857</v>
          </cell>
          <cell r="J137">
            <v>1647525</v>
          </cell>
          <cell r="K137">
            <v>708147</v>
          </cell>
          <cell r="L137">
            <v>50582</v>
          </cell>
          <cell r="M137">
            <v>129135</v>
          </cell>
          <cell r="N137">
            <v>55797</v>
          </cell>
          <cell r="O137">
            <v>0</v>
          </cell>
          <cell r="P137">
            <v>0</v>
          </cell>
          <cell r="Q137">
            <v>0</v>
          </cell>
          <cell r="R137">
            <v>176999</v>
          </cell>
          <cell r="S137">
            <v>235611</v>
          </cell>
          <cell r="T137">
            <v>0</v>
          </cell>
          <cell r="U137">
            <v>206000</v>
          </cell>
          <cell r="V137">
            <v>0</v>
          </cell>
          <cell r="W137">
            <v>0</v>
          </cell>
          <cell r="X137">
            <v>0</v>
          </cell>
          <cell r="Y137">
            <v>0</v>
          </cell>
          <cell r="Z137">
            <v>38085</v>
          </cell>
          <cell r="AA137">
            <v>0</v>
          </cell>
          <cell r="AB137">
            <v>18417</v>
          </cell>
          <cell r="AC137">
            <v>15721</v>
          </cell>
          <cell r="AD137">
            <v>5315</v>
          </cell>
          <cell r="AE137">
            <v>0</v>
          </cell>
          <cell r="AG137">
            <v>0</v>
          </cell>
          <cell r="AI137">
            <v>0</v>
          </cell>
          <cell r="AJ137">
            <v>0</v>
          </cell>
          <cell r="AK137">
            <v>0</v>
          </cell>
          <cell r="AM137">
            <v>223915</v>
          </cell>
          <cell r="AO137">
            <v>112573</v>
          </cell>
          <cell r="AP137">
            <v>0</v>
          </cell>
          <cell r="AQ137">
            <v>103989</v>
          </cell>
          <cell r="AR137">
            <v>1475</v>
          </cell>
          <cell r="AS137">
            <v>234872.99999999997</v>
          </cell>
          <cell r="AT137">
            <v>20638.419999999998</v>
          </cell>
          <cell r="AU137">
            <v>43335</v>
          </cell>
          <cell r="AV137">
            <v>898456</v>
          </cell>
          <cell r="AW137">
            <v>0</v>
          </cell>
          <cell r="AX137">
            <v>8386</v>
          </cell>
          <cell r="AY137">
            <v>501764.55000000005</v>
          </cell>
          <cell r="AZ137">
            <v>7906</v>
          </cell>
          <cell r="BB137">
            <v>0</v>
          </cell>
          <cell r="BC137">
            <v>0</v>
          </cell>
          <cell r="BD137">
            <v>0</v>
          </cell>
          <cell r="BE137">
            <v>6399</v>
          </cell>
        </row>
        <row r="138">
          <cell r="A138">
            <v>140</v>
          </cell>
          <cell r="B138" t="str">
            <v>BEDFORD CITY</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G138">
            <v>0</v>
          </cell>
          <cell r="AI138">
            <v>0</v>
          </cell>
          <cell r="AJ138">
            <v>0</v>
          </cell>
          <cell r="AK138">
            <v>0</v>
          </cell>
          <cell r="AM138">
            <v>0</v>
          </cell>
          <cell r="AO138">
            <v>0</v>
          </cell>
          <cell r="AP138">
            <v>0</v>
          </cell>
          <cell r="AQ138">
            <v>0</v>
          </cell>
          <cell r="AR138">
            <v>0</v>
          </cell>
          <cell r="AS138">
            <v>0</v>
          </cell>
          <cell r="AT138">
            <v>0</v>
          </cell>
          <cell r="AU138">
            <v>0</v>
          </cell>
          <cell r="AV138">
            <v>0</v>
          </cell>
          <cell r="AW138">
            <v>0</v>
          </cell>
          <cell r="AX138">
            <v>0</v>
          </cell>
          <cell r="AY138">
            <v>0</v>
          </cell>
          <cell r="AZ138">
            <v>0</v>
          </cell>
          <cell r="BB138">
            <v>0</v>
          </cell>
          <cell r="BC138">
            <v>0</v>
          </cell>
          <cell r="BD138">
            <v>0</v>
          </cell>
          <cell r="BE138">
            <v>0</v>
          </cell>
        </row>
        <row r="139">
          <cell r="A139">
            <v>142</v>
          </cell>
          <cell r="B139" t="str">
            <v>POQUOSON</v>
          </cell>
          <cell r="C139">
            <v>6501301</v>
          </cell>
          <cell r="D139">
            <v>2490948.9018872087</v>
          </cell>
          <cell r="E139">
            <v>143137</v>
          </cell>
          <cell r="F139">
            <v>105218</v>
          </cell>
          <cell r="G139">
            <v>69258</v>
          </cell>
          <cell r="H139">
            <v>885699</v>
          </cell>
          <cell r="I139">
            <v>70590</v>
          </cell>
          <cell r="J139">
            <v>920328</v>
          </cell>
          <cell r="K139">
            <v>394236</v>
          </cell>
          <cell r="L139">
            <v>27969</v>
          </cell>
          <cell r="M139">
            <v>5874</v>
          </cell>
          <cell r="N139">
            <v>31230</v>
          </cell>
          <cell r="O139">
            <v>0</v>
          </cell>
          <cell r="P139">
            <v>0</v>
          </cell>
          <cell r="Q139">
            <v>0</v>
          </cell>
          <cell r="R139">
            <v>67719</v>
          </cell>
          <cell r="S139">
            <v>21177</v>
          </cell>
          <cell r="T139">
            <v>0</v>
          </cell>
          <cell r="U139">
            <v>154000</v>
          </cell>
          <cell r="V139">
            <v>0</v>
          </cell>
          <cell r="W139">
            <v>0</v>
          </cell>
          <cell r="X139">
            <v>0</v>
          </cell>
          <cell r="Y139">
            <v>0</v>
          </cell>
          <cell r="Z139">
            <v>0</v>
          </cell>
          <cell r="AA139">
            <v>0</v>
          </cell>
          <cell r="AB139">
            <v>6027</v>
          </cell>
          <cell r="AC139">
            <v>11306</v>
          </cell>
          <cell r="AD139">
            <v>0</v>
          </cell>
          <cell r="AE139">
            <v>0</v>
          </cell>
          <cell r="AG139">
            <v>0</v>
          </cell>
          <cell r="AI139">
            <v>0</v>
          </cell>
          <cell r="AJ139">
            <v>0</v>
          </cell>
          <cell r="AK139">
            <v>0</v>
          </cell>
          <cell r="AM139">
            <v>59</v>
          </cell>
          <cell r="AO139">
            <v>10118</v>
          </cell>
          <cell r="AP139">
            <v>0</v>
          </cell>
          <cell r="AQ139">
            <v>22386</v>
          </cell>
          <cell r="AR139">
            <v>1264</v>
          </cell>
          <cell r="AS139">
            <v>0</v>
          </cell>
          <cell r="AT139">
            <v>10669.34</v>
          </cell>
          <cell r="AU139">
            <v>9045</v>
          </cell>
          <cell r="AV139">
            <v>496804</v>
          </cell>
          <cell r="AW139">
            <v>0</v>
          </cell>
          <cell r="AX139">
            <v>8386</v>
          </cell>
          <cell r="AY139">
            <v>268141.65000000002</v>
          </cell>
          <cell r="AZ139">
            <v>10321</v>
          </cell>
          <cell r="BB139">
            <v>0</v>
          </cell>
          <cell r="BC139">
            <v>0</v>
          </cell>
          <cell r="BD139">
            <v>0</v>
          </cell>
          <cell r="BE139">
            <v>3758</v>
          </cell>
        </row>
        <row r="140">
          <cell r="A140">
            <v>143</v>
          </cell>
          <cell r="B140" t="str">
            <v>MANASSAS CITY</v>
          </cell>
          <cell r="C140">
            <v>26124218</v>
          </cell>
          <cell r="D140">
            <v>8709570.7506267037</v>
          </cell>
          <cell r="E140">
            <v>521211</v>
          </cell>
          <cell r="F140">
            <v>116396</v>
          </cell>
          <cell r="G140">
            <v>281290</v>
          </cell>
          <cell r="H140">
            <v>2463712</v>
          </cell>
          <cell r="I140">
            <v>1382200</v>
          </cell>
          <cell r="J140">
            <v>3559772</v>
          </cell>
          <cell r="K140">
            <v>1527695</v>
          </cell>
          <cell r="L140">
            <v>106696</v>
          </cell>
          <cell r="M140">
            <v>2415324</v>
          </cell>
          <cell r="N140">
            <v>109335</v>
          </cell>
          <cell r="O140">
            <v>48944</v>
          </cell>
          <cell r="P140">
            <v>0</v>
          </cell>
          <cell r="Q140">
            <v>0</v>
          </cell>
          <cell r="R140">
            <v>1212504</v>
          </cell>
          <cell r="S140">
            <v>1421977</v>
          </cell>
          <cell r="T140">
            <v>0</v>
          </cell>
          <cell r="U140">
            <v>284000</v>
          </cell>
          <cell r="V140">
            <v>0</v>
          </cell>
          <cell r="W140">
            <v>0</v>
          </cell>
          <cell r="X140">
            <v>0</v>
          </cell>
          <cell r="Y140">
            <v>0</v>
          </cell>
          <cell r="Z140">
            <v>0</v>
          </cell>
          <cell r="AA140">
            <v>0</v>
          </cell>
          <cell r="AB140">
            <v>40218</v>
          </cell>
          <cell r="AC140">
            <v>38367</v>
          </cell>
          <cell r="AD140">
            <v>0</v>
          </cell>
          <cell r="AE140">
            <v>0</v>
          </cell>
          <cell r="AG140">
            <v>0</v>
          </cell>
          <cell r="AI140">
            <v>0</v>
          </cell>
          <cell r="AJ140">
            <v>0</v>
          </cell>
          <cell r="AK140">
            <v>0</v>
          </cell>
          <cell r="AM140">
            <v>33035</v>
          </cell>
          <cell r="AO140">
            <v>679413</v>
          </cell>
          <cell r="AP140">
            <v>0</v>
          </cell>
          <cell r="AQ140">
            <v>349215</v>
          </cell>
          <cell r="AR140">
            <v>11797</v>
          </cell>
          <cell r="AS140">
            <v>1547997</v>
          </cell>
          <cell r="AT140">
            <v>51517.62</v>
          </cell>
          <cell r="AU140">
            <v>156116</v>
          </cell>
          <cell r="AV140">
            <v>1809034</v>
          </cell>
          <cell r="AW140">
            <v>0</v>
          </cell>
          <cell r="AX140">
            <v>25159</v>
          </cell>
          <cell r="AY140">
            <v>1753083.1500000001</v>
          </cell>
          <cell r="AZ140">
            <v>15479</v>
          </cell>
          <cell r="BB140">
            <v>0</v>
          </cell>
          <cell r="BC140">
            <v>0</v>
          </cell>
          <cell r="BD140">
            <v>0</v>
          </cell>
          <cell r="BE140">
            <v>21362</v>
          </cell>
        </row>
        <row r="141">
          <cell r="A141">
            <v>144</v>
          </cell>
          <cell r="B141" t="str">
            <v>MANASSAS PARK</v>
          </cell>
          <cell r="C141">
            <v>13986800</v>
          </cell>
          <cell r="D141">
            <v>3534191.7479937566</v>
          </cell>
          <cell r="E141">
            <v>267581</v>
          </cell>
          <cell r="F141">
            <v>64735</v>
          </cell>
          <cell r="G141">
            <v>144409</v>
          </cell>
          <cell r="H141">
            <v>1304664</v>
          </cell>
          <cell r="I141">
            <v>687189</v>
          </cell>
          <cell r="J141">
            <v>1832505</v>
          </cell>
          <cell r="K141">
            <v>786782</v>
          </cell>
          <cell r="L141">
            <v>54776</v>
          </cell>
          <cell r="M141">
            <v>1279868</v>
          </cell>
          <cell r="N141">
            <v>98318</v>
          </cell>
          <cell r="O141">
            <v>0</v>
          </cell>
          <cell r="P141">
            <v>0</v>
          </cell>
          <cell r="Q141">
            <v>0</v>
          </cell>
          <cell r="R141">
            <v>403320</v>
          </cell>
          <cell r="S141">
            <v>823916</v>
          </cell>
          <cell r="T141">
            <v>0</v>
          </cell>
          <cell r="U141">
            <v>154000</v>
          </cell>
          <cell r="V141">
            <v>0</v>
          </cell>
          <cell r="W141">
            <v>0</v>
          </cell>
          <cell r="X141">
            <v>0</v>
          </cell>
          <cell r="Y141">
            <v>0</v>
          </cell>
          <cell r="Z141">
            <v>0</v>
          </cell>
          <cell r="AA141">
            <v>0</v>
          </cell>
          <cell r="AB141">
            <v>21445</v>
          </cell>
          <cell r="AC141">
            <v>10712</v>
          </cell>
          <cell r="AD141">
            <v>0</v>
          </cell>
          <cell r="AE141">
            <v>0</v>
          </cell>
          <cell r="AG141">
            <v>0</v>
          </cell>
          <cell r="AI141">
            <v>0</v>
          </cell>
          <cell r="AJ141">
            <v>0</v>
          </cell>
          <cell r="AK141">
            <v>0</v>
          </cell>
          <cell r="AM141">
            <v>6189</v>
          </cell>
          <cell r="AO141">
            <v>393663</v>
          </cell>
          <cell r="AP141">
            <v>0</v>
          </cell>
          <cell r="AQ141">
            <v>172544</v>
          </cell>
          <cell r="AR141">
            <v>6741</v>
          </cell>
          <cell r="AS141">
            <v>726269</v>
          </cell>
          <cell r="AT141">
            <v>30850.16</v>
          </cell>
          <cell r="AU141">
            <v>85725</v>
          </cell>
          <cell r="AV141">
            <v>928727</v>
          </cell>
          <cell r="AW141">
            <v>0</v>
          </cell>
          <cell r="AX141">
            <v>8386</v>
          </cell>
          <cell r="AY141">
            <v>1095455.55</v>
          </cell>
          <cell r="AZ141">
            <v>8001</v>
          </cell>
          <cell r="BB141">
            <v>0</v>
          </cell>
          <cell r="BC141">
            <v>0</v>
          </cell>
          <cell r="BD141">
            <v>0</v>
          </cell>
          <cell r="BE141">
            <v>6123</v>
          </cell>
        </row>
        <row r="142">
          <cell r="A142">
            <v>202</v>
          </cell>
          <cell r="B142" t="str">
            <v>COLONIAL BEACH</v>
          </cell>
          <cell r="C142">
            <v>2052848</v>
          </cell>
          <cell r="D142">
            <v>612528.4184968546</v>
          </cell>
          <cell r="E142">
            <v>40867</v>
          </cell>
          <cell r="F142">
            <v>96587</v>
          </cell>
          <cell r="G142">
            <v>19774</v>
          </cell>
          <cell r="H142">
            <v>444147</v>
          </cell>
          <cell r="I142">
            <v>103812</v>
          </cell>
          <cell r="J142">
            <v>333490</v>
          </cell>
          <cell r="K142">
            <v>142979</v>
          </cell>
          <cell r="L142">
            <v>10267</v>
          </cell>
          <cell r="M142">
            <v>3357</v>
          </cell>
          <cell r="N142">
            <v>0</v>
          </cell>
          <cell r="O142">
            <v>0</v>
          </cell>
          <cell r="P142">
            <v>0</v>
          </cell>
          <cell r="Q142">
            <v>0</v>
          </cell>
          <cell r="R142">
            <v>97236</v>
          </cell>
          <cell r="S142">
            <v>134586</v>
          </cell>
          <cell r="T142">
            <v>0</v>
          </cell>
          <cell r="U142">
            <v>102000</v>
          </cell>
          <cell r="V142">
            <v>0</v>
          </cell>
          <cell r="W142">
            <v>0</v>
          </cell>
          <cell r="X142">
            <v>0</v>
          </cell>
          <cell r="Y142">
            <v>0</v>
          </cell>
          <cell r="Z142">
            <v>0</v>
          </cell>
          <cell r="AA142">
            <v>0</v>
          </cell>
          <cell r="AB142">
            <v>3752</v>
          </cell>
          <cell r="AC142">
            <v>1979</v>
          </cell>
          <cell r="AD142">
            <v>0</v>
          </cell>
          <cell r="AE142">
            <v>0</v>
          </cell>
          <cell r="AG142">
            <v>0</v>
          </cell>
          <cell r="AI142">
            <v>0</v>
          </cell>
          <cell r="AJ142">
            <v>0</v>
          </cell>
          <cell r="AK142">
            <v>0</v>
          </cell>
          <cell r="AM142">
            <v>0</v>
          </cell>
          <cell r="AO142">
            <v>64305</v>
          </cell>
          <cell r="AP142">
            <v>0</v>
          </cell>
          <cell r="AQ142">
            <v>11879</v>
          </cell>
          <cell r="AR142">
            <v>1475</v>
          </cell>
          <cell r="AS142">
            <v>132770</v>
          </cell>
          <cell r="AT142">
            <v>9500.48</v>
          </cell>
          <cell r="AU142">
            <v>14399</v>
          </cell>
          <cell r="AV142">
            <v>200000</v>
          </cell>
          <cell r="AW142">
            <v>0</v>
          </cell>
          <cell r="AX142">
            <v>8386</v>
          </cell>
          <cell r="AY142">
            <v>134106</v>
          </cell>
          <cell r="AZ142">
            <v>2321</v>
          </cell>
          <cell r="BB142">
            <v>0</v>
          </cell>
          <cell r="BC142">
            <v>0</v>
          </cell>
          <cell r="BD142">
            <v>0</v>
          </cell>
          <cell r="BE142">
            <v>3353</v>
          </cell>
        </row>
        <row r="143">
          <cell r="A143">
            <v>207</v>
          </cell>
          <cell r="B143" t="str">
            <v>WEST POINT</v>
          </cell>
          <cell r="C143">
            <v>3138251</v>
          </cell>
          <cell r="D143">
            <v>799203.74603875319</v>
          </cell>
          <cell r="E143">
            <v>62367</v>
          </cell>
          <cell r="F143">
            <v>143919</v>
          </cell>
          <cell r="G143">
            <v>30177</v>
          </cell>
          <cell r="H143">
            <v>324398</v>
          </cell>
          <cell r="I143">
            <v>56871</v>
          </cell>
          <cell r="J143">
            <v>437560</v>
          </cell>
          <cell r="K143">
            <v>188023</v>
          </cell>
          <cell r="L143">
            <v>13347</v>
          </cell>
          <cell r="M143">
            <v>6890</v>
          </cell>
          <cell r="N143">
            <v>21737</v>
          </cell>
          <cell r="O143">
            <v>0</v>
          </cell>
          <cell r="P143">
            <v>0</v>
          </cell>
          <cell r="Q143">
            <v>0</v>
          </cell>
          <cell r="R143">
            <v>4672</v>
          </cell>
          <cell r="S143">
            <v>39780</v>
          </cell>
          <cell r="T143">
            <v>0</v>
          </cell>
          <cell r="U143">
            <v>102000</v>
          </cell>
          <cell r="V143">
            <v>0</v>
          </cell>
          <cell r="W143">
            <v>0</v>
          </cell>
          <cell r="X143">
            <v>0</v>
          </cell>
          <cell r="Y143">
            <v>0</v>
          </cell>
          <cell r="Z143">
            <v>0</v>
          </cell>
          <cell r="AA143">
            <v>0</v>
          </cell>
          <cell r="AB143">
            <v>2866</v>
          </cell>
          <cell r="AC143">
            <v>5506</v>
          </cell>
          <cell r="AD143">
            <v>0</v>
          </cell>
          <cell r="AE143">
            <v>0</v>
          </cell>
          <cell r="AG143">
            <v>0</v>
          </cell>
          <cell r="AI143">
            <v>0</v>
          </cell>
          <cell r="AJ143">
            <v>0</v>
          </cell>
          <cell r="AK143">
            <v>0</v>
          </cell>
          <cell r="AM143">
            <v>0</v>
          </cell>
          <cell r="AO143">
            <v>19007</v>
          </cell>
          <cell r="AP143">
            <v>0</v>
          </cell>
          <cell r="AQ143">
            <v>5251</v>
          </cell>
          <cell r="AR143">
            <v>0</v>
          </cell>
          <cell r="AS143">
            <v>111197</v>
          </cell>
          <cell r="AT143">
            <v>9760.08</v>
          </cell>
          <cell r="AU143">
            <v>10609</v>
          </cell>
          <cell r="AV143">
            <v>216464</v>
          </cell>
          <cell r="AW143">
            <v>0</v>
          </cell>
          <cell r="AX143">
            <v>8386</v>
          </cell>
          <cell r="AY143">
            <v>86108.400000000009</v>
          </cell>
          <cell r="AZ143">
            <v>3156</v>
          </cell>
          <cell r="BB143">
            <v>0</v>
          </cell>
          <cell r="BC143">
            <v>0</v>
          </cell>
          <cell r="BD143">
            <v>0</v>
          </cell>
          <cell r="BE143">
            <v>3174</v>
          </cell>
        </row>
        <row r="145">
          <cell r="C145">
            <v>3600187206</v>
          </cell>
          <cell r="D145">
            <v>1541699999.9999995</v>
          </cell>
          <cell r="E145">
            <v>75370476</v>
          </cell>
          <cell r="F145">
            <v>62115030</v>
          </cell>
          <cell r="G145">
            <v>37649935</v>
          </cell>
          <cell r="H145">
            <v>432323121</v>
          </cell>
          <cell r="I145">
            <v>121073126</v>
          </cell>
          <cell r="J145">
            <v>500930006</v>
          </cell>
          <cell r="K145">
            <v>214915707</v>
          </cell>
          <cell r="L145">
            <v>15142348</v>
          </cell>
          <cell r="M145">
            <v>82232407</v>
          </cell>
          <cell r="N145">
            <v>22625279</v>
          </cell>
          <cell r="AQ145">
            <v>28874557</v>
          </cell>
          <cell r="AU145">
            <v>15194903</v>
          </cell>
          <cell r="BB145">
            <v>0</v>
          </cell>
          <cell r="BC145">
            <v>0</v>
          </cell>
          <cell r="BD145">
            <v>0</v>
          </cell>
        </row>
      </sheetData>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49"/>
  <sheetViews>
    <sheetView tabSelected="1" zoomScale="80" zoomScaleNormal="80" workbookViewId="0">
      <pane ySplit="8" topLeftCell="A9" activePane="bottomLeft" state="frozen"/>
      <selection activeCell="D40" sqref="D40"/>
      <selection pane="bottomLeft" activeCell="H9" sqref="H9"/>
    </sheetView>
  </sheetViews>
  <sheetFormatPr defaultRowHeight="12.75" x14ac:dyDescent="0.2"/>
  <cols>
    <col min="1" max="1" width="8.85546875" style="1" customWidth="1"/>
    <col min="2" max="2" width="21.5703125" style="1" customWidth="1"/>
    <col min="3" max="3" width="14" style="1" hidden="1" customWidth="1"/>
    <col min="4" max="4" width="11" style="1" hidden="1" customWidth="1"/>
    <col min="5" max="5" width="14.28515625" style="1" hidden="1" customWidth="1"/>
    <col min="6" max="6" width="23" style="2" customWidth="1"/>
    <col min="7" max="7" width="17.5703125" style="1" customWidth="1"/>
    <col min="8" max="8" width="24.140625" style="35" customWidth="1"/>
    <col min="9" max="9" width="9.140625" style="1"/>
    <col min="10" max="10" width="10.28515625" style="1" hidden="1" customWidth="1"/>
    <col min="11" max="11" width="9.140625" style="1"/>
    <col min="12" max="12" width="18.28515625" style="1" customWidth="1"/>
    <col min="13" max="16384" width="9.140625" style="1"/>
  </cols>
  <sheetData>
    <row r="1" spans="1:14" ht="60.75" customHeight="1" thickBot="1" x14ac:dyDescent="0.25">
      <c r="A1" s="74" t="s">
        <v>178</v>
      </c>
      <c r="B1" s="75"/>
      <c r="C1" s="75"/>
      <c r="D1" s="75"/>
      <c r="E1" s="75"/>
      <c r="F1" s="75"/>
      <c r="G1" s="75"/>
      <c r="H1" s="76"/>
      <c r="I1" s="49"/>
      <c r="J1" s="49"/>
      <c r="K1" s="49"/>
    </row>
    <row r="2" spans="1:14" ht="7.5" customHeight="1" x14ac:dyDescent="0.2">
      <c r="A2" s="46"/>
      <c r="B2" s="46"/>
      <c r="C2" s="46"/>
      <c r="D2" s="46"/>
      <c r="E2" s="46"/>
      <c r="F2" s="46"/>
      <c r="G2" s="42"/>
      <c r="H2" s="47"/>
      <c r="I2" s="49"/>
      <c r="J2" s="49"/>
      <c r="K2" s="49"/>
    </row>
    <row r="3" spans="1:14" s="40" customFormat="1" ht="39.75" customHeight="1" x14ac:dyDescent="0.25">
      <c r="A3" s="77" t="s">
        <v>182</v>
      </c>
      <c r="B3" s="77"/>
      <c r="C3" s="77"/>
      <c r="D3" s="77"/>
      <c r="E3" s="77"/>
      <c r="F3" s="77"/>
      <c r="G3" s="77"/>
      <c r="H3" s="77"/>
      <c r="I3" s="50"/>
      <c r="J3" s="50"/>
      <c r="K3" s="50"/>
    </row>
    <row r="4" spans="1:14" ht="7.5" customHeight="1" x14ac:dyDescent="0.2">
      <c r="A4" s="42"/>
      <c r="B4" s="48"/>
      <c r="C4" s="48"/>
      <c r="D4" s="48"/>
      <c r="E4" s="48"/>
      <c r="F4" s="48"/>
      <c r="G4" s="42"/>
      <c r="H4" s="47"/>
      <c r="I4" s="49"/>
      <c r="J4" s="49"/>
      <c r="K4" s="49"/>
    </row>
    <row r="5" spans="1:14" x14ac:dyDescent="0.2">
      <c r="A5" s="47" t="s">
        <v>154</v>
      </c>
      <c r="B5" s="48"/>
      <c r="C5" s="48"/>
      <c r="D5" s="48"/>
      <c r="E5" s="48"/>
      <c r="F5" s="48"/>
      <c r="G5" s="42"/>
      <c r="H5" s="47"/>
      <c r="I5" s="49"/>
      <c r="J5" s="49"/>
      <c r="K5" s="49"/>
    </row>
    <row r="6" spans="1:14" ht="74.25" customHeight="1" thickBot="1" x14ac:dyDescent="0.25">
      <c r="A6" s="77" t="s">
        <v>153</v>
      </c>
      <c r="B6" s="77"/>
      <c r="C6" s="77"/>
      <c r="D6" s="77"/>
      <c r="E6" s="77"/>
      <c r="F6" s="77"/>
      <c r="G6" s="77"/>
      <c r="H6" s="77"/>
      <c r="I6" s="49"/>
      <c r="J6" s="49"/>
      <c r="K6" s="49"/>
    </row>
    <row r="7" spans="1:14" ht="39" thickBot="1" x14ac:dyDescent="0.25">
      <c r="A7" s="42"/>
      <c r="B7" s="43"/>
      <c r="C7" s="44" t="s">
        <v>139</v>
      </c>
      <c r="D7" s="45"/>
      <c r="E7" s="42"/>
      <c r="F7" s="42"/>
      <c r="G7" s="42"/>
      <c r="H7" s="41" t="s">
        <v>179</v>
      </c>
      <c r="I7" s="49"/>
      <c r="J7" s="49"/>
      <c r="K7" s="49"/>
    </row>
    <row r="8" spans="1:14" s="13" customFormat="1" ht="42.75" customHeight="1" thickBot="1" x14ac:dyDescent="0.25">
      <c r="A8" s="37" t="s">
        <v>138</v>
      </c>
      <c r="B8" s="37" t="s">
        <v>150</v>
      </c>
      <c r="C8" s="38" t="s">
        <v>137</v>
      </c>
      <c r="D8" s="38" t="s">
        <v>136</v>
      </c>
      <c r="E8" s="37" t="s">
        <v>151</v>
      </c>
      <c r="F8" s="39" t="s">
        <v>180</v>
      </c>
      <c r="G8" s="39" t="s">
        <v>181</v>
      </c>
      <c r="H8" s="36" t="s">
        <v>152</v>
      </c>
      <c r="I8" s="51"/>
      <c r="J8" s="61" t="s">
        <v>159</v>
      </c>
      <c r="K8" s="51"/>
    </row>
    <row r="9" spans="1:14" s="3" customFormat="1" ht="15" customHeight="1" x14ac:dyDescent="0.2">
      <c r="A9" s="12">
        <v>1</v>
      </c>
      <c r="B9" s="11" t="s">
        <v>135</v>
      </c>
      <c r="C9" s="10">
        <v>4852.95</v>
      </c>
      <c r="D9" s="10">
        <v>4852.95</v>
      </c>
      <c r="E9" s="15">
        <v>0.37190000000000001</v>
      </c>
      <c r="F9" s="64">
        <f>VLOOKUP(A9, 'FY21 Chpt 1289 DABS-Dist Sum'!$A$7:$Z$142, 26, FALSE)</f>
        <v>31791758.093162216</v>
      </c>
      <c r="G9" s="65">
        <f>VLOOKUP(A9,[3]ADM!$A$10:$G$145,6,FALSE)</f>
        <v>4945.25</v>
      </c>
      <c r="H9" s="66">
        <f>ROUND(F9/G9, 0)</f>
        <v>6429</v>
      </c>
      <c r="I9" s="52"/>
      <c r="J9" s="60">
        <v>182</v>
      </c>
      <c r="K9" s="52"/>
      <c r="L9" s="56"/>
      <c r="M9" s="56"/>
      <c r="N9" s="73"/>
    </row>
    <row r="10" spans="1:14" s="3" customFormat="1" ht="15" customHeight="1" x14ac:dyDescent="0.2">
      <c r="A10" s="9">
        <v>2</v>
      </c>
      <c r="B10" s="8" t="s">
        <v>134</v>
      </c>
      <c r="C10" s="7">
        <v>12577.2</v>
      </c>
      <c r="D10" s="7">
        <v>12577.2</v>
      </c>
      <c r="E10" s="14">
        <v>0.6502</v>
      </c>
      <c r="F10" s="64">
        <f>VLOOKUP(A10, 'FY21 Chpt 1289 DABS-Dist Sum'!$A$7:$Z$142, 26, FALSE)</f>
        <v>54509608.959607109</v>
      </c>
      <c r="G10" s="65">
        <f>VLOOKUP(A10,[3]ADM!$A$10:$G$145,6,FALSE)</f>
        <v>14226.55</v>
      </c>
      <c r="H10" s="67">
        <f t="shared" ref="H10:H73" si="0">ROUND(F10/G10, 0)</f>
        <v>3832</v>
      </c>
      <c r="I10" s="52"/>
      <c r="J10" s="60">
        <v>192</v>
      </c>
      <c r="K10" s="52"/>
      <c r="L10" s="56"/>
      <c r="M10" s="56"/>
      <c r="N10" s="73"/>
    </row>
    <row r="11" spans="1:14" s="3" customFormat="1" ht="15" customHeight="1" x14ac:dyDescent="0.2">
      <c r="A11" s="9">
        <v>3</v>
      </c>
      <c r="B11" s="8" t="s">
        <v>133</v>
      </c>
      <c r="C11" s="7">
        <v>2609.3000000000002</v>
      </c>
      <c r="D11" s="7">
        <v>2609.3000000000002</v>
      </c>
      <c r="E11" s="14">
        <v>0.22969999999999999</v>
      </c>
      <c r="F11" s="64">
        <f>VLOOKUP(A11, 'FY21 Chpt 1289 DABS-Dist Sum'!$A$7:$Z$142, 26, FALSE)</f>
        <v>12318083.070427421</v>
      </c>
      <c r="G11" s="68">
        <f>VLOOKUP(A11,[3]ADM!$A$10:$G$145,6,FALSE)</f>
        <v>1789.85</v>
      </c>
      <c r="H11" s="67">
        <f t="shared" si="0"/>
        <v>6882</v>
      </c>
      <c r="I11" s="52"/>
      <c r="J11" s="60">
        <v>15</v>
      </c>
      <c r="K11" s="52"/>
      <c r="L11" s="56"/>
      <c r="M11" s="56"/>
      <c r="N11" s="73"/>
    </row>
    <row r="12" spans="1:14" s="3" customFormat="1" ht="15" customHeight="1" x14ac:dyDescent="0.2">
      <c r="A12" s="9">
        <v>4</v>
      </c>
      <c r="B12" s="8" t="s">
        <v>132</v>
      </c>
      <c r="C12" s="7">
        <v>1748.65</v>
      </c>
      <c r="D12" s="7">
        <v>1748.65</v>
      </c>
      <c r="E12" s="14">
        <v>0.3473</v>
      </c>
      <c r="F12" s="64">
        <f>VLOOKUP(A12, 'FY21 Chpt 1289 DABS-Dist Sum'!$A$7:$Z$142, 26, FALSE)</f>
        <v>10386105.584309522</v>
      </c>
      <c r="G12" s="68">
        <f>VLOOKUP(A12,[3]ADM!$A$10:$G$145,6,FALSE)</f>
        <v>1615.95</v>
      </c>
      <c r="H12" s="67">
        <f t="shared" si="0"/>
        <v>6427</v>
      </c>
      <c r="I12" s="52"/>
      <c r="J12" s="60">
        <v>256</v>
      </c>
      <c r="K12" s="52"/>
      <c r="L12" s="56"/>
      <c r="M12" s="56"/>
      <c r="N12" s="73"/>
    </row>
    <row r="13" spans="1:14" s="3" customFormat="1" ht="15" customHeight="1" x14ac:dyDescent="0.2">
      <c r="A13" s="9">
        <v>5</v>
      </c>
      <c r="B13" s="8" t="s">
        <v>131</v>
      </c>
      <c r="C13" s="7">
        <v>4181.55</v>
      </c>
      <c r="D13" s="7">
        <v>4181.55</v>
      </c>
      <c r="E13" s="14">
        <v>0.3075</v>
      </c>
      <c r="F13" s="64">
        <f>VLOOKUP(A13, 'FY21 Chpt 1289 DABS-Dist Sum'!$A$7:$Z$142, 26, FALSE)</f>
        <v>26172787.349677581</v>
      </c>
      <c r="G13" s="68">
        <f>VLOOKUP(A13,[3]ADM!$A$10:$G$145,6,FALSE)</f>
        <v>3992.55</v>
      </c>
      <c r="H13" s="67">
        <f t="shared" si="0"/>
        <v>6555</v>
      </c>
      <c r="I13" s="52"/>
      <c r="J13" s="60">
        <v>174</v>
      </c>
      <c r="K13" s="52"/>
      <c r="L13" s="56"/>
      <c r="M13" s="56"/>
      <c r="N13" s="73"/>
    </row>
    <row r="14" spans="1:14" s="3" customFormat="1" ht="15" customHeight="1" x14ac:dyDescent="0.2">
      <c r="A14" s="9">
        <v>6</v>
      </c>
      <c r="B14" s="8" t="s">
        <v>130</v>
      </c>
      <c r="C14" s="7">
        <v>2186.9499999999998</v>
      </c>
      <c r="D14" s="7">
        <v>2186.9499999999998</v>
      </c>
      <c r="E14" s="14">
        <v>0.29449999999999998</v>
      </c>
      <c r="F14" s="64">
        <f>VLOOKUP(A14, 'FY21 Chpt 1289 DABS-Dist Sum'!$A$7:$Z$142, 26, FALSE)</f>
        <v>14717134.962523846</v>
      </c>
      <c r="G14" s="68">
        <f>VLOOKUP(A14,[3]ADM!$A$10:$G$145,6,FALSE)</f>
        <v>2215.1999999999998</v>
      </c>
      <c r="H14" s="67">
        <f t="shared" si="0"/>
        <v>6644</v>
      </c>
      <c r="I14" s="52"/>
      <c r="J14" s="60">
        <v>363</v>
      </c>
      <c r="K14" s="52"/>
      <c r="L14" s="56"/>
      <c r="M14" s="56"/>
      <c r="N14" s="73"/>
    </row>
    <row r="15" spans="1:14" s="3" customFormat="1" ht="15" customHeight="1" x14ac:dyDescent="0.2">
      <c r="A15" s="9">
        <v>7</v>
      </c>
      <c r="B15" s="8" t="s">
        <v>129</v>
      </c>
      <c r="C15" s="7">
        <v>21378.5</v>
      </c>
      <c r="D15" s="7">
        <v>21378.5</v>
      </c>
      <c r="E15" s="14">
        <v>0.8</v>
      </c>
      <c r="F15" s="64">
        <f>VLOOKUP(A15, 'FY21 Chpt 1289 DABS-Dist Sum'!$A$7:$Z$142, 26, FALSE)</f>
        <v>74945373.991013288</v>
      </c>
      <c r="G15" s="68">
        <f>VLOOKUP(A15,[3]ADM!$A$10:$G$145,6,FALSE)</f>
        <v>26962.25</v>
      </c>
      <c r="H15" s="67">
        <f t="shared" si="0"/>
        <v>2780</v>
      </c>
      <c r="I15" s="52"/>
      <c r="J15" s="60">
        <v>116</v>
      </c>
      <c r="K15" s="52"/>
      <c r="L15" s="56"/>
      <c r="M15" s="56"/>
      <c r="N15" s="73"/>
    </row>
    <row r="16" spans="1:14" s="3" customFormat="1" ht="15" customHeight="1" x14ac:dyDescent="0.2">
      <c r="A16" s="9">
        <v>8</v>
      </c>
      <c r="B16" s="8" t="s">
        <v>128</v>
      </c>
      <c r="C16" s="7">
        <v>10352</v>
      </c>
      <c r="D16" s="7">
        <v>10352</v>
      </c>
      <c r="E16" s="14">
        <v>0.36270000000000002</v>
      </c>
      <c r="F16" s="64">
        <f>VLOOKUP(A16, 'FY21 Chpt 1289 DABS-Dist Sum'!$A$7:$Z$142, 26, FALSE)</f>
        <v>52956391.924953096</v>
      </c>
      <c r="G16" s="65">
        <f>VLOOKUP(A16,[3]ADM!$A$10:$G$145,6,FALSE)</f>
        <v>9843</v>
      </c>
      <c r="H16" s="67">
        <f t="shared" si="0"/>
        <v>5380</v>
      </c>
      <c r="I16" s="52"/>
      <c r="J16" s="60">
        <v>177</v>
      </c>
      <c r="K16" s="52"/>
      <c r="L16" s="56"/>
      <c r="M16" s="56"/>
      <c r="N16" s="73"/>
    </row>
    <row r="17" spans="1:14" s="3" customFormat="1" ht="15" customHeight="1" x14ac:dyDescent="0.2">
      <c r="A17" s="9">
        <v>9</v>
      </c>
      <c r="B17" s="8" t="s">
        <v>127</v>
      </c>
      <c r="C17" s="7">
        <v>636.1</v>
      </c>
      <c r="D17" s="7">
        <v>636.1</v>
      </c>
      <c r="E17" s="14">
        <v>0.8</v>
      </c>
      <c r="F17" s="64">
        <f>VLOOKUP(A17, 'FY21 Chpt 1289 DABS-Dist Sum'!$A$7:$Z$142, 26, FALSE)</f>
        <v>1465070.1212732748</v>
      </c>
      <c r="G17" s="69">
        <f>VLOOKUP(A17,[3]ADM!$A$10:$G$145,6,FALSE)</f>
        <v>483.6</v>
      </c>
      <c r="H17" s="67">
        <f t="shared" si="0"/>
        <v>3030</v>
      </c>
      <c r="I17" s="52"/>
      <c r="J17" s="60">
        <v>462</v>
      </c>
      <c r="K17" s="52"/>
      <c r="L17" s="56"/>
      <c r="M17" s="56"/>
      <c r="N17" s="73"/>
    </row>
    <row r="18" spans="1:14" s="3" customFormat="1" ht="15" customHeight="1" x14ac:dyDescent="0.2">
      <c r="A18" s="9">
        <v>10</v>
      </c>
      <c r="B18" s="8" t="s">
        <v>126</v>
      </c>
      <c r="C18" s="7">
        <v>9406.75</v>
      </c>
      <c r="D18" s="7">
        <v>9406.75</v>
      </c>
      <c r="E18" s="14">
        <v>0.31319999999999998</v>
      </c>
      <c r="F18" s="64">
        <f>VLOOKUP(A18, 'FY21 Chpt 1289 DABS-Dist Sum'!$A$7:$Z$142, 26, FALSE)</f>
        <v>56597826.970343858</v>
      </c>
      <c r="G18" s="65">
        <f>VLOOKUP(A18,[3]ADM!$A$10:$G$145,6,FALSE)</f>
        <v>9243.0499999999993</v>
      </c>
      <c r="H18" s="67">
        <f t="shared" si="0"/>
        <v>6123</v>
      </c>
      <c r="I18" s="52"/>
      <c r="J18" s="60">
        <v>255</v>
      </c>
      <c r="K18" s="52"/>
      <c r="L18" s="56"/>
      <c r="M18" s="56"/>
      <c r="N18" s="73"/>
    </row>
    <row r="19" spans="1:14" s="3" customFormat="1" ht="15" customHeight="1" x14ac:dyDescent="0.2">
      <c r="A19" s="9">
        <v>11</v>
      </c>
      <c r="B19" s="8" t="s">
        <v>125</v>
      </c>
      <c r="C19" s="7">
        <v>846.8</v>
      </c>
      <c r="D19" s="7">
        <v>846.8</v>
      </c>
      <c r="E19" s="14">
        <v>0.3029</v>
      </c>
      <c r="F19" s="64">
        <f>VLOOKUP(A19, 'FY21 Chpt 1289 DABS-Dist Sum'!$A$7:$Z$142, 26, FALSE)</f>
        <v>4152568.3699528594</v>
      </c>
      <c r="G19" s="65">
        <f>VLOOKUP(A19,[3]ADM!$A$10:$G$145,6,FALSE)</f>
        <v>645.20000000000005</v>
      </c>
      <c r="H19" s="67">
        <f t="shared" si="0"/>
        <v>6436</v>
      </c>
      <c r="I19" s="52"/>
      <c r="J19" s="60">
        <v>428</v>
      </c>
      <c r="K19" s="52"/>
      <c r="L19" s="56"/>
      <c r="M19" s="56"/>
      <c r="N19" s="73"/>
    </row>
    <row r="20" spans="1:14" s="3" customFormat="1" ht="15" customHeight="1" x14ac:dyDescent="0.2">
      <c r="A20" s="9">
        <v>12</v>
      </c>
      <c r="B20" s="8" t="s">
        <v>124</v>
      </c>
      <c r="C20" s="7">
        <v>5038.1000000000004</v>
      </c>
      <c r="D20" s="7">
        <v>5038.1000000000004</v>
      </c>
      <c r="E20" s="14">
        <v>0.371</v>
      </c>
      <c r="F20" s="64">
        <f>VLOOKUP(A20, 'FY21 Chpt 1289 DABS-Dist Sum'!$A$7:$Z$142, 26, FALSE)</f>
        <v>25168961.866113801</v>
      </c>
      <c r="G20" s="65">
        <f>VLOOKUP(A20,[3]ADM!$A$10:$G$145,6,FALSE)</f>
        <v>4534.45</v>
      </c>
      <c r="H20" s="67">
        <f t="shared" si="0"/>
        <v>5551</v>
      </c>
      <c r="I20" s="52"/>
      <c r="J20" s="60">
        <v>174</v>
      </c>
      <c r="K20" s="52"/>
      <c r="L20" s="56"/>
      <c r="M20" s="56"/>
      <c r="N20" s="73"/>
    </row>
    <row r="21" spans="1:14" s="3" customFormat="1" ht="15" customHeight="1" x14ac:dyDescent="0.2">
      <c r="A21" s="9">
        <v>13</v>
      </c>
      <c r="B21" s="8" t="s">
        <v>123</v>
      </c>
      <c r="C21" s="7">
        <v>1953.9</v>
      </c>
      <c r="D21" s="7">
        <v>1953.9</v>
      </c>
      <c r="E21" s="14">
        <v>0.28370000000000001</v>
      </c>
      <c r="F21" s="64">
        <f>VLOOKUP(A21, 'FY21 Chpt 1289 DABS-Dist Sum'!$A$7:$Z$142, 26, FALSE)</f>
        <v>9350971.693064468</v>
      </c>
      <c r="G21" s="65">
        <f>VLOOKUP(A21,[3]ADM!$A$10:$G$145,6,FALSE)</f>
        <v>1418.9</v>
      </c>
      <c r="H21" s="67">
        <f t="shared" si="0"/>
        <v>6590</v>
      </c>
      <c r="I21" s="52"/>
      <c r="J21" s="60">
        <v>426</v>
      </c>
      <c r="K21" s="52"/>
      <c r="L21" s="56"/>
      <c r="M21" s="56"/>
      <c r="N21" s="73"/>
    </row>
    <row r="22" spans="1:14" s="3" customFormat="1" ht="15" customHeight="1" x14ac:dyDescent="0.2">
      <c r="A22" s="9">
        <v>14</v>
      </c>
      <c r="B22" s="8" t="s">
        <v>122</v>
      </c>
      <c r="C22" s="7">
        <v>3138.75</v>
      </c>
      <c r="D22" s="7">
        <v>3138.75</v>
      </c>
      <c r="E22" s="14">
        <v>0.32629999999999998</v>
      </c>
      <c r="F22" s="64">
        <f>VLOOKUP(A22, 'FY21 Chpt 1289 DABS-Dist Sum'!$A$7:$Z$142, 26, FALSE)</f>
        <v>16785255.370630804</v>
      </c>
      <c r="G22" s="65">
        <f>VLOOKUP(A22,[3]ADM!$A$10:$G$145,6,FALSE)</f>
        <v>2414.1</v>
      </c>
      <c r="H22" s="67">
        <f t="shared" si="0"/>
        <v>6953</v>
      </c>
      <c r="I22" s="52"/>
      <c r="J22" s="60">
        <v>677</v>
      </c>
      <c r="K22" s="52"/>
      <c r="L22" s="56"/>
      <c r="M22" s="56"/>
      <c r="N22" s="73"/>
    </row>
    <row r="23" spans="1:14" s="3" customFormat="1" ht="15" customHeight="1" x14ac:dyDescent="0.2">
      <c r="A23" s="9">
        <v>15</v>
      </c>
      <c r="B23" s="8" t="s">
        <v>121</v>
      </c>
      <c r="C23" s="7">
        <v>1906.75</v>
      </c>
      <c r="D23" s="7">
        <v>1906.75</v>
      </c>
      <c r="E23" s="14">
        <v>0.31040000000000001</v>
      </c>
      <c r="F23" s="64">
        <f>VLOOKUP(A23, 'FY21 Chpt 1289 DABS-Dist Sum'!$A$7:$Z$142, 26, FALSE)</f>
        <v>12992673.991565106</v>
      </c>
      <c r="G23" s="65">
        <f>VLOOKUP(A23,[3]ADM!$A$10:$G$145,6,FALSE)</f>
        <v>1975.45</v>
      </c>
      <c r="H23" s="67">
        <f t="shared" si="0"/>
        <v>6577</v>
      </c>
      <c r="I23" s="52"/>
      <c r="J23" s="60">
        <v>273</v>
      </c>
      <c r="K23" s="52"/>
      <c r="L23" s="56"/>
      <c r="M23" s="56"/>
      <c r="N23" s="73"/>
    </row>
    <row r="24" spans="1:14" s="3" customFormat="1" ht="15" customHeight="1" x14ac:dyDescent="0.2">
      <c r="A24" s="9">
        <v>16</v>
      </c>
      <c r="B24" s="8" t="s">
        <v>120</v>
      </c>
      <c r="C24" s="7">
        <v>7861</v>
      </c>
      <c r="D24" s="7">
        <v>7861</v>
      </c>
      <c r="E24" s="14">
        <v>0.26550000000000001</v>
      </c>
      <c r="F24" s="64">
        <f>VLOOKUP(A24, 'FY21 Chpt 1289 DABS-Dist Sum'!$A$7:$Z$142, 26, FALSE)</f>
        <v>47227177.525706716</v>
      </c>
      <c r="G24" s="65">
        <f>VLOOKUP(A24,[3]ADM!$A$10:$G$145,6,FALSE)</f>
        <v>7565.45</v>
      </c>
      <c r="H24" s="67">
        <f t="shared" si="0"/>
        <v>6242</v>
      </c>
      <c r="I24" s="52"/>
      <c r="J24" s="60">
        <v>195</v>
      </c>
      <c r="K24" s="52"/>
      <c r="L24" s="56"/>
      <c r="M24" s="56"/>
      <c r="N24" s="73"/>
    </row>
    <row r="25" spans="1:14" s="3" customFormat="1" ht="15" customHeight="1" x14ac:dyDescent="0.2">
      <c r="A25" s="9">
        <v>17</v>
      </c>
      <c r="B25" s="8" t="s">
        <v>119</v>
      </c>
      <c r="C25" s="7">
        <v>4175</v>
      </c>
      <c r="D25" s="7">
        <v>4175</v>
      </c>
      <c r="E25" s="14">
        <v>0.3306</v>
      </c>
      <c r="F25" s="64">
        <f>VLOOKUP(A25, 'FY21 Chpt 1289 DABS-Dist Sum'!$A$7:$Z$142, 26, FALSE)</f>
        <v>24752796.756933168</v>
      </c>
      <c r="G25" s="65">
        <f>VLOOKUP(A25,[3]ADM!$A$10:$G$145,6,FALSE)</f>
        <v>4114.5</v>
      </c>
      <c r="H25" s="67">
        <f t="shared" si="0"/>
        <v>6016</v>
      </c>
      <c r="I25" s="52"/>
      <c r="J25" s="60">
        <v>113</v>
      </c>
      <c r="K25" s="52"/>
      <c r="L25" s="56"/>
      <c r="M25" s="56"/>
      <c r="N25" s="73"/>
    </row>
    <row r="26" spans="1:14" s="3" customFormat="1" ht="15" customHeight="1" x14ac:dyDescent="0.2">
      <c r="A26" s="9">
        <v>18</v>
      </c>
      <c r="B26" s="8" t="s">
        <v>118</v>
      </c>
      <c r="C26" s="7">
        <v>4305.7</v>
      </c>
      <c r="D26" s="7">
        <v>4305.7</v>
      </c>
      <c r="E26" s="14">
        <v>0.28310000000000002</v>
      </c>
      <c r="F26" s="64">
        <f>VLOOKUP(A26, 'FY21 Chpt 1289 DABS-Dist Sum'!$A$7:$Z$142, 26, FALSE)</f>
        <v>23796891.188547462</v>
      </c>
      <c r="G26" s="65">
        <f>VLOOKUP(A26,[3]ADM!$A$10:$G$145,6,FALSE)</f>
        <v>3451.45</v>
      </c>
      <c r="H26" s="67">
        <f t="shared" si="0"/>
        <v>6895</v>
      </c>
      <c r="I26" s="52"/>
      <c r="J26" s="60">
        <v>172</v>
      </c>
      <c r="K26" s="52"/>
      <c r="L26" s="56"/>
      <c r="M26" s="56"/>
      <c r="N26" s="73"/>
    </row>
    <row r="27" spans="1:14" s="3" customFormat="1" ht="15" customHeight="1" x14ac:dyDescent="0.2">
      <c r="A27" s="9">
        <v>19</v>
      </c>
      <c r="B27" s="8" t="s">
        <v>117</v>
      </c>
      <c r="C27" s="7">
        <v>729.55</v>
      </c>
      <c r="D27" s="7">
        <v>729.55</v>
      </c>
      <c r="E27" s="14">
        <v>0.44829999999999998</v>
      </c>
      <c r="F27" s="64">
        <f>VLOOKUP(A27, 'FY21 Chpt 1289 DABS-Dist Sum'!$A$7:$Z$142, 26, FALSE)</f>
        <v>2988138.6970690712</v>
      </c>
      <c r="G27" s="65">
        <f>VLOOKUP(A27,[3]ADM!$A$10:$G$145,6,FALSE)</f>
        <v>552.95000000000005</v>
      </c>
      <c r="H27" s="67">
        <f t="shared" si="0"/>
        <v>5404</v>
      </c>
      <c r="I27" s="52"/>
      <c r="J27" s="60">
        <v>-198</v>
      </c>
      <c r="K27" s="52"/>
      <c r="L27" s="56"/>
      <c r="M27" s="56"/>
      <c r="N27" s="73"/>
    </row>
    <row r="28" spans="1:14" s="3" customFormat="1" ht="15" customHeight="1" x14ac:dyDescent="0.2">
      <c r="A28" s="9">
        <v>20</v>
      </c>
      <c r="B28" s="8" t="s">
        <v>116</v>
      </c>
      <c r="C28" s="7">
        <v>1944</v>
      </c>
      <c r="D28" s="7">
        <v>1944</v>
      </c>
      <c r="E28" s="14">
        <v>0.23649999999999999</v>
      </c>
      <c r="F28" s="64">
        <f>VLOOKUP(A28, 'FY21 Chpt 1289 DABS-Dist Sum'!$A$7:$Z$142, 26, FALSE)</f>
        <v>11866085.256767623</v>
      </c>
      <c r="G28" s="65">
        <f>VLOOKUP(A28,[3]ADM!$A$10:$G$145,6,FALSE)</f>
        <v>1613.15</v>
      </c>
      <c r="H28" s="67">
        <f t="shared" si="0"/>
        <v>7356</v>
      </c>
      <c r="I28" s="52"/>
      <c r="J28" s="60">
        <v>267</v>
      </c>
      <c r="K28" s="52"/>
      <c r="L28" s="56"/>
      <c r="M28" s="56"/>
      <c r="N28" s="73"/>
    </row>
    <row r="29" spans="1:14" s="3" customFormat="1" ht="15" customHeight="1" x14ac:dyDescent="0.2">
      <c r="A29" s="9">
        <v>21</v>
      </c>
      <c r="B29" s="8" t="s">
        <v>115</v>
      </c>
      <c r="C29" s="7">
        <v>58401.2</v>
      </c>
      <c r="D29" s="7">
        <v>58401.2</v>
      </c>
      <c r="E29" s="14">
        <v>0.35389999999999999</v>
      </c>
      <c r="F29" s="64">
        <f>VLOOKUP(A29, 'FY21 Chpt 1289 DABS-Dist Sum'!$A$7:$Z$142, 26, FALSE)</f>
        <v>353858682.42393619</v>
      </c>
      <c r="G29" s="65">
        <f>VLOOKUP(A29,[3]ADM!$A$10:$G$145,6,FALSE)</f>
        <v>62537.9</v>
      </c>
      <c r="H29" s="67">
        <f t="shared" si="0"/>
        <v>5658</v>
      </c>
      <c r="I29" s="52"/>
      <c r="J29" s="60">
        <v>156</v>
      </c>
      <c r="K29" s="52"/>
      <c r="L29" s="56"/>
      <c r="M29" s="56"/>
      <c r="N29" s="73"/>
    </row>
    <row r="30" spans="1:14" s="3" customFormat="1" ht="15" customHeight="1" x14ac:dyDescent="0.2">
      <c r="A30" s="9">
        <v>22</v>
      </c>
      <c r="B30" s="8" t="s">
        <v>114</v>
      </c>
      <c r="C30" s="7">
        <v>2014</v>
      </c>
      <c r="D30" s="7">
        <v>2014</v>
      </c>
      <c r="E30" s="14">
        <v>0.48920000000000002</v>
      </c>
      <c r="F30" s="64">
        <f>VLOOKUP(A30, 'FY21 Chpt 1289 DABS-Dist Sum'!$A$7:$Z$142, 26, FALSE)</f>
        <v>8432828.5656581577</v>
      </c>
      <c r="G30" s="65">
        <f>VLOOKUP(A30,[3]ADM!$A$10:$G$145,6,FALSE)</f>
        <v>1845.65</v>
      </c>
      <c r="H30" s="67">
        <f t="shared" si="0"/>
        <v>4569</v>
      </c>
      <c r="I30" s="52"/>
      <c r="J30" s="60">
        <v>-47</v>
      </c>
      <c r="K30" s="52"/>
      <c r="L30" s="56"/>
      <c r="M30" s="56"/>
      <c r="N30" s="73"/>
    </row>
    <row r="31" spans="1:14" s="3" customFormat="1" ht="15" customHeight="1" x14ac:dyDescent="0.2">
      <c r="A31" s="9">
        <v>23</v>
      </c>
      <c r="B31" s="8" t="s">
        <v>113</v>
      </c>
      <c r="C31" s="7">
        <v>681.6</v>
      </c>
      <c r="D31" s="7">
        <v>681.6</v>
      </c>
      <c r="E31" s="14">
        <v>0.31630000000000003</v>
      </c>
      <c r="F31" s="64">
        <f>VLOOKUP(A31, 'FY21 Chpt 1289 DABS-Dist Sum'!$A$7:$Z$142, 26, FALSE)</f>
        <v>3921223.8946505431</v>
      </c>
      <c r="G31" s="65">
        <f>VLOOKUP(A31,[3]ADM!$A$10:$G$145,6,FALSE)</f>
        <v>543.04999999999995</v>
      </c>
      <c r="H31" s="67">
        <f t="shared" si="0"/>
        <v>7221</v>
      </c>
      <c r="I31" s="52"/>
      <c r="J31" s="60">
        <v>281</v>
      </c>
      <c r="K31" s="52"/>
      <c r="L31" s="56"/>
      <c r="M31" s="56"/>
      <c r="N31" s="73"/>
    </row>
    <row r="32" spans="1:14" s="3" customFormat="1" ht="15" customHeight="1" x14ac:dyDescent="0.2">
      <c r="A32" s="9">
        <v>24</v>
      </c>
      <c r="B32" s="8" t="s">
        <v>112</v>
      </c>
      <c r="C32" s="7">
        <v>7711.75</v>
      </c>
      <c r="D32" s="7">
        <v>7711.75</v>
      </c>
      <c r="E32" s="14">
        <v>0.36680000000000001</v>
      </c>
      <c r="F32" s="64">
        <f>VLOOKUP(A32, 'FY21 Chpt 1289 DABS-Dist Sum'!$A$7:$Z$142, 26, FALSE)</f>
        <v>48432771.709319375</v>
      </c>
      <c r="G32" s="65">
        <f>VLOOKUP(A32,[3]ADM!$A$10:$G$145,6,FALSE)</f>
        <v>8449.7000000000007</v>
      </c>
      <c r="H32" s="67">
        <f t="shared" si="0"/>
        <v>5732</v>
      </c>
      <c r="I32" s="52"/>
      <c r="J32" s="60">
        <v>151</v>
      </c>
      <c r="K32" s="52"/>
      <c r="L32" s="56"/>
      <c r="M32" s="56"/>
      <c r="N32" s="73"/>
    </row>
    <row r="33" spans="1:14" s="3" customFormat="1" ht="15" customHeight="1" x14ac:dyDescent="0.2">
      <c r="A33" s="9">
        <v>25</v>
      </c>
      <c r="B33" s="8" t="s">
        <v>111</v>
      </c>
      <c r="C33" s="7">
        <v>1332.9</v>
      </c>
      <c r="D33" s="7">
        <v>1332.9</v>
      </c>
      <c r="E33" s="14">
        <v>0.29709999999999998</v>
      </c>
      <c r="F33" s="64">
        <f>VLOOKUP(A33, 'FY21 Chpt 1289 DABS-Dist Sum'!$A$7:$Z$142, 26, FALSE)</f>
        <v>8445274.0466678217</v>
      </c>
      <c r="G33" s="65">
        <f>VLOOKUP(A33,[3]ADM!$A$10:$G$145,6,FALSE)</f>
        <v>1180.75</v>
      </c>
      <c r="H33" s="67">
        <f t="shared" si="0"/>
        <v>7152</v>
      </c>
      <c r="I33" s="52"/>
      <c r="J33" s="60">
        <v>392</v>
      </c>
      <c r="K33" s="52"/>
      <c r="L33" s="56"/>
      <c r="M33" s="56"/>
      <c r="N33" s="73"/>
    </row>
    <row r="34" spans="1:14" s="3" customFormat="1" ht="15" customHeight="1" x14ac:dyDescent="0.2">
      <c r="A34" s="9">
        <v>26</v>
      </c>
      <c r="B34" s="8" t="s">
        <v>110</v>
      </c>
      <c r="C34" s="7">
        <v>2300.8000000000002</v>
      </c>
      <c r="D34" s="7">
        <v>2300.8000000000002</v>
      </c>
      <c r="E34" s="14">
        <v>0.25469999999999998</v>
      </c>
      <c r="F34" s="64">
        <f>VLOOKUP(A34, 'FY21 Chpt 1289 DABS-Dist Sum'!$A$7:$Z$142, 26, FALSE)</f>
        <v>14443732.951282576</v>
      </c>
      <c r="G34" s="65">
        <f>VLOOKUP(A34,[3]ADM!$A$10:$G$145,6,FALSE)</f>
        <v>1960.4</v>
      </c>
      <c r="H34" s="67">
        <f t="shared" si="0"/>
        <v>7368</v>
      </c>
      <c r="I34" s="52"/>
      <c r="J34" s="60">
        <v>494</v>
      </c>
      <c r="K34" s="52"/>
      <c r="L34" s="56"/>
      <c r="M34" s="56"/>
      <c r="N34" s="73"/>
    </row>
    <row r="35" spans="1:14" s="3" customFormat="1" ht="15" customHeight="1" x14ac:dyDescent="0.2">
      <c r="A35" s="9">
        <v>27</v>
      </c>
      <c r="B35" s="8" t="s">
        <v>109</v>
      </c>
      <c r="C35" s="7">
        <v>4365.3500000000004</v>
      </c>
      <c r="D35" s="7">
        <v>4365.3500000000004</v>
      </c>
      <c r="E35" s="14">
        <v>0.28499999999999998</v>
      </c>
      <c r="F35" s="64">
        <f>VLOOKUP(A35, 'FY21 Chpt 1289 DABS-Dist Sum'!$A$7:$Z$142, 26, FALSE)</f>
        <v>28353539.892600942</v>
      </c>
      <c r="G35" s="65">
        <f>VLOOKUP(A35,[3]ADM!$A$10:$G$145,6,FALSE)</f>
        <v>4222.55</v>
      </c>
      <c r="H35" s="67">
        <f t="shared" si="0"/>
        <v>6715</v>
      </c>
      <c r="I35" s="52"/>
      <c r="J35" s="60">
        <v>329</v>
      </c>
      <c r="K35" s="52"/>
      <c r="L35" s="56"/>
      <c r="M35" s="56"/>
      <c r="N35" s="73"/>
    </row>
    <row r="36" spans="1:14" s="3" customFormat="1" ht="15" customHeight="1" x14ac:dyDescent="0.2">
      <c r="A36" s="9">
        <v>28</v>
      </c>
      <c r="B36" s="8" t="s">
        <v>108</v>
      </c>
      <c r="C36" s="7">
        <v>1543.9</v>
      </c>
      <c r="D36" s="7">
        <v>1543.9</v>
      </c>
      <c r="E36" s="14">
        <v>0.43640000000000001</v>
      </c>
      <c r="F36" s="64">
        <f>VLOOKUP(A36, 'FY21 Chpt 1289 DABS-Dist Sum'!$A$7:$Z$142, 26, FALSE)</f>
        <v>7257010.5717911934</v>
      </c>
      <c r="G36" s="65">
        <f>VLOOKUP(A36,[3]ADM!$A$10:$G$145,6,FALSE)</f>
        <v>1235.3</v>
      </c>
      <c r="H36" s="67">
        <f t="shared" si="0"/>
        <v>5875</v>
      </c>
      <c r="I36" s="52"/>
      <c r="J36" s="60">
        <v>-26</v>
      </c>
      <c r="K36" s="52"/>
      <c r="L36" s="56"/>
      <c r="M36" s="56"/>
      <c r="N36" s="73"/>
    </row>
    <row r="37" spans="1:14" s="3" customFormat="1" ht="15" customHeight="1" x14ac:dyDescent="0.2">
      <c r="A37" s="9">
        <v>29</v>
      </c>
      <c r="B37" s="8" t="s">
        <v>107</v>
      </c>
      <c r="C37" s="7">
        <v>173628</v>
      </c>
      <c r="D37" s="7">
        <v>173628</v>
      </c>
      <c r="E37" s="14">
        <v>0.67889999999999995</v>
      </c>
      <c r="F37" s="64">
        <f>VLOOKUP(A37, 'FY21 Chpt 1289 DABS-Dist Sum'!$A$7:$Z$142, 26, FALSE)</f>
        <v>728844023.36061931</v>
      </c>
      <c r="G37" s="65">
        <f>VLOOKUP(A37,[3]ADM!$A$10:$G$145,6,FALSE)</f>
        <v>180549.30000000002</v>
      </c>
      <c r="H37" s="67">
        <f t="shared" si="0"/>
        <v>4037</v>
      </c>
      <c r="I37" s="52"/>
      <c r="J37" s="60">
        <v>130</v>
      </c>
      <c r="K37" s="52"/>
      <c r="L37" s="56"/>
      <c r="M37" s="56"/>
      <c r="N37" s="73"/>
    </row>
    <row r="38" spans="1:14" s="3" customFormat="1" ht="15" customHeight="1" x14ac:dyDescent="0.2">
      <c r="A38" s="9">
        <v>30</v>
      </c>
      <c r="B38" s="8" t="s">
        <v>106</v>
      </c>
      <c r="C38" s="7">
        <v>11065.7</v>
      </c>
      <c r="D38" s="7">
        <v>11065.7</v>
      </c>
      <c r="E38" s="14">
        <v>0.53769999999999996</v>
      </c>
      <c r="F38" s="64">
        <f>VLOOKUP(A38, 'FY21 Chpt 1289 DABS-Dist Sum'!$A$7:$Z$142, 26, FALSE)</f>
        <v>47837951.952118181</v>
      </c>
      <c r="G38" s="65">
        <f>VLOOKUP(A38,[3]ADM!$A$10:$G$145,6,FALSE)</f>
        <v>10894.05</v>
      </c>
      <c r="H38" s="67">
        <f t="shared" si="0"/>
        <v>4391</v>
      </c>
      <c r="I38" s="52"/>
      <c r="J38" s="60">
        <v>8</v>
      </c>
      <c r="K38" s="52"/>
      <c r="L38" s="56"/>
      <c r="M38" s="56"/>
      <c r="N38" s="73"/>
    </row>
    <row r="39" spans="1:14" s="3" customFormat="1" ht="15" customHeight="1" x14ac:dyDescent="0.2">
      <c r="A39" s="9">
        <v>31</v>
      </c>
      <c r="B39" s="8" t="s">
        <v>105</v>
      </c>
      <c r="C39" s="7">
        <v>2024.9</v>
      </c>
      <c r="D39" s="7">
        <v>2024.9</v>
      </c>
      <c r="E39" s="14">
        <v>0.34399999999999997</v>
      </c>
      <c r="F39" s="64">
        <f>VLOOKUP(A39, 'FY21 Chpt 1289 DABS-Dist Sum'!$A$7:$Z$142, 26, FALSE)</f>
        <v>11178557.288788687</v>
      </c>
      <c r="G39" s="65">
        <f>VLOOKUP(A39,[3]ADM!$A$10:$G$145,6,FALSE)</f>
        <v>1761.2</v>
      </c>
      <c r="H39" s="67">
        <f t="shared" si="0"/>
        <v>6347</v>
      </c>
      <c r="I39" s="52"/>
      <c r="J39" s="60">
        <v>94</v>
      </c>
      <c r="K39" s="52"/>
      <c r="L39" s="56"/>
      <c r="M39" s="56"/>
      <c r="N39" s="73"/>
    </row>
    <row r="40" spans="1:14" s="3" customFormat="1" ht="15" customHeight="1" x14ac:dyDescent="0.2">
      <c r="A40" s="9">
        <v>32</v>
      </c>
      <c r="B40" s="8" t="s">
        <v>104</v>
      </c>
      <c r="C40" s="7">
        <v>3698.45</v>
      </c>
      <c r="D40" s="7">
        <v>3698.45</v>
      </c>
      <c r="E40" s="14">
        <v>0.39240000000000003</v>
      </c>
      <c r="F40" s="64">
        <f>VLOOKUP(A40, 'FY21 Chpt 1289 DABS-Dist Sum'!$A$7:$Z$142, 26, FALSE)</f>
        <v>19394366.029545777</v>
      </c>
      <c r="G40" s="65">
        <f>VLOOKUP(A40,[3]ADM!$A$10:$G$145,6,FALSE)</f>
        <v>3388.85</v>
      </c>
      <c r="H40" s="67">
        <f t="shared" si="0"/>
        <v>5723</v>
      </c>
      <c r="I40" s="52"/>
      <c r="J40" s="60">
        <v>158</v>
      </c>
      <c r="K40" s="52"/>
      <c r="L40" s="56"/>
      <c r="M40" s="56"/>
      <c r="N40" s="73"/>
    </row>
    <row r="41" spans="1:14" s="3" customFormat="1" ht="15" customHeight="1" x14ac:dyDescent="0.2">
      <c r="A41" s="9">
        <v>33</v>
      </c>
      <c r="B41" s="8" t="s">
        <v>103</v>
      </c>
      <c r="C41" s="7">
        <v>7153.5</v>
      </c>
      <c r="D41" s="7">
        <v>7153.5</v>
      </c>
      <c r="E41" s="14">
        <v>0.41810000000000003</v>
      </c>
      <c r="F41" s="64">
        <f>VLOOKUP(A41, 'FY21 Chpt 1289 DABS-Dist Sum'!$A$7:$Z$142, 26, FALSE)</f>
        <v>38289901.188626297</v>
      </c>
      <c r="G41" s="65">
        <f>VLOOKUP(A41,[3]ADM!$A$10:$G$145,6,FALSE)</f>
        <v>6451.15</v>
      </c>
      <c r="H41" s="67">
        <f t="shared" si="0"/>
        <v>5935</v>
      </c>
      <c r="I41" s="52"/>
      <c r="J41" s="60">
        <v>335</v>
      </c>
      <c r="K41" s="52"/>
      <c r="L41" s="56"/>
      <c r="M41" s="56"/>
      <c r="N41" s="73"/>
    </row>
    <row r="42" spans="1:14" s="3" customFormat="1" ht="15" customHeight="1" x14ac:dyDescent="0.2">
      <c r="A42" s="9">
        <v>34</v>
      </c>
      <c r="B42" s="8" t="s">
        <v>102</v>
      </c>
      <c r="C42" s="7">
        <v>12961.2</v>
      </c>
      <c r="D42" s="7">
        <v>12961.2</v>
      </c>
      <c r="E42" s="14">
        <v>0.36009999999999998</v>
      </c>
      <c r="F42" s="64">
        <f>VLOOKUP(A42, 'FY21 Chpt 1289 DABS-Dist Sum'!$A$7:$Z$142, 26, FALSE)</f>
        <v>76472789.924606234</v>
      </c>
      <c r="G42" s="65">
        <f>VLOOKUP(A42,[3]ADM!$A$10:$G$145,6,FALSE)</f>
        <v>13900.55</v>
      </c>
      <c r="H42" s="67">
        <f t="shared" si="0"/>
        <v>5501</v>
      </c>
      <c r="I42" s="52"/>
      <c r="J42" s="60">
        <v>160</v>
      </c>
      <c r="K42" s="52"/>
      <c r="L42" s="56"/>
      <c r="M42" s="56"/>
      <c r="N42" s="73"/>
    </row>
    <row r="43" spans="1:14" s="3" customFormat="1" ht="15" customHeight="1" x14ac:dyDescent="0.2">
      <c r="A43" s="9">
        <v>35</v>
      </c>
      <c r="B43" s="8" t="s">
        <v>101</v>
      </c>
      <c r="C43" s="7">
        <v>2393.42</v>
      </c>
      <c r="D43" s="7">
        <v>2393.42</v>
      </c>
      <c r="E43" s="14">
        <v>0.27060000000000001</v>
      </c>
      <c r="F43" s="64">
        <f>VLOOKUP(A43, 'FY21 Chpt 1289 DABS-Dist Sum'!$A$7:$Z$142, 26, FALSE)</f>
        <v>15424220.83469185</v>
      </c>
      <c r="G43" s="65">
        <f>VLOOKUP(A43,[3]ADM!$A$10:$G$145,6,FALSE)</f>
        <v>2256.9</v>
      </c>
      <c r="H43" s="67">
        <f t="shared" si="0"/>
        <v>6834</v>
      </c>
      <c r="I43" s="52"/>
      <c r="J43" s="60">
        <v>53</v>
      </c>
      <c r="K43" s="52"/>
      <c r="L43" s="56"/>
      <c r="M43" s="56"/>
      <c r="N43" s="73"/>
    </row>
    <row r="44" spans="1:14" s="3" customFormat="1" ht="15" customHeight="1" x14ac:dyDescent="0.2">
      <c r="A44" s="9">
        <v>36</v>
      </c>
      <c r="B44" s="8" t="s">
        <v>100</v>
      </c>
      <c r="C44" s="7">
        <v>5572.7</v>
      </c>
      <c r="D44" s="7">
        <v>5572.7</v>
      </c>
      <c r="E44" s="14">
        <v>0.37980000000000003</v>
      </c>
      <c r="F44" s="64">
        <f>VLOOKUP(A44, 'FY21 Chpt 1289 DABS-Dist Sum'!$A$7:$Z$142, 26, FALSE)</f>
        <v>28258100.304964762</v>
      </c>
      <c r="G44" s="65">
        <f>VLOOKUP(A44,[3]ADM!$A$10:$G$145,6,FALSE)</f>
        <v>5025.7</v>
      </c>
      <c r="H44" s="67">
        <f t="shared" si="0"/>
        <v>5623</v>
      </c>
      <c r="I44" s="52"/>
      <c r="J44" s="60">
        <v>241</v>
      </c>
      <c r="K44" s="52"/>
      <c r="L44" s="56"/>
      <c r="M44" s="56"/>
      <c r="N44" s="73"/>
    </row>
    <row r="45" spans="1:14" s="3" customFormat="1" ht="15" customHeight="1" x14ac:dyDescent="0.2">
      <c r="A45" s="9">
        <v>37</v>
      </c>
      <c r="B45" s="8" t="s">
        <v>99</v>
      </c>
      <c r="C45" s="7">
        <v>2276.15</v>
      </c>
      <c r="D45" s="7">
        <v>2276.15</v>
      </c>
      <c r="E45" s="14">
        <v>0.8</v>
      </c>
      <c r="F45" s="64">
        <f>VLOOKUP(A45, 'FY21 Chpt 1289 DABS-Dist Sum'!$A$7:$Z$142, 26, FALSE)</f>
        <v>7374275.580730604</v>
      </c>
      <c r="G45" s="65">
        <f>VLOOKUP(A45,[3]ADM!$A$10:$G$145,6,FALSE)</f>
        <v>2513.1</v>
      </c>
      <c r="H45" s="67">
        <f t="shared" si="0"/>
        <v>2934</v>
      </c>
      <c r="I45" s="52"/>
      <c r="J45" s="60">
        <v>84</v>
      </c>
      <c r="K45" s="52"/>
      <c r="L45" s="56"/>
      <c r="M45" s="56"/>
      <c r="N45" s="73"/>
    </row>
    <row r="46" spans="1:14" s="3" customFormat="1" ht="15" customHeight="1" x14ac:dyDescent="0.2">
      <c r="A46" s="9">
        <v>38</v>
      </c>
      <c r="B46" s="8" t="s">
        <v>98</v>
      </c>
      <c r="C46" s="7">
        <v>1728.05</v>
      </c>
      <c r="D46" s="7">
        <v>1728.05</v>
      </c>
      <c r="E46" s="14">
        <v>0.33850000000000002</v>
      </c>
      <c r="F46" s="64">
        <f>VLOOKUP(A46, 'FY21 Chpt 1289 DABS-Dist Sum'!$A$7:$Z$142, 26, FALSE)</f>
        <v>10272807.524524257</v>
      </c>
      <c r="G46" s="65">
        <f>VLOOKUP(A46,[3]ADM!$A$10:$G$145,6,FALSE)</f>
        <v>1514.3</v>
      </c>
      <c r="H46" s="67">
        <f t="shared" si="0"/>
        <v>6784</v>
      </c>
      <c r="I46" s="52"/>
      <c r="J46" s="60">
        <v>142</v>
      </c>
      <c r="K46" s="52"/>
      <c r="L46" s="56"/>
      <c r="M46" s="56"/>
      <c r="N46" s="73"/>
    </row>
    <row r="47" spans="1:14" s="3" customFormat="1" ht="15" customHeight="1" x14ac:dyDescent="0.2">
      <c r="A47" s="9">
        <v>39</v>
      </c>
      <c r="B47" s="8" t="s">
        <v>97</v>
      </c>
      <c r="C47" s="7">
        <v>2944.65</v>
      </c>
      <c r="D47" s="7">
        <v>2944.65</v>
      </c>
      <c r="E47" s="14">
        <v>0.37240000000000001</v>
      </c>
      <c r="F47" s="64">
        <f>VLOOKUP(A47, 'FY21 Chpt 1289 DABS-Dist Sum'!$A$7:$Z$142, 26, FALSE)</f>
        <v>17549904.799517557</v>
      </c>
      <c r="G47" s="65">
        <f>VLOOKUP(A47,[3]ADM!$A$10:$G$145,6,FALSE)</f>
        <v>2892.45</v>
      </c>
      <c r="H47" s="67">
        <f t="shared" si="0"/>
        <v>6067</v>
      </c>
      <c r="I47" s="52"/>
      <c r="J47" s="60">
        <v>312</v>
      </c>
      <c r="K47" s="52"/>
      <c r="L47" s="56"/>
      <c r="M47" s="56"/>
      <c r="N47" s="73"/>
    </row>
    <row r="48" spans="1:14" s="3" customFormat="1" ht="15" customHeight="1" x14ac:dyDescent="0.2">
      <c r="A48" s="9">
        <v>40</v>
      </c>
      <c r="B48" s="8" t="s">
        <v>96</v>
      </c>
      <c r="C48" s="7">
        <v>1370.5</v>
      </c>
      <c r="D48" s="7">
        <v>1370.5</v>
      </c>
      <c r="E48" s="14">
        <v>0.21740000000000001</v>
      </c>
      <c r="F48" s="64">
        <f>VLOOKUP(A48, 'FY21 Chpt 1289 DABS-Dist Sum'!$A$7:$Z$142, 26, FALSE)</f>
        <v>8660415.8287322428</v>
      </c>
      <c r="G48" s="65">
        <f>VLOOKUP(A48,[3]ADM!$A$10:$G$145,6,FALSE)</f>
        <v>1237.8</v>
      </c>
      <c r="H48" s="67">
        <f t="shared" si="0"/>
        <v>6997</v>
      </c>
      <c r="I48" s="52"/>
      <c r="J48" s="60">
        <v>339</v>
      </c>
      <c r="K48" s="52"/>
      <c r="L48" s="56"/>
      <c r="M48" s="56"/>
      <c r="N48" s="73"/>
    </row>
    <row r="49" spans="1:14" s="3" customFormat="1" ht="15" customHeight="1" x14ac:dyDescent="0.2">
      <c r="A49" s="9">
        <v>41</v>
      </c>
      <c r="B49" s="8" t="s">
        <v>95</v>
      </c>
      <c r="C49" s="7">
        <v>5410.45</v>
      </c>
      <c r="D49" s="7">
        <v>5410.45</v>
      </c>
      <c r="E49" s="14">
        <v>0.29430000000000001</v>
      </c>
      <c r="F49" s="64">
        <f>VLOOKUP(A49, 'FY21 Chpt 1289 DABS-Dist Sum'!$A$7:$Z$142, 26, FALSE)</f>
        <v>32553022.917211913</v>
      </c>
      <c r="G49" s="65">
        <f>VLOOKUP(A49,[3]ADM!$A$10:$G$145,6,FALSE)</f>
        <v>4437.2</v>
      </c>
      <c r="H49" s="67">
        <f t="shared" si="0"/>
        <v>7336</v>
      </c>
      <c r="I49" s="52"/>
      <c r="J49" s="60">
        <v>264</v>
      </c>
      <c r="K49" s="52"/>
      <c r="L49" s="56"/>
      <c r="M49" s="56"/>
      <c r="N49" s="73"/>
    </row>
    <row r="50" spans="1:14" s="3" customFormat="1" ht="15" customHeight="1" x14ac:dyDescent="0.2">
      <c r="A50" s="9">
        <v>42</v>
      </c>
      <c r="B50" s="8" t="s">
        <v>94</v>
      </c>
      <c r="C50" s="7">
        <v>18060.25</v>
      </c>
      <c r="D50" s="7">
        <v>18060.25</v>
      </c>
      <c r="E50" s="14">
        <v>0.42030000000000001</v>
      </c>
      <c r="F50" s="64">
        <f>VLOOKUP(A50, 'FY21 Chpt 1289 DABS-Dist Sum'!$A$7:$Z$142, 26, FALSE)</f>
        <v>85171819.279139802</v>
      </c>
      <c r="G50" s="65">
        <f>VLOOKUP(A50,[3]ADM!$A$10:$G$145,6,FALSE)</f>
        <v>17018.099999999999</v>
      </c>
      <c r="H50" s="67">
        <f t="shared" si="0"/>
        <v>5005</v>
      </c>
      <c r="I50" s="52"/>
      <c r="J50" s="60">
        <v>3</v>
      </c>
      <c r="K50" s="52"/>
      <c r="L50" s="56"/>
      <c r="M50" s="56"/>
      <c r="N50" s="73"/>
    </row>
    <row r="51" spans="1:14" s="3" customFormat="1" ht="15" customHeight="1" x14ac:dyDescent="0.2">
      <c r="A51" s="9">
        <v>43</v>
      </c>
      <c r="B51" s="8" t="s">
        <v>93</v>
      </c>
      <c r="C51" s="7">
        <v>48551.1</v>
      </c>
      <c r="D51" s="7">
        <v>48551.1</v>
      </c>
      <c r="E51" s="14">
        <v>0.42759999999999998</v>
      </c>
      <c r="F51" s="64">
        <f>VLOOKUP(A51, 'FY21 Chpt 1289 DABS-Dist Sum'!$A$7:$Z$142, 26, FALSE)</f>
        <v>270656651.23786402</v>
      </c>
      <c r="G51" s="65">
        <f>VLOOKUP(A51,[3]ADM!$A$10:$G$145,6,FALSE)</f>
        <v>50516.3</v>
      </c>
      <c r="H51" s="67">
        <f t="shared" si="0"/>
        <v>5358</v>
      </c>
      <c r="I51" s="52"/>
      <c r="J51" s="60">
        <v>110</v>
      </c>
      <c r="K51" s="52"/>
      <c r="L51" s="56"/>
      <c r="M51" s="56"/>
      <c r="N51" s="73"/>
    </row>
    <row r="52" spans="1:14" s="3" customFormat="1" ht="15" customHeight="1" x14ac:dyDescent="0.2">
      <c r="A52" s="9">
        <v>44</v>
      </c>
      <c r="B52" s="8" t="s">
        <v>92</v>
      </c>
      <c r="C52" s="7">
        <v>6995.2</v>
      </c>
      <c r="D52" s="7">
        <v>6995.2</v>
      </c>
      <c r="E52" s="14">
        <v>0.24299999999999999</v>
      </c>
      <c r="F52" s="64">
        <f>VLOOKUP(A52, 'FY21 Chpt 1289 DABS-Dist Sum'!$A$7:$Z$142, 26, FALSE)</f>
        <v>48114373.879310071</v>
      </c>
      <c r="G52" s="65">
        <f>VLOOKUP(A52,[3]ADM!$A$10:$G$145,6,FALSE)</f>
        <v>6938.05</v>
      </c>
      <c r="H52" s="67">
        <f t="shared" si="0"/>
        <v>6935</v>
      </c>
      <c r="I52" s="52"/>
      <c r="J52" s="60">
        <v>262</v>
      </c>
      <c r="K52" s="52"/>
      <c r="L52" s="56"/>
      <c r="M52" s="56"/>
      <c r="N52" s="73"/>
    </row>
    <row r="53" spans="1:14" s="3" customFormat="1" ht="15" customHeight="1" x14ac:dyDescent="0.2">
      <c r="A53" s="9">
        <v>45</v>
      </c>
      <c r="B53" s="8" t="s">
        <v>91</v>
      </c>
      <c r="C53" s="7">
        <v>183.6</v>
      </c>
      <c r="D53" s="7">
        <v>183.6</v>
      </c>
      <c r="E53" s="14">
        <v>0.8</v>
      </c>
      <c r="F53" s="64">
        <f>VLOOKUP(A53, 'FY21 Chpt 1289 DABS-Dist Sum'!$A$7:$Z$142, 26, FALSE)</f>
        <v>787041.43672253145</v>
      </c>
      <c r="G53" s="65">
        <f>VLOOKUP(A53,[3]ADM!$A$10:$G$145,6,FALSE)</f>
        <v>199.25</v>
      </c>
      <c r="H53" s="67">
        <f t="shared" si="0"/>
        <v>3950</v>
      </c>
      <c r="I53" s="52"/>
      <c r="J53" s="60">
        <v>193</v>
      </c>
      <c r="K53" s="52"/>
      <c r="L53" s="56"/>
      <c r="M53" s="56"/>
      <c r="N53" s="73"/>
    </row>
    <row r="54" spans="1:14" s="3" customFormat="1" ht="15" customHeight="1" x14ac:dyDescent="0.2">
      <c r="A54" s="9">
        <v>46</v>
      </c>
      <c r="B54" s="8" t="s">
        <v>90</v>
      </c>
      <c r="C54" s="7">
        <v>5267.85</v>
      </c>
      <c r="D54" s="7">
        <v>5267.85</v>
      </c>
      <c r="E54" s="14">
        <v>0.42580000000000001</v>
      </c>
      <c r="F54" s="64">
        <f>VLOOKUP(A54, 'FY21 Chpt 1289 DABS-Dist Sum'!$A$7:$Z$142, 26, FALSE)</f>
        <v>31026107.2863134</v>
      </c>
      <c r="G54" s="65">
        <f>VLOOKUP(A54,[3]ADM!$A$10:$G$145,6,FALSE)</f>
        <v>5605.05</v>
      </c>
      <c r="H54" s="67">
        <f t="shared" si="0"/>
        <v>5535</v>
      </c>
      <c r="I54" s="52"/>
      <c r="J54" s="60">
        <v>268</v>
      </c>
      <c r="K54" s="52"/>
      <c r="L54" s="56"/>
      <c r="M54" s="56"/>
      <c r="N54" s="73"/>
    </row>
    <row r="55" spans="1:14" s="3" customFormat="1" ht="15" customHeight="1" x14ac:dyDescent="0.2">
      <c r="A55" s="9">
        <v>47</v>
      </c>
      <c r="B55" s="8" t="s">
        <v>89</v>
      </c>
      <c r="C55" s="7">
        <v>9763.65</v>
      </c>
      <c r="D55" s="7">
        <v>9763.65</v>
      </c>
      <c r="E55" s="14">
        <v>0.56279999999999997</v>
      </c>
      <c r="F55" s="64">
        <f>VLOOKUP(A55, 'FY21 Chpt 1289 DABS-Dist Sum'!$A$7:$Z$142, 26, FALSE)</f>
        <v>46680348.612057954</v>
      </c>
      <c r="G55" s="65">
        <f>VLOOKUP(A55,[3]ADM!$A$10:$G$145,6,FALSE)</f>
        <v>10377.75</v>
      </c>
      <c r="H55" s="67">
        <f t="shared" si="0"/>
        <v>4498</v>
      </c>
      <c r="I55" s="52"/>
      <c r="J55" s="60">
        <v>-22</v>
      </c>
      <c r="K55" s="52"/>
      <c r="L55" s="56"/>
      <c r="M55" s="56"/>
      <c r="N55" s="73"/>
    </row>
    <row r="56" spans="1:14" s="3" customFormat="1" ht="15" customHeight="1" x14ac:dyDescent="0.2">
      <c r="A56" s="9">
        <v>48</v>
      </c>
      <c r="B56" s="8" t="s">
        <v>88</v>
      </c>
      <c r="C56" s="7">
        <v>4049.2</v>
      </c>
      <c r="D56" s="7">
        <v>4049.2</v>
      </c>
      <c r="E56" s="14">
        <v>0.37869999999999998</v>
      </c>
      <c r="F56" s="64">
        <f>VLOOKUP(A56, 'FY21 Chpt 1289 DABS-Dist Sum'!$A$7:$Z$142, 26, FALSE)</f>
        <v>25811454.202342853</v>
      </c>
      <c r="G56" s="65">
        <f>VLOOKUP(A56,[3]ADM!$A$10:$G$145,6,FALSE)</f>
        <v>4408.6000000000004</v>
      </c>
      <c r="H56" s="67">
        <f t="shared" si="0"/>
        <v>5855</v>
      </c>
      <c r="I56" s="52"/>
      <c r="J56" s="60">
        <v>314</v>
      </c>
      <c r="K56" s="52"/>
      <c r="L56" s="56"/>
      <c r="M56" s="56"/>
      <c r="N56" s="73"/>
    </row>
    <row r="57" spans="1:14" s="3" customFormat="1" ht="15" customHeight="1" x14ac:dyDescent="0.2">
      <c r="A57" s="9">
        <v>49</v>
      </c>
      <c r="B57" s="8" t="s">
        <v>87</v>
      </c>
      <c r="C57" s="7">
        <v>692.45</v>
      </c>
      <c r="D57" s="7">
        <v>692.45</v>
      </c>
      <c r="E57" s="14">
        <v>0.44690000000000002</v>
      </c>
      <c r="F57" s="64">
        <f>VLOOKUP(A57, 'FY21 Chpt 1289 DABS-Dist Sum'!$A$7:$Z$142, 26, FALSE)</f>
        <v>5310219.9847541265</v>
      </c>
      <c r="G57" s="65">
        <f>VLOOKUP(A57,[3]ADM!$A$10:$G$145,6,FALSE)</f>
        <v>784.05</v>
      </c>
      <c r="H57" s="67">
        <f t="shared" si="0"/>
        <v>6773</v>
      </c>
      <c r="I57" s="52"/>
      <c r="J57" s="60">
        <v>434</v>
      </c>
      <c r="K57" s="52"/>
      <c r="L57" s="56"/>
      <c r="M57" s="56"/>
      <c r="N57" s="73"/>
    </row>
    <row r="58" spans="1:14" s="3" customFormat="1" ht="15" customHeight="1" x14ac:dyDescent="0.2">
      <c r="A58" s="9">
        <v>50</v>
      </c>
      <c r="B58" s="8" t="s">
        <v>86</v>
      </c>
      <c r="C58" s="7">
        <v>2204.6999999999998</v>
      </c>
      <c r="D58" s="7">
        <v>2204.6999999999998</v>
      </c>
      <c r="E58" s="14">
        <v>0.33750000000000002</v>
      </c>
      <c r="F58" s="64">
        <f>VLOOKUP(A58, 'FY21 Chpt 1289 DABS-Dist Sum'!$A$7:$Z$142, 26, FALSE)</f>
        <v>13159647.357261103</v>
      </c>
      <c r="G58" s="65">
        <f>VLOOKUP(A58,[3]ADM!$A$10:$G$145,6,FALSE)</f>
        <v>2137.9</v>
      </c>
      <c r="H58" s="67">
        <f t="shared" si="0"/>
        <v>6155</v>
      </c>
      <c r="I58" s="52"/>
      <c r="J58" s="60">
        <v>242</v>
      </c>
      <c r="K58" s="52"/>
      <c r="L58" s="56"/>
      <c r="M58" s="56"/>
      <c r="N58" s="73"/>
    </row>
    <row r="59" spans="1:14" s="3" customFormat="1" ht="15" customHeight="1" x14ac:dyDescent="0.2">
      <c r="A59" s="9">
        <v>51</v>
      </c>
      <c r="B59" s="8" t="s">
        <v>85</v>
      </c>
      <c r="C59" s="7">
        <v>1206.45</v>
      </c>
      <c r="D59" s="7">
        <v>1206.45</v>
      </c>
      <c r="E59" s="14">
        <v>0.79339999999999999</v>
      </c>
      <c r="F59" s="64">
        <f>VLOOKUP(A59, 'FY21 Chpt 1289 DABS-Dist Sum'!$A$7:$Z$142, 26, FALSE)</f>
        <v>3095449.7091617137</v>
      </c>
      <c r="G59" s="65">
        <f>VLOOKUP(A59,[3]ADM!$A$10:$G$145,6,FALSE)</f>
        <v>959.2</v>
      </c>
      <c r="H59" s="67">
        <f t="shared" si="0"/>
        <v>3227</v>
      </c>
      <c r="I59" s="52"/>
      <c r="J59" s="60">
        <v>312</v>
      </c>
      <c r="K59" s="52"/>
      <c r="L59" s="56"/>
      <c r="M59" s="56"/>
      <c r="N59" s="73"/>
    </row>
    <row r="60" spans="1:14" s="3" customFormat="1" ht="15" customHeight="1" x14ac:dyDescent="0.2">
      <c r="A60" s="9">
        <v>52</v>
      </c>
      <c r="B60" s="8" t="s">
        <v>84</v>
      </c>
      <c r="C60" s="7">
        <v>3323.7</v>
      </c>
      <c r="D60" s="7">
        <v>3323.7</v>
      </c>
      <c r="E60" s="14">
        <v>0.18260000000000001</v>
      </c>
      <c r="F60" s="64">
        <f>VLOOKUP(A60, 'FY21 Chpt 1289 DABS-Dist Sum'!$A$7:$Z$142, 26, FALSE)</f>
        <v>23550016.254465766</v>
      </c>
      <c r="G60" s="65">
        <f>VLOOKUP(A60,[3]ADM!$A$10:$G$145,6,FALSE)</f>
        <v>2912.8</v>
      </c>
      <c r="H60" s="67">
        <f t="shared" si="0"/>
        <v>8085</v>
      </c>
      <c r="I60" s="52"/>
      <c r="J60" s="60">
        <v>455</v>
      </c>
      <c r="K60" s="52"/>
      <c r="L60" s="56"/>
      <c r="M60" s="56"/>
      <c r="N60" s="73"/>
    </row>
    <row r="61" spans="1:14" s="3" customFormat="1" ht="15" customHeight="1" x14ac:dyDescent="0.2">
      <c r="A61" s="9">
        <v>53</v>
      </c>
      <c r="B61" s="8" t="s">
        <v>83</v>
      </c>
      <c r="C61" s="7">
        <v>67385.7</v>
      </c>
      <c r="D61" s="7">
        <v>66652.5</v>
      </c>
      <c r="E61" s="14">
        <v>0.56659999999999999</v>
      </c>
      <c r="F61" s="64">
        <f>VLOOKUP(A61, 'FY21 Chpt 1289 DABS-Dist Sum'!$A$7:$Z$142, 26, FALSE)</f>
        <v>383318463.58400995</v>
      </c>
      <c r="G61" s="65">
        <f>VLOOKUP(A61,[3]ADM!$A$10:$G$145,6,FALSE)</f>
        <v>84923.900000000009</v>
      </c>
      <c r="H61" s="67">
        <f t="shared" si="0"/>
        <v>4514</v>
      </c>
      <c r="I61" s="52"/>
      <c r="J61" s="60">
        <v>261</v>
      </c>
      <c r="K61" s="52"/>
      <c r="L61" s="56"/>
      <c r="M61" s="56"/>
      <c r="N61" s="73"/>
    </row>
    <row r="62" spans="1:14" s="3" customFormat="1" ht="15" customHeight="1" x14ac:dyDescent="0.2">
      <c r="A62" s="9">
        <v>54</v>
      </c>
      <c r="B62" s="8" t="s">
        <v>82</v>
      </c>
      <c r="C62" s="7">
        <v>4519.2</v>
      </c>
      <c r="D62" s="7">
        <v>4519.2</v>
      </c>
      <c r="E62" s="14">
        <v>0.56589999999999996</v>
      </c>
      <c r="F62" s="64">
        <f>VLOOKUP(A62, 'FY21 Chpt 1289 DABS-Dist Sum'!$A$7:$Z$142, 26, FALSE)</f>
        <v>22379954.946678858</v>
      </c>
      <c r="G62" s="65">
        <f>VLOOKUP(A62,[3]ADM!$A$10:$G$145,6,FALSE)</f>
        <v>4882.55</v>
      </c>
      <c r="H62" s="67">
        <f t="shared" si="0"/>
        <v>4584</v>
      </c>
      <c r="I62" s="52"/>
      <c r="J62" s="60">
        <v>348</v>
      </c>
      <c r="K62" s="52"/>
      <c r="L62" s="56"/>
      <c r="M62" s="56"/>
      <c r="N62" s="73"/>
    </row>
    <row r="63" spans="1:14" s="3" customFormat="1" ht="15" customHeight="1" x14ac:dyDescent="0.2">
      <c r="A63" s="9">
        <v>55</v>
      </c>
      <c r="B63" s="8" t="s">
        <v>81</v>
      </c>
      <c r="C63" s="7">
        <v>1536.4</v>
      </c>
      <c r="D63" s="7">
        <v>1536.4</v>
      </c>
      <c r="E63" s="14">
        <v>0.2535</v>
      </c>
      <c r="F63" s="64">
        <f>VLOOKUP(A63, 'FY21 Chpt 1289 DABS-Dist Sum'!$A$7:$Z$142, 26, FALSE)</f>
        <v>11406672.216059407</v>
      </c>
      <c r="G63" s="65">
        <f>VLOOKUP(A63,[3]ADM!$A$10:$G$145,6,FALSE)</f>
        <v>1522.5</v>
      </c>
      <c r="H63" s="67">
        <f t="shared" si="0"/>
        <v>7492</v>
      </c>
      <c r="I63" s="52"/>
      <c r="J63" s="60">
        <v>30</v>
      </c>
      <c r="K63" s="52"/>
      <c r="L63" s="56"/>
      <c r="M63" s="56"/>
      <c r="N63" s="73"/>
    </row>
    <row r="64" spans="1:14" s="3" customFormat="1" ht="15" customHeight="1" x14ac:dyDescent="0.2">
      <c r="A64" s="9">
        <v>56</v>
      </c>
      <c r="B64" s="8" t="s">
        <v>80</v>
      </c>
      <c r="C64" s="7">
        <v>1773.2</v>
      </c>
      <c r="D64" s="7">
        <v>1773.2</v>
      </c>
      <c r="E64" s="14">
        <v>0.4486</v>
      </c>
      <c r="F64" s="64">
        <f>VLOOKUP(A64, 'FY21 Chpt 1289 DABS-Dist Sum'!$A$7:$Z$142, 26, FALSE)</f>
        <v>8306092.000252258</v>
      </c>
      <c r="G64" s="65">
        <f>VLOOKUP(A64,[3]ADM!$A$10:$G$145,6,FALSE)</f>
        <v>1619</v>
      </c>
      <c r="H64" s="67">
        <f t="shared" si="0"/>
        <v>5130</v>
      </c>
      <c r="I64" s="52"/>
      <c r="J64" s="60">
        <v>314</v>
      </c>
      <c r="K64" s="52"/>
      <c r="L64" s="56"/>
      <c r="M64" s="56"/>
      <c r="N64" s="73"/>
    </row>
    <row r="65" spans="1:14" s="3" customFormat="1" ht="15" customHeight="1" x14ac:dyDescent="0.2">
      <c r="A65" s="9">
        <v>57</v>
      </c>
      <c r="B65" s="8" t="s">
        <v>79</v>
      </c>
      <c r="C65" s="7">
        <v>1138.7</v>
      </c>
      <c r="D65" s="7">
        <v>1138.7</v>
      </c>
      <c r="E65" s="14">
        <v>0.55889999999999995</v>
      </c>
      <c r="F65" s="64">
        <f>VLOOKUP(A65, 'FY21 Chpt 1289 DABS-Dist Sum'!$A$7:$Z$142, 26, FALSE)</f>
        <v>5117066.3122960255</v>
      </c>
      <c r="G65" s="65">
        <f>VLOOKUP(A65,[3]ADM!$A$10:$G$145,6,FALSE)</f>
        <v>960.1</v>
      </c>
      <c r="H65" s="67">
        <f t="shared" si="0"/>
        <v>5330</v>
      </c>
      <c r="I65" s="52"/>
      <c r="J65" s="60">
        <v>309</v>
      </c>
      <c r="K65" s="52"/>
      <c r="L65" s="56"/>
      <c r="M65" s="56"/>
      <c r="N65" s="73"/>
    </row>
    <row r="66" spans="1:14" s="3" customFormat="1" ht="15" customHeight="1" x14ac:dyDescent="0.2">
      <c r="A66" s="9">
        <v>58</v>
      </c>
      <c r="B66" s="8" t="s">
        <v>78</v>
      </c>
      <c r="C66" s="7">
        <v>4601.3999999999996</v>
      </c>
      <c r="D66" s="7">
        <v>4601.3999999999996</v>
      </c>
      <c r="E66" s="14">
        <v>0.36499999999999999</v>
      </c>
      <c r="F66" s="64">
        <f>VLOOKUP(A66, 'FY21 Chpt 1289 DABS-Dist Sum'!$A$7:$Z$142, 26, FALSE)</f>
        <v>23037649.050751258</v>
      </c>
      <c r="G66" s="65">
        <f>VLOOKUP(A66,[3]ADM!$A$10:$G$145,6,FALSE)</f>
        <v>3912.45</v>
      </c>
      <c r="H66" s="67">
        <f t="shared" si="0"/>
        <v>5888</v>
      </c>
      <c r="I66" s="52"/>
      <c r="J66" s="60">
        <v>161</v>
      </c>
      <c r="K66" s="52"/>
      <c r="L66" s="56"/>
      <c r="M66" s="56"/>
      <c r="N66" s="73"/>
    </row>
    <row r="67" spans="1:14" s="3" customFormat="1" ht="15" customHeight="1" x14ac:dyDescent="0.2">
      <c r="A67" s="9">
        <v>59</v>
      </c>
      <c r="B67" s="8" t="s">
        <v>77</v>
      </c>
      <c r="C67" s="7">
        <v>1153.25</v>
      </c>
      <c r="D67" s="7">
        <v>1153.25</v>
      </c>
      <c r="E67" s="14">
        <v>0.72319999999999995</v>
      </c>
      <c r="F67" s="64">
        <f>VLOOKUP(A67, 'FY21 Chpt 1289 DABS-Dist Sum'!$A$7:$Z$142, 26, FALSE)</f>
        <v>5074336.4617591873</v>
      </c>
      <c r="G67" s="65">
        <f>VLOOKUP(A67,[3]ADM!$A$10:$G$145,6,FALSE)</f>
        <v>1102.95</v>
      </c>
      <c r="H67" s="67">
        <f t="shared" si="0"/>
        <v>4601</v>
      </c>
      <c r="I67" s="52"/>
      <c r="J67" s="60">
        <v>783</v>
      </c>
      <c r="K67" s="52"/>
      <c r="L67" s="56"/>
      <c r="M67" s="56"/>
      <c r="N67" s="73"/>
    </row>
    <row r="68" spans="1:14" s="3" customFormat="1" ht="15" customHeight="1" x14ac:dyDescent="0.2">
      <c r="A68" s="9">
        <v>60</v>
      </c>
      <c r="B68" s="8" t="s">
        <v>76</v>
      </c>
      <c r="C68" s="7">
        <v>9452.2999999999993</v>
      </c>
      <c r="D68" s="7">
        <v>9452.2999999999993</v>
      </c>
      <c r="E68" s="14">
        <v>0.40529999999999999</v>
      </c>
      <c r="F68" s="64">
        <f>VLOOKUP(A68, 'FY21 Chpt 1289 DABS-Dist Sum'!$A$7:$Z$142, 26, FALSE)</f>
        <v>55308726.560534157</v>
      </c>
      <c r="G68" s="65">
        <f>VLOOKUP(A68,[3]ADM!$A$10:$G$145,6,FALSE)</f>
        <v>9876.9500000000007</v>
      </c>
      <c r="H68" s="67">
        <f t="shared" si="0"/>
        <v>5600</v>
      </c>
      <c r="I68" s="52"/>
      <c r="J68" s="60">
        <v>177</v>
      </c>
      <c r="K68" s="52"/>
      <c r="L68" s="56"/>
      <c r="M68" s="56"/>
      <c r="N68" s="73"/>
    </row>
    <row r="69" spans="1:14" s="3" customFormat="1" ht="15" customHeight="1" x14ac:dyDescent="0.2">
      <c r="A69" s="9">
        <v>62</v>
      </c>
      <c r="B69" s="8" t="s">
        <v>75</v>
      </c>
      <c r="C69" s="7">
        <v>1918.75</v>
      </c>
      <c r="D69" s="7">
        <v>1918.75</v>
      </c>
      <c r="E69" s="14">
        <v>0.59279999999999999</v>
      </c>
      <c r="F69" s="64">
        <f>VLOOKUP(A69, 'FY21 Chpt 1289 DABS-Dist Sum'!$A$7:$Z$142, 26, FALSE)</f>
        <v>7331225.7823166791</v>
      </c>
      <c r="G69" s="65">
        <f>VLOOKUP(A69,[3]ADM!$A$10:$G$145,6,FALSE)</f>
        <v>1487.7</v>
      </c>
      <c r="H69" s="67">
        <f t="shared" si="0"/>
        <v>4928</v>
      </c>
      <c r="I69" s="52"/>
      <c r="J69" s="60">
        <v>48</v>
      </c>
      <c r="K69" s="52"/>
      <c r="L69" s="56"/>
      <c r="M69" s="56"/>
      <c r="N69" s="73"/>
    </row>
    <row r="70" spans="1:14" s="3" customFormat="1" ht="15" customHeight="1" x14ac:dyDescent="0.2">
      <c r="A70" s="9">
        <v>63</v>
      </c>
      <c r="B70" s="8" t="s">
        <v>74</v>
      </c>
      <c r="C70" s="7">
        <v>2899.35</v>
      </c>
      <c r="D70" s="7">
        <v>2899.35</v>
      </c>
      <c r="E70" s="14">
        <v>0.44140000000000001</v>
      </c>
      <c r="F70" s="64">
        <f>VLOOKUP(A70, 'FY21 Chpt 1289 DABS-Dist Sum'!$A$7:$Z$142, 26, FALSE)</f>
        <v>17887130.175177764</v>
      </c>
      <c r="G70" s="65">
        <f>VLOOKUP(A70,[3]ADM!$A$10:$G$145,6,FALSE)</f>
        <v>3306.45</v>
      </c>
      <c r="H70" s="67">
        <f t="shared" si="0"/>
        <v>5410</v>
      </c>
      <c r="I70" s="52"/>
      <c r="J70" s="60">
        <v>377</v>
      </c>
      <c r="K70" s="52"/>
      <c r="L70" s="56"/>
      <c r="M70" s="56"/>
      <c r="N70" s="73"/>
    </row>
    <row r="71" spans="1:14" s="3" customFormat="1" ht="15" customHeight="1" x14ac:dyDescent="0.2">
      <c r="A71" s="9">
        <v>65</v>
      </c>
      <c r="B71" s="8" t="s">
        <v>73</v>
      </c>
      <c r="C71" s="7">
        <v>1707.35</v>
      </c>
      <c r="D71" s="7">
        <v>1707.35</v>
      </c>
      <c r="E71" s="14">
        <v>0.51029999999999998</v>
      </c>
      <c r="F71" s="64">
        <f>VLOOKUP(A71, 'FY21 Chpt 1289 DABS-Dist Sum'!$A$7:$Z$142, 26, FALSE)</f>
        <v>7802901.0184779353</v>
      </c>
      <c r="G71" s="65">
        <f>VLOOKUP(A71,[3]ADM!$A$10:$G$145,6,FALSE)</f>
        <v>1359.15</v>
      </c>
      <c r="H71" s="67">
        <f t="shared" si="0"/>
        <v>5741</v>
      </c>
      <c r="I71" s="52"/>
      <c r="J71" s="60">
        <v>87</v>
      </c>
      <c r="K71" s="52"/>
      <c r="L71" s="56"/>
      <c r="M71" s="56"/>
      <c r="N71" s="73"/>
    </row>
    <row r="72" spans="1:14" s="3" customFormat="1" ht="15" customHeight="1" x14ac:dyDescent="0.2">
      <c r="A72" s="9">
        <v>66</v>
      </c>
      <c r="B72" s="8" t="s">
        <v>72</v>
      </c>
      <c r="C72" s="7">
        <v>1410.5</v>
      </c>
      <c r="D72" s="7">
        <v>1410.5</v>
      </c>
      <c r="E72" s="14">
        <v>0.8</v>
      </c>
      <c r="F72" s="64">
        <f>VLOOKUP(A72, 'FY21 Chpt 1289 DABS-Dist Sum'!$A$7:$Z$142, 26, FALSE)</f>
        <v>4218674.4422564525</v>
      </c>
      <c r="G72" s="65">
        <f>VLOOKUP(A72,[3]ADM!$A$10:$G$145,6,FALSE)</f>
        <v>1179.7</v>
      </c>
      <c r="H72" s="67">
        <f t="shared" si="0"/>
        <v>3576</v>
      </c>
      <c r="I72" s="52"/>
      <c r="J72" s="60">
        <v>115</v>
      </c>
      <c r="K72" s="52"/>
      <c r="L72" s="56"/>
      <c r="M72" s="56"/>
      <c r="N72" s="73"/>
    </row>
    <row r="73" spans="1:14" s="3" customFormat="1" ht="15" customHeight="1" x14ac:dyDescent="0.2">
      <c r="A73" s="9">
        <v>67</v>
      </c>
      <c r="B73" s="8" t="s">
        <v>71</v>
      </c>
      <c r="C73" s="7">
        <v>2178.65</v>
      </c>
      <c r="D73" s="7">
        <v>2178.65</v>
      </c>
      <c r="E73" s="14">
        <v>0.2447</v>
      </c>
      <c r="F73" s="64">
        <f>VLOOKUP(A73, 'FY21 Chpt 1289 DABS-Dist Sum'!$A$7:$Z$142, 26, FALSE)</f>
        <v>13268086.387153735</v>
      </c>
      <c r="G73" s="65">
        <f>VLOOKUP(A73,[3]ADM!$A$10:$G$145,6,FALSE)</f>
        <v>1849.65</v>
      </c>
      <c r="H73" s="67">
        <f t="shared" si="0"/>
        <v>7173</v>
      </c>
      <c r="I73" s="52"/>
      <c r="J73" s="60">
        <v>486</v>
      </c>
      <c r="K73" s="52"/>
      <c r="L73" s="56"/>
      <c r="M73" s="56"/>
      <c r="N73" s="73"/>
    </row>
    <row r="74" spans="1:14" s="3" customFormat="1" ht="15" customHeight="1" x14ac:dyDescent="0.2">
      <c r="A74" s="9">
        <v>68</v>
      </c>
      <c r="B74" s="8" t="s">
        <v>70</v>
      </c>
      <c r="C74" s="7">
        <v>4957.45</v>
      </c>
      <c r="D74" s="7">
        <v>4957.45</v>
      </c>
      <c r="E74" s="14">
        <v>0.38419999999999999</v>
      </c>
      <c r="F74" s="64">
        <f>VLOOKUP(A74, 'FY21 Chpt 1289 DABS-Dist Sum'!$A$7:$Z$142, 26, FALSE)</f>
        <v>26849440.294574864</v>
      </c>
      <c r="G74" s="65">
        <f>VLOOKUP(A74,[3]ADM!$A$10:$G$145,6,FALSE)</f>
        <v>4832.8</v>
      </c>
      <c r="H74" s="67">
        <f t="shared" ref="H74:H137" si="1">ROUND(F74/G74, 0)</f>
        <v>5556</v>
      </c>
      <c r="I74" s="52"/>
      <c r="J74" s="60">
        <v>158</v>
      </c>
      <c r="K74" s="52"/>
      <c r="L74" s="56"/>
      <c r="M74" s="56"/>
      <c r="N74" s="73"/>
    </row>
    <row r="75" spans="1:14" s="3" customFormat="1" ht="15" customHeight="1" x14ac:dyDescent="0.2">
      <c r="A75" s="9">
        <v>69</v>
      </c>
      <c r="B75" s="8" t="s">
        <v>69</v>
      </c>
      <c r="C75" s="7">
        <v>3463.5</v>
      </c>
      <c r="D75" s="7">
        <v>3463.5</v>
      </c>
      <c r="E75" s="14">
        <v>0.31430000000000002</v>
      </c>
      <c r="F75" s="64">
        <f>VLOOKUP(A75, 'FY21 Chpt 1289 DABS-Dist Sum'!$A$7:$Z$142, 26, FALSE)</f>
        <v>20148405.730193764</v>
      </c>
      <c r="G75" s="65">
        <f>VLOOKUP(A75,[3]ADM!$A$10:$G$145,6,FALSE)</f>
        <v>3200.9</v>
      </c>
      <c r="H75" s="67">
        <f t="shared" si="1"/>
        <v>6295</v>
      </c>
      <c r="I75" s="52"/>
      <c r="J75" s="60">
        <v>259</v>
      </c>
      <c r="K75" s="52"/>
      <c r="L75" s="56"/>
      <c r="M75" s="56"/>
      <c r="N75" s="73"/>
    </row>
    <row r="76" spans="1:14" s="3" customFormat="1" ht="15" customHeight="1" x14ac:dyDescent="0.2">
      <c r="A76" s="9">
        <v>70</v>
      </c>
      <c r="B76" s="8" t="s">
        <v>68</v>
      </c>
      <c r="C76" s="7">
        <v>2501.8000000000002</v>
      </c>
      <c r="D76" s="7">
        <v>2501.8000000000002</v>
      </c>
      <c r="E76" s="14">
        <v>0.28660000000000002</v>
      </c>
      <c r="F76" s="64">
        <f>VLOOKUP(A76, 'FY21 Chpt 1289 DABS-Dist Sum'!$A$7:$Z$142, 26, FALSE)</f>
        <v>17033391.318681318</v>
      </c>
      <c r="G76" s="65">
        <f>VLOOKUP(A76,[3]ADM!$A$10:$G$145,6,FALSE)</f>
        <v>2394</v>
      </c>
      <c r="H76" s="67">
        <f t="shared" si="1"/>
        <v>7115</v>
      </c>
      <c r="I76" s="52"/>
      <c r="J76" s="60">
        <v>406</v>
      </c>
      <c r="K76" s="52"/>
      <c r="L76" s="56"/>
      <c r="M76" s="56"/>
      <c r="N76" s="73"/>
    </row>
    <row r="77" spans="1:14" s="3" customFormat="1" ht="15" customHeight="1" x14ac:dyDescent="0.2">
      <c r="A77" s="9">
        <v>71</v>
      </c>
      <c r="B77" s="8" t="s">
        <v>67</v>
      </c>
      <c r="C77" s="7">
        <v>8918.6</v>
      </c>
      <c r="D77" s="7">
        <v>8918.6</v>
      </c>
      <c r="E77" s="14">
        <v>0.2475</v>
      </c>
      <c r="F77" s="64">
        <f>VLOOKUP(A77, 'FY21 Chpt 1289 DABS-Dist Sum'!$A$7:$Z$142, 26, FALSE)</f>
        <v>56565892.807684422</v>
      </c>
      <c r="G77" s="65">
        <f>VLOOKUP(A77,[3]ADM!$A$10:$G$145,6,FALSE)</f>
        <v>8197.2999999999993</v>
      </c>
      <c r="H77" s="67">
        <f t="shared" si="1"/>
        <v>6901</v>
      </c>
      <c r="I77" s="52"/>
      <c r="J77" s="60">
        <v>263</v>
      </c>
      <c r="K77" s="52"/>
      <c r="L77" s="56"/>
      <c r="M77" s="56"/>
      <c r="N77" s="73"/>
    </row>
    <row r="78" spans="1:14" s="3" customFormat="1" ht="15" customHeight="1" x14ac:dyDescent="0.2">
      <c r="A78" s="9">
        <v>72</v>
      </c>
      <c r="B78" s="8" t="s">
        <v>66</v>
      </c>
      <c r="C78" s="7">
        <v>4344.5</v>
      </c>
      <c r="D78" s="7">
        <v>4344.5</v>
      </c>
      <c r="E78" s="14">
        <v>0.42299999999999999</v>
      </c>
      <c r="F78" s="64">
        <f>VLOOKUP(A78, 'FY21 Chpt 1289 DABS-Dist Sum'!$A$7:$Z$142, 26, FALSE)</f>
        <v>21638667.684203889</v>
      </c>
      <c r="G78" s="65">
        <f>VLOOKUP(A78,[3]ADM!$A$10:$G$145,6,FALSE)</f>
        <v>4265</v>
      </c>
      <c r="H78" s="67">
        <f t="shared" si="1"/>
        <v>5074</v>
      </c>
      <c r="I78" s="52"/>
      <c r="J78" s="60">
        <v>-60</v>
      </c>
      <c r="K78" s="52"/>
      <c r="L78" s="56"/>
      <c r="M78" s="56"/>
      <c r="N78" s="73"/>
    </row>
    <row r="79" spans="1:14" s="3" customFormat="1" ht="15" customHeight="1" x14ac:dyDescent="0.2">
      <c r="A79" s="9">
        <v>73</v>
      </c>
      <c r="B79" s="8" t="s">
        <v>65</v>
      </c>
      <c r="C79" s="7">
        <v>2179.6999999999998</v>
      </c>
      <c r="D79" s="7">
        <v>2179.6999999999998</v>
      </c>
      <c r="E79" s="14">
        <v>0.32650000000000001</v>
      </c>
      <c r="F79" s="64">
        <f>VLOOKUP(A79, 'FY21 Chpt 1289 DABS-Dist Sum'!$A$7:$Z$142, 26, FALSE)</f>
        <v>12252538.468995854</v>
      </c>
      <c r="G79" s="65">
        <f>VLOOKUP(A79,[3]ADM!$A$10:$G$145,6,FALSE)</f>
        <v>1913.3</v>
      </c>
      <c r="H79" s="67">
        <f t="shared" si="1"/>
        <v>6404</v>
      </c>
      <c r="I79" s="52"/>
      <c r="J79" s="60">
        <v>349</v>
      </c>
      <c r="K79" s="52"/>
      <c r="L79" s="56"/>
      <c r="M79" s="56"/>
      <c r="N79" s="73"/>
    </row>
    <row r="80" spans="1:14" s="3" customFormat="1" ht="15" customHeight="1" x14ac:dyDescent="0.2">
      <c r="A80" s="9">
        <v>74</v>
      </c>
      <c r="B80" s="8" t="s">
        <v>64</v>
      </c>
      <c r="C80" s="7">
        <v>6321.15</v>
      </c>
      <c r="D80" s="7">
        <v>6321.15</v>
      </c>
      <c r="E80" s="14">
        <v>0.25130000000000002</v>
      </c>
      <c r="F80" s="64">
        <f>VLOOKUP(A80, 'FY21 Chpt 1289 DABS-Dist Sum'!$A$7:$Z$142, 26, FALSE)</f>
        <v>40437364.930155933</v>
      </c>
      <c r="G80" s="65">
        <f>VLOOKUP(A80,[3]ADM!$A$10:$G$145,6,FALSE)</f>
        <v>6162.5</v>
      </c>
      <c r="H80" s="67">
        <f t="shared" si="1"/>
        <v>6562</v>
      </c>
      <c r="I80" s="52"/>
      <c r="J80" s="60">
        <v>29</v>
      </c>
      <c r="K80" s="52"/>
      <c r="L80" s="56"/>
      <c r="M80" s="56"/>
      <c r="N80" s="73"/>
    </row>
    <row r="81" spans="1:14" s="3" customFormat="1" ht="15" customHeight="1" x14ac:dyDescent="0.2">
      <c r="A81" s="9">
        <v>75</v>
      </c>
      <c r="B81" s="8" t="s">
        <v>63</v>
      </c>
      <c r="C81" s="7">
        <v>82552.399999999994</v>
      </c>
      <c r="D81" s="7">
        <v>82552.399999999994</v>
      </c>
      <c r="E81" s="14">
        <v>0.37869999999999998</v>
      </c>
      <c r="F81" s="64">
        <f>VLOOKUP(A81, 'FY21 Chpt 1289 DABS-Dist Sum'!$A$7:$Z$142, 26, FALSE)</f>
        <v>536296689.35601556</v>
      </c>
      <c r="G81" s="65">
        <f>VLOOKUP(A81,[3]ADM!$A$10:$G$145,6,FALSE)</f>
        <v>91264.45</v>
      </c>
      <c r="H81" s="67">
        <f t="shared" si="1"/>
        <v>5876</v>
      </c>
      <c r="I81" s="52"/>
      <c r="J81" s="60">
        <v>206</v>
      </c>
      <c r="K81" s="52"/>
      <c r="L81" s="56"/>
      <c r="M81" s="56"/>
      <c r="N81" s="73"/>
    </row>
    <row r="82" spans="1:14" s="3" customFormat="1" ht="15" customHeight="1" x14ac:dyDescent="0.2">
      <c r="A82" s="9">
        <v>77</v>
      </c>
      <c r="B82" s="8" t="s">
        <v>62</v>
      </c>
      <c r="C82" s="7">
        <v>4324.3</v>
      </c>
      <c r="D82" s="7">
        <v>4324.3</v>
      </c>
      <c r="E82" s="14">
        <v>0.30520000000000003</v>
      </c>
      <c r="F82" s="64">
        <f>VLOOKUP(A82, 'FY21 Chpt 1289 DABS-Dist Sum'!$A$7:$Z$142, 26, FALSE)</f>
        <v>24711255.952811893</v>
      </c>
      <c r="G82" s="65">
        <f>VLOOKUP(A82,[3]ADM!$A$10:$G$145,6,FALSE)</f>
        <v>3860.65</v>
      </c>
      <c r="H82" s="67">
        <f t="shared" si="1"/>
        <v>6401</v>
      </c>
      <c r="I82" s="52"/>
      <c r="J82" s="60">
        <v>196</v>
      </c>
      <c r="K82" s="52"/>
      <c r="L82" s="56"/>
      <c r="M82" s="56"/>
      <c r="N82" s="73"/>
    </row>
    <row r="83" spans="1:14" s="3" customFormat="1" ht="15" customHeight="1" x14ac:dyDescent="0.2">
      <c r="A83" s="9">
        <v>78</v>
      </c>
      <c r="B83" s="8" t="s">
        <v>61</v>
      </c>
      <c r="C83" s="7">
        <v>867.45</v>
      </c>
      <c r="D83" s="7">
        <v>867.45</v>
      </c>
      <c r="E83" s="14">
        <v>0.8</v>
      </c>
      <c r="F83" s="64">
        <f>VLOOKUP(A83, 'FY21 Chpt 1289 DABS-Dist Sum'!$A$7:$Z$142, 26, FALSE)</f>
        <v>2241390.8166396013</v>
      </c>
      <c r="G83" s="65">
        <f>VLOOKUP(A83,[3]ADM!$A$10:$G$145,6,FALSE)</f>
        <v>728.05</v>
      </c>
      <c r="H83" s="67">
        <f t="shared" si="1"/>
        <v>3079</v>
      </c>
      <c r="I83" s="52"/>
      <c r="J83" s="60">
        <v>595</v>
      </c>
      <c r="K83" s="52"/>
      <c r="L83" s="56"/>
      <c r="M83" s="56"/>
      <c r="N83" s="73"/>
    </row>
    <row r="84" spans="1:14" s="3" customFormat="1" ht="15" customHeight="1" x14ac:dyDescent="0.2">
      <c r="A84" s="9">
        <v>79</v>
      </c>
      <c r="B84" s="8" t="s">
        <v>60</v>
      </c>
      <c r="C84" s="7">
        <v>1160.0999999999999</v>
      </c>
      <c r="D84" s="7">
        <v>1160.0999999999999</v>
      </c>
      <c r="E84" s="14">
        <v>0.3599</v>
      </c>
      <c r="F84" s="64">
        <f>VLOOKUP(A84, 'FY21 Chpt 1289 DABS-Dist Sum'!$A$7:$Z$142, 26, FALSE)</f>
        <v>7721757.9760669749</v>
      </c>
      <c r="G84" s="65">
        <f>VLOOKUP(A84,[3]ADM!$A$10:$G$145,6,FALSE)</f>
        <v>1204.7</v>
      </c>
      <c r="H84" s="67">
        <f t="shared" si="1"/>
        <v>6410</v>
      </c>
      <c r="I84" s="52"/>
      <c r="J84" s="60">
        <v>268</v>
      </c>
      <c r="K84" s="52"/>
      <c r="L84" s="56"/>
      <c r="M84" s="56"/>
      <c r="N84" s="73"/>
    </row>
    <row r="85" spans="1:14" s="3" customFormat="1" ht="15" customHeight="1" x14ac:dyDescent="0.2">
      <c r="A85" s="9">
        <v>80</v>
      </c>
      <c r="B85" s="8" t="s">
        <v>59</v>
      </c>
      <c r="C85" s="7">
        <v>13835.3</v>
      </c>
      <c r="D85" s="7">
        <v>13835.3</v>
      </c>
      <c r="E85" s="14">
        <v>0.36570000000000003</v>
      </c>
      <c r="F85" s="64">
        <f>VLOOKUP(A85, 'FY21 Chpt 1289 DABS-Dist Sum'!$A$7:$Z$142, 26, FALSE)</f>
        <v>77678954.329307705</v>
      </c>
      <c r="G85" s="65">
        <f>VLOOKUP(A85,[3]ADM!$A$10:$G$145,6,FALSE)</f>
        <v>13453.05</v>
      </c>
      <c r="H85" s="67">
        <f t="shared" si="1"/>
        <v>5774</v>
      </c>
      <c r="I85" s="52"/>
      <c r="J85" s="60">
        <v>269</v>
      </c>
      <c r="K85" s="52"/>
      <c r="L85" s="56"/>
      <c r="M85" s="56"/>
      <c r="N85" s="73"/>
    </row>
    <row r="86" spans="1:14" s="3" customFormat="1" ht="15" customHeight="1" x14ac:dyDescent="0.2">
      <c r="A86" s="9">
        <v>81</v>
      </c>
      <c r="B86" s="8" t="s">
        <v>58</v>
      </c>
      <c r="C86" s="7">
        <v>2492.4</v>
      </c>
      <c r="D86" s="7">
        <v>2492.4</v>
      </c>
      <c r="E86" s="14">
        <v>0.49030000000000001</v>
      </c>
      <c r="F86" s="64">
        <f>VLOOKUP(A86, 'FY21 Chpt 1289 DABS-Dist Sum'!$A$7:$Z$142, 26, FALSE)</f>
        <v>13465545.400949122</v>
      </c>
      <c r="G86" s="65">
        <f>VLOOKUP(A86,[3]ADM!$A$10:$G$145,6,FALSE)</f>
        <v>2492.0500000000002</v>
      </c>
      <c r="H86" s="67">
        <f t="shared" si="1"/>
        <v>5403</v>
      </c>
      <c r="I86" s="52"/>
      <c r="J86" s="60">
        <v>281</v>
      </c>
      <c r="K86" s="52"/>
      <c r="L86" s="56"/>
      <c r="M86" s="56"/>
      <c r="N86" s="73"/>
    </row>
    <row r="87" spans="1:14" s="3" customFormat="1" ht="15" customHeight="1" x14ac:dyDescent="0.2">
      <c r="A87" s="9">
        <v>82</v>
      </c>
      <c r="B87" s="8" t="s">
        <v>57</v>
      </c>
      <c r="C87" s="7">
        <v>11202.6</v>
      </c>
      <c r="D87" s="7">
        <v>11202.6</v>
      </c>
      <c r="E87" s="14">
        <v>0.36749999999999999</v>
      </c>
      <c r="F87" s="64">
        <f>VLOOKUP(A87, 'FY21 Chpt 1289 DABS-Dist Sum'!$A$7:$Z$142, 26, FALSE)</f>
        <v>64574833.550822206</v>
      </c>
      <c r="G87" s="65">
        <f>VLOOKUP(A87,[3]ADM!$A$10:$G$145,6,FALSE)</f>
        <v>11422.65</v>
      </c>
      <c r="H87" s="67">
        <f t="shared" si="1"/>
        <v>5653</v>
      </c>
      <c r="I87" s="52"/>
      <c r="J87" s="60">
        <v>279</v>
      </c>
      <c r="K87" s="52"/>
      <c r="L87" s="56"/>
      <c r="M87" s="56"/>
      <c r="N87" s="73"/>
    </row>
    <row r="88" spans="1:14" s="3" customFormat="1" ht="15" customHeight="1" x14ac:dyDescent="0.2">
      <c r="A88" s="9">
        <v>83</v>
      </c>
      <c r="B88" s="8" t="s">
        <v>56</v>
      </c>
      <c r="C88" s="7">
        <v>4278.6000000000004</v>
      </c>
      <c r="D88" s="7">
        <v>4278.6000000000004</v>
      </c>
      <c r="E88" s="14">
        <v>0.24299999999999999</v>
      </c>
      <c r="F88" s="64">
        <f>VLOOKUP(A88, 'FY21 Chpt 1289 DABS-Dist Sum'!$A$7:$Z$142, 26, FALSE)</f>
        <v>24938843.831112932</v>
      </c>
      <c r="G88" s="65">
        <f>VLOOKUP(A88,[3]ADM!$A$10:$G$145,6,FALSE)</f>
        <v>3485.35</v>
      </c>
      <c r="H88" s="67">
        <f t="shared" si="1"/>
        <v>7155</v>
      </c>
      <c r="I88" s="52"/>
      <c r="J88" s="60">
        <v>133</v>
      </c>
      <c r="K88" s="52"/>
      <c r="L88" s="56"/>
      <c r="M88" s="56"/>
      <c r="N88" s="73"/>
    </row>
    <row r="89" spans="1:14" s="3" customFormat="1" ht="15" customHeight="1" x14ac:dyDescent="0.2">
      <c r="A89" s="9">
        <v>84</v>
      </c>
      <c r="B89" s="8" t="s">
        <v>55</v>
      </c>
      <c r="C89" s="7">
        <v>3625</v>
      </c>
      <c r="D89" s="7">
        <v>3625</v>
      </c>
      <c r="E89" s="14">
        <v>0.18310000000000001</v>
      </c>
      <c r="F89" s="64">
        <f>VLOOKUP(A89, 'FY21 Chpt 1289 DABS-Dist Sum'!$A$7:$Z$142, 26, FALSE)</f>
        <v>26284290.866712913</v>
      </c>
      <c r="G89" s="65">
        <f>VLOOKUP(A89,[3]ADM!$A$10:$G$145,6,FALSE)</f>
        <v>3377.4</v>
      </c>
      <c r="H89" s="67">
        <f t="shared" si="1"/>
        <v>7782</v>
      </c>
      <c r="I89" s="52"/>
      <c r="J89" s="60">
        <v>432</v>
      </c>
      <c r="K89" s="52"/>
      <c r="L89" s="56"/>
      <c r="M89" s="56"/>
      <c r="N89" s="73"/>
    </row>
    <row r="90" spans="1:14" s="3" customFormat="1" ht="15" customHeight="1" x14ac:dyDescent="0.2">
      <c r="A90" s="9">
        <v>85</v>
      </c>
      <c r="B90" s="8" t="s">
        <v>54</v>
      </c>
      <c r="C90" s="7">
        <v>5953.05</v>
      </c>
      <c r="D90" s="7">
        <v>5953.05</v>
      </c>
      <c r="E90" s="14">
        <v>0.37059999999999998</v>
      </c>
      <c r="F90" s="64">
        <f>VLOOKUP(A90, 'FY21 Chpt 1289 DABS-Dist Sum'!$A$7:$Z$142, 26, FALSE)</f>
        <v>34287327.003310889</v>
      </c>
      <c r="G90" s="65">
        <f>VLOOKUP(A90,[3]ADM!$A$10:$G$145,6,FALSE)</f>
        <v>5701.3</v>
      </c>
      <c r="H90" s="67">
        <f t="shared" si="1"/>
        <v>6014</v>
      </c>
      <c r="I90" s="52"/>
      <c r="J90" s="60">
        <v>382</v>
      </c>
      <c r="K90" s="52"/>
      <c r="L90" s="56"/>
      <c r="M90" s="56"/>
      <c r="N90" s="73"/>
    </row>
    <row r="91" spans="1:14" s="3" customFormat="1" ht="15" customHeight="1" x14ac:dyDescent="0.2">
      <c r="A91" s="9">
        <v>86</v>
      </c>
      <c r="B91" s="8" t="s">
        <v>53</v>
      </c>
      <c r="C91" s="7">
        <v>4596.45</v>
      </c>
      <c r="D91" s="7">
        <v>4596.45</v>
      </c>
      <c r="E91" s="14">
        <v>0.21779999999999999</v>
      </c>
      <c r="F91" s="64">
        <f>VLOOKUP(A91, 'FY21 Chpt 1289 DABS-Dist Sum'!$A$7:$Z$142, 26, FALSE)</f>
        <v>28710604.101423685</v>
      </c>
      <c r="G91" s="65">
        <f>VLOOKUP(A91,[3]ADM!$A$10:$G$145,6,FALSE)</f>
        <v>4032.75</v>
      </c>
      <c r="H91" s="67">
        <f t="shared" si="1"/>
        <v>7119</v>
      </c>
      <c r="I91" s="52"/>
      <c r="J91" s="60">
        <v>303</v>
      </c>
      <c r="K91" s="52"/>
      <c r="L91" s="56"/>
      <c r="M91" s="56"/>
      <c r="N91" s="73"/>
    </row>
    <row r="92" spans="1:14" s="3" customFormat="1" ht="15" customHeight="1" x14ac:dyDescent="0.2">
      <c r="A92" s="9">
        <v>87</v>
      </c>
      <c r="B92" s="8" t="s">
        <v>52</v>
      </c>
      <c r="C92" s="7">
        <v>2714.6</v>
      </c>
      <c r="D92" s="7">
        <v>2714.6</v>
      </c>
      <c r="E92" s="14">
        <v>0.31709999999999999</v>
      </c>
      <c r="F92" s="64">
        <f>VLOOKUP(A92, 'FY21 Chpt 1289 DABS-Dist Sum'!$A$7:$Z$142, 26, FALSE)</f>
        <v>17647111.953411009</v>
      </c>
      <c r="G92" s="65">
        <f>VLOOKUP(A92,[3]ADM!$A$10:$G$145,6,FALSE)</f>
        <v>2590.1999999999998</v>
      </c>
      <c r="H92" s="67">
        <f t="shared" si="1"/>
        <v>6813</v>
      </c>
      <c r="I92" s="52"/>
      <c r="J92" s="60">
        <v>264</v>
      </c>
      <c r="K92" s="52"/>
      <c r="L92" s="56"/>
      <c r="M92" s="56"/>
      <c r="N92" s="73"/>
    </row>
    <row r="93" spans="1:14" s="3" customFormat="1" ht="15" customHeight="1" x14ac:dyDescent="0.2">
      <c r="A93" s="9">
        <v>88</v>
      </c>
      <c r="B93" s="8" t="s">
        <v>51</v>
      </c>
      <c r="C93" s="7">
        <v>23138.85</v>
      </c>
      <c r="D93" s="7">
        <v>23138.85</v>
      </c>
      <c r="E93" s="14">
        <v>0.33260000000000001</v>
      </c>
      <c r="F93" s="64">
        <f>VLOOKUP(A93, 'FY21 Chpt 1289 DABS-Dist Sum'!$A$7:$Z$142, 26, FALSE)</f>
        <v>137314302.80587131</v>
      </c>
      <c r="G93" s="65">
        <f>VLOOKUP(A93,[3]ADM!$A$10:$G$145,6,FALSE)</f>
        <v>23355.95</v>
      </c>
      <c r="H93" s="67">
        <f t="shared" si="1"/>
        <v>5879</v>
      </c>
      <c r="I93" s="52"/>
      <c r="J93" s="60">
        <v>206</v>
      </c>
      <c r="K93" s="52"/>
      <c r="L93" s="56"/>
      <c r="M93" s="56"/>
      <c r="N93" s="73"/>
    </row>
    <row r="94" spans="1:14" s="3" customFormat="1" ht="15" customHeight="1" x14ac:dyDescent="0.2">
      <c r="A94" s="9">
        <v>89</v>
      </c>
      <c r="B94" s="8" t="s">
        <v>50</v>
      </c>
      <c r="C94" s="7">
        <v>26778.55</v>
      </c>
      <c r="D94" s="7">
        <v>26778.55</v>
      </c>
      <c r="E94" s="14">
        <v>0.33050000000000002</v>
      </c>
      <c r="F94" s="64">
        <f>VLOOKUP(A94, 'FY21 Chpt 1289 DABS-Dist Sum'!$A$7:$Z$142, 26, FALSE)</f>
        <v>173779735.31327352</v>
      </c>
      <c r="G94" s="65">
        <f>VLOOKUP(A94,[3]ADM!$A$10:$G$145,6,FALSE)</f>
        <v>30109.3</v>
      </c>
      <c r="H94" s="67">
        <f t="shared" si="1"/>
        <v>5772</v>
      </c>
      <c r="I94" s="52"/>
      <c r="J94" s="60">
        <v>148</v>
      </c>
      <c r="K94" s="52"/>
      <c r="L94" s="56"/>
      <c r="M94" s="56"/>
      <c r="N94" s="73"/>
    </row>
    <row r="95" spans="1:14" s="3" customFormat="1" ht="15" customHeight="1" x14ac:dyDescent="0.2">
      <c r="A95" s="9">
        <v>90</v>
      </c>
      <c r="B95" s="8" t="s">
        <v>49</v>
      </c>
      <c r="C95" s="7">
        <v>821.3</v>
      </c>
      <c r="D95" s="7">
        <v>821.3</v>
      </c>
      <c r="E95" s="14">
        <v>0.76419999999999999</v>
      </c>
      <c r="F95" s="64">
        <f>VLOOKUP(A95, 'FY21 Chpt 1289 DABS-Dist Sum'!$A$7:$Z$142, 26, FALSE)</f>
        <v>2260946.6576379146</v>
      </c>
      <c r="G95" s="65">
        <f>VLOOKUP(A95,[3]ADM!$A$10:$G$145,6,FALSE)</f>
        <v>675.3</v>
      </c>
      <c r="H95" s="67">
        <f t="shared" si="1"/>
        <v>3348</v>
      </c>
      <c r="I95" s="52"/>
      <c r="J95" s="60">
        <v>218</v>
      </c>
      <c r="K95" s="52"/>
      <c r="L95" s="56"/>
      <c r="M95" s="56"/>
      <c r="N95" s="73"/>
    </row>
    <row r="96" spans="1:14" s="3" customFormat="1" ht="15" customHeight="1" x14ac:dyDescent="0.2">
      <c r="A96" s="9">
        <v>91</v>
      </c>
      <c r="B96" s="8" t="s">
        <v>48</v>
      </c>
      <c r="C96" s="7">
        <v>1116.2</v>
      </c>
      <c r="D96" s="7">
        <v>1116.2</v>
      </c>
      <c r="E96" s="14">
        <v>0.33750000000000002</v>
      </c>
      <c r="F96" s="64">
        <f>VLOOKUP(A96, 'FY21 Chpt 1289 DABS-Dist Sum'!$A$7:$Z$142, 26, FALSE)</f>
        <v>7465851.2637520302</v>
      </c>
      <c r="G96" s="65">
        <f>VLOOKUP(A96,[3]ADM!$A$10:$G$145,6,FALSE)</f>
        <v>1025.45</v>
      </c>
      <c r="H96" s="67">
        <f t="shared" si="1"/>
        <v>7281</v>
      </c>
      <c r="I96" s="52"/>
      <c r="J96" s="60">
        <v>412</v>
      </c>
      <c r="K96" s="52"/>
      <c r="L96" s="56"/>
      <c r="M96" s="56"/>
      <c r="N96" s="73"/>
    </row>
    <row r="97" spans="1:14" s="3" customFormat="1" ht="15" customHeight="1" x14ac:dyDescent="0.2">
      <c r="A97" s="9">
        <v>92</v>
      </c>
      <c r="B97" s="8" t="s">
        <v>47</v>
      </c>
      <c r="C97" s="7">
        <v>6277.5</v>
      </c>
      <c r="D97" s="7">
        <v>6277.5</v>
      </c>
      <c r="E97" s="14">
        <v>0.26950000000000002</v>
      </c>
      <c r="F97" s="64">
        <f>VLOOKUP(A97, 'FY21 Chpt 1289 DABS-Dist Sum'!$A$7:$Z$142, 26, FALSE)</f>
        <v>36518096.217840984</v>
      </c>
      <c r="G97" s="65">
        <f>VLOOKUP(A97,[3]ADM!$A$10:$G$145,6,FALSE)</f>
        <v>5328.45</v>
      </c>
      <c r="H97" s="67">
        <f t="shared" si="1"/>
        <v>6853</v>
      </c>
      <c r="I97" s="52"/>
      <c r="J97" s="60">
        <v>213</v>
      </c>
      <c r="K97" s="52"/>
      <c r="L97" s="56"/>
      <c r="M97" s="56"/>
      <c r="N97" s="73"/>
    </row>
    <row r="98" spans="1:14" s="3" customFormat="1" ht="15" customHeight="1" x14ac:dyDescent="0.2">
      <c r="A98" s="9">
        <v>93</v>
      </c>
      <c r="B98" s="8" t="s">
        <v>46</v>
      </c>
      <c r="C98" s="7">
        <v>5276</v>
      </c>
      <c r="D98" s="7">
        <v>5276</v>
      </c>
      <c r="E98" s="14">
        <v>0.38900000000000001</v>
      </c>
      <c r="F98" s="64">
        <f>VLOOKUP(A98, 'FY21 Chpt 1289 DABS-Dist Sum'!$A$7:$Z$142, 26, FALSE)</f>
        <v>27993723.130291514</v>
      </c>
      <c r="G98" s="65">
        <f>VLOOKUP(A98,[3]ADM!$A$10:$G$145,6,FALSE)</f>
        <v>5222.3</v>
      </c>
      <c r="H98" s="67">
        <f t="shared" si="1"/>
        <v>5360</v>
      </c>
      <c r="I98" s="52"/>
      <c r="J98" s="60">
        <v>87</v>
      </c>
      <c r="K98" s="52"/>
      <c r="L98" s="56"/>
      <c r="M98" s="56"/>
      <c r="N98" s="73"/>
    </row>
    <row r="99" spans="1:14" s="3" customFormat="1" ht="15" customHeight="1" x14ac:dyDescent="0.2">
      <c r="A99" s="9">
        <v>94</v>
      </c>
      <c r="B99" s="8" t="s">
        <v>45</v>
      </c>
      <c r="C99" s="7">
        <v>7102.4</v>
      </c>
      <c r="D99" s="7">
        <v>7102.4</v>
      </c>
      <c r="E99" s="14">
        <v>0.3533</v>
      </c>
      <c r="F99" s="64">
        <f>VLOOKUP(A99, 'FY21 Chpt 1289 DABS-Dist Sum'!$A$7:$Z$142, 26, FALSE)</f>
        <v>40814624.809134915</v>
      </c>
      <c r="G99" s="65">
        <f>VLOOKUP(A99,[3]ADM!$A$10:$G$145,6,FALSE)</f>
        <v>6757.2</v>
      </c>
      <c r="H99" s="67">
        <f t="shared" si="1"/>
        <v>6040</v>
      </c>
      <c r="I99" s="52"/>
      <c r="J99" s="60">
        <v>362</v>
      </c>
      <c r="K99" s="52"/>
      <c r="L99" s="56"/>
      <c r="M99" s="56"/>
      <c r="N99" s="73"/>
    </row>
    <row r="100" spans="1:14" s="3" customFormat="1" ht="15" customHeight="1" x14ac:dyDescent="0.2">
      <c r="A100" s="9">
        <v>95</v>
      </c>
      <c r="B100" s="8" t="s">
        <v>44</v>
      </c>
      <c r="C100" s="7">
        <v>1582.05</v>
      </c>
      <c r="D100" s="7">
        <v>1582.05</v>
      </c>
      <c r="E100" s="14">
        <v>0.46489999999999998</v>
      </c>
      <c r="F100" s="64">
        <f>VLOOKUP(A100, 'FY21 Chpt 1289 DABS-Dist Sum'!$A$7:$Z$142, 26, FALSE)</f>
        <v>9938347.7814653069</v>
      </c>
      <c r="G100" s="65">
        <f>VLOOKUP(A100,[3]ADM!$A$10:$G$145,6,FALSE)</f>
        <v>1432.75</v>
      </c>
      <c r="H100" s="67">
        <f t="shared" si="1"/>
        <v>6937</v>
      </c>
      <c r="I100" s="52"/>
      <c r="J100" s="60">
        <v>1530</v>
      </c>
      <c r="K100" s="52"/>
      <c r="L100" s="56"/>
      <c r="M100" s="56"/>
      <c r="N100" s="73"/>
    </row>
    <row r="101" spans="1:14" s="3" customFormat="1" ht="15" customHeight="1" x14ac:dyDescent="0.2">
      <c r="A101" s="9">
        <v>96</v>
      </c>
      <c r="B101" s="8" t="s">
        <v>43</v>
      </c>
      <c r="C101" s="7">
        <v>5985.1</v>
      </c>
      <c r="D101" s="7">
        <v>5985.1</v>
      </c>
      <c r="E101" s="14">
        <v>0.20449999999999999</v>
      </c>
      <c r="F101" s="64">
        <f>VLOOKUP(A101, 'FY21 Chpt 1289 DABS-Dist Sum'!$A$7:$Z$142, 26, FALSE)</f>
        <v>35174091.750374444</v>
      </c>
      <c r="G101" s="65">
        <f>VLOOKUP(A101,[3]ADM!$A$10:$G$145,6,FALSE)</f>
        <v>5179.7</v>
      </c>
      <c r="H101" s="67">
        <f t="shared" si="1"/>
        <v>6791</v>
      </c>
      <c r="I101" s="52"/>
      <c r="J101" s="60">
        <v>147</v>
      </c>
      <c r="K101" s="52"/>
      <c r="L101" s="56"/>
      <c r="M101" s="56"/>
      <c r="N101" s="73"/>
    </row>
    <row r="102" spans="1:14" s="3" customFormat="1" ht="15" customHeight="1" x14ac:dyDescent="0.2">
      <c r="A102" s="9">
        <v>97</v>
      </c>
      <c r="B102" s="8" t="s">
        <v>42</v>
      </c>
      <c r="C102" s="7">
        <v>4277.3</v>
      </c>
      <c r="D102" s="7">
        <v>4277.3</v>
      </c>
      <c r="E102" s="14">
        <v>0.32040000000000002</v>
      </c>
      <c r="F102" s="64">
        <f>VLOOKUP(A102, 'FY21 Chpt 1289 DABS-Dist Sum'!$A$7:$Z$142, 26, FALSE)</f>
        <v>23348297.011320099</v>
      </c>
      <c r="G102" s="65">
        <f>VLOOKUP(A102,[3]ADM!$A$10:$G$145,6,FALSE)</f>
        <v>3753.7</v>
      </c>
      <c r="H102" s="67">
        <f t="shared" si="1"/>
        <v>6220</v>
      </c>
      <c r="I102" s="52"/>
      <c r="J102" s="60">
        <v>213</v>
      </c>
      <c r="K102" s="52"/>
      <c r="L102" s="56"/>
      <c r="M102" s="56"/>
      <c r="N102" s="73"/>
    </row>
    <row r="103" spans="1:14" s="3" customFormat="1" ht="15" customHeight="1" x14ac:dyDescent="0.2">
      <c r="A103" s="9">
        <v>98</v>
      </c>
      <c r="B103" s="8" t="s">
        <v>41</v>
      </c>
      <c r="C103" s="7">
        <v>12280.85</v>
      </c>
      <c r="D103" s="7">
        <v>12280.85</v>
      </c>
      <c r="E103" s="14">
        <v>0.40489999999999998</v>
      </c>
      <c r="F103" s="64">
        <f>VLOOKUP(A103, 'FY21 Chpt 1289 DABS-Dist Sum'!$A$7:$Z$142, 26, FALSE)</f>
        <v>71841917.200372085</v>
      </c>
      <c r="G103" s="65">
        <f>VLOOKUP(A103,[3]ADM!$A$10:$G$145,6,FALSE)</f>
        <v>13162.7</v>
      </c>
      <c r="H103" s="67">
        <f t="shared" si="1"/>
        <v>5458</v>
      </c>
      <c r="I103" s="52"/>
      <c r="J103" s="60">
        <v>163</v>
      </c>
      <c r="K103" s="52"/>
      <c r="L103" s="56"/>
      <c r="M103" s="56"/>
      <c r="N103" s="73"/>
    </row>
    <row r="104" spans="1:14" s="3" customFormat="1" ht="15" customHeight="1" x14ac:dyDescent="0.2">
      <c r="A104" s="9">
        <v>101</v>
      </c>
      <c r="B104" s="8" t="s">
        <v>40</v>
      </c>
      <c r="C104" s="7">
        <v>12238.75</v>
      </c>
      <c r="D104" s="7">
        <v>12238.75</v>
      </c>
      <c r="E104" s="14">
        <v>0.8</v>
      </c>
      <c r="F104" s="64">
        <f>VLOOKUP(A104, 'FY21 Chpt 1289 DABS-Dist Sum'!$A$7:$Z$142, 26, FALSE)</f>
        <v>45197162.613240421</v>
      </c>
      <c r="G104" s="65">
        <f>VLOOKUP(A104,[3]ADM!$A$10:$G$145,6,FALSE)</f>
        <v>15897.85</v>
      </c>
      <c r="H104" s="67">
        <f t="shared" si="1"/>
        <v>2843</v>
      </c>
      <c r="I104" s="52"/>
      <c r="J104" s="60">
        <v>109</v>
      </c>
      <c r="K104" s="52"/>
      <c r="L104" s="56"/>
      <c r="M104" s="56"/>
      <c r="N104" s="73"/>
    </row>
    <row r="105" spans="1:14" s="3" customFormat="1" ht="15" customHeight="1" x14ac:dyDescent="0.2">
      <c r="A105" s="9">
        <v>102</v>
      </c>
      <c r="B105" s="8" t="s">
        <v>39</v>
      </c>
      <c r="C105" s="7">
        <v>2263.9499999999998</v>
      </c>
      <c r="D105" s="7">
        <v>2263.9499999999998</v>
      </c>
      <c r="E105" s="14">
        <v>0.31900000000000001</v>
      </c>
      <c r="F105" s="64">
        <f>VLOOKUP(A105, 'FY21 Chpt 1289 DABS-Dist Sum'!$A$7:$Z$142, 26, FALSE)</f>
        <v>14387664.111561323</v>
      </c>
      <c r="G105" s="65">
        <f>VLOOKUP(A105,[3]ADM!$A$10:$G$145,6,FALSE)</f>
        <v>2121.3000000000002</v>
      </c>
      <c r="H105" s="67">
        <f t="shared" si="1"/>
        <v>6782</v>
      </c>
      <c r="I105" s="52"/>
      <c r="J105" s="60">
        <v>175</v>
      </c>
      <c r="K105" s="52"/>
      <c r="L105" s="56"/>
      <c r="M105" s="56"/>
      <c r="N105" s="73"/>
    </row>
    <row r="106" spans="1:14" s="3" customFormat="1" ht="15" customHeight="1" x14ac:dyDescent="0.2">
      <c r="A106" s="9">
        <v>103</v>
      </c>
      <c r="B106" s="8" t="s">
        <v>38</v>
      </c>
      <c r="C106" s="7">
        <v>1311</v>
      </c>
      <c r="D106" s="7">
        <v>1311</v>
      </c>
      <c r="E106" s="14">
        <v>0.1895</v>
      </c>
      <c r="F106" s="64">
        <f>VLOOKUP(A106, 'FY21 Chpt 1289 DABS-Dist Sum'!$A$7:$Z$142, 26, FALSE)</f>
        <v>6040574.3513014959</v>
      </c>
      <c r="G106" s="65">
        <f>VLOOKUP(A106,[3]ADM!$A$10:$G$145,6,FALSE)</f>
        <v>777.2</v>
      </c>
      <c r="H106" s="67">
        <f t="shared" si="1"/>
        <v>7772</v>
      </c>
      <c r="I106" s="52"/>
      <c r="J106" s="60">
        <v>270</v>
      </c>
      <c r="K106" s="52"/>
      <c r="L106" s="56"/>
      <c r="M106" s="56"/>
      <c r="N106" s="73"/>
    </row>
    <row r="107" spans="1:14" s="3" customFormat="1" ht="15" customHeight="1" x14ac:dyDescent="0.2">
      <c r="A107" s="9">
        <v>104</v>
      </c>
      <c r="B107" s="8" t="s">
        <v>37</v>
      </c>
      <c r="C107" s="7">
        <v>3893.9</v>
      </c>
      <c r="D107" s="7">
        <v>3893.9</v>
      </c>
      <c r="E107" s="14">
        <v>0.68610000000000004</v>
      </c>
      <c r="F107" s="64">
        <f>VLOOKUP(A107, 'FY21 Chpt 1289 DABS-Dist Sum'!$A$7:$Z$142, 26, FALSE)</f>
        <v>15137250.638639696</v>
      </c>
      <c r="G107" s="65">
        <f>VLOOKUP(A107,[3]ADM!$A$10:$G$145,6,FALSE)</f>
        <v>4192.3999999999996</v>
      </c>
      <c r="H107" s="67">
        <f t="shared" si="1"/>
        <v>3611</v>
      </c>
      <c r="I107" s="52"/>
      <c r="J107" s="60">
        <v>122</v>
      </c>
      <c r="K107" s="52"/>
      <c r="L107" s="56"/>
      <c r="M107" s="56"/>
      <c r="N107" s="73"/>
    </row>
    <row r="108" spans="1:14" s="3" customFormat="1" ht="15" customHeight="1" x14ac:dyDescent="0.2">
      <c r="A108" s="9">
        <v>106</v>
      </c>
      <c r="B108" s="8" t="s">
        <v>36</v>
      </c>
      <c r="C108" s="7">
        <v>2820.8</v>
      </c>
      <c r="D108" s="7">
        <v>2820.8</v>
      </c>
      <c r="E108" s="14">
        <v>0.44479999999999997</v>
      </c>
      <c r="F108" s="64">
        <f>VLOOKUP(A108, 'FY21 Chpt 1289 DABS-Dist Sum'!$A$7:$Z$142, 26, FALSE)</f>
        <v>15423312.786999227</v>
      </c>
      <c r="G108" s="65">
        <f>VLOOKUP(A108,[3]ADM!$A$10:$G$145,6,FALSE)</f>
        <v>2784.25</v>
      </c>
      <c r="H108" s="67">
        <f t="shared" si="1"/>
        <v>5539</v>
      </c>
      <c r="I108" s="52"/>
      <c r="J108" s="60">
        <v>310</v>
      </c>
      <c r="K108" s="52"/>
      <c r="L108" s="56"/>
      <c r="M108" s="56"/>
      <c r="N108" s="73"/>
    </row>
    <row r="109" spans="1:14" s="3" customFormat="1" ht="15" customHeight="1" x14ac:dyDescent="0.2">
      <c r="A109" s="9">
        <v>107</v>
      </c>
      <c r="B109" s="8" t="s">
        <v>35</v>
      </c>
      <c r="C109" s="7">
        <v>804.95</v>
      </c>
      <c r="D109" s="7">
        <v>804.95</v>
      </c>
      <c r="E109" s="14">
        <v>0.27750000000000002</v>
      </c>
      <c r="F109" s="64">
        <f>VLOOKUP(A109, 'FY21 Chpt 1289 DABS-Dist Sum'!$A$7:$Z$142, 26, FALSE)</f>
        <v>6319009.034149495</v>
      </c>
      <c r="G109" s="65">
        <f>VLOOKUP(A109,[3]ADM!$A$10:$G$145,6,FALSE)</f>
        <v>938.15</v>
      </c>
      <c r="H109" s="67">
        <f t="shared" si="1"/>
        <v>6736</v>
      </c>
      <c r="I109" s="52"/>
      <c r="J109" s="60">
        <v>285</v>
      </c>
      <c r="K109" s="52"/>
      <c r="L109" s="56"/>
      <c r="M109" s="56"/>
      <c r="N109" s="73"/>
    </row>
    <row r="110" spans="1:14" s="3" customFormat="1" ht="15" customHeight="1" x14ac:dyDescent="0.2">
      <c r="A110" s="9">
        <v>108</v>
      </c>
      <c r="B110" s="8" t="s">
        <v>34</v>
      </c>
      <c r="C110" s="7">
        <v>5928.7</v>
      </c>
      <c r="D110" s="7">
        <v>5928.7</v>
      </c>
      <c r="E110" s="14">
        <v>0.26529999999999998</v>
      </c>
      <c r="F110" s="64">
        <f>VLOOKUP(A110, 'FY21 Chpt 1289 DABS-Dist Sum'!$A$7:$Z$142, 26, FALSE)</f>
        <v>37131606.467371941</v>
      </c>
      <c r="G110" s="65">
        <f>VLOOKUP(A110,[3]ADM!$A$10:$G$145,6,FALSE)</f>
        <v>5410.85</v>
      </c>
      <c r="H110" s="67">
        <f t="shared" si="1"/>
        <v>6862</v>
      </c>
      <c r="I110" s="52"/>
      <c r="J110" s="60">
        <v>148</v>
      </c>
      <c r="K110" s="52"/>
      <c r="L110" s="56"/>
      <c r="M110" s="56"/>
      <c r="N110" s="73"/>
    </row>
    <row r="111" spans="1:14" s="3" customFormat="1" ht="15" customHeight="1" x14ac:dyDescent="0.2">
      <c r="A111" s="9">
        <v>109</v>
      </c>
      <c r="B111" s="8" t="s">
        <v>33</v>
      </c>
      <c r="C111" s="7">
        <v>2235.75</v>
      </c>
      <c r="D111" s="7">
        <v>2235.75</v>
      </c>
      <c r="E111" s="14">
        <v>0.8</v>
      </c>
      <c r="F111" s="64">
        <f>VLOOKUP(A111, 'FY21 Chpt 1289 DABS-Dist Sum'!$A$7:$Z$142, 26, FALSE)</f>
        <v>7485268.8650101693</v>
      </c>
      <c r="G111" s="65">
        <f>VLOOKUP(A111,[3]ADM!$A$10:$G$145,6,FALSE)</f>
        <v>2573.85</v>
      </c>
      <c r="H111" s="67">
        <f t="shared" si="1"/>
        <v>2908</v>
      </c>
      <c r="I111" s="52"/>
      <c r="J111" s="60">
        <v>213</v>
      </c>
      <c r="K111" s="52"/>
      <c r="L111" s="56"/>
      <c r="M111" s="56"/>
      <c r="N111" s="73"/>
    </row>
    <row r="112" spans="1:14" s="3" customFormat="1" ht="15" customHeight="1" x14ac:dyDescent="0.2">
      <c r="A112" s="9">
        <v>110</v>
      </c>
      <c r="B112" s="8" t="s">
        <v>32</v>
      </c>
      <c r="C112" s="7">
        <v>3121.6</v>
      </c>
      <c r="D112" s="7">
        <v>3121.6</v>
      </c>
      <c r="E112" s="14">
        <v>0.65110000000000001</v>
      </c>
      <c r="F112" s="64">
        <f>VLOOKUP(A112, 'FY21 Chpt 1289 DABS-Dist Sum'!$A$7:$Z$142, 26, FALSE)</f>
        <v>16104018.831112932</v>
      </c>
      <c r="G112" s="65">
        <f>VLOOKUP(A112,[3]ADM!$A$10:$G$145,6,FALSE)</f>
        <v>3575.5</v>
      </c>
      <c r="H112" s="67">
        <f t="shared" si="1"/>
        <v>4504</v>
      </c>
      <c r="I112" s="52"/>
      <c r="J112" s="60">
        <v>223</v>
      </c>
      <c r="K112" s="52"/>
      <c r="L112" s="56"/>
      <c r="M112" s="56"/>
      <c r="N112" s="73"/>
    </row>
    <row r="113" spans="1:14" s="3" customFormat="1" ht="15" customHeight="1" x14ac:dyDescent="0.2">
      <c r="A113" s="9">
        <v>111</v>
      </c>
      <c r="B113" s="8" t="s">
        <v>31</v>
      </c>
      <c r="C113" s="7">
        <v>1257.3499999999999</v>
      </c>
      <c r="D113" s="7">
        <v>1257.3499999999999</v>
      </c>
      <c r="E113" s="14">
        <v>0.27250000000000002</v>
      </c>
      <c r="F113" s="64">
        <f>VLOOKUP(A113, 'FY21 Chpt 1289 DABS-Dist Sum'!$A$7:$Z$142, 26, FALSE)</f>
        <v>8499751.8967789747</v>
      </c>
      <c r="G113" s="65">
        <f>VLOOKUP(A113,[3]ADM!$A$10:$G$145,6,FALSE)</f>
        <v>1284.45</v>
      </c>
      <c r="H113" s="67">
        <f t="shared" si="1"/>
        <v>6617</v>
      </c>
      <c r="I113" s="52"/>
      <c r="J113" s="60">
        <v>206</v>
      </c>
      <c r="K113" s="52"/>
      <c r="L113" s="56"/>
      <c r="M113" s="56"/>
      <c r="N113" s="73"/>
    </row>
    <row r="114" spans="1:14" s="3" customFormat="1" ht="15" customHeight="1" x14ac:dyDescent="0.2">
      <c r="A114" s="9">
        <v>112</v>
      </c>
      <c r="B114" s="8" t="s">
        <v>30</v>
      </c>
      <c r="C114" s="7">
        <v>20664.150000000001</v>
      </c>
      <c r="D114" s="7">
        <v>20664.150000000001</v>
      </c>
      <c r="E114" s="14">
        <v>0.29120000000000001</v>
      </c>
      <c r="F114" s="64">
        <f>VLOOKUP(A114, 'FY21 Chpt 1289 DABS-Dist Sum'!$A$7:$Z$142, 26, FALSE)</f>
        <v>120548350.74387878</v>
      </c>
      <c r="G114" s="65">
        <f>VLOOKUP(A114,[3]ADM!$A$10:$G$145,6,FALSE)</f>
        <v>19030.25</v>
      </c>
      <c r="H114" s="67">
        <f t="shared" si="1"/>
        <v>6335</v>
      </c>
      <c r="I114" s="52"/>
      <c r="J114" s="60">
        <v>178</v>
      </c>
      <c r="K114" s="52"/>
      <c r="L114" s="56"/>
      <c r="M114" s="56"/>
      <c r="N114" s="73"/>
    </row>
    <row r="115" spans="1:14" s="3" customFormat="1" ht="15" customHeight="1" x14ac:dyDescent="0.2">
      <c r="A115" s="9">
        <v>113</v>
      </c>
      <c r="B115" s="8" t="s">
        <v>29</v>
      </c>
      <c r="C115" s="7">
        <v>4844.2</v>
      </c>
      <c r="D115" s="7">
        <v>4844.2</v>
      </c>
      <c r="E115" s="14">
        <v>0.4274</v>
      </c>
      <c r="F115" s="64">
        <f>VLOOKUP(A115, 'FY21 Chpt 1289 DABS-Dist Sum'!$A$7:$Z$142, 26, FALSE)</f>
        <v>38926527.644173622</v>
      </c>
      <c r="G115" s="65">
        <f>VLOOKUP(A115,[3]ADM!$A$10:$G$145,6,FALSE)</f>
        <v>6398.05</v>
      </c>
      <c r="H115" s="67">
        <f t="shared" si="1"/>
        <v>6084</v>
      </c>
      <c r="I115" s="52"/>
      <c r="J115" s="60">
        <v>264</v>
      </c>
      <c r="K115" s="52"/>
      <c r="L115" s="56"/>
      <c r="M115" s="56"/>
      <c r="N115" s="73"/>
    </row>
    <row r="116" spans="1:14" s="3" customFormat="1" ht="15" customHeight="1" x14ac:dyDescent="0.2">
      <c r="A116" s="9">
        <v>114</v>
      </c>
      <c r="B116" s="8" t="s">
        <v>28</v>
      </c>
      <c r="C116" s="7">
        <v>3967.5</v>
      </c>
      <c r="D116" s="7">
        <v>3967.5</v>
      </c>
      <c r="E116" s="14">
        <v>0.23760000000000001</v>
      </c>
      <c r="F116" s="64">
        <f>VLOOKUP(A116, 'FY21 Chpt 1289 DABS-Dist Sum'!$A$7:$Z$142, 26, FALSE)</f>
        <v>27893292.970611885</v>
      </c>
      <c r="G116" s="65">
        <f>VLOOKUP(A116,[3]ADM!$A$10:$G$145,6,FALSE)</f>
        <v>3858.55</v>
      </c>
      <c r="H116" s="67">
        <f t="shared" si="1"/>
        <v>7229</v>
      </c>
      <c r="I116" s="52"/>
      <c r="J116" s="60">
        <v>394</v>
      </c>
      <c r="K116" s="52"/>
      <c r="L116" s="56"/>
      <c r="M116" s="56"/>
      <c r="N116" s="73"/>
    </row>
    <row r="117" spans="1:14" s="3" customFormat="1" ht="15" customHeight="1" x14ac:dyDescent="0.2">
      <c r="A117" s="9">
        <v>115</v>
      </c>
      <c r="B117" s="8" t="s">
        <v>27</v>
      </c>
      <c r="C117" s="7">
        <v>8202.4</v>
      </c>
      <c r="D117" s="7">
        <v>8202.4</v>
      </c>
      <c r="E117" s="14">
        <v>0.37269999999999998</v>
      </c>
      <c r="F117" s="64">
        <f>VLOOKUP(A117, 'FY21 Chpt 1289 DABS-Dist Sum'!$A$7:$Z$142, 26, FALSE)</f>
        <v>47866826.013779625</v>
      </c>
      <c r="G117" s="65">
        <f>VLOOKUP(A117,[3]ADM!$A$10:$G$145,6,FALSE)</f>
        <v>7710.4</v>
      </c>
      <c r="H117" s="67">
        <f t="shared" si="1"/>
        <v>6208</v>
      </c>
      <c r="I117" s="52"/>
      <c r="J117" s="60">
        <v>279</v>
      </c>
      <c r="K117" s="52"/>
      <c r="L117" s="56"/>
      <c r="M117" s="56"/>
      <c r="N117" s="73"/>
    </row>
    <row r="118" spans="1:14" s="3" customFormat="1" ht="15" customHeight="1" x14ac:dyDescent="0.2">
      <c r="A118" s="9">
        <v>116</v>
      </c>
      <c r="B118" s="8" t="s">
        <v>26</v>
      </c>
      <c r="C118" s="7">
        <v>2128.1</v>
      </c>
      <c r="D118" s="7">
        <v>2128.1</v>
      </c>
      <c r="E118" s="14">
        <v>0.2175</v>
      </c>
      <c r="F118" s="64">
        <f>VLOOKUP(A118, 'FY21 Chpt 1289 DABS-Dist Sum'!$A$7:$Z$142, 26, FALSE)</f>
        <v>12685550.397117946</v>
      </c>
      <c r="G118" s="65">
        <f>VLOOKUP(A118,[3]ADM!$A$10:$G$145,6,FALSE)</f>
        <v>1747.6999999999998</v>
      </c>
      <c r="H118" s="67">
        <f t="shared" si="1"/>
        <v>7258</v>
      </c>
      <c r="I118" s="52"/>
      <c r="J118" s="60">
        <v>407</v>
      </c>
      <c r="K118" s="52"/>
      <c r="L118" s="56"/>
      <c r="M118" s="56"/>
      <c r="N118" s="73"/>
    </row>
    <row r="119" spans="1:14" s="3" customFormat="1" ht="15" customHeight="1" x14ac:dyDescent="0.2">
      <c r="A119" s="9">
        <v>117</v>
      </c>
      <c r="B119" s="8" t="s">
        <v>25</v>
      </c>
      <c r="C119" s="7">
        <v>27190.7</v>
      </c>
      <c r="D119" s="7">
        <v>27190.7</v>
      </c>
      <c r="E119" s="14">
        <v>0.29339999999999999</v>
      </c>
      <c r="F119" s="64">
        <f>VLOOKUP(A119, 'FY21 Chpt 1289 DABS-Dist Sum'!$A$7:$Z$142, 26, FALSE)</f>
        <v>173580509.63485581</v>
      </c>
      <c r="G119" s="65">
        <f>VLOOKUP(A119,[3]ADM!$A$10:$G$145,6,FALSE)</f>
        <v>26994.799999999999</v>
      </c>
      <c r="H119" s="67">
        <f t="shared" si="1"/>
        <v>6430</v>
      </c>
      <c r="I119" s="52"/>
      <c r="J119" s="60">
        <v>318</v>
      </c>
      <c r="K119" s="52"/>
      <c r="L119" s="56"/>
      <c r="M119" s="56"/>
      <c r="N119" s="73"/>
    </row>
    <row r="120" spans="1:14" s="3" customFormat="1" ht="15" customHeight="1" x14ac:dyDescent="0.2">
      <c r="A120" s="9">
        <v>118</v>
      </c>
      <c r="B120" s="8" t="s">
        <v>24</v>
      </c>
      <c r="C120" s="7">
        <v>30320.9</v>
      </c>
      <c r="D120" s="7">
        <v>30320.9</v>
      </c>
      <c r="E120" s="14">
        <v>0.31019999999999998</v>
      </c>
      <c r="F120" s="64">
        <f>VLOOKUP(A120, 'FY21 Chpt 1289 DABS-Dist Sum'!$A$7:$Z$142, 26, FALSE)</f>
        <v>168293558.16448832</v>
      </c>
      <c r="G120" s="65">
        <f>VLOOKUP(A120,[3]ADM!$A$10:$G$145,6,FALSE)</f>
        <v>27352.15</v>
      </c>
      <c r="H120" s="67">
        <f t="shared" si="1"/>
        <v>6153</v>
      </c>
      <c r="I120" s="52"/>
      <c r="J120" s="60">
        <v>253</v>
      </c>
      <c r="K120" s="52"/>
      <c r="L120" s="56"/>
      <c r="M120" s="56"/>
      <c r="N120" s="73"/>
    </row>
    <row r="121" spans="1:14" s="3" customFormat="1" ht="15" customHeight="1" x14ac:dyDescent="0.2">
      <c r="A121" s="9">
        <v>119</v>
      </c>
      <c r="B121" s="8" t="s">
        <v>23</v>
      </c>
      <c r="C121" s="7">
        <v>906.05</v>
      </c>
      <c r="D121" s="7">
        <v>906.05</v>
      </c>
      <c r="E121" s="14">
        <v>0.32740000000000002</v>
      </c>
      <c r="F121" s="64">
        <f>VLOOKUP(A121, 'FY21 Chpt 1289 DABS-Dist Sum'!$A$7:$Z$142, 26, FALSE)</f>
        <v>4971730.3894555941</v>
      </c>
      <c r="G121" s="65">
        <f>VLOOKUP(A121,[3]ADM!$A$10:$G$145,6,FALSE)</f>
        <v>777.55</v>
      </c>
      <c r="H121" s="67">
        <f t="shared" si="1"/>
        <v>6394</v>
      </c>
      <c r="I121" s="52"/>
      <c r="J121" s="60">
        <v>279</v>
      </c>
      <c r="K121" s="52"/>
      <c r="L121" s="56"/>
      <c r="M121" s="56"/>
      <c r="N121" s="73"/>
    </row>
    <row r="122" spans="1:14" s="3" customFormat="1" ht="15" customHeight="1" x14ac:dyDescent="0.2">
      <c r="A122" s="9">
        <v>120</v>
      </c>
      <c r="B122" s="8" t="s">
        <v>22</v>
      </c>
      <c r="C122" s="7">
        <v>4121.45</v>
      </c>
      <c r="D122" s="7">
        <v>4121.45</v>
      </c>
      <c r="E122" s="14">
        <v>0.25159999999999999</v>
      </c>
      <c r="F122" s="64">
        <f>VLOOKUP(A122, 'FY21 Chpt 1289 DABS-Dist Sum'!$A$7:$Z$142, 26, FALSE)</f>
        <v>26802058.863133997</v>
      </c>
      <c r="G122" s="65">
        <f>VLOOKUP(A122,[3]ADM!$A$10:$G$145,6,FALSE)</f>
        <v>3750.95</v>
      </c>
      <c r="H122" s="67">
        <f t="shared" si="1"/>
        <v>7145</v>
      </c>
      <c r="I122" s="52"/>
      <c r="J122" s="60">
        <v>438</v>
      </c>
      <c r="K122" s="52"/>
      <c r="L122" s="56"/>
      <c r="M122" s="56"/>
      <c r="N122" s="73"/>
    </row>
    <row r="123" spans="1:14" s="3" customFormat="1" ht="15" customHeight="1" x14ac:dyDescent="0.2">
      <c r="A123" s="9">
        <v>121</v>
      </c>
      <c r="B123" s="8" t="s">
        <v>21</v>
      </c>
      <c r="C123" s="7">
        <v>14465.4</v>
      </c>
      <c r="D123" s="7">
        <v>14465.4</v>
      </c>
      <c r="E123" s="14">
        <v>0.27550000000000002</v>
      </c>
      <c r="F123" s="64">
        <f>VLOOKUP(A123, 'FY21 Chpt 1289 DABS-Dist Sum'!$A$7:$Z$142, 26, FALSE)</f>
        <v>87260122.399908558</v>
      </c>
      <c r="G123" s="65">
        <f>VLOOKUP(A123,[3]ADM!$A$10:$G$145,6,FALSE)</f>
        <v>13176.75</v>
      </c>
      <c r="H123" s="67">
        <f t="shared" si="1"/>
        <v>6622</v>
      </c>
      <c r="I123" s="52"/>
      <c r="J123" s="60">
        <v>240</v>
      </c>
      <c r="K123" s="52"/>
      <c r="L123" s="56"/>
      <c r="M123" s="56"/>
      <c r="N123" s="73"/>
    </row>
    <row r="124" spans="1:14" s="3" customFormat="1" ht="15" customHeight="1" x14ac:dyDescent="0.2">
      <c r="A124" s="9">
        <v>122</v>
      </c>
      <c r="B124" s="8" t="s">
        <v>20</v>
      </c>
      <c r="C124" s="7">
        <v>1540.32</v>
      </c>
      <c r="D124" s="7">
        <v>1540.32</v>
      </c>
      <c r="E124" s="14">
        <v>0.26300000000000001</v>
      </c>
      <c r="F124" s="64">
        <f>VLOOKUP(A124, 'FY21 Chpt 1289 DABS-Dist Sum'!$A$7:$Z$142, 26, FALSE)</f>
        <v>10239418.324814353</v>
      </c>
      <c r="G124" s="65">
        <f>VLOOKUP(A124,[3]ADM!$A$10:$G$145,6,FALSE)</f>
        <v>1578.3</v>
      </c>
      <c r="H124" s="67">
        <f t="shared" si="1"/>
        <v>6488</v>
      </c>
      <c r="I124" s="52"/>
      <c r="J124" s="60">
        <v>290</v>
      </c>
      <c r="K124" s="52"/>
      <c r="L124" s="56"/>
      <c r="M124" s="56"/>
      <c r="N124" s="73"/>
    </row>
    <row r="125" spans="1:14" s="3" customFormat="1" ht="15" customHeight="1" x14ac:dyDescent="0.2">
      <c r="A125" s="9">
        <v>123</v>
      </c>
      <c r="B125" s="8" t="s">
        <v>19</v>
      </c>
      <c r="C125" s="7">
        <v>20984.400000000001</v>
      </c>
      <c r="D125" s="7">
        <v>20984.400000000001</v>
      </c>
      <c r="E125" s="14">
        <v>0.47789999999999999</v>
      </c>
      <c r="F125" s="64">
        <f>VLOOKUP(A125, 'FY21 Chpt 1289 DABS-Dist Sum'!$A$7:$Z$142, 26, FALSE)</f>
        <v>132241613.33567724</v>
      </c>
      <c r="G125" s="65">
        <f>VLOOKUP(A125,[3]ADM!$A$10:$G$145,6,FALSE)</f>
        <v>23347.15</v>
      </c>
      <c r="H125" s="67">
        <f t="shared" si="1"/>
        <v>5664</v>
      </c>
      <c r="I125" s="52"/>
      <c r="J125" s="60">
        <v>166</v>
      </c>
      <c r="K125" s="52"/>
      <c r="L125" s="56"/>
      <c r="M125" s="56"/>
      <c r="N125" s="73"/>
    </row>
    <row r="126" spans="1:14" s="3" customFormat="1" ht="15" customHeight="1" x14ac:dyDescent="0.2">
      <c r="A126" s="9">
        <v>124</v>
      </c>
      <c r="B126" s="8" t="s">
        <v>18</v>
      </c>
      <c r="C126" s="7">
        <v>12292</v>
      </c>
      <c r="D126" s="7">
        <v>12292</v>
      </c>
      <c r="E126" s="14">
        <v>0.37280000000000002</v>
      </c>
      <c r="F126" s="64">
        <f>VLOOKUP(A126, 'FY21 Chpt 1289 DABS-Dist Sum'!$A$7:$Z$142, 26, FALSE)</f>
        <v>83177184.619546875</v>
      </c>
      <c r="G126" s="65">
        <f>VLOOKUP(A126,[3]ADM!$A$10:$G$145,6,FALSE)</f>
        <v>13342.05</v>
      </c>
      <c r="H126" s="67">
        <f t="shared" si="1"/>
        <v>6234</v>
      </c>
      <c r="I126" s="52"/>
      <c r="J126" s="60">
        <v>352</v>
      </c>
      <c r="K126" s="52"/>
      <c r="L126" s="56"/>
      <c r="M126" s="56"/>
      <c r="N126" s="73"/>
    </row>
    <row r="127" spans="1:14" s="3" customFormat="1" ht="15" customHeight="1" x14ac:dyDescent="0.2">
      <c r="A127" s="9">
        <v>126</v>
      </c>
      <c r="B127" s="8" t="s">
        <v>17</v>
      </c>
      <c r="C127" s="7">
        <v>2548.1999999999998</v>
      </c>
      <c r="D127" s="7">
        <v>2548.1999999999998</v>
      </c>
      <c r="E127" s="14">
        <v>0.3987</v>
      </c>
      <c r="F127" s="64">
        <f>VLOOKUP(A127, 'FY21 Chpt 1289 DABS-Dist Sum'!$A$7:$Z$142, 26, FALSE)</f>
        <v>14952197.46158576</v>
      </c>
      <c r="G127" s="65">
        <f>VLOOKUP(A127,[3]ADM!$A$10:$G$145,6,FALSE)</f>
        <v>2658.9</v>
      </c>
      <c r="H127" s="67">
        <f t="shared" si="1"/>
        <v>5623</v>
      </c>
      <c r="I127" s="52"/>
      <c r="J127" s="60">
        <v>194</v>
      </c>
      <c r="K127" s="52"/>
      <c r="L127" s="56"/>
      <c r="M127" s="56"/>
      <c r="N127" s="73"/>
    </row>
    <row r="128" spans="1:14" s="3" customFormat="1" ht="15" customHeight="1" x14ac:dyDescent="0.2">
      <c r="A128" s="9">
        <v>127</v>
      </c>
      <c r="B128" s="8" t="s">
        <v>16</v>
      </c>
      <c r="C128" s="7">
        <v>13786.25</v>
      </c>
      <c r="D128" s="7">
        <v>13786.25</v>
      </c>
      <c r="E128" s="14">
        <v>0.35299999999999998</v>
      </c>
      <c r="F128" s="64">
        <f>VLOOKUP(A128, 'FY21 Chpt 1289 DABS-Dist Sum'!$A$7:$Z$142, 26, FALSE)</f>
        <v>82481935.020243749</v>
      </c>
      <c r="G128" s="65">
        <f>VLOOKUP(A128,[3]ADM!$A$10:$G$145,6,FALSE)</f>
        <v>13812.1</v>
      </c>
      <c r="H128" s="67">
        <f t="shared" si="1"/>
        <v>5972</v>
      </c>
      <c r="I128" s="52"/>
      <c r="J128" s="60">
        <v>273</v>
      </c>
      <c r="K128" s="52"/>
      <c r="L128" s="56"/>
      <c r="M128" s="56"/>
      <c r="N128" s="73"/>
    </row>
    <row r="129" spans="1:14" s="3" customFormat="1" ht="15" customHeight="1" x14ac:dyDescent="0.2">
      <c r="A129" s="9">
        <v>128</v>
      </c>
      <c r="B129" s="8" t="s">
        <v>15</v>
      </c>
      <c r="C129" s="7">
        <v>68961.100000000006</v>
      </c>
      <c r="D129" s="7">
        <v>68961.100000000006</v>
      </c>
      <c r="E129" s="14">
        <v>0.41099999999999998</v>
      </c>
      <c r="F129" s="64">
        <f>VLOOKUP(A129, 'FY21 Chpt 1289 DABS-Dist Sum'!$A$7:$Z$142, 26, FALSE)</f>
        <v>350693747.54093683</v>
      </c>
      <c r="G129" s="65">
        <f>VLOOKUP(A129,[3]ADM!$A$10:$G$145,6,FALSE)</f>
        <v>66565.75</v>
      </c>
      <c r="H129" s="67">
        <f t="shared" si="1"/>
        <v>5268</v>
      </c>
      <c r="I129" s="52"/>
      <c r="J129" s="60">
        <v>248</v>
      </c>
      <c r="K129" s="52"/>
      <c r="L129" s="56"/>
      <c r="M129" s="56"/>
      <c r="N129" s="73"/>
    </row>
    <row r="130" spans="1:14" s="3" customFormat="1" ht="15" customHeight="1" x14ac:dyDescent="0.2">
      <c r="A130" s="9">
        <v>130</v>
      </c>
      <c r="B130" s="8" t="s">
        <v>14</v>
      </c>
      <c r="C130" s="7">
        <v>3108.05</v>
      </c>
      <c r="D130" s="7">
        <v>3108.05</v>
      </c>
      <c r="E130" s="14">
        <v>0.36899999999999999</v>
      </c>
      <c r="F130" s="64">
        <f>VLOOKUP(A130, 'FY21 Chpt 1289 DABS-Dist Sum'!$A$7:$Z$142, 26, FALSE)</f>
        <v>15858717.502719661</v>
      </c>
      <c r="G130" s="65">
        <f>VLOOKUP(A130,[3]ADM!$A$10:$G$145,6,FALSE)</f>
        <v>2724.9</v>
      </c>
      <c r="H130" s="67">
        <f t="shared" si="1"/>
        <v>5820</v>
      </c>
      <c r="I130" s="52"/>
      <c r="J130" s="60">
        <v>221</v>
      </c>
      <c r="K130" s="52"/>
      <c r="L130" s="56"/>
      <c r="M130" s="56"/>
      <c r="N130" s="73"/>
    </row>
    <row r="131" spans="1:14" s="3" customFormat="1" ht="15" customHeight="1" x14ac:dyDescent="0.2">
      <c r="A131" s="9">
        <v>131</v>
      </c>
      <c r="B131" s="8" t="s">
        <v>13</v>
      </c>
      <c r="C131" s="7">
        <v>916.85</v>
      </c>
      <c r="D131" s="7">
        <v>916.85</v>
      </c>
      <c r="E131" s="14">
        <v>0.8</v>
      </c>
      <c r="F131" s="64">
        <f>VLOOKUP(A131, 'FY21 Chpt 1289 DABS-Dist Sum'!$A$7:$Z$142, 26, FALSE)</f>
        <v>3300264.3430400304</v>
      </c>
      <c r="G131" s="65">
        <f>VLOOKUP(A131,[3]ADM!$A$10:$G$145,6,FALSE)</f>
        <v>1007</v>
      </c>
      <c r="H131" s="67">
        <f t="shared" si="1"/>
        <v>3277</v>
      </c>
      <c r="I131" s="52"/>
      <c r="J131" s="60">
        <v>351</v>
      </c>
      <c r="K131" s="52"/>
      <c r="L131" s="56"/>
      <c r="M131" s="56"/>
      <c r="N131" s="73"/>
    </row>
    <row r="132" spans="1:14" s="3" customFormat="1" ht="15" customHeight="1" x14ac:dyDescent="0.2">
      <c r="A132" s="9">
        <v>132</v>
      </c>
      <c r="B132" s="8" t="s">
        <v>12</v>
      </c>
      <c r="C132" s="7">
        <v>4124.8500000000004</v>
      </c>
      <c r="D132" s="7">
        <v>4124.8500000000004</v>
      </c>
      <c r="E132" s="14">
        <v>0.46450000000000002</v>
      </c>
      <c r="F132" s="64">
        <f>VLOOKUP(A132, 'FY21 Chpt 1289 DABS-Dist Sum'!$A$7:$Z$142, 26, FALSE)</f>
        <v>23823591.170321785</v>
      </c>
      <c r="G132" s="65">
        <f>VLOOKUP(A132,[3]ADM!$A$10:$G$145,6,FALSE)</f>
        <v>4271.1000000000004</v>
      </c>
      <c r="H132" s="67">
        <f t="shared" si="1"/>
        <v>5578</v>
      </c>
      <c r="I132" s="52"/>
      <c r="J132" s="60">
        <v>241</v>
      </c>
      <c r="K132" s="52"/>
      <c r="L132" s="56"/>
      <c r="M132" s="56"/>
      <c r="N132" s="73"/>
    </row>
    <row r="133" spans="1:14" s="3" customFormat="1" ht="15" customHeight="1" x14ac:dyDescent="0.2">
      <c r="A133" s="9">
        <v>134</v>
      </c>
      <c r="B133" s="8" t="s">
        <v>11</v>
      </c>
      <c r="C133" s="7">
        <v>3164.9</v>
      </c>
      <c r="D133" s="7">
        <v>3164.9</v>
      </c>
      <c r="E133" s="14">
        <v>0.8</v>
      </c>
      <c r="F133" s="64">
        <f>VLOOKUP(A133, 'FY21 Chpt 1289 DABS-Dist Sum'!$A$7:$Z$142, 26, FALSE)</f>
        <v>8758722.5915461872</v>
      </c>
      <c r="G133" s="65">
        <f>VLOOKUP(A133,[3]ADM!$A$10:$G$145,6,FALSE)</f>
        <v>2942.15</v>
      </c>
      <c r="H133" s="67">
        <f t="shared" si="1"/>
        <v>2977</v>
      </c>
      <c r="I133" s="52"/>
      <c r="J133" s="60">
        <v>211</v>
      </c>
      <c r="K133" s="52"/>
      <c r="L133" s="56"/>
      <c r="M133" s="56"/>
      <c r="N133" s="73"/>
    </row>
    <row r="134" spans="1:14" s="3" customFormat="1" ht="15" customHeight="1" x14ac:dyDescent="0.2">
      <c r="A134" s="9">
        <v>135</v>
      </c>
      <c r="B134" s="8" t="s">
        <v>10</v>
      </c>
      <c r="C134" s="7">
        <v>1163.4000000000001</v>
      </c>
      <c r="D134" s="7">
        <v>1163.4000000000001</v>
      </c>
      <c r="E134" s="14">
        <v>0.3276</v>
      </c>
      <c r="F134" s="64">
        <f>VLOOKUP(A134, 'FY21 Chpt 1289 DABS-Dist Sum'!$A$7:$Z$142, 26, FALSE)</f>
        <v>6821279.5319343498</v>
      </c>
      <c r="G134" s="65">
        <f>VLOOKUP(A134,[3]ADM!$A$10:$G$145,6,FALSE)</f>
        <v>1004.45</v>
      </c>
      <c r="H134" s="67">
        <f t="shared" si="1"/>
        <v>6791</v>
      </c>
      <c r="I134" s="52"/>
      <c r="J134" s="60">
        <v>430</v>
      </c>
      <c r="K134" s="52"/>
      <c r="L134" s="56"/>
      <c r="M134" s="56"/>
      <c r="N134" s="73"/>
    </row>
    <row r="135" spans="1:14" s="3" customFormat="1" ht="15" customHeight="1" x14ac:dyDescent="0.2">
      <c r="A135" s="9">
        <v>136</v>
      </c>
      <c r="B135" s="8" t="s">
        <v>9</v>
      </c>
      <c r="C135" s="7">
        <v>38220.400000000001</v>
      </c>
      <c r="D135" s="7">
        <v>38220.400000000001</v>
      </c>
      <c r="E135" s="14">
        <v>0.36780000000000002</v>
      </c>
      <c r="F135" s="64">
        <f>VLOOKUP(A135, 'FY21 Chpt 1289 DABS-Dist Sum'!$A$7:$Z$142, 26, FALSE)</f>
        <v>246377864.43163007</v>
      </c>
      <c r="G135" s="65">
        <f>VLOOKUP(A135,[3]ADM!$A$10:$G$145,6,FALSE)</f>
        <v>41067.35</v>
      </c>
      <c r="H135" s="67">
        <f t="shared" si="1"/>
        <v>5999</v>
      </c>
      <c r="I135" s="52"/>
      <c r="J135" s="60">
        <v>293</v>
      </c>
      <c r="K135" s="52"/>
      <c r="L135" s="56"/>
      <c r="M135" s="56"/>
      <c r="N135" s="73"/>
    </row>
    <row r="136" spans="1:14" s="3" customFormat="1" ht="15" customHeight="1" x14ac:dyDescent="0.2">
      <c r="A136" s="9">
        <v>137</v>
      </c>
      <c r="B136" s="8" t="s">
        <v>8</v>
      </c>
      <c r="C136" s="7">
        <v>671.2</v>
      </c>
      <c r="D136" s="7">
        <v>671.2</v>
      </c>
      <c r="E136" s="14">
        <v>0.50590000000000002</v>
      </c>
      <c r="F136" s="64">
        <f>VLOOKUP(A136, 'FY21 Chpt 1289 DABS-Dist Sum'!$A$7:$Z$142, 26, FALSE)</f>
        <v>3605661.1316631716</v>
      </c>
      <c r="G136" s="65">
        <f>VLOOKUP(A136,[3]ADM!$A$10:$G$145,6,FALSE)</f>
        <v>657.8</v>
      </c>
      <c r="H136" s="67">
        <f t="shared" si="1"/>
        <v>5481</v>
      </c>
      <c r="I136" s="52"/>
      <c r="J136" s="60">
        <v>356</v>
      </c>
      <c r="K136" s="52"/>
      <c r="L136" s="56"/>
      <c r="M136" s="56"/>
      <c r="N136" s="73"/>
    </row>
    <row r="137" spans="1:14" s="3" customFormat="1" ht="15" customHeight="1" x14ac:dyDescent="0.2">
      <c r="A137" s="9">
        <v>138</v>
      </c>
      <c r="B137" s="8" t="s">
        <v>7</v>
      </c>
      <c r="C137" s="7">
        <v>1070.9000000000001</v>
      </c>
      <c r="D137" s="7">
        <v>1070.9000000000001</v>
      </c>
      <c r="E137" s="14">
        <v>0.25940000000000002</v>
      </c>
      <c r="F137" s="64">
        <f>VLOOKUP(A137, 'FY21 Chpt 1289 DABS-Dist Sum'!$A$7:$Z$142, 26, FALSE)</f>
        <v>5544706.7772084437</v>
      </c>
      <c r="G137" s="65">
        <f>VLOOKUP(A137,[3]ADM!$A$10:$G$145,6,FALSE)</f>
        <v>749.5</v>
      </c>
      <c r="H137" s="67">
        <f t="shared" si="1"/>
        <v>7398</v>
      </c>
      <c r="I137" s="52"/>
      <c r="J137" s="60">
        <v>530</v>
      </c>
      <c r="K137" s="52"/>
      <c r="L137" s="56"/>
      <c r="M137" s="56"/>
      <c r="N137" s="73"/>
    </row>
    <row r="138" spans="1:14" s="3" customFormat="1" ht="15" customHeight="1" x14ac:dyDescent="0.2">
      <c r="A138" s="9">
        <v>139</v>
      </c>
      <c r="B138" s="8" t="s">
        <v>6</v>
      </c>
      <c r="C138" s="7">
        <v>3823.7</v>
      </c>
      <c r="D138" s="7">
        <v>3823.7</v>
      </c>
      <c r="E138" s="14">
        <v>0.36280000000000001</v>
      </c>
      <c r="F138" s="64">
        <f>VLOOKUP(A138, 'FY21 Chpt 1289 DABS-Dist Sum'!$A$7:$Z$142, 26, FALSE)</f>
        <v>21026042.008765984</v>
      </c>
      <c r="G138" s="65">
        <f>VLOOKUP(A138,[3]ADM!$A$10:$G$145,6,FALSE)</f>
        <v>3787.8</v>
      </c>
      <c r="H138" s="67">
        <f t="shared" ref="H138:H144" si="2">ROUND(F138/G138, 0)</f>
        <v>5551</v>
      </c>
      <c r="I138" s="52"/>
      <c r="J138" s="60">
        <v>83</v>
      </c>
      <c r="K138" s="52"/>
      <c r="L138" s="56"/>
      <c r="M138" s="56"/>
      <c r="N138" s="73"/>
    </row>
    <row r="139" spans="1:14" s="3" customFormat="1" ht="15" hidden="1" customHeight="1" x14ac:dyDescent="0.2">
      <c r="A139" s="9">
        <v>140</v>
      </c>
      <c r="B139" s="8" t="s">
        <v>5</v>
      </c>
      <c r="C139" s="7">
        <v>780.6</v>
      </c>
      <c r="D139" s="7">
        <v>780.6</v>
      </c>
      <c r="E139" s="14">
        <v>0.31319999999999998</v>
      </c>
      <c r="F139" s="64">
        <f>VLOOKUP(A139, 'FY21 Chpt 1289 DABS-Dist Sum'!$A$7:$Z$142, 26, FALSE)</f>
        <v>0</v>
      </c>
      <c r="G139" s="65">
        <f>VLOOKUP(A139,[3]ADM!$A$10:$G$145,6,FALSE)</f>
        <v>0</v>
      </c>
      <c r="H139" s="67">
        <f>IF(G139&lt;&gt;0,ROUND(F139/G139, 0),0)</f>
        <v>0</v>
      </c>
      <c r="I139" s="52"/>
      <c r="J139" s="60">
        <v>0</v>
      </c>
      <c r="K139" s="52"/>
      <c r="L139" s="56"/>
      <c r="M139" s="56"/>
      <c r="N139" s="73"/>
    </row>
    <row r="140" spans="1:14" s="3" customFormat="1" ht="15" customHeight="1" x14ac:dyDescent="0.2">
      <c r="A140" s="9">
        <v>142</v>
      </c>
      <c r="B140" s="8" t="s">
        <v>4</v>
      </c>
      <c r="C140" s="7">
        <v>2137.15</v>
      </c>
      <c r="D140" s="7">
        <v>2137.15</v>
      </c>
      <c r="E140" s="14">
        <v>0.38159999999999999</v>
      </c>
      <c r="F140" s="64">
        <f>VLOOKUP(A140, 'FY21 Chpt 1289 DABS-Dist Sum'!$A$7:$Z$142, 26, FALSE)</f>
        <v>11677219.901887208</v>
      </c>
      <c r="G140" s="65">
        <f>VLOOKUP(A140,[3]ADM!$A$10:$G$145,6,FALSE)</f>
        <v>2115.1</v>
      </c>
      <c r="H140" s="67">
        <f t="shared" si="2"/>
        <v>5521</v>
      </c>
      <c r="I140" s="52"/>
      <c r="J140" s="60">
        <v>240</v>
      </c>
      <c r="K140" s="52"/>
      <c r="L140" s="56"/>
      <c r="M140" s="56"/>
      <c r="N140" s="73"/>
    </row>
    <row r="141" spans="1:14" s="3" customFormat="1" ht="15" customHeight="1" x14ac:dyDescent="0.2">
      <c r="A141" s="9">
        <v>143</v>
      </c>
      <c r="B141" s="8" t="s">
        <v>3</v>
      </c>
      <c r="C141" s="7">
        <v>7094.05</v>
      </c>
      <c r="D141" s="7">
        <v>7094.05</v>
      </c>
      <c r="E141" s="14">
        <v>0.3599</v>
      </c>
      <c r="F141" s="64">
        <f>VLOOKUP(A141, 'FY21 Chpt 1289 DABS-Dist Sum'!$A$7:$Z$142, 26, FALSE)</f>
        <v>47822750.750626706</v>
      </c>
      <c r="G141" s="65">
        <f>VLOOKUP(A141,[3]ADM!$A$10:$G$145,6,FALSE)</f>
        <v>7590.9</v>
      </c>
      <c r="H141" s="67">
        <f t="shared" si="2"/>
        <v>6300</v>
      </c>
      <c r="I141" s="52"/>
      <c r="J141" s="60">
        <v>259</v>
      </c>
      <c r="K141" s="52"/>
      <c r="L141" s="56"/>
      <c r="M141" s="56"/>
      <c r="N141" s="73"/>
    </row>
    <row r="142" spans="1:14" s="3" customFormat="1" ht="15" customHeight="1" x14ac:dyDescent="0.2">
      <c r="A142" s="9">
        <v>144</v>
      </c>
      <c r="B142" s="8" t="s">
        <v>2</v>
      </c>
      <c r="C142" s="7">
        <v>2954.55</v>
      </c>
      <c r="D142" s="7">
        <v>2954.55</v>
      </c>
      <c r="E142" s="14">
        <v>0.26</v>
      </c>
      <c r="F142" s="64">
        <f>VLOOKUP(A142, 'FY21 Chpt 1289 DABS-Dist Sum'!$A$7:$Z$142, 26, FALSE)</f>
        <v>24300087.747993756</v>
      </c>
      <c r="G142" s="65">
        <f>VLOOKUP(A142,[3]ADM!$A$10:$G$145,6,FALSE)</f>
        <v>3436.6</v>
      </c>
      <c r="H142" s="67">
        <f t="shared" si="2"/>
        <v>7071</v>
      </c>
      <c r="I142" s="52"/>
      <c r="J142" s="60">
        <v>294</v>
      </c>
      <c r="K142" s="52"/>
      <c r="L142" s="56"/>
      <c r="M142" s="56"/>
      <c r="N142" s="73"/>
    </row>
    <row r="143" spans="1:14" s="3" customFormat="1" ht="15" customHeight="1" x14ac:dyDescent="0.2">
      <c r="A143" s="9">
        <v>202</v>
      </c>
      <c r="B143" s="8" t="s">
        <v>1</v>
      </c>
      <c r="C143" s="7">
        <v>595.29999999999995</v>
      </c>
      <c r="D143" s="7">
        <v>595.29999999999995</v>
      </c>
      <c r="E143" s="14">
        <v>0.35270000000000001</v>
      </c>
      <c r="F143" s="64">
        <f>VLOOKUP(A143, 'FY21 Chpt 1289 DABS-Dist Sum'!$A$7:$Z$142, 26, FALSE)</f>
        <v>3886934.4184968546</v>
      </c>
      <c r="G143" s="65">
        <f>VLOOKUP(A143,[3]ADM!$A$10:$G$145,6,FALSE)</f>
        <v>569</v>
      </c>
      <c r="H143" s="67">
        <f t="shared" si="2"/>
        <v>6831</v>
      </c>
      <c r="I143" s="52"/>
      <c r="J143" s="60">
        <v>82</v>
      </c>
      <c r="K143" s="52"/>
      <c r="L143" s="56"/>
      <c r="M143" s="56"/>
      <c r="N143" s="73"/>
    </row>
    <row r="144" spans="1:14" s="3" customFormat="1" ht="15" customHeight="1" thickBot="1" x14ac:dyDescent="0.25">
      <c r="A144" s="6">
        <v>207</v>
      </c>
      <c r="B144" s="5" t="s">
        <v>0</v>
      </c>
      <c r="C144" s="4">
        <v>736.65</v>
      </c>
      <c r="D144" s="4">
        <v>736.65</v>
      </c>
      <c r="E144" s="16" t="e">
        <v>#N/A</v>
      </c>
      <c r="F144" s="70">
        <f>VLOOKUP(A144, 'FY21 Chpt 1289 DABS-Dist Sum'!$A$7:$Z$142, 26, FALSE)</f>
        <v>5238603.7460387535</v>
      </c>
      <c r="G144" s="71">
        <f>VLOOKUP(A144,[3]ADM!$A$10:$G$145,6,FALSE)</f>
        <v>785.7</v>
      </c>
      <c r="H144" s="72">
        <f t="shared" si="2"/>
        <v>6667</v>
      </c>
      <c r="I144" s="52"/>
      <c r="J144" s="60">
        <v>590</v>
      </c>
      <c r="K144" s="52"/>
      <c r="L144" s="56"/>
      <c r="M144" s="56"/>
      <c r="N144" s="73"/>
    </row>
    <row r="145" spans="1:11" x14ac:dyDescent="0.2">
      <c r="I145" s="49"/>
      <c r="J145" s="60">
        <v>-5490</v>
      </c>
      <c r="K145" s="49"/>
    </row>
    <row r="146" spans="1:11" x14ac:dyDescent="0.2">
      <c r="F146" s="34">
        <f>SUM(F9:F144)</f>
        <v>6750334100.999999</v>
      </c>
      <c r="G146" s="34">
        <f>SUM(G9:G144)</f>
        <v>1257188.55</v>
      </c>
      <c r="I146" s="49"/>
      <c r="J146" s="49"/>
      <c r="K146" s="49"/>
    </row>
    <row r="147" spans="1:11" x14ac:dyDescent="0.2">
      <c r="A147" s="49"/>
      <c r="B147" s="49"/>
      <c r="C147" s="49"/>
      <c r="D147" s="49"/>
      <c r="E147" s="49"/>
      <c r="F147" s="53"/>
      <c r="G147" s="49"/>
      <c r="H147" s="54"/>
      <c r="I147" s="49"/>
      <c r="J147" s="49"/>
      <c r="K147" s="49"/>
    </row>
    <row r="148" spans="1:11" hidden="1" x14ac:dyDescent="0.2">
      <c r="A148" s="49"/>
      <c r="B148" s="49"/>
      <c r="C148" s="49"/>
      <c r="D148" s="49"/>
      <c r="E148" s="49"/>
      <c r="F148" s="53" t="e">
        <f>F146-#REF!</f>
        <v>#REF!</v>
      </c>
      <c r="G148" s="55">
        <v>1503.4599999994971</v>
      </c>
      <c r="H148" s="54"/>
      <c r="I148" s="49"/>
      <c r="J148" s="49"/>
      <c r="K148" s="49"/>
    </row>
    <row r="149" spans="1:11" x14ac:dyDescent="0.2">
      <c r="A149" s="49"/>
      <c r="B149" s="49"/>
      <c r="C149" s="49"/>
      <c r="D149" s="49"/>
      <c r="E149" s="49"/>
      <c r="F149" s="49"/>
      <c r="G149" s="49"/>
      <c r="H149" s="54"/>
      <c r="I149" s="49"/>
      <c r="J149" s="49"/>
      <c r="K149" s="49"/>
    </row>
  </sheetData>
  <mergeCells count="3">
    <mergeCell ref="A1:H1"/>
    <mergeCell ref="A3:H3"/>
    <mergeCell ref="A6:H6"/>
  </mergeCells>
  <phoneticPr fontId="9" type="noConversion"/>
  <printOptions horizontalCentered="1"/>
  <pageMargins left="0.25" right="0.25" top="0.5" bottom="0.5" header="0.3" footer="0.3"/>
  <pageSetup scale="85" orientation="portrait" r:id="rId1"/>
  <headerFooter>
    <oddFooter>&amp;C&amp;"Arial,Regular"&amp;P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47"/>
  <sheetViews>
    <sheetView workbookViewId="0">
      <pane xSplit="2" ySplit="6" topLeftCell="C7" activePane="bottomRight" state="frozen"/>
      <selection activeCell="F9" sqref="F9"/>
      <selection pane="topRight" activeCell="F9" sqref="F9"/>
      <selection pane="bottomLeft" activeCell="F9" sqref="F9"/>
      <selection pane="bottomRight" activeCell="Z21" sqref="Z21"/>
    </sheetView>
  </sheetViews>
  <sheetFormatPr defaultRowHeight="12.75" x14ac:dyDescent="0.2"/>
  <cols>
    <col min="1" max="1" width="5.140625" style="1" bestFit="1" customWidth="1"/>
    <col min="2" max="2" width="19.140625" style="1" bestFit="1" customWidth="1"/>
    <col min="3" max="4" width="12.7109375" style="1" bestFit="1" customWidth="1"/>
    <col min="5" max="5" width="12.42578125" style="1" bestFit="1" customWidth="1"/>
    <col min="6" max="6" width="13.28515625" style="1" bestFit="1" customWidth="1"/>
    <col min="7" max="8" width="11.7109375" style="1" bestFit="1" customWidth="1"/>
    <col min="9" max="9" width="11.140625" style="1" bestFit="1" customWidth="1"/>
    <col min="10" max="10" width="12.7109375" style="1" bestFit="1" customWidth="1"/>
    <col min="11" max="11" width="11.140625" style="1" bestFit="1" customWidth="1"/>
    <col min="12" max="12" width="12.28515625" style="1" bestFit="1" customWidth="1"/>
    <col min="13" max="13" width="10.140625" style="1" bestFit="1" customWidth="1"/>
    <col min="14" max="14" width="13.7109375" style="1" bestFit="1" customWidth="1"/>
    <col min="15" max="15" width="2.7109375" style="1" customWidth="1"/>
    <col min="16" max="16" width="10.140625" style="1" bestFit="1" customWidth="1"/>
    <col min="17" max="17" width="16" style="1" bestFit="1" customWidth="1"/>
    <col min="18" max="18" width="10.140625" style="1" customWidth="1"/>
    <col min="19" max="19" width="13.7109375" style="1" bestFit="1" customWidth="1"/>
    <col min="20" max="20" width="16.7109375" style="1" bestFit="1" customWidth="1"/>
    <col min="21" max="21" width="2.7109375" style="1" customWidth="1"/>
    <col min="22" max="22" width="14.140625" style="1" customWidth="1"/>
    <col min="23" max="23" width="13.7109375" style="1" bestFit="1" customWidth="1"/>
    <col min="24" max="24" width="12.42578125" style="1" bestFit="1" customWidth="1"/>
    <col min="25" max="25" width="2.7109375" style="1" customWidth="1"/>
    <col min="26" max="26" width="18" style="1" bestFit="1" customWidth="1"/>
    <col min="27" max="27" width="20.42578125" style="1" bestFit="1" customWidth="1"/>
    <col min="28" max="16384" width="9.140625" style="1"/>
  </cols>
  <sheetData>
    <row r="1" spans="1:27" ht="19.5" thickBot="1" x14ac:dyDescent="0.35">
      <c r="A1" s="78" t="s">
        <v>183</v>
      </c>
      <c r="B1" s="79"/>
      <c r="C1" s="79"/>
      <c r="D1" s="79"/>
      <c r="E1" s="79"/>
      <c r="F1" s="79"/>
      <c r="G1" s="79"/>
      <c r="H1" s="79"/>
      <c r="I1" s="79"/>
      <c r="J1" s="79"/>
      <c r="K1" s="79"/>
      <c r="L1" s="79"/>
      <c r="M1" s="79"/>
      <c r="N1" s="79"/>
      <c r="O1" s="79"/>
      <c r="P1" s="79"/>
      <c r="Q1" s="79"/>
      <c r="R1" s="79"/>
      <c r="S1" s="79"/>
      <c r="T1" s="79"/>
      <c r="U1" s="79"/>
      <c r="V1" s="79"/>
      <c r="W1" s="79"/>
      <c r="X1" s="79"/>
      <c r="Y1" s="79"/>
      <c r="Z1" s="79"/>
      <c r="AA1" s="80"/>
    </row>
    <row r="3" spans="1:27" x14ac:dyDescent="0.2">
      <c r="A3" s="35" t="s">
        <v>182</v>
      </c>
      <c r="B3" s="1">
        <v>2</v>
      </c>
      <c r="C3" s="1">
        <v>3</v>
      </c>
      <c r="D3" s="1">
        <v>4</v>
      </c>
      <c r="E3" s="1">
        <v>5</v>
      </c>
      <c r="F3" s="1">
        <v>6</v>
      </c>
      <c r="G3" s="1">
        <v>7</v>
      </c>
      <c r="H3" s="1">
        <v>8</v>
      </c>
      <c r="I3" s="1">
        <v>9</v>
      </c>
      <c r="J3" s="1">
        <v>10</v>
      </c>
      <c r="K3" s="1">
        <v>11</v>
      </c>
      <c r="L3" s="1">
        <v>12</v>
      </c>
      <c r="M3" s="1">
        <v>13</v>
      </c>
      <c r="N3" s="1">
        <v>14</v>
      </c>
      <c r="P3" s="1">
        <v>54</v>
      </c>
      <c r="Q3" s="1">
        <v>43</v>
      </c>
      <c r="R3" s="1">
        <v>47</v>
      </c>
      <c r="S3" s="1">
        <v>55</v>
      </c>
      <c r="T3" s="1">
        <v>56</v>
      </c>
      <c r="V3" s="1">
        <v>22</v>
      </c>
      <c r="W3" s="1">
        <v>23</v>
      </c>
      <c r="X3" s="1">
        <v>24</v>
      </c>
    </row>
    <row r="4" spans="1:27" x14ac:dyDescent="0.2">
      <c r="C4" s="81" t="s">
        <v>141</v>
      </c>
      <c r="D4" s="81"/>
      <c r="E4" s="81"/>
      <c r="F4" s="81"/>
      <c r="G4" s="81"/>
      <c r="H4" s="81"/>
      <c r="I4" s="81"/>
      <c r="J4" s="81"/>
      <c r="K4" s="81"/>
      <c r="L4" s="81"/>
      <c r="M4" s="81"/>
      <c r="N4" s="81"/>
      <c r="O4" s="17"/>
      <c r="P4" s="82" t="s">
        <v>140</v>
      </c>
      <c r="Q4" s="82"/>
      <c r="R4" s="82"/>
      <c r="S4" s="82"/>
      <c r="T4" s="82"/>
      <c r="U4" s="17"/>
      <c r="V4" s="83" t="s">
        <v>148</v>
      </c>
      <c r="W4" s="84"/>
      <c r="X4" s="84"/>
      <c r="Y4" s="17"/>
      <c r="Z4" s="26" t="s">
        <v>184</v>
      </c>
      <c r="AA4" s="17"/>
    </row>
    <row r="5" spans="1:27" x14ac:dyDescent="0.2">
      <c r="A5" s="57" t="s">
        <v>160</v>
      </c>
      <c r="B5" s="57">
        <v>0</v>
      </c>
      <c r="C5" s="57">
        <v>0</v>
      </c>
      <c r="D5" s="57">
        <v>0</v>
      </c>
      <c r="E5" s="57" t="s">
        <v>161</v>
      </c>
      <c r="F5" s="57" t="s">
        <v>162</v>
      </c>
      <c r="G5" s="57" t="s">
        <v>163</v>
      </c>
      <c r="H5" s="57" t="s">
        <v>164</v>
      </c>
      <c r="I5" s="57">
        <v>0</v>
      </c>
      <c r="J5" s="57" t="s">
        <v>165</v>
      </c>
      <c r="K5" s="57" t="s">
        <v>166</v>
      </c>
      <c r="L5" s="57">
        <v>0</v>
      </c>
      <c r="M5" s="57">
        <v>0</v>
      </c>
      <c r="N5" s="57" t="s">
        <v>142</v>
      </c>
      <c r="O5" s="17"/>
      <c r="P5" s="24"/>
      <c r="Q5" s="58" t="s">
        <v>155</v>
      </c>
      <c r="R5" s="58" t="s">
        <v>157</v>
      </c>
      <c r="S5" s="24" t="s">
        <v>142</v>
      </c>
      <c r="T5" s="24" t="s">
        <v>167</v>
      </c>
      <c r="U5" s="25"/>
      <c r="V5" s="30"/>
      <c r="W5" s="30" t="s">
        <v>142</v>
      </c>
      <c r="X5" s="30"/>
      <c r="Y5" s="17"/>
      <c r="Z5" s="27" t="s">
        <v>146</v>
      </c>
      <c r="AA5" s="17"/>
    </row>
    <row r="6" spans="1:27" x14ac:dyDescent="0.2">
      <c r="A6" s="57" t="s">
        <v>168</v>
      </c>
      <c r="B6" s="57" t="s">
        <v>169</v>
      </c>
      <c r="C6" s="57" t="s">
        <v>170</v>
      </c>
      <c r="D6" s="57" t="s">
        <v>171</v>
      </c>
      <c r="E6" s="57" t="s">
        <v>145</v>
      </c>
      <c r="F6" s="57" t="s">
        <v>172</v>
      </c>
      <c r="G6" s="57" t="s">
        <v>172</v>
      </c>
      <c r="H6" s="57" t="s">
        <v>172</v>
      </c>
      <c r="I6" s="57" t="s">
        <v>173</v>
      </c>
      <c r="J6" s="57" t="s">
        <v>174</v>
      </c>
      <c r="K6" s="57" t="s">
        <v>175</v>
      </c>
      <c r="L6" s="57" t="s">
        <v>176</v>
      </c>
      <c r="M6" s="57" t="s">
        <v>143</v>
      </c>
      <c r="N6" s="57" t="s">
        <v>144</v>
      </c>
      <c r="O6" s="17"/>
      <c r="P6" s="24" t="s">
        <v>143</v>
      </c>
      <c r="Q6" s="58" t="s">
        <v>156</v>
      </c>
      <c r="R6" s="58" t="s">
        <v>158</v>
      </c>
      <c r="S6" s="24" t="s">
        <v>144</v>
      </c>
      <c r="T6" s="24" t="s">
        <v>145</v>
      </c>
      <c r="U6" s="25"/>
      <c r="V6" s="31" t="s">
        <v>143</v>
      </c>
      <c r="W6" s="31" t="s">
        <v>144</v>
      </c>
      <c r="X6" s="31" t="s">
        <v>145</v>
      </c>
      <c r="Y6" s="17"/>
      <c r="Z6" s="28" t="s">
        <v>147</v>
      </c>
      <c r="AA6" s="17"/>
    </row>
    <row r="7" spans="1:27" x14ac:dyDescent="0.2">
      <c r="A7" s="57">
        <v>1</v>
      </c>
      <c r="B7" s="18" t="s">
        <v>135</v>
      </c>
      <c r="C7" s="59">
        <f>VLOOKUP($A7,'[3]DISTRIBUTION SUMMARY'!$A$8:$BE$143,C$3,FALSE)</f>
        <v>17816224</v>
      </c>
      <c r="D7" s="59">
        <f>VLOOKUP($A7,'[3]DISTRIBUTION SUMMARY'!$A$8:$BE$143,D$3,FALSE)</f>
        <v>5503033.0931622181</v>
      </c>
      <c r="E7" s="59">
        <f>VLOOKUP($A7,'[3]DISTRIBUTION SUMMARY'!$A$8:$BE$143,E$3,FALSE)</f>
        <v>352149</v>
      </c>
      <c r="F7" s="59">
        <f>VLOOKUP($A7,'[3]DISTRIBUTION SUMMARY'!$A$8:$BE$143,F$3,FALSE)</f>
        <v>366993</v>
      </c>
      <c r="G7" s="59">
        <f>VLOOKUP($A7,'[3]DISTRIBUTION SUMMARY'!$A$8:$BE$143,G$3,FALSE)</f>
        <v>170390</v>
      </c>
      <c r="H7" s="59">
        <f>VLOOKUP($A7,'[3]DISTRIBUTION SUMMARY'!$A$8:$BE$143,H$3,FALSE)</f>
        <v>2054505</v>
      </c>
      <c r="I7" s="59">
        <f>VLOOKUP($A7,'[3]DISTRIBUTION SUMMARY'!$A$8:$BE$143,I$3,FALSE)</f>
        <v>927313</v>
      </c>
      <c r="J7" s="59">
        <f>VLOOKUP($A7,'[3]DISTRIBUTION SUMMARY'!$A$8:$BE$143,J$3,FALSE)</f>
        <v>2480479</v>
      </c>
      <c r="K7" s="59">
        <f>VLOOKUP($A7,'[3]DISTRIBUTION SUMMARY'!$A$8:$BE$143,K$3,FALSE)</f>
        <v>1064935</v>
      </c>
      <c r="L7" s="59">
        <f>VLOOKUP($A7,'[3]DISTRIBUTION SUMMARY'!$A$8:$BE$143,L$3,FALSE)</f>
        <v>75365</v>
      </c>
      <c r="M7" s="59">
        <f>VLOOKUP($A7,'[3]DISTRIBUTION SUMMARY'!$A$8:$BE$143,M$3,FALSE)</f>
        <v>657097</v>
      </c>
      <c r="N7" s="59">
        <f>VLOOKUP($A7,'[3]DISTRIBUTION SUMMARY'!$A$8:$BE$143,N$3,FALSE)</f>
        <v>70057</v>
      </c>
      <c r="O7" s="17"/>
      <c r="P7" s="59">
        <f>VLOOKUP($A7,'[3]DISTRIBUTION SUMMARY'!$A$8:$BE$143,P$3,FALSE)</f>
        <v>0</v>
      </c>
      <c r="Q7" s="59">
        <f>VLOOKUP($A7,'[3]DISTRIBUTION SUMMARY'!$A$8:$BE$143,Q$3,FALSE)</f>
        <v>141333</v>
      </c>
      <c r="R7" s="59">
        <f>VLOOKUP($A7,'[3]DISTRIBUTION SUMMARY'!$A$8:$BE$143,R$3,FALSE)</f>
        <v>111885</v>
      </c>
      <c r="S7" s="59">
        <f>VLOOKUP($A7,'[3]DISTRIBUTION SUMMARY'!$A$8:$BE$143,S$3,FALSE)</f>
        <v>0</v>
      </c>
      <c r="T7" s="59">
        <f>VLOOKUP($A7,'[3]DISTRIBUTION SUMMARY'!$A$8:$BE$143,T$3,FALSE)</f>
        <v>0</v>
      </c>
      <c r="U7" s="17"/>
      <c r="V7" s="59">
        <f>M7+P7</f>
        <v>657097</v>
      </c>
      <c r="W7" s="59">
        <f>N7+S7</f>
        <v>70057</v>
      </c>
      <c r="X7" s="63">
        <f>E7+T7</f>
        <v>352149</v>
      </c>
      <c r="Y7" s="17"/>
      <c r="Z7" s="62">
        <f>C7+D7+F7+G7+H7+I7+J7+K7+L7+Q7+R7+V7+W7+X7</f>
        <v>31791758.093162216</v>
      </c>
      <c r="AA7" s="17"/>
    </row>
    <row r="8" spans="1:27" x14ac:dyDescent="0.2">
      <c r="A8" s="57">
        <v>2</v>
      </c>
      <c r="B8" s="3" t="s">
        <v>134</v>
      </c>
      <c r="C8" s="59">
        <f>VLOOKUP($A8,'[3]DISTRIBUTION SUMMARY'!$A$8:$BE$143,C$3,FALSE)</f>
        <v>25059355</v>
      </c>
      <c r="D8" s="59">
        <f>VLOOKUP($A8,'[3]DISTRIBUTION SUMMARY'!$A$8:$BE$143,D$3,FALSE)</f>
        <v>18090005.959607106</v>
      </c>
      <c r="E8" s="59">
        <f>VLOOKUP($A8,'[3]DISTRIBUTION SUMMARY'!$A$8:$BE$143,E$3,FALSE)</f>
        <v>542922</v>
      </c>
      <c r="F8" s="59">
        <f>VLOOKUP($A8,'[3]DISTRIBUTION SUMMARY'!$A$8:$BE$143,F$3,FALSE)</f>
        <v>414252</v>
      </c>
      <c r="G8" s="59">
        <f>VLOOKUP($A8,'[3]DISTRIBUTION SUMMARY'!$A$8:$BE$143,G$3,FALSE)</f>
        <v>262696</v>
      </c>
      <c r="H8" s="59">
        <f>VLOOKUP($A8,'[3]DISTRIBUTION SUMMARY'!$A$8:$BE$143,H$3,FALSE)</f>
        <v>3394842</v>
      </c>
      <c r="I8" s="59">
        <f>VLOOKUP($A8,'[3]DISTRIBUTION SUMMARY'!$A$8:$BE$143,I$3,FALSE)</f>
        <v>570859</v>
      </c>
      <c r="J8" s="59">
        <f>VLOOKUP($A8,'[3]DISTRIBUTION SUMMARY'!$A$8:$BE$143,J$3,FALSE)</f>
        <v>3556501</v>
      </c>
      <c r="K8" s="59">
        <f>VLOOKUP($A8,'[3]DISTRIBUTION SUMMARY'!$A$8:$BE$143,K$3,FALSE)</f>
        <v>1525658</v>
      </c>
      <c r="L8" s="59">
        <f>VLOOKUP($A8,'[3]DISTRIBUTION SUMMARY'!$A$8:$BE$143,L$3,FALSE)</f>
        <v>106089</v>
      </c>
      <c r="M8" s="59">
        <f>VLOOKUP($A8,'[3]DISTRIBUTION SUMMARY'!$A$8:$BE$143,M$3,FALSE)</f>
        <v>519053</v>
      </c>
      <c r="N8" s="59">
        <f>VLOOKUP($A8,'[3]DISTRIBUTION SUMMARY'!$A$8:$BE$143,N$3,FALSE)</f>
        <v>138567</v>
      </c>
      <c r="O8" s="17"/>
      <c r="P8" s="59">
        <f>VLOOKUP($A8,'[3]DISTRIBUTION SUMMARY'!$A$8:$BE$143,P$3,FALSE)</f>
        <v>0</v>
      </c>
      <c r="Q8" s="59">
        <f>VLOOKUP($A8,'[3]DISTRIBUTION SUMMARY'!$A$8:$BE$143,Q$3,FALSE)</f>
        <v>261313</v>
      </c>
      <c r="R8" s="59">
        <f>VLOOKUP($A8,'[3]DISTRIBUTION SUMMARY'!$A$8:$BE$143,R$3,FALSE)</f>
        <v>67496</v>
      </c>
      <c r="S8" s="59">
        <f>VLOOKUP($A8,'[3]DISTRIBUTION SUMMARY'!$A$8:$BE$143,S$3,FALSE)</f>
        <v>0</v>
      </c>
      <c r="T8" s="59">
        <f>VLOOKUP($A8,'[3]DISTRIBUTION SUMMARY'!$A$8:$BE$143,T$3,FALSE)</f>
        <v>0</v>
      </c>
      <c r="U8" s="17"/>
      <c r="V8" s="59">
        <f t="shared" ref="V8:V71" si="0">M8+P8</f>
        <v>519053</v>
      </c>
      <c r="W8" s="59">
        <f t="shared" ref="W8:W71" si="1">N8+S8</f>
        <v>138567</v>
      </c>
      <c r="X8" s="63">
        <f t="shared" ref="X8:X71" si="2">E8+T8</f>
        <v>542922</v>
      </c>
      <c r="Y8" s="17"/>
      <c r="Z8" s="62">
        <f t="shared" ref="Z8:Z71" si="3">C8+D8+F8+G8+H8+I8+J8+K8+L8+Q8+R8+V8+W8+X8</f>
        <v>54509608.959607109</v>
      </c>
      <c r="AA8" s="17"/>
    </row>
    <row r="9" spans="1:27" x14ac:dyDescent="0.2">
      <c r="A9" s="57">
        <v>3</v>
      </c>
      <c r="B9" s="3" t="s">
        <v>133</v>
      </c>
      <c r="C9" s="59">
        <f>VLOOKUP($A9,'[3]DISTRIBUTION SUMMARY'!$A$8:$BE$143,C$3,FALSE)</f>
        <v>6680304</v>
      </c>
      <c r="D9" s="59">
        <f>VLOOKUP($A9,'[3]DISTRIBUTION SUMMARY'!$A$8:$BE$143,D$3,FALSE)</f>
        <v>2542479.0704274205</v>
      </c>
      <c r="E9" s="59">
        <f>VLOOKUP($A9,'[3]DISTRIBUTION SUMMARY'!$A$8:$BE$143,E$3,FALSE)</f>
        <v>138130</v>
      </c>
      <c r="F9" s="59">
        <f>VLOOKUP($A9,'[3]DISTRIBUTION SUMMARY'!$A$8:$BE$143,F$3,FALSE)</f>
        <v>285335</v>
      </c>
      <c r="G9" s="59">
        <f>VLOOKUP($A9,'[3]DISTRIBUTION SUMMARY'!$A$8:$BE$143,G$3,FALSE)</f>
        <v>68120</v>
      </c>
      <c r="H9" s="59">
        <f>VLOOKUP($A9,'[3]DISTRIBUTION SUMMARY'!$A$8:$BE$143,H$3,FALSE)</f>
        <v>767319</v>
      </c>
      <c r="I9" s="59">
        <f>VLOOKUP($A9,'[3]DISTRIBUTION SUMMARY'!$A$8:$BE$143,I$3,FALSE)</f>
        <v>294332</v>
      </c>
      <c r="J9" s="59">
        <f>VLOOKUP($A9,'[3]DISTRIBUTION SUMMARY'!$A$8:$BE$143,J$3,FALSE)</f>
        <v>966539</v>
      </c>
      <c r="K9" s="59">
        <f>VLOOKUP($A9,'[3]DISTRIBUTION SUMMARY'!$A$8:$BE$143,K$3,FALSE)</f>
        <v>413864</v>
      </c>
      <c r="L9" s="59">
        <f>VLOOKUP($A9,'[3]DISTRIBUTION SUMMARY'!$A$8:$BE$143,L$3,FALSE)</f>
        <v>29562</v>
      </c>
      <c r="M9" s="59">
        <f>VLOOKUP($A9,'[3]DISTRIBUTION SUMMARY'!$A$8:$BE$143,M$3,FALSE)</f>
        <v>5668</v>
      </c>
      <c r="N9" s="59">
        <f>VLOOKUP($A9,'[3]DISTRIBUTION SUMMARY'!$A$8:$BE$143,N$3,FALSE)</f>
        <v>41876</v>
      </c>
      <c r="O9" s="17"/>
      <c r="P9" s="59">
        <f>VLOOKUP($A9,'[3]DISTRIBUTION SUMMARY'!$A$8:$BE$143,P$3,FALSE)</f>
        <v>0</v>
      </c>
      <c r="Q9" s="59">
        <f>VLOOKUP($A9,'[3]DISTRIBUTION SUMMARY'!$A$8:$BE$143,Q$3,FALSE)</f>
        <v>53610</v>
      </c>
      <c r="R9" s="59">
        <f>VLOOKUP($A9,'[3]DISTRIBUTION SUMMARY'!$A$8:$BE$143,R$3,FALSE)</f>
        <v>30945</v>
      </c>
      <c r="S9" s="59">
        <f>VLOOKUP($A9,'[3]DISTRIBUTION SUMMARY'!$A$8:$BE$143,S$3,FALSE)</f>
        <v>0</v>
      </c>
      <c r="T9" s="59">
        <f>VLOOKUP($A9,'[3]DISTRIBUTION SUMMARY'!$A$8:$BE$143,T$3,FALSE)</f>
        <v>0</v>
      </c>
      <c r="U9" s="17"/>
      <c r="V9" s="59">
        <f t="shared" si="0"/>
        <v>5668</v>
      </c>
      <c r="W9" s="59">
        <f t="shared" si="1"/>
        <v>41876</v>
      </c>
      <c r="X9" s="63">
        <f t="shared" si="2"/>
        <v>138130</v>
      </c>
      <c r="Y9" s="17"/>
      <c r="Z9" s="62">
        <f t="shared" si="3"/>
        <v>12318083.070427421</v>
      </c>
      <c r="AA9" s="17"/>
    </row>
    <row r="10" spans="1:27" x14ac:dyDescent="0.2">
      <c r="A10" s="57">
        <v>4</v>
      </c>
      <c r="B10" s="3" t="s">
        <v>132</v>
      </c>
      <c r="C10" s="59">
        <f>VLOOKUP($A10,'[3]DISTRIBUTION SUMMARY'!$A$8:$BE$143,C$3,FALSE)</f>
        <v>5503814</v>
      </c>
      <c r="D10" s="59">
        <f>VLOOKUP($A10,'[3]DISTRIBUTION SUMMARY'!$A$8:$BE$143,D$3,FALSE)</f>
        <v>2318857.5843095211</v>
      </c>
      <c r="E10" s="59">
        <f>VLOOKUP($A10,'[3]DISTRIBUTION SUMMARY'!$A$8:$BE$143,E$3,FALSE)</f>
        <v>113248</v>
      </c>
      <c r="F10" s="59">
        <f>VLOOKUP($A10,'[3]DISTRIBUTION SUMMARY'!$A$8:$BE$143,F$3,FALSE)</f>
        <v>149634</v>
      </c>
      <c r="G10" s="59">
        <f>VLOOKUP($A10,'[3]DISTRIBUTION SUMMARY'!$A$8:$BE$143,G$3,FALSE)</f>
        <v>54796</v>
      </c>
      <c r="H10" s="59">
        <f>VLOOKUP($A10,'[3]DISTRIBUTION SUMMARY'!$A$8:$BE$143,H$3,FALSE)</f>
        <v>743955</v>
      </c>
      <c r="I10" s="59">
        <f>VLOOKUP($A10,'[3]DISTRIBUTION SUMMARY'!$A$8:$BE$143,I$3,FALSE)</f>
        <v>193892</v>
      </c>
      <c r="J10" s="59">
        <f>VLOOKUP($A10,'[3]DISTRIBUTION SUMMARY'!$A$8:$BE$143,J$3,FALSE)</f>
        <v>775568</v>
      </c>
      <c r="K10" s="59">
        <f>VLOOKUP($A10,'[3]DISTRIBUTION SUMMARY'!$A$8:$BE$143,K$3,FALSE)</f>
        <v>332988</v>
      </c>
      <c r="L10" s="59">
        <f>VLOOKUP($A10,'[3]DISTRIBUTION SUMMARY'!$A$8:$BE$143,L$3,FALSE)</f>
        <v>23183</v>
      </c>
      <c r="M10" s="59">
        <f>VLOOKUP($A10,'[3]DISTRIBUTION SUMMARY'!$A$8:$BE$143,M$3,FALSE)</f>
        <v>36499</v>
      </c>
      <c r="N10" s="59">
        <f>VLOOKUP($A10,'[3]DISTRIBUTION SUMMARY'!$A$8:$BE$143,N$3,FALSE)</f>
        <v>67525</v>
      </c>
      <c r="O10" s="17"/>
      <c r="P10" s="59">
        <f>VLOOKUP($A10,'[3]DISTRIBUTION SUMMARY'!$A$8:$BE$143,P$3,FALSE)</f>
        <v>0</v>
      </c>
      <c r="Q10" s="59">
        <f>VLOOKUP($A10,'[3]DISTRIBUTION SUMMARY'!$A$8:$BE$143,Q$3,FALSE)</f>
        <v>44046</v>
      </c>
      <c r="R10" s="59">
        <f>VLOOKUP($A10,'[3]DISTRIBUTION SUMMARY'!$A$8:$BE$143,R$3,FALSE)</f>
        <v>28100</v>
      </c>
      <c r="S10" s="59">
        <f>VLOOKUP($A10,'[3]DISTRIBUTION SUMMARY'!$A$8:$BE$143,S$3,FALSE)</f>
        <v>0</v>
      </c>
      <c r="T10" s="59">
        <f>VLOOKUP($A10,'[3]DISTRIBUTION SUMMARY'!$A$8:$BE$143,T$3,FALSE)</f>
        <v>0</v>
      </c>
      <c r="U10" s="17"/>
      <c r="V10" s="59">
        <f t="shared" si="0"/>
        <v>36499</v>
      </c>
      <c r="W10" s="59">
        <f t="shared" si="1"/>
        <v>67525</v>
      </c>
      <c r="X10" s="63">
        <f t="shared" si="2"/>
        <v>113248</v>
      </c>
      <c r="Y10" s="17"/>
      <c r="Z10" s="62">
        <f t="shared" si="3"/>
        <v>10386105.584309522</v>
      </c>
      <c r="AA10" s="17"/>
    </row>
    <row r="11" spans="1:27" x14ac:dyDescent="0.2">
      <c r="A11" s="57">
        <v>5</v>
      </c>
      <c r="B11" s="3" t="s">
        <v>131</v>
      </c>
      <c r="C11" s="59">
        <f>VLOOKUP($A11,'[3]DISTRIBUTION SUMMARY'!$A$8:$BE$143,C$3,FALSE)</f>
        <v>14284717</v>
      </c>
      <c r="D11" s="59">
        <f>VLOOKUP($A11,'[3]DISTRIBUTION SUMMARY'!$A$8:$BE$143,D$3,FALSE)</f>
        <v>5293023.3496775823</v>
      </c>
      <c r="E11" s="59">
        <f>VLOOKUP($A11,'[3]DISTRIBUTION SUMMARY'!$A$8:$BE$143,E$3,FALSE)</f>
        <v>294306</v>
      </c>
      <c r="F11" s="59">
        <f>VLOOKUP($A11,'[3]DISTRIBUTION SUMMARY'!$A$8:$BE$143,F$3,FALSE)</f>
        <v>323142</v>
      </c>
      <c r="G11" s="59">
        <f>VLOOKUP($A11,'[3]DISTRIBUTION SUMMARY'!$A$8:$BE$143,G$3,FALSE)</f>
        <v>142401</v>
      </c>
      <c r="H11" s="59">
        <f>VLOOKUP($A11,'[3]DISTRIBUTION SUMMARY'!$A$8:$BE$143,H$3,FALSE)</f>
        <v>2004575</v>
      </c>
      <c r="I11" s="59">
        <f>VLOOKUP($A11,'[3]DISTRIBUTION SUMMARY'!$A$8:$BE$143,I$3,FALSE)</f>
        <v>536744</v>
      </c>
      <c r="J11" s="59">
        <f>VLOOKUP($A11,'[3]DISTRIBUTION SUMMARY'!$A$8:$BE$143,J$3,FALSE)</f>
        <v>2037437</v>
      </c>
      <c r="K11" s="59">
        <f>VLOOKUP($A11,'[3]DISTRIBUTION SUMMARY'!$A$8:$BE$143,K$3,FALSE)</f>
        <v>873578</v>
      </c>
      <c r="L11" s="59">
        <f>VLOOKUP($A11,'[3]DISTRIBUTION SUMMARY'!$A$8:$BE$143,L$3,FALSE)</f>
        <v>62985</v>
      </c>
      <c r="M11" s="59">
        <f>VLOOKUP($A11,'[3]DISTRIBUTION SUMMARY'!$A$8:$BE$143,M$3,FALSE)</f>
        <v>27563</v>
      </c>
      <c r="N11" s="59">
        <f>VLOOKUP($A11,'[3]DISTRIBUTION SUMMARY'!$A$8:$BE$143,N$3,FALSE)</f>
        <v>123359</v>
      </c>
      <c r="O11" s="17"/>
      <c r="P11" s="59">
        <f>VLOOKUP($A11,'[3]DISTRIBUTION SUMMARY'!$A$8:$BE$143,P$3,FALSE)</f>
        <v>0</v>
      </c>
      <c r="Q11" s="59">
        <f>VLOOKUP($A11,'[3]DISTRIBUTION SUMMARY'!$A$8:$BE$143,Q$3,FALSE)</f>
        <v>92658</v>
      </c>
      <c r="R11" s="59">
        <f>VLOOKUP($A11,'[3]DISTRIBUTION SUMMARY'!$A$8:$BE$143,R$3,FALSE)</f>
        <v>76299</v>
      </c>
      <c r="S11" s="59">
        <f>VLOOKUP($A11,'[3]DISTRIBUTION SUMMARY'!$A$8:$BE$143,S$3,FALSE)</f>
        <v>0</v>
      </c>
      <c r="T11" s="59">
        <f>VLOOKUP($A11,'[3]DISTRIBUTION SUMMARY'!$A$8:$BE$143,T$3,FALSE)</f>
        <v>0</v>
      </c>
      <c r="U11" s="17"/>
      <c r="V11" s="59">
        <f t="shared" si="0"/>
        <v>27563</v>
      </c>
      <c r="W11" s="59">
        <f t="shared" si="1"/>
        <v>123359</v>
      </c>
      <c r="X11" s="63">
        <f t="shared" si="2"/>
        <v>294306</v>
      </c>
      <c r="Y11" s="17"/>
      <c r="Z11" s="62">
        <f t="shared" si="3"/>
        <v>26172787.349677581</v>
      </c>
      <c r="AA11" s="17"/>
    </row>
    <row r="12" spans="1:27" x14ac:dyDescent="0.2">
      <c r="A12" s="57">
        <v>6</v>
      </c>
      <c r="B12" s="3" t="s">
        <v>130</v>
      </c>
      <c r="C12" s="59">
        <f>VLOOKUP($A12,'[3]DISTRIBUTION SUMMARY'!$A$8:$BE$143,C$3,FALSE)</f>
        <v>8083006</v>
      </c>
      <c r="D12" s="59">
        <f>VLOOKUP($A12,'[3]DISTRIBUTION SUMMARY'!$A$8:$BE$143,D$3,FALSE)</f>
        <v>2774850.9625238464</v>
      </c>
      <c r="E12" s="59">
        <f>VLOOKUP($A12,'[3]DISTRIBUTION SUMMARY'!$A$8:$BE$143,E$3,FALSE)</f>
        <v>167171</v>
      </c>
      <c r="F12" s="59">
        <f>VLOOKUP($A12,'[3]DISTRIBUTION SUMMARY'!$A$8:$BE$143,F$3,FALSE)</f>
        <v>499320</v>
      </c>
      <c r="G12" s="59">
        <f>VLOOKUP($A12,'[3]DISTRIBUTION SUMMARY'!$A$8:$BE$143,G$3,FALSE)</f>
        <v>80887</v>
      </c>
      <c r="H12" s="59">
        <f>VLOOKUP($A12,'[3]DISTRIBUTION SUMMARY'!$A$8:$BE$143,H$3,FALSE)</f>
        <v>964418</v>
      </c>
      <c r="I12" s="59">
        <f>VLOOKUP($A12,'[3]DISTRIBUTION SUMMARY'!$A$8:$BE$143,I$3,FALSE)</f>
        <v>278437</v>
      </c>
      <c r="J12" s="59">
        <f>VLOOKUP($A12,'[3]DISTRIBUTION SUMMARY'!$A$8:$BE$143,J$3,FALSE)</f>
        <v>1158858</v>
      </c>
      <c r="K12" s="59">
        <f>VLOOKUP($A12,'[3]DISTRIBUTION SUMMARY'!$A$8:$BE$143,K$3,FALSE)</f>
        <v>497764</v>
      </c>
      <c r="L12" s="59">
        <f>VLOOKUP($A12,'[3]DISTRIBUTION SUMMARY'!$A$8:$BE$143,L$3,FALSE)</f>
        <v>35777</v>
      </c>
      <c r="M12" s="59">
        <f>VLOOKUP($A12,'[3]DISTRIBUTION SUMMARY'!$A$8:$BE$143,M$3,FALSE)</f>
        <v>19652</v>
      </c>
      <c r="N12" s="59">
        <f>VLOOKUP($A12,'[3]DISTRIBUTION SUMMARY'!$A$8:$BE$143,N$3,FALSE)</f>
        <v>69269</v>
      </c>
      <c r="O12" s="17"/>
      <c r="P12" s="59">
        <f>VLOOKUP($A12,'[3]DISTRIBUTION SUMMARY'!$A$8:$BE$143,P$3,FALSE)</f>
        <v>0</v>
      </c>
      <c r="Q12" s="59">
        <f>VLOOKUP($A12,'[3]DISTRIBUTION SUMMARY'!$A$8:$BE$143,Q$3,FALSE)</f>
        <v>52423</v>
      </c>
      <c r="R12" s="59">
        <f>VLOOKUP($A12,'[3]DISTRIBUTION SUMMARY'!$A$8:$BE$143,R$3,FALSE)</f>
        <v>35302</v>
      </c>
      <c r="S12" s="59">
        <f>VLOOKUP($A12,'[3]DISTRIBUTION SUMMARY'!$A$8:$BE$143,S$3,FALSE)</f>
        <v>0</v>
      </c>
      <c r="T12" s="59">
        <f>VLOOKUP($A12,'[3]DISTRIBUTION SUMMARY'!$A$8:$BE$143,T$3,FALSE)</f>
        <v>0</v>
      </c>
      <c r="U12" s="17"/>
      <c r="V12" s="59">
        <f t="shared" si="0"/>
        <v>19652</v>
      </c>
      <c r="W12" s="59">
        <f t="shared" si="1"/>
        <v>69269</v>
      </c>
      <c r="X12" s="63">
        <f t="shared" si="2"/>
        <v>167171</v>
      </c>
      <c r="Y12" s="17"/>
      <c r="Z12" s="62">
        <f t="shared" si="3"/>
        <v>14717134.962523846</v>
      </c>
      <c r="AA12" s="17"/>
    </row>
    <row r="13" spans="1:27" x14ac:dyDescent="0.2">
      <c r="A13" s="57">
        <v>7</v>
      </c>
      <c r="B13" s="3" t="s">
        <v>129</v>
      </c>
      <c r="C13" s="59">
        <f>VLOOKUP($A13,'[3]DISTRIBUTION SUMMARY'!$A$8:$BE$143,C$3,FALSE)</f>
        <v>27939487</v>
      </c>
      <c r="D13" s="59">
        <f>VLOOKUP($A13,'[3]DISTRIBUTION SUMMARY'!$A$8:$BE$143,D$3,FALSE)</f>
        <v>32186909.991013292</v>
      </c>
      <c r="E13" s="59">
        <f>VLOOKUP($A13,'[3]DISTRIBUTION SUMMARY'!$A$8:$BE$143,E$3,FALSE)</f>
        <v>579527</v>
      </c>
      <c r="F13" s="59">
        <f>VLOOKUP($A13,'[3]DISTRIBUTION SUMMARY'!$A$8:$BE$143,F$3,FALSE)</f>
        <v>231875</v>
      </c>
      <c r="G13" s="59">
        <f>VLOOKUP($A13,'[3]DISTRIBUTION SUMMARY'!$A$8:$BE$143,G$3,FALSE)</f>
        <v>312762</v>
      </c>
      <c r="H13" s="59">
        <f>VLOOKUP($A13,'[3]DISTRIBUTION SUMMARY'!$A$8:$BE$143,H$3,FALSE)</f>
        <v>5004194</v>
      </c>
      <c r="I13" s="59">
        <f>VLOOKUP($A13,'[3]DISTRIBUTION SUMMARY'!$A$8:$BE$143,I$3,FALSE)</f>
        <v>560815</v>
      </c>
      <c r="J13" s="59">
        <f>VLOOKUP($A13,'[3]DISTRIBUTION SUMMARY'!$A$8:$BE$143,J$3,FALSE)</f>
        <v>4211503</v>
      </c>
      <c r="K13" s="59">
        <f>VLOOKUP($A13,'[3]DISTRIBUTION SUMMARY'!$A$8:$BE$143,K$3,FALSE)</f>
        <v>1806471</v>
      </c>
      <c r="L13" s="59">
        <f>VLOOKUP($A13,'[3]DISTRIBUTION SUMMARY'!$A$8:$BE$143,L$3,FALSE)</f>
        <v>129419</v>
      </c>
      <c r="M13" s="59">
        <f>VLOOKUP($A13,'[3]DISTRIBUTION SUMMARY'!$A$8:$BE$143,M$3,FALSE)</f>
        <v>1430932</v>
      </c>
      <c r="N13" s="59">
        <f>VLOOKUP($A13,'[3]DISTRIBUTION SUMMARY'!$A$8:$BE$143,N$3,FALSE)</f>
        <v>304873</v>
      </c>
      <c r="O13" s="17"/>
      <c r="P13" s="59">
        <f>VLOOKUP($A13,'[3]DISTRIBUTION SUMMARY'!$A$8:$BE$143,P$3,FALSE)</f>
        <v>0</v>
      </c>
      <c r="Q13" s="59">
        <f>VLOOKUP($A13,'[3]DISTRIBUTION SUMMARY'!$A$8:$BE$143,Q$3,FALSE)</f>
        <v>172566</v>
      </c>
      <c r="R13" s="59">
        <f>VLOOKUP($A13,'[3]DISTRIBUTION SUMMARY'!$A$8:$BE$143,R$3,FALSE)</f>
        <v>74040</v>
      </c>
      <c r="S13" s="59">
        <f>VLOOKUP($A13,'[3]DISTRIBUTION SUMMARY'!$A$8:$BE$143,S$3,FALSE)</f>
        <v>0</v>
      </c>
      <c r="T13" s="59">
        <f>VLOOKUP($A13,'[3]DISTRIBUTION SUMMARY'!$A$8:$BE$143,T$3,FALSE)</f>
        <v>0</v>
      </c>
      <c r="U13" s="17"/>
      <c r="V13" s="59">
        <f t="shared" si="0"/>
        <v>1430932</v>
      </c>
      <c r="W13" s="59">
        <f t="shared" si="1"/>
        <v>304873</v>
      </c>
      <c r="X13" s="63">
        <f t="shared" si="2"/>
        <v>579527</v>
      </c>
      <c r="Y13" s="17"/>
      <c r="Z13" s="62">
        <f t="shared" si="3"/>
        <v>74945373.991013288</v>
      </c>
      <c r="AA13" s="17"/>
    </row>
    <row r="14" spans="1:27" x14ac:dyDescent="0.2">
      <c r="A14" s="57">
        <v>8</v>
      </c>
      <c r="B14" s="3" t="s">
        <v>128</v>
      </c>
      <c r="C14" s="59">
        <f>VLOOKUP($A14,'[3]DISTRIBUTION SUMMARY'!$A$8:$BE$143,C$3,FALSE)</f>
        <v>29465393</v>
      </c>
      <c r="D14" s="59">
        <f>VLOOKUP($A14,'[3]DISTRIBUTION SUMMARY'!$A$8:$BE$143,D$3,FALSE)</f>
        <v>12379879.924953097</v>
      </c>
      <c r="E14" s="59">
        <f>VLOOKUP($A14,'[3]DISTRIBUTION SUMMARY'!$A$8:$BE$143,E$3,FALSE)</f>
        <v>659132</v>
      </c>
      <c r="F14" s="59">
        <f>VLOOKUP($A14,'[3]DISTRIBUTION SUMMARY'!$A$8:$BE$143,F$3,FALSE)</f>
        <v>1306366</v>
      </c>
      <c r="G14" s="59">
        <f>VLOOKUP($A14,'[3]DISTRIBUTION SUMMARY'!$A$8:$BE$143,G$3,FALSE)</f>
        <v>325058</v>
      </c>
      <c r="H14" s="59">
        <f>VLOOKUP($A14,'[3]DISTRIBUTION SUMMARY'!$A$8:$BE$143,H$3,FALSE)</f>
        <v>1539426</v>
      </c>
      <c r="I14" s="59">
        <f>VLOOKUP($A14,'[3]DISTRIBUTION SUMMARY'!$A$8:$BE$143,I$3,FALSE)</f>
        <v>852511</v>
      </c>
      <c r="J14" s="59">
        <f>VLOOKUP($A14,'[3]DISTRIBUTION SUMMARY'!$A$8:$BE$143,J$3,FALSE)</f>
        <v>4029495</v>
      </c>
      <c r="K14" s="59">
        <f>VLOOKUP($A14,'[3]DISTRIBUTION SUMMARY'!$A$8:$BE$143,K$3,FALSE)</f>
        <v>1729555</v>
      </c>
      <c r="L14" s="59">
        <f>VLOOKUP($A14,'[3]DISTRIBUTION SUMMARY'!$A$8:$BE$143,L$3,FALSE)</f>
        <v>122663</v>
      </c>
      <c r="M14" s="59">
        <f>VLOOKUP($A14,'[3]DISTRIBUTION SUMMARY'!$A$8:$BE$143,M$3,FALSE)</f>
        <v>144868</v>
      </c>
      <c r="N14" s="59">
        <f>VLOOKUP($A14,'[3]DISTRIBUTION SUMMARY'!$A$8:$BE$143,N$3,FALSE)</f>
        <v>0</v>
      </c>
      <c r="O14" s="17"/>
      <c r="P14" s="59">
        <f>VLOOKUP($A14,'[3]DISTRIBUTION SUMMARY'!$A$8:$BE$143,P$3,FALSE)</f>
        <v>0</v>
      </c>
      <c r="Q14" s="59">
        <f>VLOOKUP($A14,'[3]DISTRIBUTION SUMMARY'!$A$8:$BE$143,Q$3,FALSE)</f>
        <v>281320</v>
      </c>
      <c r="R14" s="59">
        <f>VLOOKUP($A14,'[3]DISTRIBUTION SUMMARY'!$A$8:$BE$143,R$3,FALSE)</f>
        <v>120725</v>
      </c>
      <c r="S14" s="59">
        <f>VLOOKUP($A14,'[3]DISTRIBUTION SUMMARY'!$A$8:$BE$143,S$3,FALSE)</f>
        <v>0</v>
      </c>
      <c r="T14" s="59">
        <f>VLOOKUP($A14,'[3]DISTRIBUTION SUMMARY'!$A$8:$BE$143,T$3,FALSE)</f>
        <v>0</v>
      </c>
      <c r="U14" s="17"/>
      <c r="V14" s="59">
        <f t="shared" si="0"/>
        <v>144868</v>
      </c>
      <c r="W14" s="59">
        <f t="shared" si="1"/>
        <v>0</v>
      </c>
      <c r="X14" s="63">
        <f t="shared" si="2"/>
        <v>659132</v>
      </c>
      <c r="Y14" s="17"/>
      <c r="Z14" s="62">
        <f t="shared" si="3"/>
        <v>52956391.924953096</v>
      </c>
      <c r="AA14" s="17"/>
    </row>
    <row r="15" spans="1:27" x14ac:dyDescent="0.2">
      <c r="A15" s="57">
        <v>9</v>
      </c>
      <c r="B15" s="3" t="s">
        <v>127</v>
      </c>
      <c r="C15" s="59">
        <f>VLOOKUP($A15,'[3]DISTRIBUTION SUMMARY'!$A$8:$BE$143,C$3,FALSE)</f>
        <v>600523</v>
      </c>
      <c r="D15" s="59">
        <f>VLOOKUP($A15,'[3]DISTRIBUTION SUMMARY'!$A$8:$BE$143,D$3,FALSE)</f>
        <v>567804.12127327477</v>
      </c>
      <c r="E15" s="59">
        <f>VLOOKUP($A15,'[3]DISTRIBUTION SUMMARY'!$A$8:$BE$143,E$3,FALSE)</f>
        <v>10394</v>
      </c>
      <c r="F15" s="59">
        <f>VLOOKUP($A15,'[3]DISTRIBUTION SUMMARY'!$A$8:$BE$143,F$3,FALSE)</f>
        <v>52422</v>
      </c>
      <c r="G15" s="59">
        <f>VLOOKUP($A15,'[3]DISTRIBUTION SUMMARY'!$A$8:$BE$143,G$3,FALSE)</f>
        <v>5126</v>
      </c>
      <c r="H15" s="59">
        <f>VLOOKUP($A15,'[3]DISTRIBUTION SUMMARY'!$A$8:$BE$143,H$3,FALSE)</f>
        <v>75732</v>
      </c>
      <c r="I15" s="59">
        <f>VLOOKUP($A15,'[3]DISTRIBUTION SUMMARY'!$A$8:$BE$143,I$3,FALSE)</f>
        <v>15862</v>
      </c>
      <c r="J15" s="59">
        <f>VLOOKUP($A15,'[3]DISTRIBUTION SUMMARY'!$A$8:$BE$143,J$3,FALSE)</f>
        <v>86468</v>
      </c>
      <c r="K15" s="59">
        <f>VLOOKUP($A15,'[3]DISTRIBUTION SUMMARY'!$A$8:$BE$143,K$3,FALSE)</f>
        <v>37140</v>
      </c>
      <c r="L15" s="59">
        <f>VLOOKUP($A15,'[3]DISTRIBUTION SUMMARY'!$A$8:$BE$143,L$3,FALSE)</f>
        <v>2611</v>
      </c>
      <c r="M15" s="59">
        <f>VLOOKUP($A15,'[3]DISTRIBUTION SUMMARY'!$A$8:$BE$143,M$3,FALSE)</f>
        <v>574</v>
      </c>
      <c r="N15" s="59">
        <f>VLOOKUP($A15,'[3]DISTRIBUTION SUMMARY'!$A$8:$BE$143,N$3,FALSE)</f>
        <v>1853</v>
      </c>
      <c r="O15" s="17"/>
      <c r="P15" s="59">
        <f>VLOOKUP($A15,'[3]DISTRIBUTION SUMMARY'!$A$8:$BE$143,P$3,FALSE)</f>
        <v>0</v>
      </c>
      <c r="Q15" s="59">
        <f>VLOOKUP($A15,'[3]DISTRIBUTION SUMMARY'!$A$8:$BE$143,Q$3,FALSE)</f>
        <v>5688</v>
      </c>
      <c r="R15" s="59">
        <f>VLOOKUP($A15,'[3]DISTRIBUTION SUMMARY'!$A$8:$BE$143,R$3,FALSE)</f>
        <v>2873</v>
      </c>
      <c r="S15" s="59">
        <f>VLOOKUP($A15,'[3]DISTRIBUTION SUMMARY'!$A$8:$BE$143,S$3,FALSE)</f>
        <v>0</v>
      </c>
      <c r="T15" s="59">
        <f>VLOOKUP($A15,'[3]DISTRIBUTION SUMMARY'!$A$8:$BE$143,T$3,FALSE)</f>
        <v>0</v>
      </c>
      <c r="U15" s="17"/>
      <c r="V15" s="59">
        <f t="shared" si="0"/>
        <v>574</v>
      </c>
      <c r="W15" s="59">
        <f t="shared" si="1"/>
        <v>1853</v>
      </c>
      <c r="X15" s="63">
        <f t="shared" si="2"/>
        <v>10394</v>
      </c>
      <c r="Y15" s="17"/>
      <c r="Z15" s="62">
        <f t="shared" si="3"/>
        <v>1465070.1212732748</v>
      </c>
      <c r="AA15" s="17"/>
    </row>
    <row r="16" spans="1:27" x14ac:dyDescent="0.2">
      <c r="A16" s="57">
        <v>10</v>
      </c>
      <c r="B16" s="3" t="s">
        <v>126</v>
      </c>
      <c r="C16" s="59">
        <f>VLOOKUP($A16,'[3]DISTRIBUTION SUMMARY'!$A$8:$BE$143,C$3,FALSE)</f>
        <v>29900970</v>
      </c>
      <c r="D16" s="59">
        <f>VLOOKUP($A16,'[3]DISTRIBUTION SUMMARY'!$A$8:$BE$143,D$3,FALSE)</f>
        <v>13714802.97034386</v>
      </c>
      <c r="E16" s="59">
        <f>VLOOKUP($A16,'[3]DISTRIBUTION SUMMARY'!$A$8:$BE$143,E$3,FALSE)</f>
        <v>682233</v>
      </c>
      <c r="F16" s="59">
        <f>VLOOKUP($A16,'[3]DISTRIBUTION SUMMARY'!$A$8:$BE$143,F$3,FALSE)</f>
        <v>634813</v>
      </c>
      <c r="G16" s="59">
        <f>VLOOKUP($A16,'[3]DISTRIBUTION SUMMARY'!$A$8:$BE$143,G$3,FALSE)</f>
        <v>330103</v>
      </c>
      <c r="H16" s="59">
        <f>VLOOKUP($A16,'[3]DISTRIBUTION SUMMARY'!$A$8:$BE$143,H$3,FALSE)</f>
        <v>3631128</v>
      </c>
      <c r="I16" s="59">
        <f>VLOOKUP($A16,'[3]DISTRIBUTION SUMMARY'!$A$8:$BE$143,I$3,FALSE)</f>
        <v>806212</v>
      </c>
      <c r="J16" s="59">
        <f>VLOOKUP($A16,'[3]DISTRIBUTION SUMMARY'!$A$8:$BE$143,J$3,FALSE)</f>
        <v>4380207</v>
      </c>
      <c r="K16" s="59">
        <f>VLOOKUP($A16,'[3]DISTRIBUTION SUMMARY'!$A$8:$BE$143,K$3,FALSE)</f>
        <v>1879046</v>
      </c>
      <c r="L16" s="59">
        <f>VLOOKUP($A16,'[3]DISTRIBUTION SUMMARY'!$A$8:$BE$143,L$3,FALSE)</f>
        <v>133311</v>
      </c>
      <c r="M16" s="59">
        <f>VLOOKUP($A16,'[3]DISTRIBUTION SUMMARY'!$A$8:$BE$143,M$3,FALSE)</f>
        <v>51748</v>
      </c>
      <c r="N16" s="59">
        <f>VLOOKUP($A16,'[3]DISTRIBUTION SUMMARY'!$A$8:$BE$143,N$3,FALSE)</f>
        <v>168812</v>
      </c>
      <c r="O16" s="17"/>
      <c r="P16" s="59">
        <f>VLOOKUP($A16,'[3]DISTRIBUTION SUMMARY'!$A$8:$BE$143,P$3,FALSE)</f>
        <v>0</v>
      </c>
      <c r="Q16" s="59">
        <f>VLOOKUP($A16,'[3]DISTRIBUTION SUMMARY'!$A$8:$BE$143,Q$3,FALSE)</f>
        <v>168469</v>
      </c>
      <c r="R16" s="59">
        <f>VLOOKUP($A16,'[3]DISTRIBUTION SUMMARY'!$A$8:$BE$143,R$3,FALSE)</f>
        <v>115972</v>
      </c>
      <c r="S16" s="59">
        <f>VLOOKUP($A16,'[3]DISTRIBUTION SUMMARY'!$A$8:$BE$143,S$3,FALSE)</f>
        <v>0</v>
      </c>
      <c r="T16" s="59">
        <f>VLOOKUP($A16,'[3]DISTRIBUTION SUMMARY'!$A$8:$BE$143,T$3,FALSE)</f>
        <v>0</v>
      </c>
      <c r="U16" s="17"/>
      <c r="V16" s="59">
        <f t="shared" si="0"/>
        <v>51748</v>
      </c>
      <c r="W16" s="59">
        <f t="shared" si="1"/>
        <v>168812</v>
      </c>
      <c r="X16" s="63">
        <f t="shared" si="2"/>
        <v>682233</v>
      </c>
      <c r="Y16" s="17"/>
      <c r="Z16" s="62">
        <f t="shared" si="3"/>
        <v>56597826.970343858</v>
      </c>
      <c r="AA16" s="17"/>
    </row>
    <row r="17" spans="1:27" x14ac:dyDescent="0.2">
      <c r="A17" s="57">
        <v>11</v>
      </c>
      <c r="B17" s="3" t="s">
        <v>125</v>
      </c>
      <c r="C17" s="59">
        <f>VLOOKUP($A17,'[3]DISTRIBUTION SUMMARY'!$A$8:$BE$143,C$3,FALSE)</f>
        <v>2291964</v>
      </c>
      <c r="D17" s="59">
        <f>VLOOKUP($A17,'[3]DISTRIBUTION SUMMARY'!$A$8:$BE$143,D$3,FALSE)</f>
        <v>834205.36995285924</v>
      </c>
      <c r="E17" s="59">
        <f>VLOOKUP($A17,'[3]DISTRIBUTION SUMMARY'!$A$8:$BE$143,E$3,FALSE)</f>
        <v>45903</v>
      </c>
      <c r="F17" s="59">
        <f>VLOOKUP($A17,'[3]DISTRIBUTION SUMMARY'!$A$8:$BE$143,F$3,FALSE)</f>
        <v>44848</v>
      </c>
      <c r="G17" s="59">
        <f>VLOOKUP($A17,'[3]DISTRIBUTION SUMMARY'!$A$8:$BE$143,G$3,FALSE)</f>
        <v>22210</v>
      </c>
      <c r="H17" s="59">
        <f>VLOOKUP($A17,'[3]DISTRIBUTION SUMMARY'!$A$8:$BE$143,H$3,FALSE)</f>
        <v>341271</v>
      </c>
      <c r="I17" s="59">
        <f>VLOOKUP($A17,'[3]DISTRIBUTION SUMMARY'!$A$8:$BE$143,I$3,FALSE)</f>
        <v>64495</v>
      </c>
      <c r="J17" s="59">
        <f>VLOOKUP($A17,'[3]DISTRIBUTION SUMMARY'!$A$8:$BE$143,J$3,FALSE)</f>
        <v>324613</v>
      </c>
      <c r="K17" s="59">
        <f>VLOOKUP($A17,'[3]DISTRIBUTION SUMMARY'!$A$8:$BE$143,K$3,FALSE)</f>
        <v>139242</v>
      </c>
      <c r="L17" s="59">
        <f>VLOOKUP($A17,'[3]DISTRIBUTION SUMMARY'!$A$8:$BE$143,L$3,FALSE)</f>
        <v>9824</v>
      </c>
      <c r="M17" s="59">
        <f>VLOOKUP($A17,'[3]DISTRIBUTION SUMMARY'!$A$8:$BE$143,M$3,FALSE)</f>
        <v>950</v>
      </c>
      <c r="N17" s="59">
        <f>VLOOKUP($A17,'[3]DISTRIBUTION SUMMARY'!$A$8:$BE$143,N$3,FALSE)</f>
        <v>0</v>
      </c>
      <c r="O17" s="17"/>
      <c r="P17" s="59">
        <f>VLOOKUP($A17,'[3]DISTRIBUTION SUMMARY'!$A$8:$BE$143,P$3,FALSE)</f>
        <v>0</v>
      </c>
      <c r="Q17" s="59">
        <f>VLOOKUP($A17,'[3]DISTRIBUTION SUMMARY'!$A$8:$BE$143,Q$3,FALSE)</f>
        <v>23534</v>
      </c>
      <c r="R17" s="59">
        <f>VLOOKUP($A17,'[3]DISTRIBUTION SUMMARY'!$A$8:$BE$143,R$3,FALSE)</f>
        <v>9509</v>
      </c>
      <c r="S17" s="59">
        <f>VLOOKUP($A17,'[3]DISTRIBUTION SUMMARY'!$A$8:$BE$143,S$3,FALSE)</f>
        <v>0</v>
      </c>
      <c r="T17" s="59">
        <f>VLOOKUP($A17,'[3]DISTRIBUTION SUMMARY'!$A$8:$BE$143,T$3,FALSE)</f>
        <v>0</v>
      </c>
      <c r="U17" s="17"/>
      <c r="V17" s="59">
        <f t="shared" si="0"/>
        <v>950</v>
      </c>
      <c r="W17" s="59">
        <f t="shared" si="1"/>
        <v>0</v>
      </c>
      <c r="X17" s="63">
        <f t="shared" si="2"/>
        <v>45903</v>
      </c>
      <c r="Y17" s="17"/>
      <c r="Z17" s="62">
        <f t="shared" si="3"/>
        <v>4152568.3699528594</v>
      </c>
      <c r="AA17" s="17"/>
    </row>
    <row r="18" spans="1:27" x14ac:dyDescent="0.2">
      <c r="A18" s="57">
        <v>12</v>
      </c>
      <c r="B18" s="3" t="s">
        <v>124</v>
      </c>
      <c r="C18" s="59">
        <f>VLOOKUP($A18,'[3]DISTRIBUTION SUMMARY'!$A$8:$BE$143,C$3,FALSE)</f>
        <v>13996307</v>
      </c>
      <c r="D18" s="59">
        <f>VLOOKUP($A18,'[3]DISTRIBUTION SUMMARY'!$A$8:$BE$143,D$3,FALSE)</f>
        <v>5658595.8661137996</v>
      </c>
      <c r="E18" s="59">
        <f>VLOOKUP($A18,'[3]DISTRIBUTION SUMMARY'!$A$8:$BE$143,E$3,FALSE)</f>
        <v>293609</v>
      </c>
      <c r="F18" s="59">
        <f>VLOOKUP($A18,'[3]DISTRIBUTION SUMMARY'!$A$8:$BE$143,F$3,FALSE)</f>
        <v>344233</v>
      </c>
      <c r="G18" s="59">
        <f>VLOOKUP($A18,'[3]DISTRIBUTION SUMMARY'!$A$8:$BE$143,G$3,FALSE)</f>
        <v>144796</v>
      </c>
      <c r="H18" s="59">
        <f>VLOOKUP($A18,'[3]DISTRIBUTION SUMMARY'!$A$8:$BE$143,H$3,FALSE)</f>
        <v>1527191</v>
      </c>
      <c r="I18" s="59">
        <f>VLOOKUP($A18,'[3]DISTRIBUTION SUMMARY'!$A$8:$BE$143,I$3,FALSE)</f>
        <v>229489</v>
      </c>
      <c r="J18" s="59">
        <f>VLOOKUP($A18,'[3]DISTRIBUTION SUMMARY'!$A$8:$BE$143,J$3,FALSE)</f>
        <v>1909672</v>
      </c>
      <c r="K18" s="59">
        <f>VLOOKUP($A18,'[3]DISTRIBUTION SUMMARY'!$A$8:$BE$143,K$3,FALSE)</f>
        <v>819602</v>
      </c>
      <c r="L18" s="59">
        <f>VLOOKUP($A18,'[3]DISTRIBUTION SUMMARY'!$A$8:$BE$143,L$3,FALSE)</f>
        <v>57372</v>
      </c>
      <c r="M18" s="59">
        <f>VLOOKUP($A18,'[3]DISTRIBUTION SUMMARY'!$A$8:$BE$143,M$3,FALSE)</f>
        <v>55340</v>
      </c>
      <c r="N18" s="59">
        <f>VLOOKUP($A18,'[3]DISTRIBUTION SUMMARY'!$A$8:$BE$143,N$3,FALSE)</f>
        <v>16746</v>
      </c>
      <c r="O18" s="17"/>
      <c r="P18" s="59">
        <f>VLOOKUP($A18,'[3]DISTRIBUTION SUMMARY'!$A$8:$BE$143,P$3,FALSE)</f>
        <v>0</v>
      </c>
      <c r="Q18" s="59">
        <f>VLOOKUP($A18,'[3]DISTRIBUTION SUMMARY'!$A$8:$BE$143,Q$3,FALSE)</f>
        <v>81392</v>
      </c>
      <c r="R18" s="59">
        <f>VLOOKUP($A18,'[3]DISTRIBUTION SUMMARY'!$A$8:$BE$143,R$3,FALSE)</f>
        <v>34617</v>
      </c>
      <c r="S18" s="59">
        <f>VLOOKUP($A18,'[3]DISTRIBUTION SUMMARY'!$A$8:$BE$143,S$3,FALSE)</f>
        <v>0</v>
      </c>
      <c r="T18" s="59">
        <f>VLOOKUP($A18,'[3]DISTRIBUTION SUMMARY'!$A$8:$BE$143,T$3,FALSE)</f>
        <v>0</v>
      </c>
      <c r="U18" s="17"/>
      <c r="V18" s="59">
        <f t="shared" si="0"/>
        <v>55340</v>
      </c>
      <c r="W18" s="59">
        <f t="shared" si="1"/>
        <v>16746</v>
      </c>
      <c r="X18" s="63">
        <f t="shared" si="2"/>
        <v>293609</v>
      </c>
      <c r="Y18" s="17"/>
      <c r="Z18" s="62">
        <f t="shared" si="3"/>
        <v>25168961.866113801</v>
      </c>
      <c r="AA18" s="17"/>
    </row>
    <row r="19" spans="1:27" x14ac:dyDescent="0.2">
      <c r="A19" s="57">
        <v>13</v>
      </c>
      <c r="B19" s="3" t="s">
        <v>123</v>
      </c>
      <c r="C19" s="59">
        <f>VLOOKUP($A19,'[3]DISTRIBUTION SUMMARY'!$A$8:$BE$143,C$3,FALSE)</f>
        <v>4410757</v>
      </c>
      <c r="D19" s="59">
        <f>VLOOKUP($A19,'[3]DISTRIBUTION SUMMARY'!$A$8:$BE$143,D$3,FALSE)</f>
        <v>2282883.6930644675</v>
      </c>
      <c r="E19" s="59">
        <f>VLOOKUP($A19,'[3]DISTRIBUTION SUMMARY'!$A$8:$BE$143,E$3,FALSE)</f>
        <v>87071</v>
      </c>
      <c r="F19" s="59">
        <f>VLOOKUP($A19,'[3]DISTRIBUTION SUMMARY'!$A$8:$BE$143,F$3,FALSE)</f>
        <v>128821</v>
      </c>
      <c r="G19" s="59">
        <f>VLOOKUP($A19,'[3]DISTRIBUTION SUMMARY'!$A$8:$BE$143,G$3,FALSE)</f>
        <v>42940</v>
      </c>
      <c r="H19" s="59">
        <f>VLOOKUP($A19,'[3]DISTRIBUTION SUMMARY'!$A$8:$BE$143,H$3,FALSE)</f>
        <v>877438</v>
      </c>
      <c r="I19" s="59">
        <f>VLOOKUP($A19,'[3]DISTRIBUTION SUMMARY'!$A$8:$BE$143,I$3,FALSE)</f>
        <v>330558</v>
      </c>
      <c r="J19" s="59">
        <f>VLOOKUP($A19,'[3]DISTRIBUTION SUMMARY'!$A$8:$BE$143,J$3,FALSE)</f>
        <v>718640</v>
      </c>
      <c r="K19" s="59">
        <f>VLOOKUP($A19,'[3]DISTRIBUTION SUMMARY'!$A$8:$BE$143,K$3,FALSE)</f>
        <v>308683</v>
      </c>
      <c r="L19" s="59">
        <f>VLOOKUP($A19,'[3]DISTRIBUTION SUMMARY'!$A$8:$BE$143,L$3,FALSE)</f>
        <v>21875</v>
      </c>
      <c r="M19" s="59">
        <f>VLOOKUP($A19,'[3]DISTRIBUTION SUMMARY'!$A$8:$BE$143,M$3,FALSE)</f>
        <v>19667</v>
      </c>
      <c r="N19" s="59">
        <f>VLOOKUP($A19,'[3]DISTRIBUTION SUMMARY'!$A$8:$BE$143,N$3,FALSE)</f>
        <v>56326</v>
      </c>
      <c r="O19" s="17"/>
      <c r="P19" s="59">
        <f>VLOOKUP($A19,'[3]DISTRIBUTION SUMMARY'!$A$8:$BE$143,P$3,FALSE)</f>
        <v>0</v>
      </c>
      <c r="Q19" s="59">
        <f>VLOOKUP($A19,'[3]DISTRIBUTION SUMMARY'!$A$8:$BE$143,Q$3,FALSE)</f>
        <v>34508</v>
      </c>
      <c r="R19" s="59">
        <f>VLOOKUP($A19,'[3]DISTRIBUTION SUMMARY'!$A$8:$BE$143,R$3,FALSE)</f>
        <v>30804</v>
      </c>
      <c r="S19" s="59">
        <f>VLOOKUP($A19,'[3]DISTRIBUTION SUMMARY'!$A$8:$BE$143,S$3,FALSE)</f>
        <v>0</v>
      </c>
      <c r="T19" s="59">
        <f>VLOOKUP($A19,'[3]DISTRIBUTION SUMMARY'!$A$8:$BE$143,T$3,FALSE)</f>
        <v>0</v>
      </c>
      <c r="U19" s="17"/>
      <c r="V19" s="59">
        <f t="shared" si="0"/>
        <v>19667</v>
      </c>
      <c r="W19" s="59">
        <f t="shared" si="1"/>
        <v>56326</v>
      </c>
      <c r="X19" s="63">
        <f t="shared" si="2"/>
        <v>87071</v>
      </c>
      <c r="Y19" s="17"/>
      <c r="Z19" s="62">
        <f t="shared" si="3"/>
        <v>9350971.693064468</v>
      </c>
      <c r="AA19" s="17"/>
    </row>
    <row r="20" spans="1:27" x14ac:dyDescent="0.2">
      <c r="A20" s="57">
        <v>14</v>
      </c>
      <c r="B20" s="3" t="s">
        <v>122</v>
      </c>
      <c r="C20" s="59">
        <f>VLOOKUP($A20,'[3]DISTRIBUTION SUMMARY'!$A$8:$BE$143,C$3,FALSE)</f>
        <v>8741635</v>
      </c>
      <c r="D20" s="59">
        <f>VLOOKUP($A20,'[3]DISTRIBUTION SUMMARY'!$A$8:$BE$143,D$3,FALSE)</f>
        <v>3274596.370630804</v>
      </c>
      <c r="E20" s="59">
        <f>VLOOKUP($A20,'[3]DISTRIBUTION SUMMARY'!$A$8:$BE$143,E$3,FALSE)</f>
        <v>182259</v>
      </c>
      <c r="F20" s="59">
        <f>VLOOKUP($A20,'[3]DISTRIBUTION SUMMARY'!$A$8:$BE$143,F$3,FALSE)</f>
        <v>680058</v>
      </c>
      <c r="G20" s="59">
        <f>VLOOKUP($A20,'[3]DISTRIBUTION SUMMARY'!$A$8:$BE$143,G$3,FALSE)</f>
        <v>89883</v>
      </c>
      <c r="H20" s="59">
        <f>VLOOKUP($A20,'[3]DISTRIBUTION SUMMARY'!$A$8:$BE$143,H$3,FALSE)</f>
        <v>1104034</v>
      </c>
      <c r="I20" s="59">
        <f>VLOOKUP($A20,'[3]DISTRIBUTION SUMMARY'!$A$8:$BE$143,I$3,FALSE)</f>
        <v>490117</v>
      </c>
      <c r="J20" s="59">
        <f>VLOOKUP($A20,'[3]DISTRIBUTION SUMMARY'!$A$8:$BE$143,J$3,FALSE)</f>
        <v>1394034</v>
      </c>
      <c r="K20" s="59">
        <f>VLOOKUP($A20,'[3]DISTRIBUTION SUMMARY'!$A$8:$BE$143,K$3,FALSE)</f>
        <v>598655</v>
      </c>
      <c r="L20" s="59">
        <f>VLOOKUP($A20,'[3]DISTRIBUTION SUMMARY'!$A$8:$BE$143,L$3,FALSE)</f>
        <v>42398</v>
      </c>
      <c r="M20" s="59">
        <f>VLOOKUP($A20,'[3]DISTRIBUTION SUMMARY'!$A$8:$BE$143,M$3,FALSE)</f>
        <v>11090</v>
      </c>
      <c r="N20" s="59">
        <f>VLOOKUP($A20,'[3]DISTRIBUTION SUMMARY'!$A$8:$BE$143,N$3,FALSE)</f>
        <v>40966</v>
      </c>
      <c r="O20" s="17"/>
      <c r="P20" s="59">
        <f>VLOOKUP($A20,'[3]DISTRIBUTION SUMMARY'!$A$8:$BE$143,P$3,FALSE)</f>
        <v>0</v>
      </c>
      <c r="Q20" s="59">
        <f>VLOOKUP($A20,'[3]DISTRIBUTION SUMMARY'!$A$8:$BE$143,Q$3,FALSE)</f>
        <v>79916</v>
      </c>
      <c r="R20" s="59">
        <f>VLOOKUP($A20,'[3]DISTRIBUTION SUMMARY'!$A$8:$BE$143,R$3,FALSE)</f>
        <v>55614</v>
      </c>
      <c r="S20" s="59">
        <f>VLOOKUP($A20,'[3]DISTRIBUTION SUMMARY'!$A$8:$BE$143,S$3,FALSE)</f>
        <v>0</v>
      </c>
      <c r="T20" s="59">
        <f>VLOOKUP($A20,'[3]DISTRIBUTION SUMMARY'!$A$8:$BE$143,T$3,FALSE)</f>
        <v>0</v>
      </c>
      <c r="U20" s="17"/>
      <c r="V20" s="59">
        <f t="shared" si="0"/>
        <v>11090</v>
      </c>
      <c r="W20" s="59">
        <f t="shared" si="1"/>
        <v>40966</v>
      </c>
      <c r="X20" s="63">
        <f t="shared" si="2"/>
        <v>182259</v>
      </c>
      <c r="Y20" s="17"/>
      <c r="Z20" s="62">
        <f t="shared" si="3"/>
        <v>16785255.370630804</v>
      </c>
      <c r="AA20" s="17"/>
    </row>
    <row r="21" spans="1:27" x14ac:dyDescent="0.2">
      <c r="A21" s="57">
        <v>15</v>
      </c>
      <c r="B21" s="3" t="s">
        <v>121</v>
      </c>
      <c r="C21" s="59">
        <f>VLOOKUP($A21,'[3]DISTRIBUTION SUMMARY'!$A$8:$BE$143,C$3,FALSE)</f>
        <v>7117878</v>
      </c>
      <c r="D21" s="59">
        <f>VLOOKUP($A21,'[3]DISTRIBUTION SUMMARY'!$A$8:$BE$143,D$3,FALSE)</f>
        <v>2622204.9915651064</v>
      </c>
      <c r="E21" s="59">
        <f>VLOOKUP($A21,'[3]DISTRIBUTION SUMMARY'!$A$8:$BE$143,E$3,FALSE)</f>
        <v>139652</v>
      </c>
      <c r="F21" s="59">
        <f>VLOOKUP($A21,'[3]DISTRIBUTION SUMMARY'!$A$8:$BE$143,F$3,FALSE)</f>
        <v>215709</v>
      </c>
      <c r="G21" s="59">
        <f>VLOOKUP($A21,'[3]DISTRIBUTION SUMMARY'!$A$8:$BE$143,G$3,FALSE)</f>
        <v>68871</v>
      </c>
      <c r="H21" s="59">
        <f>VLOOKUP($A21,'[3]DISTRIBUTION SUMMARY'!$A$8:$BE$143,H$3,FALSE)</f>
        <v>888824</v>
      </c>
      <c r="I21" s="59">
        <f>VLOOKUP($A21,'[3]DISTRIBUTION SUMMARY'!$A$8:$BE$143,I$3,FALSE)</f>
        <v>375541</v>
      </c>
      <c r="J21" s="59">
        <f>VLOOKUP($A21,'[3]DISTRIBUTION SUMMARY'!$A$8:$BE$143,J$3,FALSE)</f>
        <v>974588</v>
      </c>
      <c r="K21" s="59">
        <f>VLOOKUP($A21,'[3]DISTRIBUTION SUMMARY'!$A$8:$BE$143,K$3,FALSE)</f>
        <v>418423</v>
      </c>
      <c r="L21" s="59">
        <f>VLOOKUP($A21,'[3]DISTRIBUTION SUMMARY'!$A$8:$BE$143,L$3,FALSE)</f>
        <v>29887</v>
      </c>
      <c r="M21" s="59">
        <f>VLOOKUP($A21,'[3]DISTRIBUTION SUMMARY'!$A$8:$BE$143,M$3,FALSE)</f>
        <v>6136</v>
      </c>
      <c r="N21" s="59">
        <f>VLOOKUP($A21,'[3]DISTRIBUTION SUMMARY'!$A$8:$BE$143,N$3,FALSE)</f>
        <v>34058</v>
      </c>
      <c r="O21" s="17"/>
      <c r="P21" s="59">
        <f>VLOOKUP($A21,'[3]DISTRIBUTION SUMMARY'!$A$8:$BE$143,P$3,FALSE)</f>
        <v>0</v>
      </c>
      <c r="Q21" s="59">
        <f>VLOOKUP($A21,'[3]DISTRIBUTION SUMMARY'!$A$8:$BE$143,Q$3,FALSE)</f>
        <v>60800</v>
      </c>
      <c r="R21" s="59">
        <f>VLOOKUP($A21,'[3]DISTRIBUTION SUMMARY'!$A$8:$BE$143,R$3,FALSE)</f>
        <v>40102</v>
      </c>
      <c r="S21" s="59">
        <f>VLOOKUP($A21,'[3]DISTRIBUTION SUMMARY'!$A$8:$BE$143,S$3,FALSE)</f>
        <v>0</v>
      </c>
      <c r="T21" s="59">
        <f>VLOOKUP($A21,'[3]DISTRIBUTION SUMMARY'!$A$8:$BE$143,T$3,FALSE)</f>
        <v>0</v>
      </c>
      <c r="U21" s="17"/>
      <c r="V21" s="59">
        <f t="shared" si="0"/>
        <v>6136</v>
      </c>
      <c r="W21" s="59">
        <f t="shared" si="1"/>
        <v>34058</v>
      </c>
      <c r="X21" s="63">
        <f t="shared" si="2"/>
        <v>139652</v>
      </c>
      <c r="Y21" s="17"/>
      <c r="Z21" s="62">
        <f t="shared" si="3"/>
        <v>12992673.991565106</v>
      </c>
      <c r="AA21" s="17"/>
    </row>
    <row r="22" spans="1:27" x14ac:dyDescent="0.2">
      <c r="A22" s="57">
        <v>16</v>
      </c>
      <c r="B22" s="3" t="s">
        <v>120</v>
      </c>
      <c r="C22" s="59">
        <f>VLOOKUP($A22,'[3]DISTRIBUTION SUMMARY'!$A$8:$BE$143,C$3,FALSE)</f>
        <v>26565061</v>
      </c>
      <c r="D22" s="59">
        <f>VLOOKUP($A22,'[3]DISTRIBUTION SUMMARY'!$A$8:$BE$143,D$3,FALSE)</f>
        <v>9356128.5257067177</v>
      </c>
      <c r="E22" s="59">
        <f>VLOOKUP($A22,'[3]DISTRIBUTION SUMMARY'!$A$8:$BE$143,E$3,FALSE)</f>
        <v>579061</v>
      </c>
      <c r="F22" s="59">
        <f>VLOOKUP($A22,'[3]DISTRIBUTION SUMMARY'!$A$8:$BE$143,F$3,FALSE)</f>
        <v>522647</v>
      </c>
      <c r="G22" s="59">
        <f>VLOOKUP($A22,'[3]DISTRIBUTION SUMMARY'!$A$8:$BE$143,G$3,FALSE)</f>
        <v>280182</v>
      </c>
      <c r="H22" s="59">
        <f>VLOOKUP($A22,'[3]DISTRIBUTION SUMMARY'!$A$8:$BE$143,H$3,FALSE)</f>
        <v>2877253</v>
      </c>
      <c r="I22" s="59">
        <f>VLOOKUP($A22,'[3]DISTRIBUTION SUMMARY'!$A$8:$BE$143,I$3,FALSE)</f>
        <v>959084</v>
      </c>
      <c r="J22" s="59">
        <f>VLOOKUP($A22,'[3]DISTRIBUTION SUMMARY'!$A$8:$BE$143,J$3,FALSE)</f>
        <v>3750127</v>
      </c>
      <c r="K22" s="59">
        <f>VLOOKUP($A22,'[3]DISTRIBUTION SUMMARY'!$A$8:$BE$143,K$3,FALSE)</f>
        <v>1611046</v>
      </c>
      <c r="L22" s="59">
        <f>VLOOKUP($A22,'[3]DISTRIBUTION SUMMARY'!$A$8:$BE$143,L$3,FALSE)</f>
        <v>113150</v>
      </c>
      <c r="M22" s="59">
        <f>VLOOKUP($A22,'[3]DISTRIBUTION SUMMARY'!$A$8:$BE$143,M$3,FALSE)</f>
        <v>151274</v>
      </c>
      <c r="N22" s="59">
        <f>VLOOKUP($A22,'[3]DISTRIBUTION SUMMARY'!$A$8:$BE$143,N$3,FALSE)</f>
        <v>210377</v>
      </c>
      <c r="O22" s="17"/>
      <c r="P22" s="59">
        <f>VLOOKUP($A22,'[3]DISTRIBUTION SUMMARY'!$A$8:$BE$143,P$3,FALSE)</f>
        <v>0</v>
      </c>
      <c r="Q22" s="59">
        <f>VLOOKUP($A22,'[3]DISTRIBUTION SUMMARY'!$A$8:$BE$143,Q$3,FALSE)</f>
        <v>121530</v>
      </c>
      <c r="R22" s="59">
        <f>VLOOKUP($A22,'[3]DISTRIBUTION SUMMARY'!$A$8:$BE$143,R$3,FALSE)</f>
        <v>130257</v>
      </c>
      <c r="S22" s="59">
        <f>VLOOKUP($A22,'[3]DISTRIBUTION SUMMARY'!$A$8:$BE$143,S$3,FALSE)</f>
        <v>0</v>
      </c>
      <c r="T22" s="59">
        <f>VLOOKUP($A22,'[3]DISTRIBUTION SUMMARY'!$A$8:$BE$143,T$3,FALSE)</f>
        <v>0</v>
      </c>
      <c r="U22" s="17"/>
      <c r="V22" s="59">
        <f t="shared" si="0"/>
        <v>151274</v>
      </c>
      <c r="W22" s="59">
        <f t="shared" si="1"/>
        <v>210377</v>
      </c>
      <c r="X22" s="63">
        <f t="shared" si="2"/>
        <v>579061</v>
      </c>
      <c r="Y22" s="17"/>
      <c r="Z22" s="62">
        <f t="shared" si="3"/>
        <v>47227177.525706716</v>
      </c>
      <c r="AA22" s="17"/>
    </row>
    <row r="23" spans="1:27" x14ac:dyDescent="0.2">
      <c r="A23" s="57">
        <v>17</v>
      </c>
      <c r="B23" s="3" t="s">
        <v>119</v>
      </c>
      <c r="C23" s="59">
        <f>VLOOKUP($A23,'[3]DISTRIBUTION SUMMARY'!$A$8:$BE$143,C$3,FALSE)</f>
        <v>13360818</v>
      </c>
      <c r="D23" s="59">
        <f>VLOOKUP($A23,'[3]DISTRIBUTION SUMMARY'!$A$8:$BE$143,D$3,FALSE)</f>
        <v>5596370.7569331676</v>
      </c>
      <c r="E23" s="59">
        <f>VLOOKUP($A23,'[3]DISTRIBUTION SUMMARY'!$A$8:$BE$143,E$3,FALSE)</f>
        <v>285077</v>
      </c>
      <c r="F23" s="59">
        <f>VLOOKUP($A23,'[3]DISTRIBUTION SUMMARY'!$A$8:$BE$143,F$3,FALSE)</f>
        <v>251999</v>
      </c>
      <c r="G23" s="59">
        <f>VLOOKUP($A23,'[3]DISTRIBUTION SUMMARY'!$A$8:$BE$143,G$3,FALSE)</f>
        <v>137936</v>
      </c>
      <c r="H23" s="59">
        <f>VLOOKUP($A23,'[3]DISTRIBUTION SUMMARY'!$A$8:$BE$143,H$3,FALSE)</f>
        <v>1480161</v>
      </c>
      <c r="I23" s="59">
        <f>VLOOKUP($A23,'[3]DISTRIBUTION SUMMARY'!$A$8:$BE$143,I$3,FALSE)</f>
        <v>546439</v>
      </c>
      <c r="J23" s="59">
        <f>VLOOKUP($A23,'[3]DISTRIBUTION SUMMARY'!$A$8:$BE$143,J$3,FALSE)</f>
        <v>1835612</v>
      </c>
      <c r="K23" s="59">
        <f>VLOOKUP($A23,'[3]DISTRIBUTION SUMMARY'!$A$8:$BE$143,K$3,FALSE)</f>
        <v>787828</v>
      </c>
      <c r="L23" s="59">
        <f>VLOOKUP($A23,'[3]DISTRIBUTION SUMMARY'!$A$8:$BE$143,L$3,FALSE)</f>
        <v>55705</v>
      </c>
      <c r="M23" s="59">
        <f>VLOOKUP($A23,'[3]DISTRIBUTION SUMMARY'!$A$8:$BE$143,M$3,FALSE)</f>
        <v>124908</v>
      </c>
      <c r="N23" s="59">
        <f>VLOOKUP($A23,'[3]DISTRIBUTION SUMMARY'!$A$8:$BE$143,N$3,FALSE)</f>
        <v>112787</v>
      </c>
      <c r="O23" s="17"/>
      <c r="P23" s="59">
        <f>VLOOKUP($A23,'[3]DISTRIBUTION SUMMARY'!$A$8:$BE$143,P$3,FALSE)</f>
        <v>0</v>
      </c>
      <c r="Q23" s="59">
        <f>VLOOKUP($A23,'[3]DISTRIBUTION SUMMARY'!$A$8:$BE$143,Q$3,FALSE)</f>
        <v>114595</v>
      </c>
      <c r="R23" s="59">
        <f>VLOOKUP($A23,'[3]DISTRIBUTION SUMMARY'!$A$8:$BE$143,R$3,FALSE)</f>
        <v>62561</v>
      </c>
      <c r="S23" s="59">
        <f>VLOOKUP($A23,'[3]DISTRIBUTION SUMMARY'!$A$8:$BE$143,S$3,FALSE)</f>
        <v>0</v>
      </c>
      <c r="T23" s="59">
        <f>VLOOKUP($A23,'[3]DISTRIBUTION SUMMARY'!$A$8:$BE$143,T$3,FALSE)</f>
        <v>0</v>
      </c>
      <c r="U23" s="17"/>
      <c r="V23" s="59">
        <f t="shared" si="0"/>
        <v>124908</v>
      </c>
      <c r="W23" s="59">
        <f t="shared" si="1"/>
        <v>112787</v>
      </c>
      <c r="X23" s="63">
        <f t="shared" si="2"/>
        <v>285077</v>
      </c>
      <c r="Y23" s="17"/>
      <c r="Z23" s="62">
        <f t="shared" si="3"/>
        <v>24752796.756933168</v>
      </c>
      <c r="AA23" s="17"/>
    </row>
    <row r="24" spans="1:27" x14ac:dyDescent="0.2">
      <c r="A24" s="57">
        <v>18</v>
      </c>
      <c r="B24" s="3" t="s">
        <v>118</v>
      </c>
      <c r="C24" s="59">
        <f>VLOOKUP($A24,'[3]DISTRIBUTION SUMMARY'!$A$8:$BE$143,C$3,FALSE)</f>
        <v>12818176</v>
      </c>
      <c r="D24" s="59">
        <f>VLOOKUP($A24,'[3]DISTRIBUTION SUMMARY'!$A$8:$BE$143,D$3,FALSE)</f>
        <v>4666883.1885474641</v>
      </c>
      <c r="E24" s="59">
        <f>VLOOKUP($A24,'[3]DISTRIBUTION SUMMARY'!$A$8:$BE$143,E$3,FALSE)</f>
        <v>268959</v>
      </c>
      <c r="F24" s="59">
        <f>VLOOKUP($A24,'[3]DISTRIBUTION SUMMARY'!$A$8:$BE$143,F$3,FALSE)</f>
        <v>535566</v>
      </c>
      <c r="G24" s="59">
        <f>VLOOKUP($A24,'[3]DISTRIBUTION SUMMARY'!$A$8:$BE$143,G$3,FALSE)</f>
        <v>132640</v>
      </c>
      <c r="H24" s="59">
        <f>VLOOKUP($A24,'[3]DISTRIBUTION SUMMARY'!$A$8:$BE$143,H$3,FALSE)</f>
        <v>1611704</v>
      </c>
      <c r="I24" s="59">
        <f>VLOOKUP($A24,'[3]DISTRIBUTION SUMMARY'!$A$8:$BE$143,I$3,FALSE)</f>
        <v>563095</v>
      </c>
      <c r="J24" s="59">
        <f>VLOOKUP($A24,'[3]DISTRIBUTION SUMMARY'!$A$8:$BE$143,J$3,FALSE)</f>
        <v>1899509</v>
      </c>
      <c r="K24" s="59">
        <f>VLOOKUP($A24,'[3]DISTRIBUTION SUMMARY'!$A$8:$BE$143,K$3,FALSE)</f>
        <v>815863</v>
      </c>
      <c r="L24" s="59">
        <f>VLOOKUP($A24,'[3]DISTRIBUTION SUMMARY'!$A$8:$BE$143,L$3,FALSE)</f>
        <v>57561</v>
      </c>
      <c r="M24" s="59">
        <f>VLOOKUP($A24,'[3]DISTRIBUTION SUMMARY'!$A$8:$BE$143,M$3,FALSE)</f>
        <v>118632</v>
      </c>
      <c r="N24" s="59">
        <f>VLOOKUP($A24,'[3]DISTRIBUTION SUMMARY'!$A$8:$BE$143,N$3,FALSE)</f>
        <v>103932</v>
      </c>
      <c r="O24" s="17"/>
      <c r="P24" s="59">
        <f>VLOOKUP($A24,'[3]DISTRIBUTION SUMMARY'!$A$8:$BE$143,P$3,FALSE)</f>
        <v>0</v>
      </c>
      <c r="Q24" s="59">
        <f>VLOOKUP($A24,'[3]DISTRIBUTION SUMMARY'!$A$8:$BE$143,Q$3,FALSE)</f>
        <v>131464</v>
      </c>
      <c r="R24" s="59">
        <f>VLOOKUP($A24,'[3]DISTRIBUTION SUMMARY'!$A$8:$BE$143,R$3,FALSE)</f>
        <v>72907</v>
      </c>
      <c r="S24" s="59">
        <f>VLOOKUP($A24,'[3]DISTRIBUTION SUMMARY'!$A$8:$BE$143,S$3,FALSE)</f>
        <v>0</v>
      </c>
      <c r="T24" s="59">
        <f>VLOOKUP($A24,'[3]DISTRIBUTION SUMMARY'!$A$8:$BE$143,T$3,FALSE)</f>
        <v>0</v>
      </c>
      <c r="U24" s="17"/>
      <c r="V24" s="59">
        <f t="shared" si="0"/>
        <v>118632</v>
      </c>
      <c r="W24" s="59">
        <f t="shared" si="1"/>
        <v>103932</v>
      </c>
      <c r="X24" s="63">
        <f t="shared" si="2"/>
        <v>268959</v>
      </c>
      <c r="Y24" s="17"/>
      <c r="Z24" s="62">
        <f t="shared" si="3"/>
        <v>23796891.188547462</v>
      </c>
      <c r="AA24" s="17"/>
    </row>
    <row r="25" spans="1:27" x14ac:dyDescent="0.2">
      <c r="A25" s="57">
        <v>19</v>
      </c>
      <c r="B25" s="3" t="s">
        <v>117</v>
      </c>
      <c r="C25" s="59">
        <f>VLOOKUP($A25,'[3]DISTRIBUTION SUMMARY'!$A$8:$BE$143,C$3,FALSE)</f>
        <v>1326192</v>
      </c>
      <c r="D25" s="59">
        <f>VLOOKUP($A25,'[3]DISTRIBUTION SUMMARY'!$A$8:$BE$143,D$3,FALSE)</f>
        <v>922681.69706907147</v>
      </c>
      <c r="E25" s="59">
        <f>VLOOKUP($A25,'[3]DISTRIBUTION SUMMARY'!$A$8:$BE$143,E$3,FALSE)</f>
        <v>24483</v>
      </c>
      <c r="F25" s="59">
        <f>VLOOKUP($A25,'[3]DISTRIBUTION SUMMARY'!$A$8:$BE$143,F$3,FALSE)</f>
        <v>140790</v>
      </c>
      <c r="G25" s="59">
        <f>VLOOKUP($A25,'[3]DISTRIBUTION SUMMARY'!$A$8:$BE$143,G$3,FALSE)</f>
        <v>11846</v>
      </c>
      <c r="H25" s="59">
        <f>VLOOKUP($A25,'[3]DISTRIBUTION SUMMARY'!$A$8:$BE$143,H$3,FALSE)</f>
        <v>196833</v>
      </c>
      <c r="I25" s="59">
        <f>VLOOKUP($A25,'[3]DISTRIBUTION SUMMARY'!$A$8:$BE$143,I$3,FALSE)</f>
        <v>57409</v>
      </c>
      <c r="J25" s="59">
        <f>VLOOKUP($A25,'[3]DISTRIBUTION SUMMARY'!$A$8:$BE$143,J$3,FALSE)</f>
        <v>200933</v>
      </c>
      <c r="K25" s="59">
        <f>VLOOKUP($A25,'[3]DISTRIBUTION SUMMARY'!$A$8:$BE$143,K$3,FALSE)</f>
        <v>86114</v>
      </c>
      <c r="L25" s="59">
        <f>VLOOKUP($A25,'[3]DISTRIBUTION SUMMARY'!$A$8:$BE$143,L$3,FALSE)</f>
        <v>6151</v>
      </c>
      <c r="M25" s="59">
        <f>VLOOKUP($A25,'[3]DISTRIBUTION SUMMARY'!$A$8:$BE$143,M$3,FALSE)</f>
        <v>0</v>
      </c>
      <c r="N25" s="59">
        <f>VLOOKUP($A25,'[3]DISTRIBUTION SUMMARY'!$A$8:$BE$143,N$3,FALSE)</f>
        <v>0</v>
      </c>
      <c r="O25" s="17"/>
      <c r="P25" s="59">
        <f>VLOOKUP($A25,'[3]DISTRIBUTION SUMMARY'!$A$8:$BE$143,P$3,FALSE)</f>
        <v>0</v>
      </c>
      <c r="Q25" s="59">
        <f>VLOOKUP($A25,'[3]DISTRIBUTION SUMMARY'!$A$8:$BE$143,Q$3,FALSE)</f>
        <v>8788</v>
      </c>
      <c r="R25" s="59">
        <f>VLOOKUP($A25,'[3]DISTRIBUTION SUMMARY'!$A$8:$BE$143,R$3,FALSE)</f>
        <v>5918</v>
      </c>
      <c r="S25" s="59">
        <f>VLOOKUP($A25,'[3]DISTRIBUTION SUMMARY'!$A$8:$BE$143,S$3,FALSE)</f>
        <v>0</v>
      </c>
      <c r="T25" s="59">
        <f>VLOOKUP($A25,'[3]DISTRIBUTION SUMMARY'!$A$8:$BE$143,T$3,FALSE)</f>
        <v>0</v>
      </c>
      <c r="U25" s="17"/>
      <c r="V25" s="59">
        <f t="shared" si="0"/>
        <v>0</v>
      </c>
      <c r="W25" s="59">
        <f t="shared" si="1"/>
        <v>0</v>
      </c>
      <c r="X25" s="63">
        <f t="shared" si="2"/>
        <v>24483</v>
      </c>
      <c r="Y25" s="17"/>
      <c r="Z25" s="62">
        <f t="shared" si="3"/>
        <v>2988138.6970690712</v>
      </c>
      <c r="AA25" s="17"/>
    </row>
    <row r="26" spans="1:27" x14ac:dyDescent="0.2">
      <c r="A26" s="57">
        <v>20</v>
      </c>
      <c r="B26" s="3" t="s">
        <v>116</v>
      </c>
      <c r="C26" s="59">
        <f>VLOOKUP($A26,'[3]DISTRIBUTION SUMMARY'!$A$8:$BE$143,C$3,FALSE)</f>
        <v>6505552</v>
      </c>
      <c r="D26" s="59">
        <f>VLOOKUP($A26,'[3]DISTRIBUTION SUMMARY'!$A$8:$BE$143,D$3,FALSE)</f>
        <v>2132182.2567676227</v>
      </c>
      <c r="E26" s="59">
        <f>VLOOKUP($A26,'[3]DISTRIBUTION SUMMARY'!$A$8:$BE$143,E$3,FALSE)</f>
        <v>130995</v>
      </c>
      <c r="F26" s="59">
        <f>VLOOKUP($A26,'[3]DISTRIBUTION SUMMARY'!$A$8:$BE$143,F$3,FALSE)</f>
        <v>249874</v>
      </c>
      <c r="G26" s="59">
        <f>VLOOKUP($A26,'[3]DISTRIBUTION SUMMARY'!$A$8:$BE$143,G$3,FALSE)</f>
        <v>63383</v>
      </c>
      <c r="H26" s="59">
        <f>VLOOKUP($A26,'[3]DISTRIBUTION SUMMARY'!$A$8:$BE$143,H$3,FALSE)</f>
        <v>1025092</v>
      </c>
      <c r="I26" s="59">
        <f>VLOOKUP($A26,'[3]DISTRIBUTION SUMMARY'!$A$8:$BE$143,I$3,FALSE)</f>
        <v>246217</v>
      </c>
      <c r="J26" s="59">
        <f>VLOOKUP($A26,'[3]DISTRIBUTION SUMMARY'!$A$8:$BE$143,J$3,FALSE)</f>
        <v>955615</v>
      </c>
      <c r="K26" s="59">
        <f>VLOOKUP($A26,'[3]DISTRIBUTION SUMMARY'!$A$8:$BE$143,K$3,FALSE)</f>
        <v>409549</v>
      </c>
      <c r="L26" s="59">
        <f>VLOOKUP($A26,'[3]DISTRIBUTION SUMMARY'!$A$8:$BE$143,L$3,FALSE)</f>
        <v>29254</v>
      </c>
      <c r="M26" s="59">
        <f>VLOOKUP($A26,'[3]DISTRIBUTION SUMMARY'!$A$8:$BE$143,M$3,FALSE)</f>
        <v>16266</v>
      </c>
      <c r="N26" s="59">
        <f>VLOOKUP($A26,'[3]DISTRIBUTION SUMMARY'!$A$8:$BE$143,N$3,FALSE)</f>
        <v>34591</v>
      </c>
      <c r="O26" s="17"/>
      <c r="P26" s="59">
        <f>VLOOKUP($A26,'[3]DISTRIBUTION SUMMARY'!$A$8:$BE$143,P$3,FALSE)</f>
        <v>0</v>
      </c>
      <c r="Q26" s="59">
        <f>VLOOKUP($A26,'[3]DISTRIBUTION SUMMARY'!$A$8:$BE$143,Q$3,FALSE)</f>
        <v>37606</v>
      </c>
      <c r="R26" s="59">
        <f>VLOOKUP($A26,'[3]DISTRIBUTION SUMMARY'!$A$8:$BE$143,R$3,FALSE)</f>
        <v>29909</v>
      </c>
      <c r="S26" s="59">
        <f>VLOOKUP($A26,'[3]DISTRIBUTION SUMMARY'!$A$8:$BE$143,S$3,FALSE)</f>
        <v>0</v>
      </c>
      <c r="T26" s="59">
        <f>VLOOKUP($A26,'[3]DISTRIBUTION SUMMARY'!$A$8:$BE$143,T$3,FALSE)</f>
        <v>0</v>
      </c>
      <c r="U26" s="17"/>
      <c r="V26" s="59">
        <f t="shared" si="0"/>
        <v>16266</v>
      </c>
      <c r="W26" s="59">
        <f t="shared" si="1"/>
        <v>34591</v>
      </c>
      <c r="X26" s="63">
        <f t="shared" si="2"/>
        <v>130995</v>
      </c>
      <c r="Y26" s="17"/>
      <c r="Z26" s="62">
        <f t="shared" si="3"/>
        <v>11866085.256767623</v>
      </c>
      <c r="AA26" s="17"/>
    </row>
    <row r="27" spans="1:27" x14ac:dyDescent="0.2">
      <c r="A27" s="57">
        <v>21</v>
      </c>
      <c r="B27" s="3" t="s">
        <v>115</v>
      </c>
      <c r="C27" s="59">
        <f>VLOOKUP($A27,'[3]DISTRIBUTION SUMMARY'!$A$8:$BE$143,C$3,FALSE)</f>
        <v>203289281</v>
      </c>
      <c r="D27" s="59">
        <f>VLOOKUP($A27,'[3]DISTRIBUTION SUMMARY'!$A$8:$BE$143,D$3,FALSE)</f>
        <v>70387293.423936173</v>
      </c>
      <c r="E27" s="59">
        <f>VLOOKUP($A27,'[3]DISTRIBUTION SUMMARY'!$A$8:$BE$143,E$3,FALSE)</f>
        <v>4312160</v>
      </c>
      <c r="F27" s="59">
        <f>VLOOKUP($A27,'[3]DISTRIBUTION SUMMARY'!$A$8:$BE$143,F$3,FALSE)</f>
        <v>1404351</v>
      </c>
      <c r="G27" s="59">
        <f>VLOOKUP($A27,'[3]DISTRIBUTION SUMMARY'!$A$8:$BE$143,G$3,FALSE)</f>
        <v>2086464</v>
      </c>
      <c r="H27" s="59">
        <f>VLOOKUP($A27,'[3]DISTRIBUTION SUMMARY'!$A$8:$BE$143,H$3,FALSE)</f>
        <v>20824520</v>
      </c>
      <c r="I27" s="59">
        <f>VLOOKUP($A27,'[3]DISTRIBUTION SUMMARY'!$A$8:$BE$143,I$3,FALSE)</f>
        <v>4855042</v>
      </c>
      <c r="J27" s="59">
        <f>VLOOKUP($A27,'[3]DISTRIBUTION SUMMARY'!$A$8:$BE$143,J$3,FALSE)</f>
        <v>26281427</v>
      </c>
      <c r="K27" s="59">
        <f>VLOOKUP($A27,'[3]DISTRIBUTION SUMMARY'!$A$8:$BE$143,K$3,FALSE)</f>
        <v>11274933</v>
      </c>
      <c r="L27" s="59">
        <f>VLOOKUP($A27,'[3]DISTRIBUTION SUMMARY'!$A$8:$BE$143,L$3,FALSE)</f>
        <v>802486</v>
      </c>
      <c r="M27" s="59">
        <f>VLOOKUP($A27,'[3]DISTRIBUTION SUMMARY'!$A$8:$BE$143,M$3,FALSE)</f>
        <v>4733826</v>
      </c>
      <c r="N27" s="59">
        <f>VLOOKUP($A27,'[3]DISTRIBUTION SUMMARY'!$A$8:$BE$143,N$3,FALSE)</f>
        <v>1330502</v>
      </c>
      <c r="O27" s="17"/>
      <c r="P27" s="59">
        <f>VLOOKUP($A27,'[3]DISTRIBUTION SUMMARY'!$A$8:$BE$143,P$3,FALSE)</f>
        <v>0</v>
      </c>
      <c r="Q27" s="59">
        <f>VLOOKUP($A27,'[3]DISTRIBUTION SUMMARY'!$A$8:$BE$143,Q$3,FALSE)</f>
        <v>1576094</v>
      </c>
      <c r="R27" s="59">
        <f>VLOOKUP($A27,'[3]DISTRIBUTION SUMMARY'!$A$8:$BE$143,R$3,FALSE)</f>
        <v>700303</v>
      </c>
      <c r="S27" s="59">
        <f>VLOOKUP($A27,'[3]DISTRIBUTION SUMMARY'!$A$8:$BE$143,S$3,FALSE)</f>
        <v>0</v>
      </c>
      <c r="T27" s="59">
        <f>VLOOKUP($A27,'[3]DISTRIBUTION SUMMARY'!$A$8:$BE$143,T$3,FALSE)</f>
        <v>0</v>
      </c>
      <c r="U27" s="17"/>
      <c r="V27" s="59">
        <f t="shared" si="0"/>
        <v>4733826</v>
      </c>
      <c r="W27" s="59">
        <f t="shared" si="1"/>
        <v>1330502</v>
      </c>
      <c r="X27" s="63">
        <f t="shared" si="2"/>
        <v>4312160</v>
      </c>
      <c r="Y27" s="17"/>
      <c r="Z27" s="62">
        <f t="shared" si="3"/>
        <v>353858682.42393619</v>
      </c>
      <c r="AA27" s="17"/>
    </row>
    <row r="28" spans="1:27" x14ac:dyDescent="0.2">
      <c r="A28" s="57">
        <v>22</v>
      </c>
      <c r="B28" s="3" t="s">
        <v>114</v>
      </c>
      <c r="C28" s="59">
        <f>VLOOKUP($A28,'[3]DISTRIBUTION SUMMARY'!$A$8:$BE$143,C$3,FALSE)</f>
        <v>4001922</v>
      </c>
      <c r="D28" s="59">
        <f>VLOOKUP($A28,'[3]DISTRIBUTION SUMMARY'!$A$8:$BE$143,D$3,FALSE)</f>
        <v>2584286.5656581582</v>
      </c>
      <c r="E28" s="59">
        <f>VLOOKUP($A28,'[3]DISTRIBUTION SUMMARY'!$A$8:$BE$143,E$3,FALSE)</f>
        <v>84716</v>
      </c>
      <c r="F28" s="59">
        <f>VLOOKUP($A28,'[3]DISTRIBUTION SUMMARY'!$A$8:$BE$143,F$3,FALSE)</f>
        <v>115877</v>
      </c>
      <c r="G28" s="59">
        <f>VLOOKUP($A28,'[3]DISTRIBUTION SUMMARY'!$A$8:$BE$143,G$3,FALSE)</f>
        <v>42567</v>
      </c>
      <c r="H28" s="59">
        <f>VLOOKUP($A28,'[3]DISTRIBUTION SUMMARY'!$A$8:$BE$143,H$3,FALSE)</f>
        <v>587266</v>
      </c>
      <c r="I28" s="59">
        <f>VLOOKUP($A28,'[3]DISTRIBUTION SUMMARY'!$A$8:$BE$143,I$3,FALSE)</f>
        <v>63850</v>
      </c>
      <c r="J28" s="59">
        <f>VLOOKUP($A28,'[3]DISTRIBUTION SUMMARY'!$A$8:$BE$143,J$3,FALSE)</f>
        <v>584902</v>
      </c>
      <c r="K28" s="59">
        <f>VLOOKUP($A28,'[3]DISTRIBUTION SUMMARY'!$A$8:$BE$143,K$3,FALSE)</f>
        <v>250672</v>
      </c>
      <c r="L28" s="59">
        <f>VLOOKUP($A28,'[3]DISTRIBUTION SUMMARY'!$A$8:$BE$143,L$3,FALSE)</f>
        <v>17342</v>
      </c>
      <c r="M28" s="59">
        <f>VLOOKUP($A28,'[3]DISTRIBUTION SUMMARY'!$A$8:$BE$143,M$3,FALSE)</f>
        <v>39493</v>
      </c>
      <c r="N28" s="59">
        <f>VLOOKUP($A28,'[3]DISTRIBUTION SUMMARY'!$A$8:$BE$143,N$3,FALSE)</f>
        <v>20949</v>
      </c>
      <c r="O28" s="17"/>
      <c r="P28" s="59">
        <f>VLOOKUP($A28,'[3]DISTRIBUTION SUMMARY'!$A$8:$BE$143,P$3,FALSE)</f>
        <v>0</v>
      </c>
      <c r="Q28" s="59">
        <f>VLOOKUP($A28,'[3]DISTRIBUTION SUMMARY'!$A$8:$BE$143,Q$3,FALSE)</f>
        <v>29557</v>
      </c>
      <c r="R28" s="59">
        <f>VLOOKUP($A28,'[3]DISTRIBUTION SUMMARY'!$A$8:$BE$143,R$3,FALSE)</f>
        <v>9429</v>
      </c>
      <c r="S28" s="59">
        <f>VLOOKUP($A28,'[3]DISTRIBUTION SUMMARY'!$A$8:$BE$143,S$3,FALSE)</f>
        <v>0</v>
      </c>
      <c r="T28" s="59">
        <f>VLOOKUP($A28,'[3]DISTRIBUTION SUMMARY'!$A$8:$BE$143,T$3,FALSE)</f>
        <v>0</v>
      </c>
      <c r="U28" s="17"/>
      <c r="V28" s="59">
        <f t="shared" si="0"/>
        <v>39493</v>
      </c>
      <c r="W28" s="59">
        <f t="shared" si="1"/>
        <v>20949</v>
      </c>
      <c r="X28" s="63">
        <f t="shared" si="2"/>
        <v>84716</v>
      </c>
      <c r="Y28" s="17"/>
      <c r="Z28" s="62">
        <f t="shared" si="3"/>
        <v>8432828.5656581577</v>
      </c>
      <c r="AA28" s="17"/>
    </row>
    <row r="29" spans="1:27" x14ac:dyDescent="0.2">
      <c r="A29" s="57">
        <v>23</v>
      </c>
      <c r="B29" s="3" t="s">
        <v>113</v>
      </c>
      <c r="C29" s="59">
        <f>VLOOKUP($A29,'[3]DISTRIBUTION SUMMARY'!$A$8:$BE$143,C$3,FALSE)</f>
        <v>1978490</v>
      </c>
      <c r="D29" s="59">
        <f>VLOOKUP($A29,'[3]DISTRIBUTION SUMMARY'!$A$8:$BE$143,D$3,FALSE)</f>
        <v>821565.89465054322</v>
      </c>
      <c r="E29" s="59">
        <f>VLOOKUP($A29,'[3]DISTRIBUTION SUMMARY'!$A$8:$BE$143,E$3,FALSE)</f>
        <v>38892</v>
      </c>
      <c r="F29" s="59">
        <f>VLOOKUP($A29,'[3]DISTRIBUTION SUMMARY'!$A$8:$BE$143,F$3,FALSE)</f>
        <v>78892</v>
      </c>
      <c r="G29" s="59">
        <f>VLOOKUP($A29,'[3]DISTRIBUTION SUMMARY'!$A$8:$BE$143,G$3,FALSE)</f>
        <v>18818</v>
      </c>
      <c r="H29" s="59">
        <f>VLOOKUP($A29,'[3]DISTRIBUTION SUMMARY'!$A$8:$BE$143,H$3,FALSE)</f>
        <v>408934</v>
      </c>
      <c r="I29" s="59">
        <f>VLOOKUP($A29,'[3]DISTRIBUTION SUMMARY'!$A$8:$BE$143,I$3,FALSE)</f>
        <v>81063</v>
      </c>
      <c r="J29" s="59">
        <f>VLOOKUP($A29,'[3]DISTRIBUTION SUMMARY'!$A$8:$BE$143,J$3,FALSE)</f>
        <v>314481</v>
      </c>
      <c r="K29" s="59">
        <f>VLOOKUP($A29,'[3]DISTRIBUTION SUMMARY'!$A$8:$BE$143,K$3,FALSE)</f>
        <v>134984</v>
      </c>
      <c r="L29" s="59">
        <f>VLOOKUP($A29,'[3]DISTRIBUTION SUMMARY'!$A$8:$BE$143,L$3,FALSE)</f>
        <v>9409</v>
      </c>
      <c r="M29" s="59">
        <f>VLOOKUP($A29,'[3]DISTRIBUTION SUMMARY'!$A$8:$BE$143,M$3,FALSE)</f>
        <v>1913</v>
      </c>
      <c r="N29" s="59">
        <f>VLOOKUP($A29,'[3]DISTRIBUTION SUMMARY'!$A$8:$BE$143,N$3,FALSE)</f>
        <v>7627</v>
      </c>
      <c r="O29" s="17"/>
      <c r="P29" s="59">
        <f>VLOOKUP($A29,'[3]DISTRIBUTION SUMMARY'!$A$8:$BE$143,P$3,FALSE)</f>
        <v>0</v>
      </c>
      <c r="Q29" s="59">
        <f>VLOOKUP($A29,'[3]DISTRIBUTION SUMMARY'!$A$8:$BE$143,Q$3,FALSE)</f>
        <v>16583</v>
      </c>
      <c r="R29" s="59">
        <f>VLOOKUP($A29,'[3]DISTRIBUTION SUMMARY'!$A$8:$BE$143,R$3,FALSE)</f>
        <v>9572</v>
      </c>
      <c r="S29" s="59">
        <f>VLOOKUP($A29,'[3]DISTRIBUTION SUMMARY'!$A$8:$BE$143,S$3,FALSE)</f>
        <v>0</v>
      </c>
      <c r="T29" s="59">
        <f>VLOOKUP($A29,'[3]DISTRIBUTION SUMMARY'!$A$8:$BE$143,T$3,FALSE)</f>
        <v>0</v>
      </c>
      <c r="U29" s="17"/>
      <c r="V29" s="59">
        <f t="shared" si="0"/>
        <v>1913</v>
      </c>
      <c r="W29" s="59">
        <f t="shared" si="1"/>
        <v>7627</v>
      </c>
      <c r="X29" s="63">
        <f t="shared" si="2"/>
        <v>38892</v>
      </c>
      <c r="Y29" s="17"/>
      <c r="Z29" s="62">
        <f t="shared" si="3"/>
        <v>3921223.8946505431</v>
      </c>
      <c r="AA29" s="17"/>
    </row>
    <row r="30" spans="1:27" x14ac:dyDescent="0.2">
      <c r="A30" s="57">
        <v>24</v>
      </c>
      <c r="B30" s="3" t="s">
        <v>112</v>
      </c>
      <c r="C30" s="59">
        <f>VLOOKUP($A30,'[3]DISTRIBUTION SUMMARY'!$A$8:$BE$143,C$3,FALSE)</f>
        <v>26752421</v>
      </c>
      <c r="D30" s="59">
        <f>VLOOKUP($A30,'[3]DISTRIBUTION SUMMARY'!$A$8:$BE$143,D$3,FALSE)</f>
        <v>10600630.709319375</v>
      </c>
      <c r="E30" s="59">
        <f>VLOOKUP($A30,'[3]DISTRIBUTION SUMMARY'!$A$8:$BE$143,E$3,FALSE)</f>
        <v>568373</v>
      </c>
      <c r="F30" s="59">
        <f>VLOOKUP($A30,'[3]DISTRIBUTION SUMMARY'!$A$8:$BE$143,F$3,FALSE)</f>
        <v>465403</v>
      </c>
      <c r="G30" s="59">
        <f>VLOOKUP($A30,'[3]DISTRIBUTION SUMMARY'!$A$8:$BE$143,G$3,FALSE)</f>
        <v>285588</v>
      </c>
      <c r="H30" s="59">
        <f>VLOOKUP($A30,'[3]DISTRIBUTION SUMMARY'!$A$8:$BE$143,H$3,FALSE)</f>
        <v>2226529</v>
      </c>
      <c r="I30" s="59">
        <f>VLOOKUP($A30,'[3]DISTRIBUTION SUMMARY'!$A$8:$BE$143,I$3,FALSE)</f>
        <v>951960</v>
      </c>
      <c r="J30" s="59">
        <f>VLOOKUP($A30,'[3]DISTRIBUTION SUMMARY'!$A$8:$BE$143,J$3,FALSE)</f>
        <v>3580428</v>
      </c>
      <c r="K30" s="59">
        <f>VLOOKUP($A30,'[3]DISTRIBUTION SUMMARY'!$A$8:$BE$143,K$3,FALSE)</f>
        <v>1533713</v>
      </c>
      <c r="L30" s="59">
        <f>VLOOKUP($A30,'[3]DISTRIBUTION SUMMARY'!$A$8:$BE$143,L$3,FALSE)</f>
        <v>105773</v>
      </c>
      <c r="M30" s="59">
        <f>VLOOKUP($A30,'[3]DISTRIBUTION SUMMARY'!$A$8:$BE$143,M$3,FALSE)</f>
        <v>984815</v>
      </c>
      <c r="N30" s="59">
        <f>VLOOKUP($A30,'[3]DISTRIBUTION SUMMARY'!$A$8:$BE$143,N$3,FALSE)</f>
        <v>15691</v>
      </c>
      <c r="O30" s="17"/>
      <c r="P30" s="59">
        <f>VLOOKUP($A30,'[3]DISTRIBUTION SUMMARY'!$A$8:$BE$143,P$3,FALSE)</f>
        <v>0</v>
      </c>
      <c r="Q30" s="59">
        <f>VLOOKUP($A30,'[3]DISTRIBUTION SUMMARY'!$A$8:$BE$143,Q$3,FALSE)</f>
        <v>237090</v>
      </c>
      <c r="R30" s="59">
        <f>VLOOKUP($A30,'[3]DISTRIBUTION SUMMARY'!$A$8:$BE$143,R$3,FALSE)</f>
        <v>124357</v>
      </c>
      <c r="S30" s="59">
        <f>VLOOKUP($A30,'[3]DISTRIBUTION SUMMARY'!$A$8:$BE$143,S$3,FALSE)</f>
        <v>0</v>
      </c>
      <c r="T30" s="59">
        <f>VLOOKUP($A30,'[3]DISTRIBUTION SUMMARY'!$A$8:$BE$143,T$3,FALSE)</f>
        <v>0</v>
      </c>
      <c r="U30" s="17"/>
      <c r="V30" s="59">
        <f t="shared" si="0"/>
        <v>984815</v>
      </c>
      <c r="W30" s="59">
        <f t="shared" si="1"/>
        <v>15691</v>
      </c>
      <c r="X30" s="63">
        <f t="shared" si="2"/>
        <v>568373</v>
      </c>
      <c r="Y30" s="17"/>
      <c r="Z30" s="62">
        <f t="shared" si="3"/>
        <v>48432771.709319375</v>
      </c>
      <c r="AA30" s="17"/>
    </row>
    <row r="31" spans="1:27" x14ac:dyDescent="0.2">
      <c r="A31" s="57">
        <v>25</v>
      </c>
      <c r="B31" s="3" t="s">
        <v>111</v>
      </c>
      <c r="C31" s="59">
        <f>VLOOKUP($A31,'[3]DISTRIBUTION SUMMARY'!$A$8:$BE$143,C$3,FALSE)</f>
        <v>4673705</v>
      </c>
      <c r="D31" s="59">
        <f>VLOOKUP($A31,'[3]DISTRIBUTION SUMMARY'!$A$8:$BE$143,D$3,FALSE)</f>
        <v>1629520.0466678229</v>
      </c>
      <c r="E31" s="59">
        <f>VLOOKUP($A31,'[3]DISTRIBUTION SUMMARY'!$A$8:$BE$143,E$3,FALSE)</f>
        <v>89106</v>
      </c>
      <c r="F31" s="59">
        <f>VLOOKUP($A31,'[3]DISTRIBUTION SUMMARY'!$A$8:$BE$143,F$3,FALSE)</f>
        <v>135147</v>
      </c>
      <c r="G31" s="59">
        <f>VLOOKUP($A31,'[3]DISTRIBUTION SUMMARY'!$A$8:$BE$143,G$3,FALSE)</f>
        <v>43944</v>
      </c>
      <c r="H31" s="59">
        <f>VLOOKUP($A31,'[3]DISTRIBUTION SUMMARY'!$A$8:$BE$143,H$3,FALSE)</f>
        <v>539759</v>
      </c>
      <c r="I31" s="59">
        <f>VLOOKUP($A31,'[3]DISTRIBUTION SUMMARY'!$A$8:$BE$143,I$3,FALSE)</f>
        <v>236300</v>
      </c>
      <c r="J31" s="59">
        <f>VLOOKUP($A31,'[3]DISTRIBUTION SUMMARY'!$A$8:$BE$143,J$3,FALSE)</f>
        <v>633450</v>
      </c>
      <c r="K31" s="59">
        <f>VLOOKUP($A31,'[3]DISTRIBUTION SUMMARY'!$A$8:$BE$143,K$3,FALSE)</f>
        <v>271952</v>
      </c>
      <c r="L31" s="59">
        <f>VLOOKUP($A31,'[3]DISTRIBUTION SUMMARY'!$A$8:$BE$143,L$3,FALSE)</f>
        <v>19070</v>
      </c>
      <c r="M31" s="59">
        <f>VLOOKUP($A31,'[3]DISTRIBUTION SUMMARY'!$A$8:$BE$143,M$3,FALSE)</f>
        <v>18644</v>
      </c>
      <c r="N31" s="59">
        <f>VLOOKUP($A31,'[3]DISTRIBUTION SUMMARY'!$A$8:$BE$143,N$3,FALSE)</f>
        <v>89552</v>
      </c>
      <c r="O31" s="17"/>
      <c r="P31" s="59">
        <f>VLOOKUP($A31,'[3]DISTRIBUTION SUMMARY'!$A$8:$BE$143,P$3,FALSE)</f>
        <v>0</v>
      </c>
      <c r="Q31" s="59">
        <f>VLOOKUP($A31,'[3]DISTRIBUTION SUMMARY'!$A$8:$BE$143,Q$3,FALSE)</f>
        <v>37445</v>
      </c>
      <c r="R31" s="59">
        <f>VLOOKUP($A31,'[3]DISTRIBUTION SUMMARY'!$A$8:$BE$143,R$3,FALSE)</f>
        <v>27680</v>
      </c>
      <c r="S31" s="59">
        <f>VLOOKUP($A31,'[3]DISTRIBUTION SUMMARY'!$A$8:$BE$143,S$3,FALSE)</f>
        <v>0</v>
      </c>
      <c r="T31" s="59">
        <f>VLOOKUP($A31,'[3]DISTRIBUTION SUMMARY'!$A$8:$BE$143,T$3,FALSE)</f>
        <v>0</v>
      </c>
      <c r="U31" s="17"/>
      <c r="V31" s="59">
        <f t="shared" si="0"/>
        <v>18644</v>
      </c>
      <c r="W31" s="59">
        <f t="shared" si="1"/>
        <v>89552</v>
      </c>
      <c r="X31" s="63">
        <f t="shared" si="2"/>
        <v>89106</v>
      </c>
      <c r="Y31" s="17"/>
      <c r="Z31" s="62">
        <f t="shared" si="3"/>
        <v>8445274.0466678217</v>
      </c>
      <c r="AA31" s="17"/>
    </row>
    <row r="32" spans="1:27" x14ac:dyDescent="0.2">
      <c r="A32" s="57">
        <v>26</v>
      </c>
      <c r="B32" s="3" t="s">
        <v>110</v>
      </c>
      <c r="C32" s="59">
        <f>VLOOKUP($A32,'[3]DISTRIBUTION SUMMARY'!$A$8:$BE$143,C$3,FALSE)</f>
        <v>7969230</v>
      </c>
      <c r="D32" s="59">
        <f>VLOOKUP($A32,'[3]DISTRIBUTION SUMMARY'!$A$8:$BE$143,D$3,FALSE)</f>
        <v>2465669.9512825767</v>
      </c>
      <c r="E32" s="59">
        <f>VLOOKUP($A32,'[3]DISTRIBUTION SUMMARY'!$A$8:$BE$143,E$3,FALSE)</f>
        <v>158624</v>
      </c>
      <c r="F32" s="59">
        <f>VLOOKUP($A32,'[3]DISTRIBUTION SUMMARY'!$A$8:$BE$143,F$3,FALSE)</f>
        <v>469363</v>
      </c>
      <c r="G32" s="59">
        <f>VLOOKUP($A32,'[3]DISTRIBUTION SUMMARY'!$A$8:$BE$143,G$3,FALSE)</f>
        <v>78227</v>
      </c>
      <c r="H32" s="59">
        <f>VLOOKUP($A32,'[3]DISTRIBUTION SUMMARY'!$A$8:$BE$143,H$3,FALSE)</f>
        <v>1139461</v>
      </c>
      <c r="I32" s="59">
        <f>VLOOKUP($A32,'[3]DISTRIBUTION SUMMARY'!$A$8:$BE$143,I$3,FALSE)</f>
        <v>324717</v>
      </c>
      <c r="J32" s="59">
        <f>VLOOKUP($A32,'[3]DISTRIBUTION SUMMARY'!$A$8:$BE$143,J$3,FALSE)</f>
        <v>1168980</v>
      </c>
      <c r="K32" s="59">
        <f>VLOOKUP($A32,'[3]DISTRIBUTION SUMMARY'!$A$8:$BE$143,K$3,FALSE)</f>
        <v>501835</v>
      </c>
      <c r="L32" s="59">
        <f>VLOOKUP($A32,'[3]DISTRIBUTION SUMMARY'!$A$8:$BE$143,L$3,FALSE)</f>
        <v>35424</v>
      </c>
      <c r="M32" s="59">
        <f>VLOOKUP($A32,'[3]DISTRIBUTION SUMMARY'!$A$8:$BE$143,M$3,FALSE)</f>
        <v>3242</v>
      </c>
      <c r="N32" s="59">
        <f>VLOOKUP($A32,'[3]DISTRIBUTION SUMMARY'!$A$8:$BE$143,N$3,FALSE)</f>
        <v>10669</v>
      </c>
      <c r="O32" s="17"/>
      <c r="P32" s="59">
        <f>VLOOKUP($A32,'[3]DISTRIBUTION SUMMARY'!$A$8:$BE$143,P$3,FALSE)</f>
        <v>0</v>
      </c>
      <c r="Q32" s="59">
        <f>VLOOKUP($A32,'[3]DISTRIBUTION SUMMARY'!$A$8:$BE$143,Q$3,FALSE)</f>
        <v>72267</v>
      </c>
      <c r="R32" s="59">
        <f>VLOOKUP($A32,'[3]DISTRIBUTION SUMMARY'!$A$8:$BE$143,R$3,FALSE)</f>
        <v>46024</v>
      </c>
      <c r="S32" s="59">
        <f>VLOOKUP($A32,'[3]DISTRIBUTION SUMMARY'!$A$8:$BE$143,S$3,FALSE)</f>
        <v>0</v>
      </c>
      <c r="T32" s="59">
        <f>VLOOKUP($A32,'[3]DISTRIBUTION SUMMARY'!$A$8:$BE$143,T$3,FALSE)</f>
        <v>0</v>
      </c>
      <c r="U32" s="17"/>
      <c r="V32" s="59">
        <f t="shared" si="0"/>
        <v>3242</v>
      </c>
      <c r="W32" s="59">
        <f t="shared" si="1"/>
        <v>10669</v>
      </c>
      <c r="X32" s="63">
        <f t="shared" si="2"/>
        <v>158624</v>
      </c>
      <c r="Y32" s="17"/>
      <c r="Z32" s="62">
        <f t="shared" si="3"/>
        <v>14443732.951282576</v>
      </c>
      <c r="AA32" s="17"/>
    </row>
    <row r="33" spans="1:27" x14ac:dyDescent="0.2">
      <c r="A33" s="57">
        <v>27</v>
      </c>
      <c r="B33" s="3" t="s">
        <v>109</v>
      </c>
      <c r="C33" s="59">
        <f>VLOOKUP($A33,'[3]DISTRIBUTION SUMMARY'!$A$8:$BE$143,C$3,FALSE)</f>
        <v>16389275</v>
      </c>
      <c r="D33" s="59">
        <f>VLOOKUP($A33,'[3]DISTRIBUTION SUMMARY'!$A$8:$BE$143,D$3,FALSE)</f>
        <v>4916755.8926009424</v>
      </c>
      <c r="E33" s="59">
        <f>VLOOKUP($A33,'[3]DISTRIBUTION SUMMARY'!$A$8:$BE$143,E$3,FALSE)</f>
        <v>323149</v>
      </c>
      <c r="F33" s="59">
        <f>VLOOKUP($A33,'[3]DISTRIBUTION SUMMARY'!$A$8:$BE$143,F$3,FALSE)</f>
        <v>255585</v>
      </c>
      <c r="G33" s="59">
        <f>VLOOKUP($A33,'[3]DISTRIBUTION SUMMARY'!$A$8:$BE$143,G$3,FALSE)</f>
        <v>156358</v>
      </c>
      <c r="H33" s="59">
        <f>VLOOKUP($A33,'[3]DISTRIBUTION SUMMARY'!$A$8:$BE$143,H$3,FALSE)</f>
        <v>2110828</v>
      </c>
      <c r="I33" s="59">
        <f>VLOOKUP($A33,'[3]DISTRIBUTION SUMMARY'!$A$8:$BE$143,I$3,FALSE)</f>
        <v>628437</v>
      </c>
      <c r="J33" s="59">
        <f>VLOOKUP($A33,'[3]DISTRIBUTION SUMMARY'!$A$8:$BE$143,J$3,FALSE)</f>
        <v>2170966</v>
      </c>
      <c r="K33" s="59">
        <f>VLOOKUP($A33,'[3]DISTRIBUTION SUMMARY'!$A$8:$BE$143,K$3,FALSE)</f>
        <v>932132</v>
      </c>
      <c r="L33" s="59">
        <f>VLOOKUP($A33,'[3]DISTRIBUTION SUMMARY'!$A$8:$BE$143,L$3,FALSE)</f>
        <v>66151</v>
      </c>
      <c r="M33" s="59">
        <f>VLOOKUP($A33,'[3]DISTRIBUTION SUMMARY'!$A$8:$BE$143,M$3,FALSE)</f>
        <v>93511</v>
      </c>
      <c r="N33" s="59">
        <f>VLOOKUP($A33,'[3]DISTRIBUTION SUMMARY'!$A$8:$BE$143,N$3,FALSE)</f>
        <v>79171</v>
      </c>
      <c r="O33" s="17"/>
      <c r="P33" s="59">
        <f>VLOOKUP($A33,'[3]DISTRIBUTION SUMMARY'!$A$8:$BE$143,P$3,FALSE)</f>
        <v>0</v>
      </c>
      <c r="Q33" s="59">
        <f>VLOOKUP($A33,'[3]DISTRIBUTION SUMMARY'!$A$8:$BE$143,Q$3,FALSE)</f>
        <v>151891</v>
      </c>
      <c r="R33" s="59">
        <f>VLOOKUP($A33,'[3]DISTRIBUTION SUMMARY'!$A$8:$BE$143,R$3,FALSE)</f>
        <v>79330</v>
      </c>
      <c r="S33" s="59">
        <f>VLOOKUP($A33,'[3]DISTRIBUTION SUMMARY'!$A$8:$BE$143,S$3,FALSE)</f>
        <v>0</v>
      </c>
      <c r="T33" s="59">
        <f>VLOOKUP($A33,'[3]DISTRIBUTION SUMMARY'!$A$8:$BE$143,T$3,FALSE)</f>
        <v>0</v>
      </c>
      <c r="U33" s="17"/>
      <c r="V33" s="59">
        <f t="shared" si="0"/>
        <v>93511</v>
      </c>
      <c r="W33" s="59">
        <f t="shared" si="1"/>
        <v>79171</v>
      </c>
      <c r="X33" s="63">
        <f t="shared" si="2"/>
        <v>323149</v>
      </c>
      <c r="Y33" s="17"/>
      <c r="Z33" s="62">
        <f t="shared" si="3"/>
        <v>28353539.892600942</v>
      </c>
      <c r="AA33" s="17"/>
    </row>
    <row r="34" spans="1:27" x14ac:dyDescent="0.2">
      <c r="A34" s="57">
        <v>28</v>
      </c>
      <c r="B34" s="3" t="s">
        <v>108</v>
      </c>
      <c r="C34" s="59">
        <f>VLOOKUP($A34,'[3]DISTRIBUTION SUMMARY'!$A$8:$BE$143,C$3,FALSE)</f>
        <v>3632196</v>
      </c>
      <c r="D34" s="59">
        <f>VLOOKUP($A34,'[3]DISTRIBUTION SUMMARY'!$A$8:$BE$143,D$3,FALSE)</f>
        <v>1715079.5717911932</v>
      </c>
      <c r="E34" s="59">
        <f>VLOOKUP($A34,'[3]DISTRIBUTION SUMMARY'!$A$8:$BE$143,E$3,FALSE)</f>
        <v>71211</v>
      </c>
      <c r="F34" s="59">
        <f>VLOOKUP($A34,'[3]DISTRIBUTION SUMMARY'!$A$8:$BE$143,F$3,FALSE)</f>
        <v>108006</v>
      </c>
      <c r="G34" s="59">
        <f>VLOOKUP($A34,'[3]DISTRIBUTION SUMMARY'!$A$8:$BE$143,G$3,FALSE)</f>
        <v>35119</v>
      </c>
      <c r="H34" s="59">
        <f>VLOOKUP($A34,'[3]DISTRIBUTION SUMMARY'!$A$8:$BE$143,H$3,FALSE)</f>
        <v>553946</v>
      </c>
      <c r="I34" s="59">
        <f>VLOOKUP($A34,'[3]DISTRIBUTION SUMMARY'!$A$8:$BE$143,I$3,FALSE)</f>
        <v>229927</v>
      </c>
      <c r="J34" s="59">
        <f>VLOOKUP($A34,'[3]DISTRIBUTION SUMMARY'!$A$8:$BE$143,J$3,FALSE)</f>
        <v>530755</v>
      </c>
      <c r="K34" s="59">
        <f>VLOOKUP($A34,'[3]DISTRIBUTION SUMMARY'!$A$8:$BE$143,K$3,FALSE)</f>
        <v>227940</v>
      </c>
      <c r="L34" s="59">
        <f>VLOOKUP($A34,'[3]DISTRIBUTION SUMMARY'!$A$8:$BE$143,L$3,FALSE)</f>
        <v>15903</v>
      </c>
      <c r="M34" s="59">
        <f>VLOOKUP($A34,'[3]DISTRIBUTION SUMMARY'!$A$8:$BE$143,M$3,FALSE)</f>
        <v>28483</v>
      </c>
      <c r="N34" s="59">
        <f>VLOOKUP($A34,'[3]DISTRIBUTION SUMMARY'!$A$8:$BE$143,N$3,FALSE)</f>
        <v>52913</v>
      </c>
      <c r="O34" s="17"/>
      <c r="P34" s="59">
        <f>VLOOKUP($A34,'[3]DISTRIBUTION SUMMARY'!$A$8:$BE$143,P$3,FALSE)</f>
        <v>0</v>
      </c>
      <c r="Q34" s="59">
        <f>VLOOKUP($A34,'[3]DISTRIBUTION SUMMARY'!$A$8:$BE$143,Q$3,FALSE)</f>
        <v>32417</v>
      </c>
      <c r="R34" s="59">
        <f>VLOOKUP($A34,'[3]DISTRIBUTION SUMMARY'!$A$8:$BE$143,R$3,FALSE)</f>
        <v>23115</v>
      </c>
      <c r="S34" s="59">
        <f>VLOOKUP($A34,'[3]DISTRIBUTION SUMMARY'!$A$8:$BE$143,S$3,FALSE)</f>
        <v>0</v>
      </c>
      <c r="T34" s="59">
        <f>VLOOKUP($A34,'[3]DISTRIBUTION SUMMARY'!$A$8:$BE$143,T$3,FALSE)</f>
        <v>0</v>
      </c>
      <c r="U34" s="17"/>
      <c r="V34" s="59">
        <f t="shared" si="0"/>
        <v>28483</v>
      </c>
      <c r="W34" s="59">
        <f t="shared" si="1"/>
        <v>52913</v>
      </c>
      <c r="X34" s="63">
        <f t="shared" si="2"/>
        <v>71211</v>
      </c>
      <c r="Y34" s="17"/>
      <c r="Z34" s="62">
        <f t="shared" si="3"/>
        <v>7257010.5717911934</v>
      </c>
      <c r="AA34" s="17"/>
    </row>
    <row r="35" spans="1:27" x14ac:dyDescent="0.2">
      <c r="A35" s="57">
        <v>29</v>
      </c>
      <c r="B35" s="3" t="s">
        <v>107</v>
      </c>
      <c r="C35" s="59">
        <f>VLOOKUP($A35,'[3]DISTRIBUTION SUMMARY'!$A$8:$BE$143,C$3,FALSE)</f>
        <v>337589113</v>
      </c>
      <c r="D35" s="59">
        <f>VLOOKUP($A35,'[3]DISTRIBUTION SUMMARY'!$A$8:$BE$143,D$3,FALSE)</f>
        <v>222513101.36061931</v>
      </c>
      <c r="E35" s="59">
        <f>VLOOKUP($A35,'[3]DISTRIBUTION SUMMARY'!$A$8:$BE$143,E$3,FALSE)</f>
        <v>6711717</v>
      </c>
      <c r="F35" s="59">
        <f>VLOOKUP($A35,'[3]DISTRIBUTION SUMMARY'!$A$8:$BE$143,F$3,FALSE)</f>
        <v>2747888</v>
      </c>
      <c r="G35" s="59">
        <f>VLOOKUP($A35,'[3]DISTRIBUTION SUMMARY'!$A$8:$BE$143,G$3,FALSE)</f>
        <v>3622216</v>
      </c>
      <c r="H35" s="59">
        <f>VLOOKUP($A35,'[3]DISTRIBUTION SUMMARY'!$A$8:$BE$143,H$3,FALSE)</f>
        <v>55270023</v>
      </c>
      <c r="I35" s="59">
        <f>VLOOKUP($A35,'[3]DISTRIBUTION SUMMARY'!$A$8:$BE$143,I$3,FALSE)</f>
        <v>6619912</v>
      </c>
      <c r="J35" s="59">
        <f>VLOOKUP($A35,'[3]DISTRIBUTION SUMMARY'!$A$8:$BE$143,J$3,FALSE)</f>
        <v>48212946</v>
      </c>
      <c r="K35" s="59">
        <f>VLOOKUP($A35,'[3]DISTRIBUTION SUMMARY'!$A$8:$BE$143,K$3,FALSE)</f>
        <v>20671613</v>
      </c>
      <c r="L35" s="59">
        <f>VLOOKUP($A35,'[3]DISTRIBUTION SUMMARY'!$A$8:$BE$143,L$3,FALSE)</f>
        <v>1436396</v>
      </c>
      <c r="M35" s="59">
        <f>VLOOKUP($A35,'[3]DISTRIBUTION SUMMARY'!$A$8:$BE$143,M$3,FALSE)</f>
        <v>18706228</v>
      </c>
      <c r="N35" s="59">
        <f>VLOOKUP($A35,'[3]DISTRIBUTION SUMMARY'!$A$8:$BE$143,N$3,FALSE)</f>
        <v>867360</v>
      </c>
      <c r="O35" s="17"/>
      <c r="P35" s="59">
        <f>VLOOKUP($A35,'[3]DISTRIBUTION SUMMARY'!$A$8:$BE$143,P$3,FALSE)</f>
        <v>0</v>
      </c>
      <c r="Q35" s="59">
        <f>VLOOKUP($A35,'[3]DISTRIBUTION SUMMARY'!$A$8:$BE$143,Q$3,FALSE)</f>
        <v>2962915</v>
      </c>
      <c r="R35" s="59">
        <f>VLOOKUP($A35,'[3]DISTRIBUTION SUMMARY'!$A$8:$BE$143,R$3,FALSE)</f>
        <v>912595</v>
      </c>
      <c r="S35" s="59">
        <f>VLOOKUP($A35,'[3]DISTRIBUTION SUMMARY'!$A$8:$BE$143,S$3,FALSE)</f>
        <v>0</v>
      </c>
      <c r="T35" s="59">
        <f>VLOOKUP($A35,'[3]DISTRIBUTION SUMMARY'!$A$8:$BE$143,T$3,FALSE)</f>
        <v>0</v>
      </c>
      <c r="U35" s="17"/>
      <c r="V35" s="59">
        <f t="shared" si="0"/>
        <v>18706228</v>
      </c>
      <c r="W35" s="59">
        <f t="shared" si="1"/>
        <v>867360</v>
      </c>
      <c r="X35" s="63">
        <f t="shared" si="2"/>
        <v>6711717</v>
      </c>
      <c r="Y35" s="17"/>
      <c r="Z35" s="62">
        <f t="shared" si="3"/>
        <v>728844023.36061931</v>
      </c>
      <c r="AA35" s="17"/>
    </row>
    <row r="36" spans="1:27" x14ac:dyDescent="0.2">
      <c r="A36" s="57">
        <v>30</v>
      </c>
      <c r="B36" s="3" t="s">
        <v>106</v>
      </c>
      <c r="C36" s="59">
        <f>VLOOKUP($A36,'[3]DISTRIBUTION SUMMARY'!$A$8:$BE$143,C$3,FALSE)</f>
        <v>23164133</v>
      </c>
      <c r="D36" s="59">
        <f>VLOOKUP($A36,'[3]DISTRIBUTION SUMMARY'!$A$8:$BE$143,D$3,FALSE)</f>
        <v>14078430.952118183</v>
      </c>
      <c r="E36" s="59">
        <f>VLOOKUP($A36,'[3]DISTRIBUTION SUMMARY'!$A$8:$BE$143,E$3,FALSE)</f>
        <v>482480</v>
      </c>
      <c r="F36" s="59">
        <f>VLOOKUP($A36,'[3]DISTRIBUTION SUMMARY'!$A$8:$BE$143,F$3,FALSE)</f>
        <v>601585</v>
      </c>
      <c r="G36" s="59">
        <f>VLOOKUP($A36,'[3]DISTRIBUTION SUMMARY'!$A$8:$BE$143,G$3,FALSE)</f>
        <v>242430</v>
      </c>
      <c r="H36" s="59">
        <f>VLOOKUP($A36,'[3]DISTRIBUTION SUMMARY'!$A$8:$BE$143,H$3,FALSE)</f>
        <v>3349121</v>
      </c>
      <c r="I36" s="59">
        <f>VLOOKUP($A36,'[3]DISTRIBUTION SUMMARY'!$A$8:$BE$143,I$3,FALSE)</f>
        <v>444454</v>
      </c>
      <c r="J36" s="59">
        <f>VLOOKUP($A36,'[3]DISTRIBUTION SUMMARY'!$A$8:$BE$143,J$3,FALSE)</f>
        <v>3317695</v>
      </c>
      <c r="K36" s="59">
        <f>VLOOKUP($A36,'[3]DISTRIBUTION SUMMARY'!$A$8:$BE$143,K$3,FALSE)</f>
        <v>1423152</v>
      </c>
      <c r="L36" s="59">
        <f>VLOOKUP($A36,'[3]DISTRIBUTION SUMMARY'!$A$8:$BE$143,L$3,FALSE)</f>
        <v>98768</v>
      </c>
      <c r="M36" s="59">
        <f>VLOOKUP($A36,'[3]DISTRIBUTION SUMMARY'!$A$8:$BE$143,M$3,FALSE)</f>
        <v>398908</v>
      </c>
      <c r="N36" s="59">
        <f>VLOOKUP($A36,'[3]DISTRIBUTION SUMMARY'!$A$8:$BE$143,N$3,FALSE)</f>
        <v>17069</v>
      </c>
      <c r="O36" s="17"/>
      <c r="P36" s="59">
        <f>VLOOKUP($A36,'[3]DISTRIBUTION SUMMARY'!$A$8:$BE$143,P$3,FALSE)</f>
        <v>0</v>
      </c>
      <c r="Q36" s="59">
        <f>VLOOKUP($A36,'[3]DISTRIBUTION SUMMARY'!$A$8:$BE$143,Q$3,FALSE)</f>
        <v>162107</v>
      </c>
      <c r="R36" s="59">
        <f>VLOOKUP($A36,'[3]DISTRIBUTION SUMMARY'!$A$8:$BE$143,R$3,FALSE)</f>
        <v>57619</v>
      </c>
      <c r="S36" s="59">
        <f>VLOOKUP($A36,'[3]DISTRIBUTION SUMMARY'!$A$8:$BE$143,S$3,FALSE)</f>
        <v>0</v>
      </c>
      <c r="T36" s="59">
        <f>VLOOKUP($A36,'[3]DISTRIBUTION SUMMARY'!$A$8:$BE$143,T$3,FALSE)</f>
        <v>0</v>
      </c>
      <c r="U36" s="17"/>
      <c r="V36" s="59">
        <f t="shared" si="0"/>
        <v>398908</v>
      </c>
      <c r="W36" s="59">
        <f t="shared" si="1"/>
        <v>17069</v>
      </c>
      <c r="X36" s="63">
        <f t="shared" si="2"/>
        <v>482480</v>
      </c>
      <c r="Y36" s="17"/>
      <c r="Z36" s="62">
        <f t="shared" si="3"/>
        <v>47837951.952118181</v>
      </c>
      <c r="AA36" s="17"/>
    </row>
    <row r="37" spans="1:27" x14ac:dyDescent="0.2">
      <c r="A37" s="57">
        <v>31</v>
      </c>
      <c r="B37" s="3" t="s">
        <v>105</v>
      </c>
      <c r="C37" s="59">
        <f>VLOOKUP($A37,'[3]DISTRIBUTION SUMMARY'!$A$8:$BE$143,C$3,FALSE)</f>
        <v>5914039</v>
      </c>
      <c r="D37" s="59">
        <f>VLOOKUP($A37,'[3]DISTRIBUTION SUMMARY'!$A$8:$BE$143,D$3,FALSE)</f>
        <v>2666929.2887886865</v>
      </c>
      <c r="E37" s="59">
        <f>VLOOKUP($A37,'[3]DISTRIBUTION SUMMARY'!$A$8:$BE$143,E$3,FALSE)</f>
        <v>124582</v>
      </c>
      <c r="F37" s="59">
        <f>VLOOKUP($A37,'[3]DISTRIBUTION SUMMARY'!$A$8:$BE$143,F$3,FALSE)</f>
        <v>180839</v>
      </c>
      <c r="G37" s="59">
        <f>VLOOKUP($A37,'[3]DISTRIBUTION SUMMARY'!$A$8:$BE$143,G$3,FALSE)</f>
        <v>61439</v>
      </c>
      <c r="H37" s="59">
        <f>VLOOKUP($A37,'[3]DISTRIBUTION SUMMARY'!$A$8:$BE$143,H$3,FALSE)</f>
        <v>625980</v>
      </c>
      <c r="I37" s="59">
        <f>VLOOKUP($A37,'[3]DISTRIBUTION SUMMARY'!$A$8:$BE$143,I$3,FALSE)</f>
        <v>208660</v>
      </c>
      <c r="J37" s="59">
        <f>VLOOKUP($A37,'[3]DISTRIBUTION SUMMARY'!$A$8:$BE$143,J$3,FALSE)</f>
        <v>843913</v>
      </c>
      <c r="K37" s="59">
        <f>VLOOKUP($A37,'[3]DISTRIBUTION SUMMARY'!$A$8:$BE$143,K$3,FALSE)</f>
        <v>361677</v>
      </c>
      <c r="L37" s="59">
        <f>VLOOKUP($A37,'[3]DISTRIBUTION SUMMARY'!$A$8:$BE$143,L$3,FALSE)</f>
        <v>25503</v>
      </c>
      <c r="M37" s="59">
        <f>VLOOKUP($A37,'[3]DISTRIBUTION SUMMARY'!$A$8:$BE$143,M$3,FALSE)</f>
        <v>34951</v>
      </c>
      <c r="N37" s="59">
        <f>VLOOKUP($A37,'[3]DISTRIBUTION SUMMARY'!$A$8:$BE$143,N$3,FALSE)</f>
        <v>54884</v>
      </c>
      <c r="O37" s="17"/>
      <c r="P37" s="59">
        <f>VLOOKUP($A37,'[3]DISTRIBUTION SUMMARY'!$A$8:$BE$143,P$3,FALSE)</f>
        <v>0</v>
      </c>
      <c r="Q37" s="59">
        <f>VLOOKUP($A37,'[3]DISTRIBUTION SUMMARY'!$A$8:$BE$143,Q$3,FALSE)</f>
        <v>46798</v>
      </c>
      <c r="R37" s="59">
        <f>VLOOKUP($A37,'[3]DISTRIBUTION SUMMARY'!$A$8:$BE$143,R$3,FALSE)</f>
        <v>28363</v>
      </c>
      <c r="S37" s="59">
        <f>VLOOKUP($A37,'[3]DISTRIBUTION SUMMARY'!$A$8:$BE$143,S$3,FALSE)</f>
        <v>0</v>
      </c>
      <c r="T37" s="59">
        <f>VLOOKUP($A37,'[3]DISTRIBUTION SUMMARY'!$A$8:$BE$143,T$3,FALSE)</f>
        <v>0</v>
      </c>
      <c r="U37" s="17"/>
      <c r="V37" s="59">
        <f t="shared" si="0"/>
        <v>34951</v>
      </c>
      <c r="W37" s="59">
        <f t="shared" si="1"/>
        <v>54884</v>
      </c>
      <c r="X37" s="63">
        <f t="shared" si="2"/>
        <v>124582</v>
      </c>
      <c r="Y37" s="17"/>
      <c r="Z37" s="62">
        <f t="shared" si="3"/>
        <v>11178557.288788687</v>
      </c>
      <c r="AA37" s="17"/>
    </row>
    <row r="38" spans="1:27" x14ac:dyDescent="0.2">
      <c r="A38" s="57">
        <v>32</v>
      </c>
      <c r="B38" s="3" t="s">
        <v>104</v>
      </c>
      <c r="C38" s="59">
        <f>VLOOKUP($A38,'[3]DISTRIBUTION SUMMARY'!$A$8:$BE$143,C$3,FALSE)</f>
        <v>10746202</v>
      </c>
      <c r="D38" s="59">
        <f>VLOOKUP($A38,'[3]DISTRIBUTION SUMMARY'!$A$8:$BE$143,D$3,FALSE)</f>
        <v>4531738.0295457765</v>
      </c>
      <c r="E38" s="59">
        <f>VLOOKUP($A38,'[3]DISTRIBUTION SUMMARY'!$A$8:$BE$143,E$3,FALSE)</f>
        <v>220705</v>
      </c>
      <c r="F38" s="59">
        <f>VLOOKUP($A38,'[3]DISTRIBUTION SUMMARY'!$A$8:$BE$143,F$3,FALSE)</f>
        <v>232062</v>
      </c>
      <c r="G38" s="59">
        <f>VLOOKUP($A38,'[3]DISTRIBUTION SUMMARY'!$A$8:$BE$143,G$3,FALSE)</f>
        <v>108843</v>
      </c>
      <c r="H38" s="59">
        <f>VLOOKUP($A38,'[3]DISTRIBUTION SUMMARY'!$A$8:$BE$143,H$3,FALSE)</f>
        <v>1125396</v>
      </c>
      <c r="I38" s="59">
        <f>VLOOKUP($A38,'[3]DISTRIBUTION SUMMARY'!$A$8:$BE$143,I$3,FALSE)</f>
        <v>234115</v>
      </c>
      <c r="J38" s="59">
        <f>VLOOKUP($A38,'[3]DISTRIBUTION SUMMARY'!$A$8:$BE$143,J$3,FALSE)</f>
        <v>1412906</v>
      </c>
      <c r="K38" s="59">
        <f>VLOOKUP($A38,'[3]DISTRIBUTION SUMMARY'!$A$8:$BE$143,K$3,FALSE)</f>
        <v>605825</v>
      </c>
      <c r="L38" s="59">
        <f>VLOOKUP($A38,'[3]DISTRIBUTION SUMMARY'!$A$8:$BE$143,L$3,FALSE)</f>
        <v>43127</v>
      </c>
      <c r="M38" s="59">
        <f>VLOOKUP($A38,'[3]DISTRIBUTION SUMMARY'!$A$8:$BE$143,M$3,FALSE)</f>
        <v>42616</v>
      </c>
      <c r="N38" s="59">
        <f>VLOOKUP($A38,'[3]DISTRIBUTION SUMMARY'!$A$8:$BE$143,N$3,FALSE)</f>
        <v>0</v>
      </c>
      <c r="O38" s="17"/>
      <c r="P38" s="59">
        <f>VLOOKUP($A38,'[3]DISTRIBUTION SUMMARY'!$A$8:$BE$143,P$3,FALSE)</f>
        <v>0</v>
      </c>
      <c r="Q38" s="59">
        <f>VLOOKUP($A38,'[3]DISTRIBUTION SUMMARY'!$A$8:$BE$143,Q$3,FALSE)</f>
        <v>56013</v>
      </c>
      <c r="R38" s="59">
        <f>VLOOKUP($A38,'[3]DISTRIBUTION SUMMARY'!$A$8:$BE$143,R$3,FALSE)</f>
        <v>34818</v>
      </c>
      <c r="S38" s="59">
        <f>VLOOKUP($A38,'[3]DISTRIBUTION SUMMARY'!$A$8:$BE$143,S$3,FALSE)</f>
        <v>0</v>
      </c>
      <c r="T38" s="59">
        <f>VLOOKUP($A38,'[3]DISTRIBUTION SUMMARY'!$A$8:$BE$143,T$3,FALSE)</f>
        <v>0</v>
      </c>
      <c r="U38" s="17"/>
      <c r="V38" s="59">
        <f t="shared" si="0"/>
        <v>42616</v>
      </c>
      <c r="W38" s="59">
        <f t="shared" si="1"/>
        <v>0</v>
      </c>
      <c r="X38" s="63">
        <f t="shared" si="2"/>
        <v>220705</v>
      </c>
      <c r="Y38" s="17"/>
      <c r="Z38" s="62">
        <f t="shared" si="3"/>
        <v>19394366.029545777</v>
      </c>
      <c r="AA38" s="17"/>
    </row>
    <row r="39" spans="1:27" x14ac:dyDescent="0.2">
      <c r="A39" s="57">
        <v>33</v>
      </c>
      <c r="B39" s="3" t="s">
        <v>103</v>
      </c>
      <c r="C39" s="59">
        <f>VLOOKUP($A39,'[3]DISTRIBUTION SUMMARY'!$A$8:$BE$143,C$3,FALSE)</f>
        <v>19433552</v>
      </c>
      <c r="D39" s="59">
        <f>VLOOKUP($A39,'[3]DISTRIBUTION SUMMARY'!$A$8:$BE$143,D$3,FALSE)</f>
        <v>9253068.188626295</v>
      </c>
      <c r="E39" s="59">
        <f>VLOOKUP($A39,'[3]DISTRIBUTION SUMMARY'!$A$8:$BE$143,E$3,FALSE)</f>
        <v>419242</v>
      </c>
      <c r="F39" s="59">
        <f>VLOOKUP($A39,'[3]DISTRIBUTION SUMMARY'!$A$8:$BE$143,F$3,FALSE)</f>
        <v>351091</v>
      </c>
      <c r="G39" s="59">
        <f>VLOOKUP($A39,'[3]DISTRIBUTION SUMMARY'!$A$8:$BE$143,G$3,FALSE)</f>
        <v>206754</v>
      </c>
      <c r="H39" s="59">
        <f>VLOOKUP($A39,'[3]DISTRIBUTION SUMMARY'!$A$8:$BE$143,H$3,FALSE)</f>
        <v>3171521</v>
      </c>
      <c r="I39" s="59">
        <f>VLOOKUP($A39,'[3]DISTRIBUTION SUMMARY'!$A$8:$BE$143,I$3,FALSE)</f>
        <v>717786</v>
      </c>
      <c r="J39" s="59">
        <f>VLOOKUP($A39,'[3]DISTRIBUTION SUMMARY'!$A$8:$BE$143,J$3,FALSE)</f>
        <v>2937461</v>
      </c>
      <c r="K39" s="59">
        <f>VLOOKUP($A39,'[3]DISTRIBUTION SUMMARY'!$A$8:$BE$143,K$3,FALSE)</f>
        <v>1260026</v>
      </c>
      <c r="L39" s="59">
        <f>VLOOKUP($A39,'[3]DISTRIBUTION SUMMARY'!$A$8:$BE$143,L$3,FALSE)</f>
        <v>89723</v>
      </c>
      <c r="M39" s="59">
        <f>VLOOKUP($A39,'[3]DISTRIBUTION SUMMARY'!$A$8:$BE$143,M$3,FALSE)</f>
        <v>85916</v>
      </c>
      <c r="N39" s="59">
        <f>VLOOKUP($A39,'[3]DISTRIBUTION SUMMARY'!$A$8:$BE$143,N$3,FALSE)</f>
        <v>134791</v>
      </c>
      <c r="O39" s="17"/>
      <c r="P39" s="59">
        <f>VLOOKUP($A39,'[3]DISTRIBUTION SUMMARY'!$A$8:$BE$143,P$3,FALSE)</f>
        <v>0</v>
      </c>
      <c r="Q39" s="59">
        <f>VLOOKUP($A39,'[3]DISTRIBUTION SUMMARY'!$A$8:$BE$143,Q$3,FALSE)</f>
        <v>128983</v>
      </c>
      <c r="R39" s="59">
        <f>VLOOKUP($A39,'[3]DISTRIBUTION SUMMARY'!$A$8:$BE$143,R$3,FALSE)</f>
        <v>99987</v>
      </c>
      <c r="S39" s="59">
        <f>VLOOKUP($A39,'[3]DISTRIBUTION SUMMARY'!$A$8:$BE$143,S$3,FALSE)</f>
        <v>0</v>
      </c>
      <c r="T39" s="59">
        <f>VLOOKUP($A39,'[3]DISTRIBUTION SUMMARY'!$A$8:$BE$143,T$3,FALSE)</f>
        <v>0</v>
      </c>
      <c r="U39" s="17"/>
      <c r="V39" s="59">
        <f t="shared" si="0"/>
        <v>85916</v>
      </c>
      <c r="W39" s="59">
        <f t="shared" si="1"/>
        <v>134791</v>
      </c>
      <c r="X39" s="63">
        <f t="shared" si="2"/>
        <v>419242</v>
      </c>
      <c r="Y39" s="17"/>
      <c r="Z39" s="62">
        <f t="shared" si="3"/>
        <v>38289901.188626297</v>
      </c>
      <c r="AA39" s="17"/>
    </row>
    <row r="40" spans="1:27" x14ac:dyDescent="0.2">
      <c r="A40" s="57">
        <v>34</v>
      </c>
      <c r="B40" s="3" t="s">
        <v>102</v>
      </c>
      <c r="C40" s="59">
        <f>VLOOKUP($A40,'[3]DISTRIBUTION SUMMARY'!$A$8:$BE$143,C$3,FALSE)</f>
        <v>43095168</v>
      </c>
      <c r="D40" s="59">
        <f>VLOOKUP($A40,'[3]DISTRIBUTION SUMMARY'!$A$8:$BE$143,D$3,FALSE)</f>
        <v>16867865.924606238</v>
      </c>
      <c r="E40" s="59">
        <f>VLOOKUP($A40,'[3]DISTRIBUTION SUMMARY'!$A$8:$BE$143,E$3,FALSE)</f>
        <v>878409</v>
      </c>
      <c r="F40" s="59">
        <f>VLOOKUP($A40,'[3]DISTRIBUTION SUMMARY'!$A$8:$BE$143,F$3,FALSE)</f>
        <v>939955</v>
      </c>
      <c r="G40" s="59">
        <f>VLOOKUP($A40,'[3]DISTRIBUTION SUMMARY'!$A$8:$BE$143,G$3,FALSE)</f>
        <v>441370</v>
      </c>
      <c r="H40" s="59">
        <f>VLOOKUP($A40,'[3]DISTRIBUTION SUMMARY'!$A$8:$BE$143,H$3,FALSE)</f>
        <v>3866077</v>
      </c>
      <c r="I40" s="59">
        <f>VLOOKUP($A40,'[3]DISTRIBUTION SUMMARY'!$A$8:$BE$143,I$3,FALSE)</f>
        <v>1038037</v>
      </c>
      <c r="J40" s="59">
        <f>VLOOKUP($A40,'[3]DISTRIBUTION SUMMARY'!$A$8:$BE$143,J$3,FALSE)</f>
        <v>5590690</v>
      </c>
      <c r="K40" s="59">
        <f>VLOOKUP($A40,'[3]DISTRIBUTION SUMMARY'!$A$8:$BE$143,K$3,FALSE)</f>
        <v>2394842</v>
      </c>
      <c r="L40" s="59">
        <f>VLOOKUP($A40,'[3]DISTRIBUTION SUMMARY'!$A$8:$BE$143,L$3,FALSE)</f>
        <v>171644</v>
      </c>
      <c r="M40" s="59">
        <f>VLOOKUP($A40,'[3]DISTRIBUTION SUMMARY'!$A$8:$BE$143,M$3,FALSE)</f>
        <v>696907</v>
      </c>
      <c r="N40" s="59">
        <f>VLOOKUP($A40,'[3]DISTRIBUTION SUMMARY'!$A$8:$BE$143,N$3,FALSE)</f>
        <v>81397</v>
      </c>
      <c r="O40" s="17"/>
      <c r="P40" s="59">
        <f>VLOOKUP($A40,'[3]DISTRIBUTION SUMMARY'!$A$8:$BE$143,P$3,FALSE)</f>
        <v>0</v>
      </c>
      <c r="Q40" s="59">
        <f>VLOOKUP($A40,'[3]DISTRIBUTION SUMMARY'!$A$8:$BE$143,Q$3,FALSE)</f>
        <v>269851</v>
      </c>
      <c r="R40" s="59">
        <f>VLOOKUP($A40,'[3]DISTRIBUTION SUMMARY'!$A$8:$BE$143,R$3,FALSE)</f>
        <v>140577</v>
      </c>
      <c r="S40" s="59">
        <f>VLOOKUP($A40,'[3]DISTRIBUTION SUMMARY'!$A$8:$BE$143,S$3,FALSE)</f>
        <v>0</v>
      </c>
      <c r="T40" s="59">
        <f>VLOOKUP($A40,'[3]DISTRIBUTION SUMMARY'!$A$8:$BE$143,T$3,FALSE)</f>
        <v>0</v>
      </c>
      <c r="U40" s="17"/>
      <c r="V40" s="59">
        <f t="shared" si="0"/>
        <v>696907</v>
      </c>
      <c r="W40" s="59">
        <f t="shared" si="1"/>
        <v>81397</v>
      </c>
      <c r="X40" s="63">
        <f t="shared" si="2"/>
        <v>878409</v>
      </c>
      <c r="Y40" s="17"/>
      <c r="Z40" s="62">
        <f t="shared" si="3"/>
        <v>76472789.924606234</v>
      </c>
      <c r="AA40" s="17"/>
    </row>
    <row r="41" spans="1:27" x14ac:dyDescent="0.2">
      <c r="A41" s="57">
        <v>35</v>
      </c>
      <c r="B41" s="3" t="s">
        <v>101</v>
      </c>
      <c r="C41" s="59">
        <f>VLOOKUP($A41,'[3]DISTRIBUTION SUMMARY'!$A$8:$BE$143,C$3,FALSE)</f>
        <v>8369395</v>
      </c>
      <c r="D41" s="59">
        <f>VLOOKUP($A41,'[3]DISTRIBUTION SUMMARY'!$A$8:$BE$143,D$3,FALSE)</f>
        <v>2978054.8346918505</v>
      </c>
      <c r="E41" s="59">
        <f>VLOOKUP($A41,'[3]DISTRIBUTION SUMMARY'!$A$8:$BE$143,E$3,FALSE)</f>
        <v>177182</v>
      </c>
      <c r="F41" s="59">
        <f>VLOOKUP($A41,'[3]DISTRIBUTION SUMMARY'!$A$8:$BE$143,F$3,FALSE)</f>
        <v>459978</v>
      </c>
      <c r="G41" s="59">
        <f>VLOOKUP($A41,'[3]DISTRIBUTION SUMMARY'!$A$8:$BE$143,G$3,FALSE)</f>
        <v>85731</v>
      </c>
      <c r="H41" s="59">
        <f>VLOOKUP($A41,'[3]DISTRIBUTION SUMMARY'!$A$8:$BE$143,H$3,FALSE)</f>
        <v>1117795</v>
      </c>
      <c r="I41" s="59">
        <f>VLOOKUP($A41,'[3]DISTRIBUTION SUMMARY'!$A$8:$BE$143,I$3,FALSE)</f>
        <v>275327</v>
      </c>
      <c r="J41" s="59">
        <f>VLOOKUP($A41,'[3]DISTRIBUTION SUMMARY'!$A$8:$BE$143,J$3,FALSE)</f>
        <v>1248040</v>
      </c>
      <c r="K41" s="59">
        <f>VLOOKUP($A41,'[3]DISTRIBUTION SUMMARY'!$A$8:$BE$143,K$3,FALSE)</f>
        <v>535816</v>
      </c>
      <c r="L41" s="59">
        <f>VLOOKUP($A41,'[3]DISTRIBUTION SUMMARY'!$A$8:$BE$143,L$3,FALSE)</f>
        <v>37919</v>
      </c>
      <c r="M41" s="59">
        <f>VLOOKUP($A41,'[3]DISTRIBUTION SUMMARY'!$A$8:$BE$143,M$3,FALSE)</f>
        <v>8911</v>
      </c>
      <c r="N41" s="59">
        <f>VLOOKUP($A41,'[3]DISTRIBUTION SUMMARY'!$A$8:$BE$143,N$3,FALSE)</f>
        <v>17916</v>
      </c>
      <c r="O41" s="17"/>
      <c r="P41" s="59">
        <f>VLOOKUP($A41,'[3]DISTRIBUTION SUMMARY'!$A$8:$BE$143,P$3,FALSE)</f>
        <v>0</v>
      </c>
      <c r="Q41" s="59">
        <f>VLOOKUP($A41,'[3]DISTRIBUTION SUMMARY'!$A$8:$BE$143,Q$3,FALSE)</f>
        <v>75311</v>
      </c>
      <c r="R41" s="59">
        <f>VLOOKUP($A41,'[3]DISTRIBUTION SUMMARY'!$A$8:$BE$143,R$3,FALSE)</f>
        <v>36845</v>
      </c>
      <c r="S41" s="59">
        <f>VLOOKUP($A41,'[3]DISTRIBUTION SUMMARY'!$A$8:$BE$143,S$3,FALSE)</f>
        <v>0</v>
      </c>
      <c r="T41" s="59">
        <f>VLOOKUP($A41,'[3]DISTRIBUTION SUMMARY'!$A$8:$BE$143,T$3,FALSE)</f>
        <v>0</v>
      </c>
      <c r="U41" s="17"/>
      <c r="V41" s="59">
        <f t="shared" si="0"/>
        <v>8911</v>
      </c>
      <c r="W41" s="59">
        <f t="shared" si="1"/>
        <v>17916</v>
      </c>
      <c r="X41" s="63">
        <f t="shared" si="2"/>
        <v>177182</v>
      </c>
      <c r="Y41" s="17"/>
      <c r="Z41" s="62">
        <f t="shared" si="3"/>
        <v>15424220.83469185</v>
      </c>
      <c r="AA41" s="17"/>
    </row>
    <row r="42" spans="1:27" x14ac:dyDescent="0.2">
      <c r="A42" s="57">
        <v>36</v>
      </c>
      <c r="B42" s="3" t="s">
        <v>100</v>
      </c>
      <c r="C42" s="59">
        <f>VLOOKUP($A42,'[3]DISTRIBUTION SUMMARY'!$A$8:$BE$143,C$3,FALSE)</f>
        <v>16029418</v>
      </c>
      <c r="D42" s="59">
        <f>VLOOKUP($A42,'[3]DISTRIBUTION SUMMARY'!$A$8:$BE$143,D$3,FALSE)</f>
        <v>6398491.3049647622</v>
      </c>
      <c r="E42" s="59">
        <f>VLOOKUP($A42,'[3]DISTRIBUTION SUMMARY'!$A$8:$BE$143,E$3,FALSE)</f>
        <v>330278</v>
      </c>
      <c r="F42" s="59">
        <f>VLOOKUP($A42,'[3]DISTRIBUTION SUMMARY'!$A$8:$BE$143,F$3,FALSE)</f>
        <v>208979</v>
      </c>
      <c r="G42" s="59">
        <f>VLOOKUP($A42,'[3]DISTRIBUTION SUMMARY'!$A$8:$BE$143,G$3,FALSE)</f>
        <v>162880</v>
      </c>
      <c r="H42" s="59">
        <f>VLOOKUP($A42,'[3]DISTRIBUTION SUMMARY'!$A$8:$BE$143,H$3,FALSE)</f>
        <v>1515095</v>
      </c>
      <c r="I42" s="59">
        <f>VLOOKUP($A42,'[3]DISTRIBUTION SUMMARY'!$A$8:$BE$143,I$3,FALSE)</f>
        <v>387225</v>
      </c>
      <c r="J42" s="59">
        <f>VLOOKUP($A42,'[3]DISTRIBUTION SUMMARY'!$A$8:$BE$143,J$3,FALSE)</f>
        <v>2034469</v>
      </c>
      <c r="K42" s="59">
        <f>VLOOKUP($A42,'[3]DISTRIBUTION SUMMARY'!$A$8:$BE$143,K$3,FALSE)</f>
        <v>872793</v>
      </c>
      <c r="L42" s="59">
        <f>VLOOKUP($A42,'[3]DISTRIBUTION SUMMARY'!$A$8:$BE$143,L$3,FALSE)</f>
        <v>61464</v>
      </c>
      <c r="M42" s="59">
        <f>VLOOKUP($A42,'[3]DISTRIBUTION SUMMARY'!$A$8:$BE$143,M$3,FALSE)</f>
        <v>35543</v>
      </c>
      <c r="N42" s="59">
        <f>VLOOKUP($A42,'[3]DISTRIBUTION SUMMARY'!$A$8:$BE$143,N$3,FALSE)</f>
        <v>83983</v>
      </c>
      <c r="O42" s="17"/>
      <c r="P42" s="59">
        <f>VLOOKUP($A42,'[3]DISTRIBUTION SUMMARY'!$A$8:$BE$143,P$3,FALSE)</f>
        <v>0</v>
      </c>
      <c r="Q42" s="59">
        <f>VLOOKUP($A42,'[3]DISTRIBUTION SUMMARY'!$A$8:$BE$143,Q$3,FALSE)</f>
        <v>84781</v>
      </c>
      <c r="R42" s="59">
        <f>VLOOKUP($A42,'[3]DISTRIBUTION SUMMARY'!$A$8:$BE$143,R$3,FALSE)</f>
        <v>52701</v>
      </c>
      <c r="S42" s="59">
        <f>VLOOKUP($A42,'[3]DISTRIBUTION SUMMARY'!$A$8:$BE$143,S$3,FALSE)</f>
        <v>0</v>
      </c>
      <c r="T42" s="59">
        <f>VLOOKUP($A42,'[3]DISTRIBUTION SUMMARY'!$A$8:$BE$143,T$3,FALSE)</f>
        <v>0</v>
      </c>
      <c r="U42" s="17"/>
      <c r="V42" s="59">
        <f t="shared" si="0"/>
        <v>35543</v>
      </c>
      <c r="W42" s="59">
        <f t="shared" si="1"/>
        <v>83983</v>
      </c>
      <c r="X42" s="63">
        <f t="shared" si="2"/>
        <v>330278</v>
      </c>
      <c r="Y42" s="17"/>
      <c r="Z42" s="62">
        <f t="shared" si="3"/>
        <v>28258100.304964762</v>
      </c>
      <c r="AA42" s="17"/>
    </row>
    <row r="43" spans="1:27" x14ac:dyDescent="0.2">
      <c r="A43" s="57">
        <v>37</v>
      </c>
      <c r="B43" s="3" t="s">
        <v>99</v>
      </c>
      <c r="C43" s="59">
        <f>VLOOKUP($A43,'[3]DISTRIBUTION SUMMARY'!$A$8:$BE$143,C$3,FALSE)</f>
        <v>2494489</v>
      </c>
      <c r="D43" s="59">
        <f>VLOOKUP($A43,'[3]DISTRIBUTION SUMMARY'!$A$8:$BE$143,D$3,FALSE)</f>
        <v>3777258.580730604</v>
      </c>
      <c r="E43" s="59">
        <f>VLOOKUP($A43,'[3]DISTRIBUTION SUMMARY'!$A$8:$BE$143,E$3,FALSE)</f>
        <v>54017</v>
      </c>
      <c r="F43" s="59">
        <f>VLOOKUP($A43,'[3]DISTRIBUTION SUMMARY'!$A$8:$BE$143,F$3,FALSE)</f>
        <v>55791</v>
      </c>
      <c r="G43" s="59">
        <f>VLOOKUP($A43,'[3]DISTRIBUTION SUMMARY'!$A$8:$BE$143,G$3,FALSE)</f>
        <v>26639</v>
      </c>
      <c r="H43" s="59">
        <f>VLOOKUP($A43,'[3]DISTRIBUTION SUMMARY'!$A$8:$BE$143,H$3,FALSE)</f>
        <v>343289</v>
      </c>
      <c r="I43" s="59">
        <f>VLOOKUP($A43,'[3]DISTRIBUTION SUMMARY'!$A$8:$BE$143,I$3,FALSE)</f>
        <v>51770</v>
      </c>
      <c r="J43" s="59">
        <f>VLOOKUP($A43,'[3]DISTRIBUTION SUMMARY'!$A$8:$BE$143,J$3,FALSE)</f>
        <v>360881</v>
      </c>
      <c r="K43" s="59">
        <f>VLOOKUP($A43,'[3]DISTRIBUTION SUMMARY'!$A$8:$BE$143,K$3,FALSE)</f>
        <v>154807</v>
      </c>
      <c r="L43" s="59">
        <f>VLOOKUP($A43,'[3]DISTRIBUTION SUMMARY'!$A$8:$BE$143,L$3,FALSE)</f>
        <v>11058</v>
      </c>
      <c r="M43" s="59">
        <f>VLOOKUP($A43,'[3]DISTRIBUTION SUMMARY'!$A$8:$BE$143,M$3,FALSE)</f>
        <v>11481</v>
      </c>
      <c r="N43" s="59">
        <f>VLOOKUP($A43,'[3]DISTRIBUTION SUMMARY'!$A$8:$BE$143,N$3,FALSE)</f>
        <v>10682</v>
      </c>
      <c r="O43" s="17"/>
      <c r="P43" s="59">
        <f>VLOOKUP($A43,'[3]DISTRIBUTION SUMMARY'!$A$8:$BE$143,P$3,FALSE)</f>
        <v>0</v>
      </c>
      <c r="Q43" s="59">
        <f>VLOOKUP($A43,'[3]DISTRIBUTION SUMMARY'!$A$8:$BE$143,Q$3,FALSE)</f>
        <v>14931</v>
      </c>
      <c r="R43" s="59">
        <f>VLOOKUP($A43,'[3]DISTRIBUTION SUMMARY'!$A$8:$BE$143,R$3,FALSE)</f>
        <v>7182</v>
      </c>
      <c r="S43" s="59">
        <f>VLOOKUP($A43,'[3]DISTRIBUTION SUMMARY'!$A$8:$BE$143,S$3,FALSE)</f>
        <v>0</v>
      </c>
      <c r="T43" s="59">
        <f>VLOOKUP($A43,'[3]DISTRIBUTION SUMMARY'!$A$8:$BE$143,T$3,FALSE)</f>
        <v>0</v>
      </c>
      <c r="U43" s="17"/>
      <c r="V43" s="59">
        <f t="shared" si="0"/>
        <v>11481</v>
      </c>
      <c r="W43" s="59">
        <f t="shared" si="1"/>
        <v>10682</v>
      </c>
      <c r="X43" s="63">
        <f t="shared" si="2"/>
        <v>54017</v>
      </c>
      <c r="Y43" s="17"/>
      <c r="Z43" s="62">
        <f t="shared" si="3"/>
        <v>7374275.580730604</v>
      </c>
      <c r="AA43" s="17"/>
    </row>
    <row r="44" spans="1:27" x14ac:dyDescent="0.2">
      <c r="A44" s="57">
        <v>38</v>
      </c>
      <c r="B44" s="3" t="s">
        <v>98</v>
      </c>
      <c r="C44" s="59">
        <f>VLOOKUP($A44,'[3]DISTRIBUTION SUMMARY'!$A$8:$BE$143,C$3,FALSE)</f>
        <v>5389855</v>
      </c>
      <c r="D44" s="59">
        <f>VLOOKUP($A44,'[3]DISTRIBUTION SUMMARY'!$A$8:$BE$143,D$3,FALSE)</f>
        <v>2231353.5245242561</v>
      </c>
      <c r="E44" s="59">
        <f>VLOOKUP($A44,'[3]DISTRIBUTION SUMMARY'!$A$8:$BE$143,E$3,FALSE)</f>
        <v>103911</v>
      </c>
      <c r="F44" s="59">
        <f>VLOOKUP($A44,'[3]DISTRIBUTION SUMMARY'!$A$8:$BE$143,F$3,FALSE)</f>
        <v>302634</v>
      </c>
      <c r="G44" s="59">
        <f>VLOOKUP($A44,'[3]DISTRIBUTION SUMMARY'!$A$8:$BE$143,G$3,FALSE)</f>
        <v>51245</v>
      </c>
      <c r="H44" s="59">
        <f>VLOOKUP($A44,'[3]DISTRIBUTION SUMMARY'!$A$8:$BE$143,H$3,FALSE)</f>
        <v>677783</v>
      </c>
      <c r="I44" s="59">
        <f>VLOOKUP($A44,'[3]DISTRIBUTION SUMMARY'!$A$8:$BE$143,I$3,FALSE)</f>
        <v>216581</v>
      </c>
      <c r="J44" s="59">
        <f>VLOOKUP($A44,'[3]DISTRIBUTION SUMMARY'!$A$8:$BE$143,J$3,FALSE)</f>
        <v>792842</v>
      </c>
      <c r="K44" s="59">
        <f>VLOOKUP($A44,'[3]DISTRIBUTION SUMMARY'!$A$8:$BE$143,K$3,FALSE)</f>
        <v>340342</v>
      </c>
      <c r="L44" s="59">
        <f>VLOOKUP($A44,'[3]DISTRIBUTION SUMMARY'!$A$8:$BE$143,L$3,FALSE)</f>
        <v>24172</v>
      </c>
      <c r="M44" s="59">
        <f>VLOOKUP($A44,'[3]DISTRIBUTION SUMMARY'!$A$8:$BE$143,M$3,FALSE)</f>
        <v>15120</v>
      </c>
      <c r="N44" s="59">
        <f>VLOOKUP($A44,'[3]DISTRIBUTION SUMMARY'!$A$8:$BE$143,N$3,FALSE)</f>
        <v>60897</v>
      </c>
      <c r="O44" s="17"/>
      <c r="P44" s="59">
        <f>VLOOKUP($A44,'[3]DISTRIBUTION SUMMARY'!$A$8:$BE$143,P$3,FALSE)</f>
        <v>0</v>
      </c>
      <c r="Q44" s="59">
        <f>VLOOKUP($A44,'[3]DISTRIBUTION SUMMARY'!$A$8:$BE$143,Q$3,FALSE)</f>
        <v>36318</v>
      </c>
      <c r="R44" s="59">
        <f>VLOOKUP($A44,'[3]DISTRIBUTION SUMMARY'!$A$8:$BE$143,R$3,FALSE)</f>
        <v>29754</v>
      </c>
      <c r="S44" s="59">
        <f>VLOOKUP($A44,'[3]DISTRIBUTION SUMMARY'!$A$8:$BE$143,S$3,FALSE)</f>
        <v>0</v>
      </c>
      <c r="T44" s="59">
        <f>VLOOKUP($A44,'[3]DISTRIBUTION SUMMARY'!$A$8:$BE$143,T$3,FALSE)</f>
        <v>0</v>
      </c>
      <c r="U44" s="17"/>
      <c r="V44" s="59">
        <f t="shared" si="0"/>
        <v>15120</v>
      </c>
      <c r="W44" s="59">
        <f t="shared" si="1"/>
        <v>60897</v>
      </c>
      <c r="X44" s="63">
        <f t="shared" si="2"/>
        <v>103911</v>
      </c>
      <c r="Y44" s="17"/>
      <c r="Z44" s="62">
        <f t="shared" si="3"/>
        <v>10272807.524524257</v>
      </c>
      <c r="AA44" s="17"/>
    </row>
    <row r="45" spans="1:27" x14ac:dyDescent="0.2">
      <c r="A45" s="57">
        <v>39</v>
      </c>
      <c r="B45" s="3" t="s">
        <v>97</v>
      </c>
      <c r="C45" s="59">
        <f>VLOOKUP($A45,'[3]DISTRIBUTION SUMMARY'!$A$8:$BE$143,C$3,FALSE)</f>
        <v>9437083</v>
      </c>
      <c r="D45" s="59">
        <f>VLOOKUP($A45,'[3]DISTRIBUTION SUMMARY'!$A$8:$BE$143,D$3,FALSE)</f>
        <v>3999907.7995175556</v>
      </c>
      <c r="E45" s="59">
        <f>VLOOKUP($A45,'[3]DISTRIBUTION SUMMARY'!$A$8:$BE$143,E$3,FALSE)</f>
        <v>203732</v>
      </c>
      <c r="F45" s="59">
        <f>VLOOKUP($A45,'[3]DISTRIBUTION SUMMARY'!$A$8:$BE$143,F$3,FALSE)</f>
        <v>341228</v>
      </c>
      <c r="G45" s="59">
        <f>VLOOKUP($A45,'[3]DISTRIBUTION SUMMARY'!$A$8:$BE$143,G$3,FALSE)</f>
        <v>100473</v>
      </c>
      <c r="H45" s="59">
        <f>VLOOKUP($A45,'[3]DISTRIBUTION SUMMARY'!$A$8:$BE$143,H$3,FALSE)</f>
        <v>919420</v>
      </c>
      <c r="I45" s="59">
        <f>VLOOKUP($A45,'[3]DISTRIBUTION SUMMARY'!$A$8:$BE$143,I$3,FALSE)</f>
        <v>314688</v>
      </c>
      <c r="J45" s="59">
        <f>VLOOKUP($A45,'[3]DISTRIBUTION SUMMARY'!$A$8:$BE$143,J$3,FALSE)</f>
        <v>1317520</v>
      </c>
      <c r="K45" s="59">
        <f>VLOOKUP($A45,'[3]DISTRIBUTION SUMMARY'!$A$8:$BE$143,K$3,FALSE)</f>
        <v>564922</v>
      </c>
      <c r="L45" s="59">
        <f>VLOOKUP($A45,'[3]DISTRIBUTION SUMMARY'!$A$8:$BE$143,L$3,FALSE)</f>
        <v>39810</v>
      </c>
      <c r="M45" s="59">
        <f>VLOOKUP($A45,'[3]DISTRIBUTION SUMMARY'!$A$8:$BE$143,M$3,FALSE)</f>
        <v>97352</v>
      </c>
      <c r="N45" s="59">
        <f>VLOOKUP($A45,'[3]DISTRIBUTION SUMMARY'!$A$8:$BE$143,N$3,FALSE)</f>
        <v>92156</v>
      </c>
      <c r="O45" s="17"/>
      <c r="P45" s="59">
        <f>VLOOKUP($A45,'[3]DISTRIBUTION SUMMARY'!$A$8:$BE$143,P$3,FALSE)</f>
        <v>0</v>
      </c>
      <c r="Q45" s="59">
        <f>VLOOKUP($A45,'[3]DISTRIBUTION SUMMARY'!$A$8:$BE$143,Q$3,FALSE)</f>
        <v>81548</v>
      </c>
      <c r="R45" s="59">
        <f>VLOOKUP($A45,'[3]DISTRIBUTION SUMMARY'!$A$8:$BE$143,R$3,FALSE)</f>
        <v>40065</v>
      </c>
      <c r="S45" s="59">
        <f>VLOOKUP($A45,'[3]DISTRIBUTION SUMMARY'!$A$8:$BE$143,S$3,FALSE)</f>
        <v>0</v>
      </c>
      <c r="T45" s="59">
        <f>VLOOKUP($A45,'[3]DISTRIBUTION SUMMARY'!$A$8:$BE$143,T$3,FALSE)</f>
        <v>0</v>
      </c>
      <c r="U45" s="17"/>
      <c r="V45" s="59">
        <f t="shared" si="0"/>
        <v>97352</v>
      </c>
      <c r="W45" s="59">
        <f t="shared" si="1"/>
        <v>92156</v>
      </c>
      <c r="X45" s="63">
        <f t="shared" si="2"/>
        <v>203732</v>
      </c>
      <c r="Y45" s="17"/>
      <c r="Z45" s="62">
        <f t="shared" si="3"/>
        <v>17549904.799517557</v>
      </c>
      <c r="AA45" s="17"/>
    </row>
    <row r="46" spans="1:27" x14ac:dyDescent="0.2">
      <c r="A46" s="57">
        <v>40</v>
      </c>
      <c r="B46" s="3" t="s">
        <v>96</v>
      </c>
      <c r="C46" s="59">
        <f>VLOOKUP($A46,'[3]DISTRIBUTION SUMMARY'!$A$8:$BE$143,C$3,FALSE)</f>
        <v>4605324</v>
      </c>
      <c r="D46" s="59">
        <f>VLOOKUP($A46,'[3]DISTRIBUTION SUMMARY'!$A$8:$BE$143,D$3,FALSE)</f>
        <v>1603268.8287322433</v>
      </c>
      <c r="E46" s="59">
        <f>VLOOKUP($A46,'[3]DISTRIBUTION SUMMARY'!$A$8:$BE$143,E$3,FALSE)</f>
        <v>95792</v>
      </c>
      <c r="F46" s="59">
        <f>VLOOKUP($A46,'[3]DISTRIBUTION SUMMARY'!$A$8:$BE$143,F$3,FALSE)</f>
        <v>114091</v>
      </c>
      <c r="G46" s="59">
        <f>VLOOKUP($A46,'[3]DISTRIBUTION SUMMARY'!$A$8:$BE$143,G$3,FALSE)</f>
        <v>46350</v>
      </c>
      <c r="H46" s="59">
        <f>VLOOKUP($A46,'[3]DISTRIBUTION SUMMARY'!$A$8:$BE$143,H$3,FALSE)</f>
        <v>602546</v>
      </c>
      <c r="I46" s="59">
        <f>VLOOKUP($A46,'[3]DISTRIBUTION SUMMARY'!$A$8:$BE$143,I$3,FALSE)</f>
        <v>345840</v>
      </c>
      <c r="J46" s="59">
        <f>VLOOKUP($A46,'[3]DISTRIBUTION SUMMARY'!$A$8:$BE$143,J$3,FALSE)</f>
        <v>681875</v>
      </c>
      <c r="K46" s="59">
        <f>VLOOKUP($A46,'[3]DISTRIBUTION SUMMARY'!$A$8:$BE$143,K$3,FALSE)</f>
        <v>292359</v>
      </c>
      <c r="L46" s="59">
        <f>VLOOKUP($A46,'[3]DISTRIBUTION SUMMARY'!$A$8:$BE$143,L$3,FALSE)</f>
        <v>20501</v>
      </c>
      <c r="M46" s="59">
        <f>VLOOKUP($A46,'[3]DISTRIBUTION SUMMARY'!$A$8:$BE$143,M$3,FALSE)</f>
        <v>20152</v>
      </c>
      <c r="N46" s="59">
        <f>VLOOKUP($A46,'[3]DISTRIBUTION SUMMARY'!$A$8:$BE$143,N$3,FALSE)</f>
        <v>157767</v>
      </c>
      <c r="O46" s="17"/>
      <c r="P46" s="59">
        <f>VLOOKUP($A46,'[3]DISTRIBUTION SUMMARY'!$A$8:$BE$143,P$3,FALSE)</f>
        <v>0</v>
      </c>
      <c r="Q46" s="59">
        <f>VLOOKUP($A46,'[3]DISTRIBUTION SUMMARY'!$A$8:$BE$143,Q$3,FALSE)</f>
        <v>43519</v>
      </c>
      <c r="R46" s="59">
        <f>VLOOKUP($A46,'[3]DISTRIBUTION SUMMARY'!$A$8:$BE$143,R$3,FALSE)</f>
        <v>31031</v>
      </c>
      <c r="S46" s="59">
        <f>VLOOKUP($A46,'[3]DISTRIBUTION SUMMARY'!$A$8:$BE$143,S$3,FALSE)</f>
        <v>0</v>
      </c>
      <c r="T46" s="59">
        <f>VLOOKUP($A46,'[3]DISTRIBUTION SUMMARY'!$A$8:$BE$143,T$3,FALSE)</f>
        <v>0</v>
      </c>
      <c r="U46" s="17"/>
      <c r="V46" s="59">
        <f t="shared" si="0"/>
        <v>20152</v>
      </c>
      <c r="W46" s="59">
        <f t="shared" si="1"/>
        <v>157767</v>
      </c>
      <c r="X46" s="63">
        <f t="shared" si="2"/>
        <v>95792</v>
      </c>
      <c r="Y46" s="17"/>
      <c r="Z46" s="62">
        <f t="shared" si="3"/>
        <v>8660415.8287322428</v>
      </c>
      <c r="AA46" s="17"/>
    </row>
    <row r="47" spans="1:27" x14ac:dyDescent="0.2">
      <c r="A47" s="57">
        <v>41</v>
      </c>
      <c r="B47" s="3" t="s">
        <v>95</v>
      </c>
      <c r="C47" s="59">
        <f>VLOOKUP($A47,'[3]DISTRIBUTION SUMMARY'!$A$8:$BE$143,C$3,FALSE)</f>
        <v>16691894</v>
      </c>
      <c r="D47" s="59">
        <f>VLOOKUP($A47,'[3]DISTRIBUTION SUMMARY'!$A$8:$BE$143,D$3,FALSE)</f>
        <v>6026112.9172119126</v>
      </c>
      <c r="E47" s="59">
        <f>VLOOKUP($A47,'[3]DISTRIBUTION SUMMARY'!$A$8:$BE$143,E$3,FALSE)</f>
        <v>331040</v>
      </c>
      <c r="F47" s="59">
        <f>VLOOKUP($A47,'[3]DISTRIBUTION SUMMARY'!$A$8:$BE$143,F$3,FALSE)</f>
        <v>351155</v>
      </c>
      <c r="G47" s="59">
        <f>VLOOKUP($A47,'[3]DISTRIBUTION SUMMARY'!$A$8:$BE$143,G$3,FALSE)</f>
        <v>163256</v>
      </c>
      <c r="H47" s="59">
        <f>VLOOKUP($A47,'[3]DISTRIBUTION SUMMARY'!$A$8:$BE$143,H$3,FALSE)</f>
        <v>3899665</v>
      </c>
      <c r="I47" s="59">
        <f>VLOOKUP($A47,'[3]DISTRIBUTION SUMMARY'!$A$8:$BE$143,I$3,FALSE)</f>
        <v>819361</v>
      </c>
      <c r="J47" s="59">
        <f>VLOOKUP($A47,'[3]DISTRIBUTION SUMMARY'!$A$8:$BE$143,J$3,FALSE)</f>
        <v>2602857</v>
      </c>
      <c r="K47" s="59">
        <f>VLOOKUP($A47,'[3]DISTRIBUTION SUMMARY'!$A$8:$BE$143,K$3,FALSE)</f>
        <v>1118150</v>
      </c>
      <c r="L47" s="59">
        <f>VLOOKUP($A47,'[3]DISTRIBUTION SUMMARY'!$A$8:$BE$143,L$3,FALSE)</f>
        <v>80088</v>
      </c>
      <c r="M47" s="59">
        <f>VLOOKUP($A47,'[3]DISTRIBUTION SUMMARY'!$A$8:$BE$143,M$3,FALSE)</f>
        <v>44335</v>
      </c>
      <c r="N47" s="59">
        <f>VLOOKUP($A47,'[3]DISTRIBUTION SUMMARY'!$A$8:$BE$143,N$3,FALSE)</f>
        <v>202033</v>
      </c>
      <c r="O47" s="17"/>
      <c r="P47" s="59">
        <f>VLOOKUP($A47,'[3]DISTRIBUTION SUMMARY'!$A$8:$BE$143,P$3,FALSE)</f>
        <v>0</v>
      </c>
      <c r="Q47" s="59">
        <f>VLOOKUP($A47,'[3]DISTRIBUTION SUMMARY'!$A$8:$BE$143,Q$3,FALSE)</f>
        <v>120926</v>
      </c>
      <c r="R47" s="59">
        <f>VLOOKUP($A47,'[3]DISTRIBUTION SUMMARY'!$A$8:$BE$143,R$3,FALSE)</f>
        <v>102150</v>
      </c>
      <c r="S47" s="59">
        <f>VLOOKUP($A47,'[3]DISTRIBUTION SUMMARY'!$A$8:$BE$143,S$3,FALSE)</f>
        <v>0</v>
      </c>
      <c r="T47" s="59">
        <f>VLOOKUP($A47,'[3]DISTRIBUTION SUMMARY'!$A$8:$BE$143,T$3,FALSE)</f>
        <v>0</v>
      </c>
      <c r="U47" s="17"/>
      <c r="V47" s="59">
        <f t="shared" si="0"/>
        <v>44335</v>
      </c>
      <c r="W47" s="59">
        <f t="shared" si="1"/>
        <v>202033</v>
      </c>
      <c r="X47" s="63">
        <f t="shared" si="2"/>
        <v>331040</v>
      </c>
      <c r="Y47" s="17"/>
      <c r="Z47" s="62">
        <f t="shared" si="3"/>
        <v>32553022.917211913</v>
      </c>
      <c r="AA47" s="17"/>
    </row>
    <row r="48" spans="1:27" x14ac:dyDescent="0.2">
      <c r="A48" s="57">
        <v>42</v>
      </c>
      <c r="B48" s="3" t="s">
        <v>94</v>
      </c>
      <c r="C48" s="59">
        <f>VLOOKUP($A48,'[3]DISTRIBUTION SUMMARY'!$A$8:$BE$143,C$3,FALSE)</f>
        <v>45619635</v>
      </c>
      <c r="D48" s="59">
        <f>VLOOKUP($A48,'[3]DISTRIBUTION SUMMARY'!$A$8:$BE$143,D$3,FALSE)</f>
        <v>20997085.279139798</v>
      </c>
      <c r="E48" s="59">
        <f>VLOOKUP($A48,'[3]DISTRIBUTION SUMMARY'!$A$8:$BE$143,E$3,FALSE)</f>
        <v>982870</v>
      </c>
      <c r="F48" s="59">
        <f>VLOOKUP($A48,'[3]DISTRIBUTION SUMMARY'!$A$8:$BE$143,F$3,FALSE)</f>
        <v>585314</v>
      </c>
      <c r="G48" s="59">
        <f>VLOOKUP($A48,'[3]DISTRIBUTION SUMMARY'!$A$8:$BE$143,G$3,FALSE)</f>
        <v>475567</v>
      </c>
      <c r="H48" s="59">
        <f>VLOOKUP($A48,'[3]DISTRIBUTION SUMMARY'!$A$8:$BE$143,H$3,FALSE)</f>
        <v>6109212</v>
      </c>
      <c r="I48" s="59">
        <f>VLOOKUP($A48,'[3]DISTRIBUTION SUMMARY'!$A$8:$BE$143,I$3,FALSE)</f>
        <v>612750</v>
      </c>
      <c r="J48" s="59">
        <f>VLOOKUP($A48,'[3]DISTRIBUTION SUMMARY'!$A$8:$BE$143,J$3,FALSE)</f>
        <v>6273831</v>
      </c>
      <c r="K48" s="59">
        <f>VLOOKUP($A48,'[3]DISTRIBUTION SUMMARY'!$A$8:$BE$143,K$3,FALSE)</f>
        <v>2688785</v>
      </c>
      <c r="L48" s="59">
        <f>VLOOKUP($A48,'[3]DISTRIBUTION SUMMARY'!$A$8:$BE$143,L$3,FALSE)</f>
        <v>192056</v>
      </c>
      <c r="M48" s="59">
        <f>VLOOKUP($A48,'[3]DISTRIBUTION SUMMARY'!$A$8:$BE$143,M$3,FALSE)</f>
        <v>203997</v>
      </c>
      <c r="N48" s="59">
        <f>VLOOKUP($A48,'[3]DISTRIBUTION SUMMARY'!$A$8:$BE$143,N$3,FALSE)</f>
        <v>78200</v>
      </c>
      <c r="O48" s="17"/>
      <c r="P48" s="59">
        <f>VLOOKUP($A48,'[3]DISTRIBUTION SUMMARY'!$A$8:$BE$143,P$3,FALSE)</f>
        <v>0</v>
      </c>
      <c r="Q48" s="59">
        <f>VLOOKUP($A48,'[3]DISTRIBUTION SUMMARY'!$A$8:$BE$143,Q$3,FALSE)</f>
        <v>257912</v>
      </c>
      <c r="R48" s="59">
        <f>VLOOKUP($A48,'[3]DISTRIBUTION SUMMARY'!$A$8:$BE$143,R$3,FALSE)</f>
        <v>94605</v>
      </c>
      <c r="S48" s="59">
        <f>VLOOKUP($A48,'[3]DISTRIBUTION SUMMARY'!$A$8:$BE$143,S$3,FALSE)</f>
        <v>0</v>
      </c>
      <c r="T48" s="59">
        <f>VLOOKUP($A48,'[3]DISTRIBUTION SUMMARY'!$A$8:$BE$143,T$3,FALSE)</f>
        <v>0</v>
      </c>
      <c r="U48" s="17"/>
      <c r="V48" s="59">
        <f t="shared" si="0"/>
        <v>203997</v>
      </c>
      <c r="W48" s="59">
        <f t="shared" si="1"/>
        <v>78200</v>
      </c>
      <c r="X48" s="63">
        <f t="shared" si="2"/>
        <v>982870</v>
      </c>
      <c r="Y48" s="17"/>
      <c r="Z48" s="62">
        <f t="shared" si="3"/>
        <v>85171819.279139802</v>
      </c>
      <c r="AA48" s="17"/>
    </row>
    <row r="49" spans="1:27" x14ac:dyDescent="0.2">
      <c r="A49" s="57">
        <v>43</v>
      </c>
      <c r="B49" s="3" t="s">
        <v>93</v>
      </c>
      <c r="C49" s="59">
        <f>VLOOKUP($A49,'[3]DISTRIBUTION SUMMARY'!$A$8:$BE$143,C$3,FALSE)</f>
        <v>143899259</v>
      </c>
      <c r="D49" s="59">
        <f>VLOOKUP($A49,'[3]DISTRIBUTION SUMMARY'!$A$8:$BE$143,D$3,FALSE)</f>
        <v>61723419.237864003</v>
      </c>
      <c r="E49" s="59">
        <f>VLOOKUP($A49,'[3]DISTRIBUTION SUMMARY'!$A$8:$BE$143,E$3,FALSE)</f>
        <v>3105923</v>
      </c>
      <c r="F49" s="59">
        <f>VLOOKUP($A49,'[3]DISTRIBUTION SUMMARY'!$A$8:$BE$143,F$3,FALSE)</f>
        <v>2080827</v>
      </c>
      <c r="G49" s="59">
        <f>VLOOKUP($A49,'[3]DISTRIBUTION SUMMARY'!$A$8:$BE$143,G$3,FALSE)</f>
        <v>1502820</v>
      </c>
      <c r="H49" s="59">
        <f>VLOOKUP($A49,'[3]DISTRIBUTION SUMMARY'!$A$8:$BE$143,H$3,FALSE)</f>
        <v>18293938</v>
      </c>
      <c r="I49" s="59">
        <f>VLOOKUP($A49,'[3]DISTRIBUTION SUMMARY'!$A$8:$BE$143,I$3,FALSE)</f>
        <v>4884163</v>
      </c>
      <c r="J49" s="59">
        <f>VLOOKUP($A49,'[3]DISTRIBUTION SUMMARY'!$A$8:$BE$143,J$3,FALSE)</f>
        <v>20085761</v>
      </c>
      <c r="K49" s="59">
        <f>VLOOKUP($A49,'[3]DISTRIBUTION SUMMARY'!$A$8:$BE$143,K$3,FALSE)</f>
        <v>8612312</v>
      </c>
      <c r="L49" s="59">
        <f>VLOOKUP($A49,'[3]DISTRIBUTION SUMMARY'!$A$8:$BE$143,L$3,FALSE)</f>
        <v>606908</v>
      </c>
      <c r="M49" s="59">
        <f>VLOOKUP($A49,'[3]DISTRIBUTION SUMMARY'!$A$8:$BE$143,M$3,FALSE)</f>
        <v>2803903</v>
      </c>
      <c r="N49" s="59">
        <f>VLOOKUP($A49,'[3]DISTRIBUTION SUMMARY'!$A$8:$BE$143,N$3,FALSE)</f>
        <v>1185754</v>
      </c>
      <c r="O49" s="17"/>
      <c r="P49" s="59">
        <f>VLOOKUP($A49,'[3]DISTRIBUTION SUMMARY'!$A$8:$BE$143,P$3,FALSE)</f>
        <v>0</v>
      </c>
      <c r="Q49" s="59">
        <f>VLOOKUP($A49,'[3]DISTRIBUTION SUMMARY'!$A$8:$BE$143,Q$3,FALSE)</f>
        <v>1212154</v>
      </c>
      <c r="R49" s="59">
        <f>VLOOKUP($A49,'[3]DISTRIBUTION SUMMARY'!$A$8:$BE$143,R$3,FALSE)</f>
        <v>659510</v>
      </c>
      <c r="S49" s="59">
        <f>VLOOKUP($A49,'[3]DISTRIBUTION SUMMARY'!$A$8:$BE$143,S$3,FALSE)</f>
        <v>0</v>
      </c>
      <c r="T49" s="59">
        <f>VLOOKUP($A49,'[3]DISTRIBUTION SUMMARY'!$A$8:$BE$143,T$3,FALSE)</f>
        <v>0</v>
      </c>
      <c r="U49" s="17"/>
      <c r="V49" s="59">
        <f t="shared" si="0"/>
        <v>2803903</v>
      </c>
      <c r="W49" s="59">
        <f t="shared" si="1"/>
        <v>1185754</v>
      </c>
      <c r="X49" s="63">
        <f t="shared" si="2"/>
        <v>3105923</v>
      </c>
      <c r="Y49" s="17"/>
      <c r="Z49" s="62">
        <f t="shared" si="3"/>
        <v>270656651.23786402</v>
      </c>
      <c r="AA49" s="17"/>
    </row>
    <row r="50" spans="1:27" x14ac:dyDescent="0.2">
      <c r="A50" s="57">
        <v>44</v>
      </c>
      <c r="B50" s="3" t="s">
        <v>92</v>
      </c>
      <c r="C50" s="59">
        <f>VLOOKUP($A50,'[3]DISTRIBUTION SUMMARY'!$A$8:$BE$143,C$3,FALSE)</f>
        <v>26947887</v>
      </c>
      <c r="D50" s="59">
        <f>VLOOKUP($A50,'[3]DISTRIBUTION SUMMARY'!$A$8:$BE$143,D$3,FALSE)</f>
        <v>8702764.8793100733</v>
      </c>
      <c r="E50" s="59">
        <f>VLOOKUP($A50,'[3]DISTRIBUTION SUMMARY'!$A$8:$BE$143,E$3,FALSE)</f>
        <v>577641</v>
      </c>
      <c r="F50" s="59">
        <f>VLOOKUP($A50,'[3]DISTRIBUTION SUMMARY'!$A$8:$BE$143,F$3,FALSE)</f>
        <v>644989</v>
      </c>
      <c r="G50" s="59">
        <f>VLOOKUP($A50,'[3]DISTRIBUTION SUMMARY'!$A$8:$BE$143,G$3,FALSE)</f>
        <v>284870</v>
      </c>
      <c r="H50" s="59">
        <f>VLOOKUP($A50,'[3]DISTRIBUTION SUMMARY'!$A$8:$BE$143,H$3,FALSE)</f>
        <v>3069072</v>
      </c>
      <c r="I50" s="59">
        <f>VLOOKUP($A50,'[3]DISTRIBUTION SUMMARY'!$A$8:$BE$143,I$3,FALSE)</f>
        <v>1365226</v>
      </c>
      <c r="J50" s="59">
        <f>VLOOKUP($A50,'[3]DISTRIBUTION SUMMARY'!$A$8:$BE$143,J$3,FALSE)</f>
        <v>3848434</v>
      </c>
      <c r="K50" s="59">
        <f>VLOOKUP($A50,'[3]DISTRIBUTION SUMMARY'!$A$8:$BE$143,K$3,FALSE)</f>
        <v>1650097</v>
      </c>
      <c r="L50" s="59">
        <f>VLOOKUP($A50,'[3]DISTRIBUTION SUMMARY'!$A$8:$BE$143,L$3,FALSE)</f>
        <v>118248</v>
      </c>
      <c r="M50" s="59">
        <f>VLOOKUP($A50,'[3]DISTRIBUTION SUMMARY'!$A$8:$BE$143,M$3,FALSE)</f>
        <v>430830</v>
      </c>
      <c r="N50" s="59">
        <f>VLOOKUP($A50,'[3]DISTRIBUTION SUMMARY'!$A$8:$BE$143,N$3,FALSE)</f>
        <v>65021</v>
      </c>
      <c r="O50" s="17"/>
      <c r="P50" s="59">
        <f>VLOOKUP($A50,'[3]DISTRIBUTION SUMMARY'!$A$8:$BE$143,P$3,FALSE)</f>
        <v>0</v>
      </c>
      <c r="Q50" s="59">
        <f>VLOOKUP($A50,'[3]DISTRIBUTION SUMMARY'!$A$8:$BE$143,Q$3,FALSE)</f>
        <v>234095</v>
      </c>
      <c r="R50" s="59">
        <f>VLOOKUP($A50,'[3]DISTRIBUTION SUMMARY'!$A$8:$BE$143,R$3,FALSE)</f>
        <v>175199</v>
      </c>
      <c r="S50" s="59">
        <f>VLOOKUP($A50,'[3]DISTRIBUTION SUMMARY'!$A$8:$BE$143,S$3,FALSE)</f>
        <v>0</v>
      </c>
      <c r="T50" s="59">
        <f>VLOOKUP($A50,'[3]DISTRIBUTION SUMMARY'!$A$8:$BE$143,T$3,FALSE)</f>
        <v>0</v>
      </c>
      <c r="U50" s="17"/>
      <c r="V50" s="59">
        <f t="shared" si="0"/>
        <v>430830</v>
      </c>
      <c r="W50" s="59">
        <f t="shared" si="1"/>
        <v>65021</v>
      </c>
      <c r="X50" s="63">
        <f t="shared" si="2"/>
        <v>577641</v>
      </c>
      <c r="Y50" s="17"/>
      <c r="Z50" s="62">
        <f t="shared" si="3"/>
        <v>48114373.879310071</v>
      </c>
      <c r="AA50" s="17"/>
    </row>
    <row r="51" spans="1:27" x14ac:dyDescent="0.2">
      <c r="A51" s="57">
        <v>45</v>
      </c>
      <c r="B51" s="3" t="s">
        <v>91</v>
      </c>
      <c r="C51" s="59">
        <f>VLOOKUP($A51,'[3]DISTRIBUTION SUMMARY'!$A$8:$BE$143,C$3,FALSE)</f>
        <v>386936</v>
      </c>
      <c r="D51" s="59">
        <f>VLOOKUP($A51,'[3]DISTRIBUTION SUMMARY'!$A$8:$BE$143,D$3,FALSE)</f>
        <v>248900.43672253142</v>
      </c>
      <c r="E51" s="59">
        <f>VLOOKUP($A51,'[3]DISTRIBUTION SUMMARY'!$A$8:$BE$143,E$3,FALSE)</f>
        <v>4283</v>
      </c>
      <c r="F51" s="59">
        <f>VLOOKUP($A51,'[3]DISTRIBUTION SUMMARY'!$A$8:$BE$143,F$3,FALSE)</f>
        <v>36941</v>
      </c>
      <c r="G51" s="59">
        <f>VLOOKUP($A51,'[3]DISTRIBUTION SUMMARY'!$A$8:$BE$143,G$3,FALSE)</f>
        <v>2152</v>
      </c>
      <c r="H51" s="59">
        <f>VLOOKUP($A51,'[3]DISTRIBUTION SUMMARY'!$A$8:$BE$143,H$3,FALSE)</f>
        <v>17454</v>
      </c>
      <c r="I51" s="59">
        <f>VLOOKUP($A51,'[3]DISTRIBUTION SUMMARY'!$A$8:$BE$143,I$3,FALSE)</f>
        <v>8807</v>
      </c>
      <c r="J51" s="59">
        <f>VLOOKUP($A51,'[3]DISTRIBUTION SUMMARY'!$A$8:$BE$143,J$3,FALSE)</f>
        <v>53399</v>
      </c>
      <c r="K51" s="59">
        <f>VLOOKUP($A51,'[3]DISTRIBUTION SUMMARY'!$A$8:$BE$143,K$3,FALSE)</f>
        <v>22914</v>
      </c>
      <c r="L51" s="59">
        <f>VLOOKUP($A51,'[3]DISTRIBUTION SUMMARY'!$A$8:$BE$143,L$3,FALSE)</f>
        <v>1634</v>
      </c>
      <c r="M51" s="59">
        <f>VLOOKUP($A51,'[3]DISTRIBUTION SUMMARY'!$A$8:$BE$143,M$3,FALSE)</f>
        <v>0</v>
      </c>
      <c r="N51" s="59">
        <f>VLOOKUP($A51,'[3]DISTRIBUTION SUMMARY'!$A$8:$BE$143,N$3,FALSE)</f>
        <v>763</v>
      </c>
      <c r="O51" s="17"/>
      <c r="P51" s="59">
        <f>VLOOKUP($A51,'[3]DISTRIBUTION SUMMARY'!$A$8:$BE$143,P$3,FALSE)</f>
        <v>0</v>
      </c>
      <c r="Q51" s="59">
        <f>VLOOKUP($A51,'[3]DISTRIBUTION SUMMARY'!$A$8:$BE$143,Q$3,FALSE)</f>
        <v>1422</v>
      </c>
      <c r="R51" s="59">
        <f>VLOOKUP($A51,'[3]DISTRIBUTION SUMMARY'!$A$8:$BE$143,R$3,FALSE)</f>
        <v>1436</v>
      </c>
      <c r="S51" s="59">
        <f>VLOOKUP($A51,'[3]DISTRIBUTION SUMMARY'!$A$8:$BE$143,S$3,FALSE)</f>
        <v>0</v>
      </c>
      <c r="T51" s="59">
        <f>VLOOKUP($A51,'[3]DISTRIBUTION SUMMARY'!$A$8:$BE$143,T$3,FALSE)</f>
        <v>0</v>
      </c>
      <c r="U51" s="17"/>
      <c r="V51" s="59">
        <f t="shared" si="0"/>
        <v>0</v>
      </c>
      <c r="W51" s="59">
        <f t="shared" si="1"/>
        <v>763</v>
      </c>
      <c r="X51" s="63">
        <f t="shared" si="2"/>
        <v>4283</v>
      </c>
      <c r="Y51" s="17"/>
      <c r="Z51" s="62">
        <f t="shared" si="3"/>
        <v>787041.43672253145</v>
      </c>
      <c r="AA51" s="17"/>
    </row>
    <row r="52" spans="1:27" x14ac:dyDescent="0.2">
      <c r="A52" s="57">
        <v>46</v>
      </c>
      <c r="B52" s="3" t="s">
        <v>90</v>
      </c>
      <c r="C52" s="59">
        <f>VLOOKUP($A52,'[3]DISTRIBUTION SUMMARY'!$A$8:$BE$143,C$3,FALSE)</f>
        <v>17667405</v>
      </c>
      <c r="D52" s="59">
        <f>VLOOKUP($A52,'[3]DISTRIBUTION SUMMARY'!$A$8:$BE$143,D$3,FALSE)</f>
        <v>6663920.2863134006</v>
      </c>
      <c r="E52" s="59">
        <f>VLOOKUP($A52,'[3]DISTRIBUTION SUMMARY'!$A$8:$BE$143,E$3,FALSE)</f>
        <v>363593</v>
      </c>
      <c r="F52" s="59">
        <f>VLOOKUP($A52,'[3]DISTRIBUTION SUMMARY'!$A$8:$BE$143,F$3,FALSE)</f>
        <v>253741</v>
      </c>
      <c r="G52" s="59">
        <f>VLOOKUP($A52,'[3]DISTRIBUTION SUMMARY'!$A$8:$BE$143,G$3,FALSE)</f>
        <v>175927</v>
      </c>
      <c r="H52" s="59">
        <f>VLOOKUP($A52,'[3]DISTRIBUTION SUMMARY'!$A$8:$BE$143,H$3,FALSE)</f>
        <v>1860764</v>
      </c>
      <c r="I52" s="59">
        <f>VLOOKUP($A52,'[3]DISTRIBUTION SUMMARY'!$A$8:$BE$143,I$3,FALSE)</f>
        <v>409368</v>
      </c>
      <c r="J52" s="59">
        <f>VLOOKUP($A52,'[3]DISTRIBUTION SUMMARY'!$A$8:$BE$143,J$3,FALSE)</f>
        <v>2287049</v>
      </c>
      <c r="K52" s="59">
        <f>VLOOKUP($A52,'[3]DISTRIBUTION SUMMARY'!$A$8:$BE$143,K$3,FALSE)</f>
        <v>981130</v>
      </c>
      <c r="L52" s="59">
        <f>VLOOKUP($A52,'[3]DISTRIBUTION SUMMARY'!$A$8:$BE$143,L$3,FALSE)</f>
        <v>67664</v>
      </c>
      <c r="M52" s="59">
        <f>VLOOKUP($A52,'[3]DISTRIBUTION SUMMARY'!$A$8:$BE$143,M$3,FALSE)</f>
        <v>49810</v>
      </c>
      <c r="N52" s="59">
        <f>VLOOKUP($A52,'[3]DISTRIBUTION SUMMARY'!$A$8:$BE$143,N$3,FALSE)</f>
        <v>50002</v>
      </c>
      <c r="O52" s="17"/>
      <c r="P52" s="59">
        <f>VLOOKUP($A52,'[3]DISTRIBUTION SUMMARY'!$A$8:$BE$143,P$3,FALSE)</f>
        <v>0</v>
      </c>
      <c r="Q52" s="59">
        <f>VLOOKUP($A52,'[3]DISTRIBUTION SUMMARY'!$A$8:$BE$143,Q$3,FALSE)</f>
        <v>139477</v>
      </c>
      <c r="R52" s="59">
        <f>VLOOKUP($A52,'[3]DISTRIBUTION SUMMARY'!$A$8:$BE$143,R$3,FALSE)</f>
        <v>56257</v>
      </c>
      <c r="S52" s="59">
        <f>VLOOKUP($A52,'[3]DISTRIBUTION SUMMARY'!$A$8:$BE$143,S$3,FALSE)</f>
        <v>0</v>
      </c>
      <c r="T52" s="59">
        <f>VLOOKUP($A52,'[3]DISTRIBUTION SUMMARY'!$A$8:$BE$143,T$3,FALSE)</f>
        <v>0</v>
      </c>
      <c r="U52" s="17"/>
      <c r="V52" s="59">
        <f t="shared" si="0"/>
        <v>49810</v>
      </c>
      <c r="W52" s="59">
        <f t="shared" si="1"/>
        <v>50002</v>
      </c>
      <c r="X52" s="63">
        <f t="shared" si="2"/>
        <v>363593</v>
      </c>
      <c r="Y52" s="17"/>
      <c r="Z52" s="62">
        <f t="shared" si="3"/>
        <v>31026107.2863134</v>
      </c>
      <c r="AA52" s="17"/>
    </row>
    <row r="53" spans="1:27" x14ac:dyDescent="0.2">
      <c r="A53" s="57">
        <v>47</v>
      </c>
      <c r="B53" s="3" t="s">
        <v>89</v>
      </c>
      <c r="C53" s="59">
        <f>VLOOKUP($A53,'[3]DISTRIBUTION SUMMARY'!$A$8:$BE$143,C$3,FALSE)</f>
        <v>23672893</v>
      </c>
      <c r="D53" s="59">
        <f>VLOOKUP($A53,'[3]DISTRIBUTION SUMMARY'!$A$8:$BE$143,D$3,FALSE)</f>
        <v>13287977.612057958</v>
      </c>
      <c r="E53" s="59">
        <f>VLOOKUP($A53,'[3]DISTRIBUTION SUMMARY'!$A$8:$BE$143,E$3,FALSE)</f>
        <v>495972</v>
      </c>
      <c r="F53" s="59">
        <f>VLOOKUP($A53,'[3]DISTRIBUTION SUMMARY'!$A$8:$BE$143,F$3,FALSE)</f>
        <v>166139</v>
      </c>
      <c r="G53" s="59">
        <f>VLOOKUP($A53,'[3]DISTRIBUTION SUMMARY'!$A$8:$BE$143,G$3,FALSE)</f>
        <v>244594</v>
      </c>
      <c r="H53" s="59">
        <f>VLOOKUP($A53,'[3]DISTRIBUTION SUMMARY'!$A$8:$BE$143,H$3,FALSE)</f>
        <v>3059735</v>
      </c>
      <c r="I53" s="59">
        <f>VLOOKUP($A53,'[3]DISTRIBUTION SUMMARY'!$A$8:$BE$143,I$3,FALSE)</f>
        <v>530723</v>
      </c>
      <c r="J53" s="59">
        <f>VLOOKUP($A53,'[3]DISTRIBUTION SUMMARY'!$A$8:$BE$143,J$3,FALSE)</f>
        <v>3175110</v>
      </c>
      <c r="K53" s="59">
        <f>VLOOKUP($A53,'[3]DISTRIBUTION SUMMARY'!$A$8:$BE$143,K$3,FALSE)</f>
        <v>1361421</v>
      </c>
      <c r="L53" s="59">
        <f>VLOOKUP($A53,'[3]DISTRIBUTION SUMMARY'!$A$8:$BE$143,L$3,FALSE)</f>
        <v>96915</v>
      </c>
      <c r="M53" s="59">
        <f>VLOOKUP($A53,'[3]DISTRIBUTION SUMMARY'!$A$8:$BE$143,M$3,FALSE)</f>
        <v>272199</v>
      </c>
      <c r="N53" s="59">
        <f>VLOOKUP($A53,'[3]DISTRIBUTION SUMMARY'!$A$8:$BE$143,N$3,FALSE)</f>
        <v>89916</v>
      </c>
      <c r="O53" s="17"/>
      <c r="P53" s="59">
        <f>VLOOKUP($A53,'[3]DISTRIBUTION SUMMARY'!$A$8:$BE$143,P$3,FALSE)</f>
        <v>0</v>
      </c>
      <c r="Q53" s="59">
        <f>VLOOKUP($A53,'[3]DISTRIBUTION SUMMARY'!$A$8:$BE$143,Q$3,FALSE)</f>
        <v>154929</v>
      </c>
      <c r="R53" s="59">
        <f>VLOOKUP($A53,'[3]DISTRIBUTION SUMMARY'!$A$8:$BE$143,R$3,FALSE)</f>
        <v>71825</v>
      </c>
      <c r="S53" s="59">
        <f>VLOOKUP($A53,'[3]DISTRIBUTION SUMMARY'!$A$8:$BE$143,S$3,FALSE)</f>
        <v>0</v>
      </c>
      <c r="T53" s="59">
        <f>VLOOKUP($A53,'[3]DISTRIBUTION SUMMARY'!$A$8:$BE$143,T$3,FALSE)</f>
        <v>0</v>
      </c>
      <c r="U53" s="17"/>
      <c r="V53" s="59">
        <f t="shared" si="0"/>
        <v>272199</v>
      </c>
      <c r="W53" s="59">
        <f t="shared" si="1"/>
        <v>89916</v>
      </c>
      <c r="X53" s="63">
        <f t="shared" si="2"/>
        <v>495972</v>
      </c>
      <c r="Y53" s="17"/>
      <c r="Z53" s="62">
        <f t="shared" si="3"/>
        <v>46680348.612057954</v>
      </c>
      <c r="AA53" s="17"/>
    </row>
    <row r="54" spans="1:27" x14ac:dyDescent="0.2">
      <c r="A54" s="57">
        <v>48</v>
      </c>
      <c r="B54" s="3" t="s">
        <v>88</v>
      </c>
      <c r="C54" s="59">
        <f>VLOOKUP($A54,'[3]DISTRIBUTION SUMMARY'!$A$8:$BE$143,C$3,FALSE)</f>
        <v>14817787</v>
      </c>
      <c r="D54" s="59">
        <f>VLOOKUP($A54,'[3]DISTRIBUTION SUMMARY'!$A$8:$BE$143,D$3,FALSE)</f>
        <v>5565258.2023428511</v>
      </c>
      <c r="E54" s="59">
        <f>VLOOKUP($A54,'[3]DISTRIBUTION SUMMARY'!$A$8:$BE$143,E$3,FALSE)</f>
        <v>298347</v>
      </c>
      <c r="F54" s="59">
        <f>VLOOKUP($A54,'[3]DISTRIBUTION SUMMARY'!$A$8:$BE$143,F$3,FALSE)</f>
        <v>174894</v>
      </c>
      <c r="G54" s="59">
        <f>VLOOKUP($A54,'[3]DISTRIBUTION SUMMARY'!$A$8:$BE$143,G$3,FALSE)</f>
        <v>147133</v>
      </c>
      <c r="H54" s="59">
        <f>VLOOKUP($A54,'[3]DISTRIBUTION SUMMARY'!$A$8:$BE$143,H$3,FALSE)</f>
        <v>1474107</v>
      </c>
      <c r="I54" s="59">
        <f>VLOOKUP($A54,'[3]DISTRIBUTION SUMMARY'!$A$8:$BE$143,I$3,FALSE)</f>
        <v>327579</v>
      </c>
      <c r="J54" s="59">
        <f>VLOOKUP($A54,'[3]DISTRIBUTION SUMMARY'!$A$8:$BE$143,J$3,FALSE)</f>
        <v>1854432</v>
      </c>
      <c r="K54" s="59">
        <f>VLOOKUP($A54,'[3]DISTRIBUTION SUMMARY'!$A$8:$BE$143,K$3,FALSE)</f>
        <v>796739</v>
      </c>
      <c r="L54" s="59">
        <f>VLOOKUP($A54,'[3]DISTRIBUTION SUMMARY'!$A$8:$BE$143,L$3,FALSE)</f>
        <v>55522</v>
      </c>
      <c r="M54" s="59">
        <f>VLOOKUP($A54,'[3]DISTRIBUTION SUMMARY'!$A$8:$BE$143,M$3,FALSE)</f>
        <v>38408</v>
      </c>
      <c r="N54" s="59">
        <f>VLOOKUP($A54,'[3]DISTRIBUTION SUMMARY'!$A$8:$BE$143,N$3,FALSE)</f>
        <v>86140</v>
      </c>
      <c r="O54" s="17"/>
      <c r="P54" s="59">
        <f>VLOOKUP($A54,'[3]DISTRIBUTION SUMMARY'!$A$8:$BE$143,P$3,FALSE)</f>
        <v>0</v>
      </c>
      <c r="Q54" s="59">
        <f>VLOOKUP($A54,'[3]DISTRIBUTION SUMMARY'!$A$8:$BE$143,Q$3,FALSE)</f>
        <v>125361</v>
      </c>
      <c r="R54" s="59">
        <f>VLOOKUP($A54,'[3]DISTRIBUTION SUMMARY'!$A$8:$BE$143,R$3,FALSE)</f>
        <v>49747</v>
      </c>
      <c r="S54" s="59">
        <f>VLOOKUP($A54,'[3]DISTRIBUTION SUMMARY'!$A$8:$BE$143,S$3,FALSE)</f>
        <v>0</v>
      </c>
      <c r="T54" s="59">
        <f>VLOOKUP($A54,'[3]DISTRIBUTION SUMMARY'!$A$8:$BE$143,T$3,FALSE)</f>
        <v>0</v>
      </c>
      <c r="U54" s="17"/>
      <c r="V54" s="59">
        <f t="shared" si="0"/>
        <v>38408</v>
      </c>
      <c r="W54" s="59">
        <f t="shared" si="1"/>
        <v>86140</v>
      </c>
      <c r="X54" s="63">
        <f t="shared" si="2"/>
        <v>298347</v>
      </c>
      <c r="Y54" s="17"/>
      <c r="Z54" s="62">
        <f t="shared" si="3"/>
        <v>25811454.202342853</v>
      </c>
      <c r="AA54" s="17"/>
    </row>
    <row r="55" spans="1:27" x14ac:dyDescent="0.2">
      <c r="A55" s="57">
        <v>49</v>
      </c>
      <c r="B55" s="3" t="s">
        <v>87</v>
      </c>
      <c r="C55" s="59">
        <f>VLOOKUP($A55,'[3]DISTRIBUTION SUMMARY'!$A$8:$BE$143,C$3,FALSE)</f>
        <v>2856678</v>
      </c>
      <c r="D55" s="59">
        <f>VLOOKUP($A55,'[3]DISTRIBUTION SUMMARY'!$A$8:$BE$143,D$3,FALSE)</f>
        <v>1051020.9847541268</v>
      </c>
      <c r="E55" s="59">
        <f>VLOOKUP($A55,'[3]DISTRIBUTION SUMMARY'!$A$8:$BE$143,E$3,FALSE)</f>
        <v>49386</v>
      </c>
      <c r="F55" s="59">
        <f>VLOOKUP($A55,'[3]DISTRIBUTION SUMMARY'!$A$8:$BE$143,F$3,FALSE)</f>
        <v>136481</v>
      </c>
      <c r="G55" s="59">
        <f>VLOOKUP($A55,'[3]DISTRIBUTION SUMMARY'!$A$8:$BE$143,G$3,FALSE)</f>
        <v>23436</v>
      </c>
      <c r="H55" s="59">
        <f>VLOOKUP($A55,'[3]DISTRIBUTION SUMMARY'!$A$8:$BE$143,H$3,FALSE)</f>
        <v>475156</v>
      </c>
      <c r="I55" s="59">
        <f>VLOOKUP($A55,'[3]DISTRIBUTION SUMMARY'!$A$8:$BE$143,I$3,FALSE)</f>
        <v>101097</v>
      </c>
      <c r="J55" s="59">
        <f>VLOOKUP($A55,'[3]DISTRIBUTION SUMMARY'!$A$8:$BE$143,J$3,FALSE)</f>
        <v>392900</v>
      </c>
      <c r="K55" s="59">
        <f>VLOOKUP($A55,'[3]DISTRIBUTION SUMMARY'!$A$8:$BE$143,K$3,FALSE)</f>
        <v>168648</v>
      </c>
      <c r="L55" s="59">
        <f>VLOOKUP($A55,'[3]DISTRIBUTION SUMMARY'!$A$8:$BE$143,L$3,FALSE)</f>
        <v>11948</v>
      </c>
      <c r="M55" s="59">
        <f>VLOOKUP($A55,'[3]DISTRIBUTION SUMMARY'!$A$8:$BE$143,M$3,FALSE)</f>
        <v>7991</v>
      </c>
      <c r="N55" s="59">
        <f>VLOOKUP($A55,'[3]DISTRIBUTION SUMMARY'!$A$8:$BE$143,N$3,FALSE)</f>
        <v>0</v>
      </c>
      <c r="O55" s="17"/>
      <c r="P55" s="59">
        <f>VLOOKUP($A55,'[3]DISTRIBUTION SUMMARY'!$A$8:$BE$143,P$3,FALSE)</f>
        <v>0</v>
      </c>
      <c r="Q55" s="59">
        <f>VLOOKUP($A55,'[3]DISTRIBUTION SUMMARY'!$A$8:$BE$143,Q$3,FALSE)</f>
        <v>25003</v>
      </c>
      <c r="R55" s="59">
        <f>VLOOKUP($A55,'[3]DISTRIBUTION SUMMARY'!$A$8:$BE$143,R$3,FALSE)</f>
        <v>10475</v>
      </c>
      <c r="S55" s="59">
        <f>VLOOKUP($A55,'[3]DISTRIBUTION SUMMARY'!$A$8:$BE$143,S$3,FALSE)</f>
        <v>0</v>
      </c>
      <c r="T55" s="59">
        <f>VLOOKUP($A55,'[3]DISTRIBUTION SUMMARY'!$A$8:$BE$143,T$3,FALSE)</f>
        <v>0</v>
      </c>
      <c r="U55" s="17"/>
      <c r="V55" s="59">
        <f t="shared" si="0"/>
        <v>7991</v>
      </c>
      <c r="W55" s="59">
        <f t="shared" si="1"/>
        <v>0</v>
      </c>
      <c r="X55" s="63">
        <f t="shared" si="2"/>
        <v>49386</v>
      </c>
      <c r="Y55" s="17"/>
      <c r="Z55" s="62">
        <f t="shared" si="3"/>
        <v>5310219.9847541265</v>
      </c>
      <c r="AA55" s="17"/>
    </row>
    <row r="56" spans="1:27" x14ac:dyDescent="0.2">
      <c r="A56" s="57">
        <v>50</v>
      </c>
      <c r="B56" s="3" t="s">
        <v>86</v>
      </c>
      <c r="C56" s="59">
        <f>VLOOKUP($A56,'[3]DISTRIBUTION SUMMARY'!$A$8:$BE$143,C$3,FALSE)</f>
        <v>7519202</v>
      </c>
      <c r="D56" s="59">
        <f>VLOOKUP($A56,'[3]DISTRIBUTION SUMMARY'!$A$8:$BE$143,D$3,FALSE)</f>
        <v>2474420.3572611031</v>
      </c>
      <c r="E56" s="59">
        <f>VLOOKUP($A56,'[3]DISTRIBUTION SUMMARY'!$A$8:$BE$143,E$3,FALSE)</f>
        <v>151481</v>
      </c>
      <c r="F56" s="59">
        <f>VLOOKUP($A56,'[3]DISTRIBUTION SUMMARY'!$A$8:$BE$143,F$3,FALSE)</f>
        <v>146590</v>
      </c>
      <c r="G56" s="59">
        <f>VLOOKUP($A56,'[3]DISTRIBUTION SUMMARY'!$A$8:$BE$143,G$3,FALSE)</f>
        <v>74704</v>
      </c>
      <c r="H56" s="59">
        <f>VLOOKUP($A56,'[3]DISTRIBUTION SUMMARY'!$A$8:$BE$143,H$3,FALSE)</f>
        <v>1028948</v>
      </c>
      <c r="I56" s="59">
        <f>VLOOKUP($A56,'[3]DISTRIBUTION SUMMARY'!$A$8:$BE$143,I$3,FALSE)</f>
        <v>163504</v>
      </c>
      <c r="J56" s="59">
        <f>VLOOKUP($A56,'[3]DISTRIBUTION SUMMARY'!$A$8:$BE$143,J$3,FALSE)</f>
        <v>1010624</v>
      </c>
      <c r="K56" s="59">
        <f>VLOOKUP($A56,'[3]DISTRIBUTION SUMMARY'!$A$8:$BE$143,K$3,FALSE)</f>
        <v>434131</v>
      </c>
      <c r="L56" s="59">
        <f>VLOOKUP($A56,'[3]DISTRIBUTION SUMMARY'!$A$8:$BE$143,L$3,FALSE)</f>
        <v>31009</v>
      </c>
      <c r="M56" s="59">
        <f>VLOOKUP($A56,'[3]DISTRIBUTION SUMMARY'!$A$8:$BE$143,M$3,FALSE)</f>
        <v>19397</v>
      </c>
      <c r="N56" s="59">
        <f>VLOOKUP($A56,'[3]DISTRIBUTION SUMMARY'!$A$8:$BE$143,N$3,FALSE)</f>
        <v>49227</v>
      </c>
      <c r="O56" s="17"/>
      <c r="P56" s="59">
        <f>VLOOKUP($A56,'[3]DISTRIBUTION SUMMARY'!$A$8:$BE$143,P$3,FALSE)</f>
        <v>0</v>
      </c>
      <c r="Q56" s="59">
        <f>VLOOKUP($A56,'[3]DISTRIBUTION SUMMARY'!$A$8:$BE$143,Q$3,FALSE)</f>
        <v>35157</v>
      </c>
      <c r="R56" s="59">
        <f>VLOOKUP($A56,'[3]DISTRIBUTION SUMMARY'!$A$8:$BE$143,R$3,FALSE)</f>
        <v>21253</v>
      </c>
      <c r="S56" s="59">
        <f>VLOOKUP($A56,'[3]DISTRIBUTION SUMMARY'!$A$8:$BE$143,S$3,FALSE)</f>
        <v>0</v>
      </c>
      <c r="T56" s="59">
        <f>VLOOKUP($A56,'[3]DISTRIBUTION SUMMARY'!$A$8:$BE$143,T$3,FALSE)</f>
        <v>0</v>
      </c>
      <c r="U56" s="17"/>
      <c r="V56" s="59">
        <f t="shared" si="0"/>
        <v>19397</v>
      </c>
      <c r="W56" s="59">
        <f t="shared" si="1"/>
        <v>49227</v>
      </c>
      <c r="X56" s="63">
        <f t="shared" si="2"/>
        <v>151481</v>
      </c>
      <c r="Y56" s="17"/>
      <c r="Z56" s="62">
        <f t="shared" si="3"/>
        <v>13159647.357261103</v>
      </c>
      <c r="AA56" s="17"/>
    </row>
    <row r="57" spans="1:27" x14ac:dyDescent="0.2">
      <c r="A57" s="57">
        <v>51</v>
      </c>
      <c r="B57" s="3" t="s">
        <v>85</v>
      </c>
      <c r="C57" s="59">
        <f>VLOOKUP($A57,'[3]DISTRIBUTION SUMMARY'!$A$8:$BE$143,C$3,FALSE)</f>
        <v>1072389</v>
      </c>
      <c r="D57" s="59">
        <f>VLOOKUP($A57,'[3]DISTRIBUTION SUMMARY'!$A$8:$BE$143,D$3,FALSE)</f>
        <v>1428260.7091617135</v>
      </c>
      <c r="E57" s="59">
        <f>VLOOKUP($A57,'[3]DISTRIBUTION SUMMARY'!$A$8:$BE$143,E$3,FALSE)</f>
        <v>22318</v>
      </c>
      <c r="F57" s="59">
        <f>VLOOKUP($A57,'[3]DISTRIBUTION SUMMARY'!$A$8:$BE$143,F$3,FALSE)</f>
        <v>49840</v>
      </c>
      <c r="G57" s="59">
        <f>VLOOKUP($A57,'[3]DISTRIBUTION SUMMARY'!$A$8:$BE$143,G$3,FALSE)</f>
        <v>10799</v>
      </c>
      <c r="H57" s="59">
        <f>VLOOKUP($A57,'[3]DISTRIBUTION SUMMARY'!$A$8:$BE$143,H$3,FALSE)</f>
        <v>175478</v>
      </c>
      <c r="I57" s="59">
        <f>VLOOKUP($A57,'[3]DISTRIBUTION SUMMARY'!$A$8:$BE$143,I$3,FALSE)</f>
        <v>66038</v>
      </c>
      <c r="J57" s="59">
        <f>VLOOKUP($A57,'[3]DISTRIBUTION SUMMARY'!$A$8:$BE$143,J$3,FALSE)</f>
        <v>167587</v>
      </c>
      <c r="K57" s="59">
        <f>VLOOKUP($A57,'[3]DISTRIBUTION SUMMARY'!$A$8:$BE$143,K$3,FALSE)</f>
        <v>71853</v>
      </c>
      <c r="L57" s="59">
        <f>VLOOKUP($A57,'[3]DISTRIBUTION SUMMARY'!$A$8:$BE$143,L$3,FALSE)</f>
        <v>4984</v>
      </c>
      <c r="M57" s="59">
        <f>VLOOKUP($A57,'[3]DISTRIBUTION SUMMARY'!$A$8:$BE$143,M$3,FALSE)</f>
        <v>311</v>
      </c>
      <c r="N57" s="59">
        <f>VLOOKUP($A57,'[3]DISTRIBUTION SUMMARY'!$A$8:$BE$143,N$3,FALSE)</f>
        <v>10147</v>
      </c>
      <c r="O57" s="17"/>
      <c r="P57" s="59">
        <f>VLOOKUP($A57,'[3]DISTRIBUTION SUMMARY'!$A$8:$BE$143,P$3,FALSE)</f>
        <v>0</v>
      </c>
      <c r="Q57" s="59">
        <f>VLOOKUP($A57,'[3]DISTRIBUTION SUMMARY'!$A$8:$BE$143,Q$3,FALSE)</f>
        <v>8466</v>
      </c>
      <c r="R57" s="59">
        <f>VLOOKUP($A57,'[3]DISTRIBUTION SUMMARY'!$A$8:$BE$143,R$3,FALSE)</f>
        <v>6979</v>
      </c>
      <c r="S57" s="59">
        <f>VLOOKUP($A57,'[3]DISTRIBUTION SUMMARY'!$A$8:$BE$143,S$3,FALSE)</f>
        <v>0</v>
      </c>
      <c r="T57" s="59">
        <f>VLOOKUP($A57,'[3]DISTRIBUTION SUMMARY'!$A$8:$BE$143,T$3,FALSE)</f>
        <v>0</v>
      </c>
      <c r="U57" s="17"/>
      <c r="V57" s="59">
        <f t="shared" si="0"/>
        <v>311</v>
      </c>
      <c r="W57" s="59">
        <f t="shared" si="1"/>
        <v>10147</v>
      </c>
      <c r="X57" s="63">
        <f t="shared" si="2"/>
        <v>22318</v>
      </c>
      <c r="Y57" s="17"/>
      <c r="Z57" s="62">
        <f t="shared" si="3"/>
        <v>3095449.7091617137</v>
      </c>
      <c r="AA57" s="17"/>
    </row>
    <row r="58" spans="1:27" x14ac:dyDescent="0.2">
      <c r="A58" s="57">
        <v>52</v>
      </c>
      <c r="B58" s="3" t="s">
        <v>84</v>
      </c>
      <c r="C58" s="59">
        <f>VLOOKUP($A58,'[3]DISTRIBUTION SUMMARY'!$A$8:$BE$143,C$3,FALSE)</f>
        <v>12845528</v>
      </c>
      <c r="D58" s="59">
        <f>VLOOKUP($A58,'[3]DISTRIBUTION SUMMARY'!$A$8:$BE$143,D$3,FALSE)</f>
        <v>3885180.2544657639</v>
      </c>
      <c r="E58" s="59">
        <f>VLOOKUP($A58,'[3]DISTRIBUTION SUMMARY'!$A$8:$BE$143,E$3,FALSE)</f>
        <v>260072</v>
      </c>
      <c r="F58" s="59">
        <f>VLOOKUP($A58,'[3]DISTRIBUTION SUMMARY'!$A$8:$BE$143,F$3,FALSE)</f>
        <v>643708</v>
      </c>
      <c r="G58" s="59">
        <f>VLOOKUP($A58,'[3]DISTRIBUTION SUMMARY'!$A$8:$BE$143,G$3,FALSE)</f>
        <v>128258</v>
      </c>
      <c r="H58" s="59">
        <f>VLOOKUP($A58,'[3]DISTRIBUTION SUMMARY'!$A$8:$BE$143,H$3,FALSE)</f>
        <v>2047281</v>
      </c>
      <c r="I58" s="59">
        <f>VLOOKUP($A58,'[3]DISTRIBUTION SUMMARY'!$A$8:$BE$143,I$3,FALSE)</f>
        <v>621928</v>
      </c>
      <c r="J58" s="59">
        <f>VLOOKUP($A58,'[3]DISTRIBUTION SUMMARY'!$A$8:$BE$143,J$3,FALSE)</f>
        <v>1991622</v>
      </c>
      <c r="K58" s="59">
        <f>VLOOKUP($A58,'[3]DISTRIBUTION SUMMARY'!$A$8:$BE$143,K$3,FALSE)</f>
        <v>854244</v>
      </c>
      <c r="L58" s="59">
        <f>VLOOKUP($A58,'[3]DISTRIBUTION SUMMARY'!$A$8:$BE$143,L$3,FALSE)</f>
        <v>60499</v>
      </c>
      <c r="M58" s="59">
        <f>VLOOKUP($A58,'[3]DISTRIBUTION SUMMARY'!$A$8:$BE$143,M$3,FALSE)</f>
        <v>4173</v>
      </c>
      <c r="N58" s="59">
        <f>VLOOKUP($A58,'[3]DISTRIBUTION SUMMARY'!$A$8:$BE$143,N$3,FALSE)</f>
        <v>0</v>
      </c>
      <c r="O58" s="17"/>
      <c r="P58" s="59">
        <f>VLOOKUP($A58,'[3]DISTRIBUTION SUMMARY'!$A$8:$BE$143,P$3,FALSE)</f>
        <v>0</v>
      </c>
      <c r="Q58" s="59">
        <f>VLOOKUP($A58,'[3]DISTRIBUTION SUMMARY'!$A$8:$BE$143,Q$3,FALSE)</f>
        <v>129954</v>
      </c>
      <c r="R58" s="59">
        <f>VLOOKUP($A58,'[3]DISTRIBUTION SUMMARY'!$A$8:$BE$143,R$3,FALSE)</f>
        <v>77569</v>
      </c>
      <c r="S58" s="59">
        <f>VLOOKUP($A58,'[3]DISTRIBUTION SUMMARY'!$A$8:$BE$143,S$3,FALSE)</f>
        <v>0</v>
      </c>
      <c r="T58" s="59">
        <f>VLOOKUP($A58,'[3]DISTRIBUTION SUMMARY'!$A$8:$BE$143,T$3,FALSE)</f>
        <v>0</v>
      </c>
      <c r="U58" s="17"/>
      <c r="V58" s="59">
        <f t="shared" si="0"/>
        <v>4173</v>
      </c>
      <c r="W58" s="59">
        <f t="shared" si="1"/>
        <v>0</v>
      </c>
      <c r="X58" s="63">
        <f t="shared" si="2"/>
        <v>260072</v>
      </c>
      <c r="Y58" s="17"/>
      <c r="Z58" s="62">
        <f t="shared" si="3"/>
        <v>23550016.254465766</v>
      </c>
      <c r="AA58" s="17"/>
    </row>
    <row r="59" spans="1:27" x14ac:dyDescent="0.2">
      <c r="A59" s="57">
        <v>53</v>
      </c>
      <c r="B59" s="3" t="s">
        <v>83</v>
      </c>
      <c r="C59" s="59">
        <f>VLOOKUP($A59,'[3]DISTRIBUTION SUMMARY'!$A$8:$BE$143,C$3,FALSE)</f>
        <v>205145304</v>
      </c>
      <c r="D59" s="59">
        <f>VLOOKUP($A59,'[3]DISTRIBUTION SUMMARY'!$A$8:$BE$143,D$3,FALSE)</f>
        <v>95893754.58400996</v>
      </c>
      <c r="E59" s="59">
        <f>VLOOKUP($A59,'[3]DISTRIBUTION SUMMARY'!$A$8:$BE$143,E$3,FALSE)</f>
        <v>4138078</v>
      </c>
      <c r="F59" s="59">
        <f>VLOOKUP($A59,'[3]DISTRIBUTION SUMMARY'!$A$8:$BE$143,F$3,FALSE)</f>
        <v>1540180</v>
      </c>
      <c r="G59" s="59">
        <f>VLOOKUP($A59,'[3]DISTRIBUTION SUMMARY'!$A$8:$BE$143,G$3,FALSE)</f>
        <v>2194756</v>
      </c>
      <c r="H59" s="59">
        <f>VLOOKUP($A59,'[3]DISTRIBUTION SUMMARY'!$A$8:$BE$143,H$3,FALSE)</f>
        <v>22910175</v>
      </c>
      <c r="I59" s="59">
        <f>VLOOKUP($A59,'[3]DISTRIBUTION SUMMARY'!$A$8:$BE$143,I$3,FALSE)</f>
        <v>2310270</v>
      </c>
      <c r="J59" s="59">
        <f>VLOOKUP($A59,'[3]DISTRIBUTION SUMMARY'!$A$8:$BE$143,J$3,FALSE)</f>
        <v>27492210</v>
      </c>
      <c r="K59" s="59">
        <f>VLOOKUP($A59,'[3]DISTRIBUTION SUMMARY'!$A$8:$BE$143,K$3,FALSE)</f>
        <v>11782376</v>
      </c>
      <c r="L59" s="59">
        <f>VLOOKUP($A59,'[3]DISTRIBUTION SUMMARY'!$A$8:$BE$143,L$3,FALSE)</f>
        <v>847099</v>
      </c>
      <c r="M59" s="59">
        <f>VLOOKUP($A59,'[3]DISTRIBUTION SUMMARY'!$A$8:$BE$143,M$3,FALSE)</f>
        <v>7058132</v>
      </c>
      <c r="N59" s="59">
        <f>VLOOKUP($A59,'[3]DISTRIBUTION SUMMARY'!$A$8:$BE$143,N$3,FALSE)</f>
        <v>595518</v>
      </c>
      <c r="O59" s="17"/>
      <c r="P59" s="59">
        <f>VLOOKUP($A59,'[3]DISTRIBUTION SUMMARY'!$A$8:$BE$143,P$3,FALSE)</f>
        <v>0</v>
      </c>
      <c r="Q59" s="59">
        <f>VLOOKUP($A59,'[3]DISTRIBUTION SUMMARY'!$A$8:$BE$143,Q$3,FALSE)</f>
        <v>1069179</v>
      </c>
      <c r="R59" s="59">
        <f>VLOOKUP($A59,'[3]DISTRIBUTION SUMMARY'!$A$8:$BE$143,R$3,FALSE)</f>
        <v>341432</v>
      </c>
      <c r="S59" s="59">
        <f>VLOOKUP($A59,'[3]DISTRIBUTION SUMMARY'!$A$8:$BE$143,S$3,FALSE)</f>
        <v>0</v>
      </c>
      <c r="T59" s="59">
        <f>VLOOKUP($A59,'[3]DISTRIBUTION SUMMARY'!$A$8:$BE$143,T$3,FALSE)</f>
        <v>0</v>
      </c>
      <c r="U59" s="17"/>
      <c r="V59" s="59">
        <f t="shared" si="0"/>
        <v>7058132</v>
      </c>
      <c r="W59" s="59">
        <f t="shared" si="1"/>
        <v>595518</v>
      </c>
      <c r="X59" s="63">
        <f t="shared" si="2"/>
        <v>4138078</v>
      </c>
      <c r="Y59" s="17"/>
      <c r="Z59" s="62">
        <f t="shared" si="3"/>
        <v>383318463.58400995</v>
      </c>
      <c r="AA59" s="17"/>
    </row>
    <row r="60" spans="1:27" x14ac:dyDescent="0.2">
      <c r="A60" s="57">
        <v>54</v>
      </c>
      <c r="B60" s="3" t="s">
        <v>82</v>
      </c>
      <c r="C60" s="59">
        <f>VLOOKUP($A60,'[3]DISTRIBUTION SUMMARY'!$A$8:$BE$143,C$3,FALSE)</f>
        <v>11450596</v>
      </c>
      <c r="D60" s="59">
        <f>VLOOKUP($A60,'[3]DISTRIBUTION SUMMARY'!$A$8:$BE$143,D$3,FALSE)</f>
        <v>5971665.9466788592</v>
      </c>
      <c r="E60" s="59">
        <f>VLOOKUP($A60,'[3]DISTRIBUTION SUMMARY'!$A$8:$BE$143,E$3,FALSE)</f>
        <v>241060</v>
      </c>
      <c r="F60" s="59">
        <f>VLOOKUP($A60,'[3]DISTRIBUTION SUMMARY'!$A$8:$BE$143,F$3,FALSE)</f>
        <v>197388</v>
      </c>
      <c r="G60" s="59">
        <f>VLOOKUP($A60,'[3]DISTRIBUTION SUMMARY'!$A$8:$BE$143,G$3,FALSE)</f>
        <v>116638</v>
      </c>
      <c r="H60" s="59">
        <f>VLOOKUP($A60,'[3]DISTRIBUTION SUMMARY'!$A$8:$BE$143,H$3,FALSE)</f>
        <v>1478166</v>
      </c>
      <c r="I60" s="59">
        <f>VLOOKUP($A60,'[3]DISTRIBUTION SUMMARY'!$A$8:$BE$143,I$3,FALSE)</f>
        <v>374588</v>
      </c>
      <c r="J60" s="59">
        <f>VLOOKUP($A60,'[3]DISTRIBUTION SUMMARY'!$A$8:$BE$143,J$3,FALSE)</f>
        <v>1572373</v>
      </c>
      <c r="K60" s="59">
        <f>VLOOKUP($A60,'[3]DISTRIBUTION SUMMARY'!$A$8:$BE$143,K$3,FALSE)</f>
        <v>675156</v>
      </c>
      <c r="L60" s="59">
        <f>VLOOKUP($A60,'[3]DISTRIBUTION SUMMARY'!$A$8:$BE$143,L$3,FALSE)</f>
        <v>47104</v>
      </c>
      <c r="M60" s="59">
        <f>VLOOKUP($A60,'[3]DISTRIBUTION SUMMARY'!$A$8:$BE$143,M$3,FALSE)</f>
        <v>84722</v>
      </c>
      <c r="N60" s="59">
        <f>VLOOKUP($A60,'[3]DISTRIBUTION SUMMARY'!$A$8:$BE$143,N$3,FALSE)</f>
        <v>63845</v>
      </c>
      <c r="O60" s="17"/>
      <c r="P60" s="59">
        <f>VLOOKUP($A60,'[3]DISTRIBUTION SUMMARY'!$A$8:$BE$143,P$3,FALSE)</f>
        <v>0</v>
      </c>
      <c r="Q60" s="59">
        <f>VLOOKUP($A60,'[3]DISTRIBUTION SUMMARY'!$A$8:$BE$143,Q$3,FALSE)</f>
        <v>57161</v>
      </c>
      <c r="R60" s="59">
        <f>VLOOKUP($A60,'[3]DISTRIBUTION SUMMARY'!$A$8:$BE$143,R$3,FALSE)</f>
        <v>49492</v>
      </c>
      <c r="S60" s="59">
        <f>VLOOKUP($A60,'[3]DISTRIBUTION SUMMARY'!$A$8:$BE$143,S$3,FALSE)</f>
        <v>0</v>
      </c>
      <c r="T60" s="59">
        <f>VLOOKUP($A60,'[3]DISTRIBUTION SUMMARY'!$A$8:$BE$143,T$3,FALSE)</f>
        <v>0</v>
      </c>
      <c r="U60" s="17"/>
      <c r="V60" s="59">
        <f t="shared" si="0"/>
        <v>84722</v>
      </c>
      <c r="W60" s="59">
        <f t="shared" si="1"/>
        <v>63845</v>
      </c>
      <c r="X60" s="63">
        <f t="shared" si="2"/>
        <v>241060</v>
      </c>
      <c r="Y60" s="17"/>
      <c r="Z60" s="62">
        <f t="shared" si="3"/>
        <v>22379954.946678858</v>
      </c>
      <c r="AA60" s="17"/>
    </row>
    <row r="61" spans="1:27" x14ac:dyDescent="0.2">
      <c r="A61" s="57">
        <v>55</v>
      </c>
      <c r="B61" s="3" t="s">
        <v>81</v>
      </c>
      <c r="C61" s="59">
        <f>VLOOKUP($A61,'[3]DISTRIBUTION SUMMARY'!$A$8:$BE$143,C$3,FALSE)</f>
        <v>6263057</v>
      </c>
      <c r="D61" s="59">
        <f>VLOOKUP($A61,'[3]DISTRIBUTION SUMMARY'!$A$8:$BE$143,D$3,FALSE)</f>
        <v>1877448.2160594068</v>
      </c>
      <c r="E61" s="59">
        <f>VLOOKUP($A61,'[3]DISTRIBUTION SUMMARY'!$A$8:$BE$143,E$3,FALSE)</f>
        <v>121719</v>
      </c>
      <c r="F61" s="59">
        <f>VLOOKUP($A61,'[3]DISTRIBUTION SUMMARY'!$A$8:$BE$143,F$3,FALSE)</f>
        <v>448505</v>
      </c>
      <c r="G61" s="59">
        <f>VLOOKUP($A61,'[3]DISTRIBUTION SUMMARY'!$A$8:$BE$143,G$3,FALSE)</f>
        <v>58895</v>
      </c>
      <c r="H61" s="59">
        <f>VLOOKUP($A61,'[3]DISTRIBUTION SUMMARY'!$A$8:$BE$143,H$3,FALSE)</f>
        <v>758834</v>
      </c>
      <c r="I61" s="59">
        <f>VLOOKUP($A61,'[3]DISTRIBUTION SUMMARY'!$A$8:$BE$143,I$3,FALSE)</f>
        <v>310329</v>
      </c>
      <c r="J61" s="59">
        <f>VLOOKUP($A61,'[3]DISTRIBUTION SUMMARY'!$A$8:$BE$143,J$3,FALSE)</f>
        <v>911733</v>
      </c>
      <c r="K61" s="59">
        <f>VLOOKUP($A61,'[3]DISTRIBUTION SUMMARY'!$A$8:$BE$143,K$3,FALSE)</f>
        <v>390743</v>
      </c>
      <c r="L61" s="59">
        <f>VLOOKUP($A61,'[3]DISTRIBUTION SUMMARY'!$A$8:$BE$143,L$3,FALSE)</f>
        <v>27182</v>
      </c>
      <c r="M61" s="59">
        <f>VLOOKUP($A61,'[3]DISTRIBUTION SUMMARY'!$A$8:$BE$143,M$3,FALSE)</f>
        <v>89680</v>
      </c>
      <c r="N61" s="59">
        <f>VLOOKUP($A61,'[3]DISTRIBUTION SUMMARY'!$A$8:$BE$143,N$3,FALSE)</f>
        <v>60814</v>
      </c>
      <c r="O61" s="17"/>
      <c r="P61" s="59">
        <f>VLOOKUP($A61,'[3]DISTRIBUTION SUMMARY'!$A$8:$BE$143,P$3,FALSE)</f>
        <v>0</v>
      </c>
      <c r="Q61" s="59">
        <f>VLOOKUP($A61,'[3]DISTRIBUTION SUMMARY'!$A$8:$BE$143,Q$3,FALSE)</f>
        <v>47602</v>
      </c>
      <c r="R61" s="59">
        <f>VLOOKUP($A61,'[3]DISTRIBUTION SUMMARY'!$A$8:$BE$143,R$3,FALSE)</f>
        <v>40131</v>
      </c>
      <c r="S61" s="59">
        <f>VLOOKUP($A61,'[3]DISTRIBUTION SUMMARY'!$A$8:$BE$143,S$3,FALSE)</f>
        <v>0</v>
      </c>
      <c r="T61" s="59">
        <f>VLOOKUP($A61,'[3]DISTRIBUTION SUMMARY'!$A$8:$BE$143,T$3,FALSE)</f>
        <v>0</v>
      </c>
      <c r="U61" s="17"/>
      <c r="V61" s="59">
        <f t="shared" si="0"/>
        <v>89680</v>
      </c>
      <c r="W61" s="59">
        <f t="shared" si="1"/>
        <v>60814</v>
      </c>
      <c r="X61" s="63">
        <f t="shared" si="2"/>
        <v>121719</v>
      </c>
      <c r="Y61" s="17"/>
      <c r="Z61" s="62">
        <f t="shared" si="3"/>
        <v>11406672.216059407</v>
      </c>
      <c r="AA61" s="17"/>
    </row>
    <row r="62" spans="1:27" x14ac:dyDescent="0.2">
      <c r="A62" s="57">
        <v>56</v>
      </c>
      <c r="B62" s="3" t="s">
        <v>80</v>
      </c>
      <c r="C62" s="59">
        <f>VLOOKUP($A62,'[3]DISTRIBUTION SUMMARY'!$A$8:$BE$143,C$3,FALSE)</f>
        <v>4313523</v>
      </c>
      <c r="D62" s="59">
        <f>VLOOKUP($A62,'[3]DISTRIBUTION SUMMARY'!$A$8:$BE$143,D$3,FALSE)</f>
        <v>2342192.0002522585</v>
      </c>
      <c r="E62" s="59">
        <f>VLOOKUP($A62,'[3]DISTRIBUTION SUMMARY'!$A$8:$BE$143,E$3,FALSE)</f>
        <v>91556</v>
      </c>
      <c r="F62" s="59">
        <f>VLOOKUP($A62,'[3]DISTRIBUTION SUMMARY'!$A$8:$BE$143,F$3,FALSE)</f>
        <v>137159</v>
      </c>
      <c r="G62" s="59">
        <f>VLOOKUP($A62,'[3]DISTRIBUTION SUMMARY'!$A$8:$BE$143,G$3,FALSE)</f>
        <v>44300</v>
      </c>
      <c r="H62" s="59">
        <f>VLOOKUP($A62,'[3]DISTRIBUTION SUMMARY'!$A$8:$BE$143,H$3,FALSE)</f>
        <v>295615</v>
      </c>
      <c r="I62" s="59">
        <f>VLOOKUP($A62,'[3]DISTRIBUTION SUMMARY'!$A$8:$BE$143,I$3,FALSE)</f>
        <v>143974</v>
      </c>
      <c r="J62" s="59">
        <f>VLOOKUP($A62,'[3]DISTRIBUTION SUMMARY'!$A$8:$BE$143,J$3,FALSE)</f>
        <v>579304</v>
      </c>
      <c r="K62" s="59">
        <f>VLOOKUP($A62,'[3]DISTRIBUTION SUMMARY'!$A$8:$BE$143,K$3,FALSE)</f>
        <v>248760</v>
      </c>
      <c r="L62" s="59">
        <f>VLOOKUP($A62,'[3]DISTRIBUTION SUMMARY'!$A$8:$BE$143,L$3,FALSE)</f>
        <v>17890</v>
      </c>
      <c r="M62" s="59">
        <f>VLOOKUP($A62,'[3]DISTRIBUTION SUMMARY'!$A$8:$BE$143,M$3,FALSE)</f>
        <v>10573</v>
      </c>
      <c r="N62" s="59">
        <f>VLOOKUP($A62,'[3]DISTRIBUTION SUMMARY'!$A$8:$BE$143,N$3,FALSE)</f>
        <v>28678</v>
      </c>
      <c r="O62" s="17"/>
      <c r="P62" s="59">
        <f>VLOOKUP($A62,'[3]DISTRIBUTION SUMMARY'!$A$8:$BE$143,P$3,FALSE)</f>
        <v>0</v>
      </c>
      <c r="Q62" s="59">
        <f>VLOOKUP($A62,'[3]DISTRIBUTION SUMMARY'!$A$8:$BE$143,Q$3,FALSE)</f>
        <v>33672</v>
      </c>
      <c r="R62" s="59">
        <f>VLOOKUP($A62,'[3]DISTRIBUTION SUMMARY'!$A$8:$BE$143,R$3,FALSE)</f>
        <v>18896</v>
      </c>
      <c r="S62" s="59">
        <f>VLOOKUP($A62,'[3]DISTRIBUTION SUMMARY'!$A$8:$BE$143,S$3,FALSE)</f>
        <v>0</v>
      </c>
      <c r="T62" s="59">
        <f>VLOOKUP($A62,'[3]DISTRIBUTION SUMMARY'!$A$8:$BE$143,T$3,FALSE)</f>
        <v>0</v>
      </c>
      <c r="U62" s="17"/>
      <c r="V62" s="59">
        <f t="shared" si="0"/>
        <v>10573</v>
      </c>
      <c r="W62" s="59">
        <f t="shared" si="1"/>
        <v>28678</v>
      </c>
      <c r="X62" s="63">
        <f t="shared" si="2"/>
        <v>91556</v>
      </c>
      <c r="Y62" s="17"/>
      <c r="Z62" s="62">
        <f t="shared" si="3"/>
        <v>8306092.000252258</v>
      </c>
      <c r="AA62" s="17"/>
    </row>
    <row r="63" spans="1:27" x14ac:dyDescent="0.2">
      <c r="A63" s="57">
        <v>57</v>
      </c>
      <c r="B63" s="3" t="s">
        <v>79</v>
      </c>
      <c r="C63" s="59">
        <f>VLOOKUP($A63,'[3]DISTRIBUTION SUMMARY'!$A$8:$BE$143,C$3,FALSE)</f>
        <v>2622485</v>
      </c>
      <c r="D63" s="59">
        <f>VLOOKUP($A63,'[3]DISTRIBUTION SUMMARY'!$A$8:$BE$143,D$3,FALSE)</f>
        <v>1237696.3122960255</v>
      </c>
      <c r="E63" s="59">
        <f>VLOOKUP($A63,'[3]DISTRIBUTION SUMMARY'!$A$8:$BE$143,E$3,FALSE)</f>
        <v>49919</v>
      </c>
      <c r="F63" s="59">
        <f>VLOOKUP($A63,'[3]DISTRIBUTION SUMMARY'!$A$8:$BE$143,F$3,FALSE)</f>
        <v>146781</v>
      </c>
      <c r="G63" s="59">
        <f>VLOOKUP($A63,'[3]DISTRIBUTION SUMMARY'!$A$8:$BE$143,G$3,FALSE)</f>
        <v>24618</v>
      </c>
      <c r="H63" s="59">
        <f>VLOOKUP($A63,'[3]DISTRIBUTION SUMMARY'!$A$8:$BE$143,H$3,FALSE)</f>
        <v>367417</v>
      </c>
      <c r="I63" s="59">
        <f>VLOOKUP($A63,'[3]DISTRIBUTION SUMMARY'!$A$8:$BE$143,I$3,FALSE)</f>
        <v>74784</v>
      </c>
      <c r="J63" s="59">
        <f>VLOOKUP($A63,'[3]DISTRIBUTION SUMMARY'!$A$8:$BE$143,J$3,FALSE)</f>
        <v>373455</v>
      </c>
      <c r="K63" s="59">
        <f>VLOOKUP($A63,'[3]DISTRIBUTION SUMMARY'!$A$8:$BE$143,K$3,FALSE)</f>
        <v>160251</v>
      </c>
      <c r="L63" s="59">
        <f>VLOOKUP($A63,'[3]DISTRIBUTION SUMMARY'!$A$8:$BE$143,L$3,FALSE)</f>
        <v>11148</v>
      </c>
      <c r="M63" s="59">
        <f>VLOOKUP($A63,'[3]DISTRIBUTION SUMMARY'!$A$8:$BE$143,M$3,FALSE)</f>
        <v>5207</v>
      </c>
      <c r="N63" s="59">
        <f>VLOOKUP($A63,'[3]DISTRIBUTION SUMMARY'!$A$8:$BE$143,N$3,FALSE)</f>
        <v>17402</v>
      </c>
      <c r="O63" s="17"/>
      <c r="P63" s="59">
        <f>VLOOKUP($A63,'[3]DISTRIBUTION SUMMARY'!$A$8:$BE$143,P$3,FALSE)</f>
        <v>0</v>
      </c>
      <c r="Q63" s="59">
        <f>VLOOKUP($A63,'[3]DISTRIBUTION SUMMARY'!$A$8:$BE$143,Q$3,FALSE)</f>
        <v>15479</v>
      </c>
      <c r="R63" s="59">
        <f>VLOOKUP($A63,'[3]DISTRIBUTION SUMMARY'!$A$8:$BE$143,R$3,FALSE)</f>
        <v>10424</v>
      </c>
      <c r="S63" s="59">
        <f>VLOOKUP($A63,'[3]DISTRIBUTION SUMMARY'!$A$8:$BE$143,S$3,FALSE)</f>
        <v>0</v>
      </c>
      <c r="T63" s="59">
        <f>VLOOKUP($A63,'[3]DISTRIBUTION SUMMARY'!$A$8:$BE$143,T$3,FALSE)</f>
        <v>0</v>
      </c>
      <c r="U63" s="17"/>
      <c r="V63" s="59">
        <f t="shared" si="0"/>
        <v>5207</v>
      </c>
      <c r="W63" s="59">
        <f t="shared" si="1"/>
        <v>17402</v>
      </c>
      <c r="X63" s="63">
        <f t="shared" si="2"/>
        <v>49919</v>
      </c>
      <c r="Y63" s="17"/>
      <c r="Z63" s="62">
        <f t="shared" si="3"/>
        <v>5117066.3122960255</v>
      </c>
      <c r="AA63" s="17"/>
    </row>
    <row r="64" spans="1:27" x14ac:dyDescent="0.2">
      <c r="A64" s="57">
        <v>58</v>
      </c>
      <c r="B64" s="3" t="s">
        <v>78</v>
      </c>
      <c r="C64" s="59">
        <f>VLOOKUP($A64,'[3]DISTRIBUTION SUMMARY'!$A$8:$BE$143,C$3,FALSE)</f>
        <v>12508520</v>
      </c>
      <c r="D64" s="59">
        <f>VLOOKUP($A64,'[3]DISTRIBUTION SUMMARY'!$A$8:$BE$143,D$3,FALSE)</f>
        <v>4855503.0507512577</v>
      </c>
      <c r="E64" s="59">
        <f>VLOOKUP($A64,'[3]DISTRIBUTION SUMMARY'!$A$8:$BE$143,E$3,FALSE)</f>
        <v>252451</v>
      </c>
      <c r="F64" s="59">
        <f>VLOOKUP($A64,'[3]DISTRIBUTION SUMMARY'!$A$8:$BE$143,F$3,FALSE)</f>
        <v>552023</v>
      </c>
      <c r="G64" s="59">
        <f>VLOOKUP($A64,'[3]DISTRIBUTION SUMMARY'!$A$8:$BE$143,G$3,FALSE)</f>
        <v>122150</v>
      </c>
      <c r="H64" s="59">
        <f>VLOOKUP($A64,'[3]DISTRIBUTION SUMMARY'!$A$8:$BE$143,H$3,FALSE)</f>
        <v>1376534</v>
      </c>
      <c r="I64" s="59">
        <f>VLOOKUP($A64,'[3]DISTRIBUTION SUMMARY'!$A$8:$BE$143,I$3,FALSE)</f>
        <v>568466</v>
      </c>
      <c r="J64" s="59">
        <f>VLOOKUP($A64,'[3]DISTRIBUTION SUMMARY'!$A$8:$BE$143,J$3,FALSE)</f>
        <v>1738286</v>
      </c>
      <c r="K64" s="59">
        <f>VLOOKUP($A64,'[3]DISTRIBUTION SUMMARY'!$A$8:$BE$143,K$3,FALSE)</f>
        <v>746993</v>
      </c>
      <c r="L64" s="59">
        <f>VLOOKUP($A64,'[3]DISTRIBUTION SUMMARY'!$A$8:$BE$143,L$3,FALSE)</f>
        <v>51679</v>
      </c>
      <c r="M64" s="59">
        <f>VLOOKUP($A64,'[3]DISTRIBUTION SUMMARY'!$A$8:$BE$143,M$3,FALSE)</f>
        <v>43084</v>
      </c>
      <c r="N64" s="59">
        <f>VLOOKUP($A64,'[3]DISTRIBUTION SUMMARY'!$A$8:$BE$143,N$3,FALSE)</f>
        <v>82459</v>
      </c>
      <c r="O64" s="17"/>
      <c r="P64" s="59">
        <f>VLOOKUP($A64,'[3]DISTRIBUTION SUMMARY'!$A$8:$BE$143,P$3,FALSE)</f>
        <v>0</v>
      </c>
      <c r="Q64" s="59">
        <f>VLOOKUP($A64,'[3]DISTRIBUTION SUMMARY'!$A$8:$BE$143,Q$3,FALSE)</f>
        <v>68302</v>
      </c>
      <c r="R64" s="59">
        <f>VLOOKUP($A64,'[3]DISTRIBUTION SUMMARY'!$A$8:$BE$143,R$3,FALSE)</f>
        <v>71199</v>
      </c>
      <c r="S64" s="59">
        <f>VLOOKUP($A64,'[3]DISTRIBUTION SUMMARY'!$A$8:$BE$143,S$3,FALSE)</f>
        <v>0</v>
      </c>
      <c r="T64" s="59">
        <f>VLOOKUP($A64,'[3]DISTRIBUTION SUMMARY'!$A$8:$BE$143,T$3,FALSE)</f>
        <v>0</v>
      </c>
      <c r="U64" s="17"/>
      <c r="V64" s="59">
        <f t="shared" si="0"/>
        <v>43084</v>
      </c>
      <c r="W64" s="59">
        <f t="shared" si="1"/>
        <v>82459</v>
      </c>
      <c r="X64" s="63">
        <f t="shared" si="2"/>
        <v>252451</v>
      </c>
      <c r="Y64" s="17"/>
      <c r="Z64" s="62">
        <f t="shared" si="3"/>
        <v>23037649.050751258</v>
      </c>
      <c r="AA64" s="17"/>
    </row>
    <row r="65" spans="1:27" x14ac:dyDescent="0.2">
      <c r="A65" s="57">
        <v>59</v>
      </c>
      <c r="B65" s="3" t="s">
        <v>77</v>
      </c>
      <c r="C65" s="59">
        <f>VLOOKUP($A65,'[3]DISTRIBUTION SUMMARY'!$A$8:$BE$143,C$3,FALSE)</f>
        <v>2350525</v>
      </c>
      <c r="D65" s="59">
        <f>VLOOKUP($A65,'[3]DISTRIBUTION SUMMARY'!$A$8:$BE$143,D$3,FALSE)</f>
        <v>1456456.4617591877</v>
      </c>
      <c r="E65" s="59">
        <f>VLOOKUP($A65,'[3]DISTRIBUTION SUMMARY'!$A$8:$BE$143,E$3,FALSE)</f>
        <v>47319</v>
      </c>
      <c r="F65" s="59">
        <f>VLOOKUP($A65,'[3]DISTRIBUTION SUMMARY'!$A$8:$BE$143,F$3,FALSE)</f>
        <v>120642</v>
      </c>
      <c r="G65" s="59">
        <f>VLOOKUP($A65,'[3]DISTRIBUTION SUMMARY'!$A$8:$BE$143,G$3,FALSE)</f>
        <v>23336</v>
      </c>
      <c r="H65" s="59">
        <f>VLOOKUP($A65,'[3]DISTRIBUTION SUMMARY'!$A$8:$BE$143,H$3,FALSE)</f>
        <v>397589</v>
      </c>
      <c r="I65" s="59">
        <f>VLOOKUP($A65,'[3]DISTRIBUTION SUMMARY'!$A$8:$BE$143,I$3,FALSE)</f>
        <v>105671</v>
      </c>
      <c r="J65" s="59">
        <f>VLOOKUP($A65,'[3]DISTRIBUTION SUMMARY'!$A$8:$BE$143,J$3,FALSE)</f>
        <v>359723</v>
      </c>
      <c r="K65" s="59">
        <f>VLOOKUP($A65,'[3]DISTRIBUTION SUMMARY'!$A$8:$BE$143,K$3,FALSE)</f>
        <v>154104</v>
      </c>
      <c r="L65" s="59">
        <f>VLOOKUP($A65,'[3]DISTRIBUTION SUMMARY'!$A$8:$BE$143,L$3,FALSE)</f>
        <v>11007</v>
      </c>
      <c r="M65" s="59">
        <f>VLOOKUP($A65,'[3]DISTRIBUTION SUMMARY'!$A$8:$BE$143,M$3,FALSE)</f>
        <v>18047</v>
      </c>
      <c r="N65" s="59">
        <f>VLOOKUP($A65,'[3]DISTRIBUTION SUMMARY'!$A$8:$BE$143,N$3,FALSE)</f>
        <v>0</v>
      </c>
      <c r="O65" s="17"/>
      <c r="P65" s="59">
        <f>VLOOKUP($A65,'[3]DISTRIBUTION SUMMARY'!$A$8:$BE$143,P$3,FALSE)</f>
        <v>0</v>
      </c>
      <c r="Q65" s="59">
        <f>VLOOKUP($A65,'[3]DISTRIBUTION SUMMARY'!$A$8:$BE$143,Q$3,FALSE)</f>
        <v>18449</v>
      </c>
      <c r="R65" s="59">
        <f>VLOOKUP($A65,'[3]DISTRIBUTION SUMMARY'!$A$8:$BE$143,R$3,FALSE)</f>
        <v>11468</v>
      </c>
      <c r="S65" s="59">
        <f>VLOOKUP($A65,'[3]DISTRIBUTION SUMMARY'!$A$8:$BE$143,S$3,FALSE)</f>
        <v>0</v>
      </c>
      <c r="T65" s="59">
        <f>VLOOKUP($A65,'[3]DISTRIBUTION SUMMARY'!$A$8:$BE$143,T$3,FALSE)</f>
        <v>0</v>
      </c>
      <c r="U65" s="17"/>
      <c r="V65" s="59">
        <f t="shared" si="0"/>
        <v>18047</v>
      </c>
      <c r="W65" s="59">
        <f t="shared" si="1"/>
        <v>0</v>
      </c>
      <c r="X65" s="63">
        <f t="shared" si="2"/>
        <v>47319</v>
      </c>
      <c r="Y65" s="17"/>
      <c r="Z65" s="62">
        <f t="shared" si="3"/>
        <v>5074336.4617591873</v>
      </c>
      <c r="AA65" s="17"/>
    </row>
    <row r="66" spans="1:27" x14ac:dyDescent="0.2">
      <c r="A66" s="57">
        <v>60</v>
      </c>
      <c r="B66" s="3" t="s">
        <v>76</v>
      </c>
      <c r="C66" s="59">
        <f>VLOOKUP($A66,'[3]DISTRIBUTION SUMMARY'!$A$8:$BE$143,C$3,FALSE)</f>
        <v>29685790</v>
      </c>
      <c r="D66" s="59">
        <f>VLOOKUP($A66,'[3]DISTRIBUTION SUMMARY'!$A$8:$BE$143,D$3,FALSE)</f>
        <v>12822261.560534157</v>
      </c>
      <c r="E66" s="59">
        <f>VLOOKUP($A66,'[3]DISTRIBUTION SUMMARY'!$A$8:$BE$143,E$3,FALSE)</f>
        <v>639115</v>
      </c>
      <c r="F66" s="59">
        <f>VLOOKUP($A66,'[3]DISTRIBUTION SUMMARY'!$A$8:$BE$143,F$3,FALSE)</f>
        <v>784992</v>
      </c>
      <c r="G66" s="59">
        <f>VLOOKUP($A66,'[3]DISTRIBUTION SUMMARY'!$A$8:$BE$143,G$3,FALSE)</f>
        <v>309239</v>
      </c>
      <c r="H66" s="59">
        <f>VLOOKUP($A66,'[3]DISTRIBUTION SUMMARY'!$A$8:$BE$143,H$3,FALSE)</f>
        <v>3508678</v>
      </c>
      <c r="I66" s="59">
        <f>VLOOKUP($A66,'[3]DISTRIBUTION SUMMARY'!$A$8:$BE$143,I$3,FALSE)</f>
        <v>767152</v>
      </c>
      <c r="J66" s="59">
        <f>VLOOKUP($A66,'[3]DISTRIBUTION SUMMARY'!$A$8:$BE$143,J$3,FALSE)</f>
        <v>4174732</v>
      </c>
      <c r="K66" s="59">
        <f>VLOOKUP($A66,'[3]DISTRIBUTION SUMMARY'!$A$8:$BE$143,K$3,FALSE)</f>
        <v>1790020</v>
      </c>
      <c r="L66" s="59">
        <f>VLOOKUP($A66,'[3]DISTRIBUTION SUMMARY'!$A$8:$BE$143,L$3,FALSE)</f>
        <v>124885</v>
      </c>
      <c r="M66" s="59">
        <f>VLOOKUP($A66,'[3]DISTRIBUTION SUMMARY'!$A$8:$BE$143,M$3,FALSE)</f>
        <v>347804</v>
      </c>
      <c r="N66" s="59">
        <f>VLOOKUP($A66,'[3]DISTRIBUTION SUMMARY'!$A$8:$BE$143,N$3,FALSE)</f>
        <v>17064</v>
      </c>
      <c r="O66" s="17"/>
      <c r="P66" s="59">
        <f>VLOOKUP($A66,'[3]DISTRIBUTION SUMMARY'!$A$8:$BE$143,P$3,FALSE)</f>
        <v>0</v>
      </c>
      <c r="Q66" s="59">
        <f>VLOOKUP($A66,'[3]DISTRIBUTION SUMMARY'!$A$8:$BE$143,Q$3,FALSE)</f>
        <v>233311</v>
      </c>
      <c r="R66" s="59">
        <f>VLOOKUP($A66,'[3]DISTRIBUTION SUMMARY'!$A$8:$BE$143,R$3,FALSE)</f>
        <v>103683</v>
      </c>
      <c r="S66" s="59">
        <f>VLOOKUP($A66,'[3]DISTRIBUTION SUMMARY'!$A$8:$BE$143,S$3,FALSE)</f>
        <v>0</v>
      </c>
      <c r="T66" s="59">
        <f>VLOOKUP($A66,'[3]DISTRIBUTION SUMMARY'!$A$8:$BE$143,T$3,FALSE)</f>
        <v>0</v>
      </c>
      <c r="U66" s="17"/>
      <c r="V66" s="59">
        <f t="shared" si="0"/>
        <v>347804</v>
      </c>
      <c r="W66" s="59">
        <f t="shared" si="1"/>
        <v>17064</v>
      </c>
      <c r="X66" s="63">
        <f t="shared" si="2"/>
        <v>639115</v>
      </c>
      <c r="Y66" s="17"/>
      <c r="Z66" s="62">
        <f t="shared" si="3"/>
        <v>55308726.560534157</v>
      </c>
      <c r="AA66" s="17"/>
    </row>
    <row r="67" spans="1:27" x14ac:dyDescent="0.2">
      <c r="A67" s="57">
        <v>62</v>
      </c>
      <c r="B67" s="3" t="s">
        <v>75</v>
      </c>
      <c r="C67" s="59">
        <f>VLOOKUP($A67,'[3]DISTRIBUTION SUMMARY'!$A$8:$BE$143,C$3,FALSE)</f>
        <v>3409445</v>
      </c>
      <c r="D67" s="59">
        <f>VLOOKUP($A67,'[3]DISTRIBUTION SUMMARY'!$A$8:$BE$143,D$3,FALSE)</f>
        <v>2315940.7823166791</v>
      </c>
      <c r="E67" s="59">
        <f>VLOOKUP($A67,'[3]DISTRIBUTION SUMMARY'!$A$8:$BE$143,E$3,FALSE)</f>
        <v>70285</v>
      </c>
      <c r="F67" s="59">
        <f>VLOOKUP($A67,'[3]DISTRIBUTION SUMMARY'!$A$8:$BE$143,F$3,FALSE)</f>
        <v>115757</v>
      </c>
      <c r="G67" s="59">
        <f>VLOOKUP($A67,'[3]DISTRIBUTION SUMMARY'!$A$8:$BE$143,G$3,FALSE)</f>
        <v>34662</v>
      </c>
      <c r="H67" s="59">
        <f>VLOOKUP($A67,'[3]DISTRIBUTION SUMMARY'!$A$8:$BE$143,H$3,FALSE)</f>
        <v>431635</v>
      </c>
      <c r="I67" s="59">
        <f>VLOOKUP($A67,'[3]DISTRIBUTION SUMMARY'!$A$8:$BE$143,I$3,FALSE)</f>
        <v>134723</v>
      </c>
      <c r="J67" s="59">
        <f>VLOOKUP($A67,'[3]DISTRIBUTION SUMMARY'!$A$8:$BE$143,J$3,FALSE)</f>
        <v>495073</v>
      </c>
      <c r="K67" s="59">
        <f>VLOOKUP($A67,'[3]DISTRIBUTION SUMMARY'!$A$8:$BE$143,K$3,FALSE)</f>
        <v>212548</v>
      </c>
      <c r="L67" s="59">
        <f>VLOOKUP($A67,'[3]DISTRIBUTION SUMMARY'!$A$8:$BE$143,L$3,FALSE)</f>
        <v>15042</v>
      </c>
      <c r="M67" s="59">
        <f>VLOOKUP($A67,'[3]DISTRIBUTION SUMMARY'!$A$8:$BE$143,M$3,FALSE)</f>
        <v>24605</v>
      </c>
      <c r="N67" s="59">
        <f>VLOOKUP($A67,'[3]DISTRIBUTION SUMMARY'!$A$8:$BE$143,N$3,FALSE)</f>
        <v>24437</v>
      </c>
      <c r="O67" s="17"/>
      <c r="P67" s="59">
        <f>VLOOKUP($A67,'[3]DISTRIBUTION SUMMARY'!$A$8:$BE$143,P$3,FALSE)</f>
        <v>0</v>
      </c>
      <c r="Q67" s="59">
        <f>VLOOKUP($A67,'[3]DISTRIBUTION SUMMARY'!$A$8:$BE$143,Q$3,FALSE)</f>
        <v>28130</v>
      </c>
      <c r="R67" s="59">
        <f>VLOOKUP($A67,'[3]DISTRIBUTION SUMMARY'!$A$8:$BE$143,R$3,FALSE)</f>
        <v>18943</v>
      </c>
      <c r="S67" s="59">
        <f>VLOOKUP($A67,'[3]DISTRIBUTION SUMMARY'!$A$8:$BE$143,S$3,FALSE)</f>
        <v>0</v>
      </c>
      <c r="T67" s="59">
        <f>VLOOKUP($A67,'[3]DISTRIBUTION SUMMARY'!$A$8:$BE$143,T$3,FALSE)</f>
        <v>0</v>
      </c>
      <c r="U67" s="17"/>
      <c r="V67" s="59">
        <f t="shared" si="0"/>
        <v>24605</v>
      </c>
      <c r="W67" s="59">
        <f t="shared" si="1"/>
        <v>24437</v>
      </c>
      <c r="X67" s="63">
        <f t="shared" si="2"/>
        <v>70285</v>
      </c>
      <c r="Y67" s="17"/>
      <c r="Z67" s="62">
        <f t="shared" si="3"/>
        <v>7331225.7823166791</v>
      </c>
      <c r="AA67" s="17"/>
    </row>
    <row r="68" spans="1:27" x14ac:dyDescent="0.2">
      <c r="A68" s="57">
        <v>63</v>
      </c>
      <c r="B68" s="3" t="s">
        <v>74</v>
      </c>
      <c r="C68" s="59">
        <f>VLOOKUP($A68,'[3]DISTRIBUTION SUMMARY'!$A$8:$BE$143,C$3,FALSE)</f>
        <v>10380930</v>
      </c>
      <c r="D68" s="59">
        <f>VLOOKUP($A68,'[3]DISTRIBUTION SUMMARY'!$A$8:$BE$143,D$3,FALSE)</f>
        <v>3866707.1751777632</v>
      </c>
      <c r="E68" s="59">
        <f>VLOOKUP($A68,'[3]DISTRIBUTION SUMMARY'!$A$8:$BE$143,E$3,FALSE)</f>
        <v>207308</v>
      </c>
      <c r="F68" s="59">
        <f>VLOOKUP($A68,'[3]DISTRIBUTION SUMMARY'!$A$8:$BE$143,F$3,FALSE)</f>
        <v>129242</v>
      </c>
      <c r="G68" s="59">
        <f>VLOOKUP($A68,'[3]DISTRIBUTION SUMMARY'!$A$8:$BE$143,G$3,FALSE)</f>
        <v>100307</v>
      </c>
      <c r="H68" s="59">
        <f>VLOOKUP($A68,'[3]DISTRIBUTION SUMMARY'!$A$8:$BE$143,H$3,FALSE)</f>
        <v>1064799</v>
      </c>
      <c r="I68" s="59">
        <f>VLOOKUP($A68,'[3]DISTRIBUTION SUMMARY'!$A$8:$BE$143,I$3,FALSE)</f>
        <v>163964</v>
      </c>
      <c r="J68" s="59">
        <f>VLOOKUP($A68,'[3]DISTRIBUTION SUMMARY'!$A$8:$BE$143,J$3,FALSE)</f>
        <v>1278916</v>
      </c>
      <c r="K68" s="59">
        <f>VLOOKUP($A68,'[3]DISTRIBUTION SUMMARY'!$A$8:$BE$143,K$3,FALSE)</f>
        <v>549760</v>
      </c>
      <c r="L68" s="59">
        <f>VLOOKUP($A68,'[3]DISTRIBUTION SUMMARY'!$A$8:$BE$143,L$3,FALSE)</f>
        <v>38580</v>
      </c>
      <c r="M68" s="59">
        <f>VLOOKUP($A68,'[3]DISTRIBUTION SUMMARY'!$A$8:$BE$143,M$3,FALSE)</f>
        <v>19257</v>
      </c>
      <c r="N68" s="59">
        <f>VLOOKUP($A68,'[3]DISTRIBUTION SUMMARY'!$A$8:$BE$143,N$3,FALSE)</f>
        <v>0</v>
      </c>
      <c r="O68" s="17"/>
      <c r="P68" s="59">
        <f>VLOOKUP($A68,'[3]DISTRIBUTION SUMMARY'!$A$8:$BE$143,P$3,FALSE)</f>
        <v>0</v>
      </c>
      <c r="Q68" s="59">
        <f>VLOOKUP($A68,'[3]DISTRIBUTION SUMMARY'!$A$8:$BE$143,Q$3,FALSE)</f>
        <v>62220</v>
      </c>
      <c r="R68" s="59">
        <f>VLOOKUP($A68,'[3]DISTRIBUTION SUMMARY'!$A$8:$BE$143,R$3,FALSE)</f>
        <v>25140</v>
      </c>
      <c r="S68" s="59">
        <f>VLOOKUP($A68,'[3]DISTRIBUTION SUMMARY'!$A$8:$BE$143,S$3,FALSE)</f>
        <v>0</v>
      </c>
      <c r="T68" s="59">
        <f>VLOOKUP($A68,'[3]DISTRIBUTION SUMMARY'!$A$8:$BE$143,T$3,FALSE)</f>
        <v>0</v>
      </c>
      <c r="U68" s="17"/>
      <c r="V68" s="59">
        <f t="shared" si="0"/>
        <v>19257</v>
      </c>
      <c r="W68" s="59">
        <f t="shared" si="1"/>
        <v>0</v>
      </c>
      <c r="X68" s="63">
        <f t="shared" si="2"/>
        <v>207308</v>
      </c>
      <c r="Y68" s="17"/>
      <c r="Z68" s="62">
        <f t="shared" si="3"/>
        <v>17887130.175177764</v>
      </c>
      <c r="AA68" s="17"/>
    </row>
    <row r="69" spans="1:27" x14ac:dyDescent="0.2">
      <c r="A69" s="57">
        <v>65</v>
      </c>
      <c r="B69" s="3" t="s">
        <v>73</v>
      </c>
      <c r="C69" s="59">
        <f>VLOOKUP($A69,'[3]DISTRIBUTION SUMMARY'!$A$8:$BE$143,C$3,FALSE)</f>
        <v>3921849</v>
      </c>
      <c r="D69" s="59">
        <f>VLOOKUP($A69,'[3]DISTRIBUTION SUMMARY'!$A$8:$BE$143,D$3,FALSE)</f>
        <v>1978564.0184779351</v>
      </c>
      <c r="E69" s="59">
        <f>VLOOKUP($A69,'[3]DISTRIBUTION SUMMARY'!$A$8:$BE$143,E$3,FALSE)</f>
        <v>77474</v>
      </c>
      <c r="F69" s="59">
        <f>VLOOKUP($A69,'[3]DISTRIBUTION SUMMARY'!$A$8:$BE$143,F$3,FALSE)</f>
        <v>77136</v>
      </c>
      <c r="G69" s="59">
        <f>VLOOKUP($A69,'[3]DISTRIBUTION SUMMARY'!$A$8:$BE$143,G$3,FALSE)</f>
        <v>38207</v>
      </c>
      <c r="H69" s="59">
        <f>VLOOKUP($A69,'[3]DISTRIBUTION SUMMARY'!$A$8:$BE$143,H$3,FALSE)</f>
        <v>473627</v>
      </c>
      <c r="I69" s="59">
        <f>VLOOKUP($A69,'[3]DISTRIBUTION SUMMARY'!$A$8:$BE$143,I$3,FALSE)</f>
        <v>256638</v>
      </c>
      <c r="J69" s="59">
        <f>VLOOKUP($A69,'[3]DISTRIBUTION SUMMARY'!$A$8:$BE$143,J$3,FALSE)</f>
        <v>555088</v>
      </c>
      <c r="K69" s="59">
        <f>VLOOKUP($A69,'[3]DISTRIBUTION SUMMARY'!$A$8:$BE$143,K$3,FALSE)</f>
        <v>237895</v>
      </c>
      <c r="L69" s="59">
        <f>VLOOKUP($A69,'[3]DISTRIBUTION SUMMARY'!$A$8:$BE$143,L$3,FALSE)</f>
        <v>16581</v>
      </c>
      <c r="M69" s="59">
        <f>VLOOKUP($A69,'[3]DISTRIBUTION SUMMARY'!$A$8:$BE$143,M$3,FALSE)</f>
        <v>95912</v>
      </c>
      <c r="N69" s="59">
        <f>VLOOKUP($A69,'[3]DISTRIBUTION SUMMARY'!$A$8:$BE$143,N$3,FALSE)</f>
        <v>0</v>
      </c>
      <c r="O69" s="17"/>
      <c r="P69" s="59">
        <f>VLOOKUP($A69,'[3]DISTRIBUTION SUMMARY'!$A$8:$BE$143,P$3,FALSE)</f>
        <v>0</v>
      </c>
      <c r="Q69" s="59">
        <f>VLOOKUP($A69,'[3]DISTRIBUTION SUMMARY'!$A$8:$BE$143,Q$3,FALSE)</f>
        <v>43368</v>
      </c>
      <c r="R69" s="59">
        <f>VLOOKUP($A69,'[3]DISTRIBUTION SUMMARY'!$A$8:$BE$143,R$3,FALSE)</f>
        <v>30562</v>
      </c>
      <c r="S69" s="59">
        <f>VLOOKUP($A69,'[3]DISTRIBUTION SUMMARY'!$A$8:$BE$143,S$3,FALSE)</f>
        <v>0</v>
      </c>
      <c r="T69" s="59">
        <f>VLOOKUP($A69,'[3]DISTRIBUTION SUMMARY'!$A$8:$BE$143,T$3,FALSE)</f>
        <v>0</v>
      </c>
      <c r="U69" s="17"/>
      <c r="V69" s="59">
        <f t="shared" si="0"/>
        <v>95912</v>
      </c>
      <c r="W69" s="59">
        <f t="shared" si="1"/>
        <v>0</v>
      </c>
      <c r="X69" s="63">
        <f t="shared" si="2"/>
        <v>77474</v>
      </c>
      <c r="Y69" s="17"/>
      <c r="Z69" s="62">
        <f t="shared" si="3"/>
        <v>7802901.0184779353</v>
      </c>
      <c r="AA69" s="17"/>
    </row>
    <row r="70" spans="1:27" x14ac:dyDescent="0.2">
      <c r="A70" s="57">
        <v>66</v>
      </c>
      <c r="B70" s="3" t="s">
        <v>72</v>
      </c>
      <c r="C70" s="59">
        <f>VLOOKUP($A70,'[3]DISTRIBUTION SUMMARY'!$A$8:$BE$143,C$3,FALSE)</f>
        <v>1891274</v>
      </c>
      <c r="D70" s="59">
        <f>VLOOKUP($A70,'[3]DISTRIBUTION SUMMARY'!$A$8:$BE$143,D$3,FALSE)</f>
        <v>1525487.4422564525</v>
      </c>
      <c r="E70" s="59">
        <f>VLOOKUP($A70,'[3]DISTRIBUTION SUMMARY'!$A$8:$BE$143,E$3,FALSE)</f>
        <v>36564</v>
      </c>
      <c r="F70" s="59">
        <f>VLOOKUP($A70,'[3]DISTRIBUTION SUMMARY'!$A$8:$BE$143,F$3,FALSE)</f>
        <v>52735</v>
      </c>
      <c r="G70" s="59">
        <f>VLOOKUP($A70,'[3]DISTRIBUTION SUMMARY'!$A$8:$BE$143,G$3,FALSE)</f>
        <v>17692</v>
      </c>
      <c r="H70" s="59">
        <f>VLOOKUP($A70,'[3]DISTRIBUTION SUMMARY'!$A$8:$BE$143,H$3,FALSE)</f>
        <v>207197</v>
      </c>
      <c r="I70" s="59">
        <f>VLOOKUP($A70,'[3]DISTRIBUTION SUMMARY'!$A$8:$BE$143,I$3,FALSE)</f>
        <v>77571</v>
      </c>
      <c r="J70" s="59">
        <f>VLOOKUP($A70,'[3]DISTRIBUTION SUMMARY'!$A$8:$BE$143,J$3,FALSE)</f>
        <v>248705</v>
      </c>
      <c r="K70" s="59">
        <f>VLOOKUP($A70,'[3]DISTRIBUTION SUMMARY'!$A$8:$BE$143,K$3,FALSE)</f>
        <v>106831</v>
      </c>
      <c r="L70" s="59">
        <f>VLOOKUP($A70,'[3]DISTRIBUTION SUMMARY'!$A$8:$BE$143,L$3,FALSE)</f>
        <v>7485</v>
      </c>
      <c r="M70" s="59">
        <f>VLOOKUP($A70,'[3]DISTRIBUTION SUMMARY'!$A$8:$BE$143,M$3,FALSE)</f>
        <v>9520</v>
      </c>
      <c r="N70" s="59">
        <f>VLOOKUP($A70,'[3]DISTRIBUTION SUMMARY'!$A$8:$BE$143,N$3,FALSE)</f>
        <v>12889</v>
      </c>
      <c r="O70" s="17"/>
      <c r="P70" s="59">
        <f>VLOOKUP($A70,'[3]DISTRIBUTION SUMMARY'!$A$8:$BE$143,P$3,FALSE)</f>
        <v>0</v>
      </c>
      <c r="Q70" s="59">
        <f>VLOOKUP($A70,'[3]DISTRIBUTION SUMMARY'!$A$8:$BE$143,Q$3,FALSE)</f>
        <v>15379</v>
      </c>
      <c r="R70" s="59">
        <f>VLOOKUP($A70,'[3]DISTRIBUTION SUMMARY'!$A$8:$BE$143,R$3,FALSE)</f>
        <v>9345</v>
      </c>
      <c r="S70" s="59">
        <f>VLOOKUP($A70,'[3]DISTRIBUTION SUMMARY'!$A$8:$BE$143,S$3,FALSE)</f>
        <v>0</v>
      </c>
      <c r="T70" s="59">
        <f>VLOOKUP($A70,'[3]DISTRIBUTION SUMMARY'!$A$8:$BE$143,T$3,FALSE)</f>
        <v>0</v>
      </c>
      <c r="U70" s="17"/>
      <c r="V70" s="59">
        <f t="shared" si="0"/>
        <v>9520</v>
      </c>
      <c r="W70" s="59">
        <f t="shared" si="1"/>
        <v>12889</v>
      </c>
      <c r="X70" s="63">
        <f t="shared" si="2"/>
        <v>36564</v>
      </c>
      <c r="Y70" s="17"/>
      <c r="Z70" s="62">
        <f t="shared" si="3"/>
        <v>4218674.4422564525</v>
      </c>
      <c r="AA70" s="17"/>
    </row>
    <row r="71" spans="1:27" x14ac:dyDescent="0.2">
      <c r="A71" s="57">
        <v>67</v>
      </c>
      <c r="B71" s="3" t="s">
        <v>71</v>
      </c>
      <c r="C71" s="59">
        <f>VLOOKUP($A71,'[3]DISTRIBUTION SUMMARY'!$A$8:$BE$143,C$3,FALSE)</f>
        <v>7252569</v>
      </c>
      <c r="D71" s="59">
        <f>VLOOKUP($A71,'[3]DISTRIBUTION SUMMARY'!$A$8:$BE$143,D$3,FALSE)</f>
        <v>2518172.3871537359</v>
      </c>
      <c r="E71" s="59">
        <f>VLOOKUP($A71,'[3]DISTRIBUTION SUMMARY'!$A$8:$BE$143,E$3,FALSE)</f>
        <v>147158</v>
      </c>
      <c r="F71" s="59">
        <f>VLOOKUP($A71,'[3]DISTRIBUTION SUMMARY'!$A$8:$BE$143,F$3,FALSE)</f>
        <v>206764</v>
      </c>
      <c r="G71" s="59">
        <f>VLOOKUP($A71,'[3]DISTRIBUTION SUMMARY'!$A$8:$BE$143,G$3,FALSE)</f>
        <v>72573</v>
      </c>
      <c r="H71" s="59">
        <f>VLOOKUP($A71,'[3]DISTRIBUTION SUMMARY'!$A$8:$BE$143,H$3,FALSE)</f>
        <v>891412</v>
      </c>
      <c r="I71" s="59">
        <f>VLOOKUP($A71,'[3]DISTRIBUTION SUMMARY'!$A$8:$BE$143,I$3,FALSE)</f>
        <v>391619</v>
      </c>
      <c r="J71" s="59">
        <f>VLOOKUP($A71,'[3]DISTRIBUTION SUMMARY'!$A$8:$BE$143,J$3,FALSE)</f>
        <v>1047511</v>
      </c>
      <c r="K71" s="59">
        <f>VLOOKUP($A71,'[3]DISTRIBUTION SUMMARY'!$A$8:$BE$143,K$3,FALSE)</f>
        <v>449129</v>
      </c>
      <c r="L71" s="59">
        <f>VLOOKUP($A71,'[3]DISTRIBUTION SUMMARY'!$A$8:$BE$143,L$3,FALSE)</f>
        <v>31494</v>
      </c>
      <c r="M71" s="59">
        <f>VLOOKUP($A71,'[3]DISTRIBUTION SUMMARY'!$A$8:$BE$143,M$3,FALSE)</f>
        <v>78621</v>
      </c>
      <c r="N71" s="59">
        <f>VLOOKUP($A71,'[3]DISTRIBUTION SUMMARY'!$A$8:$BE$143,N$3,FALSE)</f>
        <v>46398</v>
      </c>
      <c r="O71" s="17"/>
      <c r="P71" s="59">
        <f>VLOOKUP($A71,'[3]DISTRIBUTION SUMMARY'!$A$8:$BE$143,P$3,FALSE)</f>
        <v>0</v>
      </c>
      <c r="Q71" s="59">
        <f>VLOOKUP($A71,'[3]DISTRIBUTION SUMMARY'!$A$8:$BE$143,Q$3,FALSE)</f>
        <v>84217</v>
      </c>
      <c r="R71" s="59">
        <f>VLOOKUP($A71,'[3]DISTRIBUTION SUMMARY'!$A$8:$BE$143,R$3,FALSE)</f>
        <v>50449</v>
      </c>
      <c r="S71" s="59">
        <f>VLOOKUP($A71,'[3]DISTRIBUTION SUMMARY'!$A$8:$BE$143,S$3,FALSE)</f>
        <v>0</v>
      </c>
      <c r="T71" s="59">
        <f>VLOOKUP($A71,'[3]DISTRIBUTION SUMMARY'!$A$8:$BE$143,T$3,FALSE)</f>
        <v>0</v>
      </c>
      <c r="U71" s="17"/>
      <c r="V71" s="59">
        <f t="shared" si="0"/>
        <v>78621</v>
      </c>
      <c r="W71" s="59">
        <f t="shared" si="1"/>
        <v>46398</v>
      </c>
      <c r="X71" s="63">
        <f t="shared" si="2"/>
        <v>147158</v>
      </c>
      <c r="Y71" s="17"/>
      <c r="Z71" s="62">
        <f t="shared" si="3"/>
        <v>13268086.387153735</v>
      </c>
      <c r="AA71" s="17"/>
    </row>
    <row r="72" spans="1:27" x14ac:dyDescent="0.2">
      <c r="A72" s="57">
        <v>68</v>
      </c>
      <c r="B72" s="3" t="s">
        <v>70</v>
      </c>
      <c r="C72" s="59">
        <f>VLOOKUP($A72,'[3]DISTRIBUTION SUMMARY'!$A$8:$BE$143,C$3,FALSE)</f>
        <v>14650267</v>
      </c>
      <c r="D72" s="59">
        <f>VLOOKUP($A72,'[3]DISTRIBUTION SUMMARY'!$A$8:$BE$143,D$3,FALSE)</f>
        <v>6285708.2945748661</v>
      </c>
      <c r="E72" s="59">
        <f>VLOOKUP($A72,'[3]DISTRIBUTION SUMMARY'!$A$8:$BE$143,E$3,FALSE)</f>
        <v>306175</v>
      </c>
      <c r="F72" s="59">
        <f>VLOOKUP($A72,'[3]DISTRIBUTION SUMMARY'!$A$8:$BE$143,F$3,FALSE)</f>
        <v>293440</v>
      </c>
      <c r="G72" s="59">
        <f>VLOOKUP($A72,'[3]DISTRIBUTION SUMMARY'!$A$8:$BE$143,G$3,FALSE)</f>
        <v>148145</v>
      </c>
      <c r="H72" s="59">
        <f>VLOOKUP($A72,'[3]DISTRIBUTION SUMMARY'!$A$8:$BE$143,H$3,FALSE)</f>
        <v>1447259</v>
      </c>
      <c r="I72" s="59">
        <f>VLOOKUP($A72,'[3]DISTRIBUTION SUMMARY'!$A$8:$BE$143,I$3,FALSE)</f>
        <v>481470</v>
      </c>
      <c r="J72" s="59">
        <f>VLOOKUP($A72,'[3]DISTRIBUTION SUMMARY'!$A$8:$BE$143,J$3,FALSE)</f>
        <v>1948672</v>
      </c>
      <c r="K72" s="59">
        <f>VLOOKUP($A72,'[3]DISTRIBUTION SUMMARY'!$A$8:$BE$143,K$3,FALSE)</f>
        <v>837587</v>
      </c>
      <c r="L72" s="59">
        <f>VLOOKUP($A72,'[3]DISTRIBUTION SUMMARY'!$A$8:$BE$143,L$3,FALSE)</f>
        <v>59828</v>
      </c>
      <c r="M72" s="59">
        <f>VLOOKUP($A72,'[3]DISTRIBUTION SUMMARY'!$A$8:$BE$143,M$3,FALSE)</f>
        <v>182319</v>
      </c>
      <c r="N72" s="59">
        <f>VLOOKUP($A72,'[3]DISTRIBUTION SUMMARY'!$A$8:$BE$143,N$3,FALSE)</f>
        <v>69717</v>
      </c>
      <c r="O72" s="17"/>
      <c r="P72" s="59">
        <f>VLOOKUP($A72,'[3]DISTRIBUTION SUMMARY'!$A$8:$BE$143,P$3,FALSE)</f>
        <v>0</v>
      </c>
      <c r="Q72" s="59">
        <f>VLOOKUP($A72,'[3]DISTRIBUTION SUMMARY'!$A$8:$BE$143,Q$3,FALSE)</f>
        <v>75444</v>
      </c>
      <c r="R72" s="59">
        <f>VLOOKUP($A72,'[3]DISTRIBUTION SUMMARY'!$A$8:$BE$143,R$3,FALSE)</f>
        <v>63409</v>
      </c>
      <c r="S72" s="59">
        <f>VLOOKUP($A72,'[3]DISTRIBUTION SUMMARY'!$A$8:$BE$143,S$3,FALSE)</f>
        <v>0</v>
      </c>
      <c r="T72" s="59">
        <f>VLOOKUP($A72,'[3]DISTRIBUTION SUMMARY'!$A$8:$BE$143,T$3,FALSE)</f>
        <v>0</v>
      </c>
      <c r="U72" s="17"/>
      <c r="V72" s="59">
        <f t="shared" ref="V72:V135" si="4">M72+P72</f>
        <v>182319</v>
      </c>
      <c r="W72" s="59">
        <f t="shared" ref="W72:W135" si="5">N72+S72</f>
        <v>69717</v>
      </c>
      <c r="X72" s="63">
        <f t="shared" ref="X72:X135" si="6">E72+T72</f>
        <v>306175</v>
      </c>
      <c r="Y72" s="17"/>
      <c r="Z72" s="62">
        <f t="shared" ref="Z72:Z135" si="7">C72+D72+F72+G72+H72+I72+J72+K72+L72+Q72+R72+V72+W72+X72</f>
        <v>26849440.294574864</v>
      </c>
      <c r="AA72" s="17"/>
    </row>
    <row r="73" spans="1:27" x14ac:dyDescent="0.2">
      <c r="A73" s="57">
        <v>69</v>
      </c>
      <c r="B73" s="3" t="s">
        <v>69</v>
      </c>
      <c r="C73" s="59">
        <f>VLOOKUP($A73,'[3]DISTRIBUTION SUMMARY'!$A$8:$BE$143,C$3,FALSE)</f>
        <v>11512428</v>
      </c>
      <c r="D73" s="59">
        <f>VLOOKUP($A73,'[3]DISTRIBUTION SUMMARY'!$A$8:$BE$143,D$3,FALSE)</f>
        <v>3996018.7301937663</v>
      </c>
      <c r="E73" s="59">
        <f>VLOOKUP($A73,'[3]DISTRIBUTION SUMMARY'!$A$8:$BE$143,E$3,FALSE)</f>
        <v>233989</v>
      </c>
      <c r="F73" s="59">
        <f>VLOOKUP($A73,'[3]DISTRIBUTION SUMMARY'!$A$8:$BE$143,F$3,FALSE)</f>
        <v>478995</v>
      </c>
      <c r="G73" s="59">
        <f>VLOOKUP($A73,'[3]DISTRIBUTION SUMMARY'!$A$8:$BE$143,G$3,FALSE)</f>
        <v>113217</v>
      </c>
      <c r="H73" s="59">
        <f>VLOOKUP($A73,'[3]DISTRIBUTION SUMMARY'!$A$8:$BE$143,H$3,FALSE)</f>
        <v>886142</v>
      </c>
      <c r="I73" s="59">
        <f>VLOOKUP($A73,'[3]DISTRIBUTION SUMMARY'!$A$8:$BE$143,I$3,FALSE)</f>
        <v>463755</v>
      </c>
      <c r="J73" s="59">
        <f>VLOOKUP($A73,'[3]DISTRIBUTION SUMMARY'!$A$8:$BE$143,J$3,FALSE)</f>
        <v>1550204</v>
      </c>
      <c r="K73" s="59">
        <f>VLOOKUP($A73,'[3]DISTRIBUTION SUMMARY'!$A$8:$BE$143,K$3,FALSE)</f>
        <v>664062</v>
      </c>
      <c r="L73" s="59">
        <f>VLOOKUP($A73,'[3]DISTRIBUTION SUMMARY'!$A$8:$BE$143,L$3,FALSE)</f>
        <v>47900</v>
      </c>
      <c r="M73" s="59">
        <f>VLOOKUP($A73,'[3]DISTRIBUTION SUMMARY'!$A$8:$BE$143,M$3,FALSE)</f>
        <v>22453</v>
      </c>
      <c r="N73" s="59">
        <f>VLOOKUP($A73,'[3]DISTRIBUTION SUMMARY'!$A$8:$BE$143,N$3,FALSE)</f>
        <v>60055</v>
      </c>
      <c r="O73" s="17"/>
      <c r="P73" s="59">
        <f>VLOOKUP($A73,'[3]DISTRIBUTION SUMMARY'!$A$8:$BE$143,P$3,FALSE)</f>
        <v>0</v>
      </c>
      <c r="Q73" s="59">
        <f>VLOOKUP($A73,'[3]DISTRIBUTION SUMMARY'!$A$8:$BE$143,Q$3,FALSE)</f>
        <v>60453</v>
      </c>
      <c r="R73" s="59">
        <f>VLOOKUP($A73,'[3]DISTRIBUTION SUMMARY'!$A$8:$BE$143,R$3,FALSE)</f>
        <v>58734</v>
      </c>
      <c r="S73" s="59">
        <f>VLOOKUP($A73,'[3]DISTRIBUTION SUMMARY'!$A$8:$BE$143,S$3,FALSE)</f>
        <v>0</v>
      </c>
      <c r="T73" s="59">
        <f>VLOOKUP($A73,'[3]DISTRIBUTION SUMMARY'!$A$8:$BE$143,T$3,FALSE)</f>
        <v>0</v>
      </c>
      <c r="U73" s="17"/>
      <c r="V73" s="59">
        <f t="shared" si="4"/>
        <v>22453</v>
      </c>
      <c r="W73" s="59">
        <f t="shared" si="5"/>
        <v>60055</v>
      </c>
      <c r="X73" s="63">
        <f t="shared" si="6"/>
        <v>233989</v>
      </c>
      <c r="Y73" s="17"/>
      <c r="Z73" s="62">
        <f t="shared" si="7"/>
        <v>20148405.730193764</v>
      </c>
      <c r="AA73" s="17"/>
    </row>
    <row r="74" spans="1:27" x14ac:dyDescent="0.2">
      <c r="A74" s="57">
        <v>70</v>
      </c>
      <c r="B74" s="3" t="s">
        <v>68</v>
      </c>
      <c r="C74" s="59">
        <f>VLOOKUP($A74,'[3]DISTRIBUTION SUMMARY'!$A$8:$BE$143,C$3,FALSE)</f>
        <v>9914617</v>
      </c>
      <c r="D74" s="59">
        <f>VLOOKUP($A74,'[3]DISTRIBUTION SUMMARY'!$A$8:$BE$143,D$3,FALSE)</f>
        <v>2710681.3186813188</v>
      </c>
      <c r="E74" s="59">
        <f>VLOOKUP($A74,'[3]DISTRIBUTION SUMMARY'!$A$8:$BE$143,E$3,FALSE)</f>
        <v>194094</v>
      </c>
      <c r="F74" s="59">
        <f>VLOOKUP($A74,'[3]DISTRIBUTION SUMMARY'!$A$8:$BE$143,F$3,FALSE)</f>
        <v>216724</v>
      </c>
      <c r="G74" s="59">
        <f>VLOOKUP($A74,'[3]DISTRIBUTION SUMMARY'!$A$8:$BE$143,G$3,FALSE)</f>
        <v>93914</v>
      </c>
      <c r="H74" s="59">
        <f>VLOOKUP($A74,'[3]DISTRIBUTION SUMMARY'!$A$8:$BE$143,H$3,FALSE)</f>
        <v>1397870</v>
      </c>
      <c r="I74" s="59">
        <f>VLOOKUP($A74,'[3]DISTRIBUTION SUMMARY'!$A$8:$BE$143,I$3,FALSE)</f>
        <v>332310</v>
      </c>
      <c r="J74" s="59">
        <f>VLOOKUP($A74,'[3]DISTRIBUTION SUMMARY'!$A$8:$BE$143,J$3,FALSE)</f>
        <v>1370780</v>
      </c>
      <c r="K74" s="59">
        <f>VLOOKUP($A74,'[3]DISTRIBUTION SUMMARY'!$A$8:$BE$143,K$3,FALSE)</f>
        <v>588767</v>
      </c>
      <c r="L74" s="59">
        <f>VLOOKUP($A74,'[3]DISTRIBUTION SUMMARY'!$A$8:$BE$143,L$3,FALSE)</f>
        <v>41539</v>
      </c>
      <c r="M74" s="59">
        <f>VLOOKUP($A74,'[3]DISTRIBUTION SUMMARY'!$A$8:$BE$143,M$3,FALSE)</f>
        <v>50886</v>
      </c>
      <c r="N74" s="59">
        <f>VLOOKUP($A74,'[3]DISTRIBUTION SUMMARY'!$A$8:$BE$143,N$3,FALSE)</f>
        <v>0</v>
      </c>
      <c r="O74" s="17"/>
      <c r="P74" s="59">
        <f>VLOOKUP($A74,'[3]DISTRIBUTION SUMMARY'!$A$8:$BE$143,P$3,FALSE)</f>
        <v>0</v>
      </c>
      <c r="Q74" s="59">
        <f>VLOOKUP($A74,'[3]DISTRIBUTION SUMMARY'!$A$8:$BE$143,Q$3,FALSE)</f>
        <v>75093</v>
      </c>
      <c r="R74" s="59">
        <f>VLOOKUP($A74,'[3]DISTRIBUTION SUMMARY'!$A$8:$BE$143,R$3,FALSE)</f>
        <v>46116</v>
      </c>
      <c r="S74" s="59">
        <f>VLOOKUP($A74,'[3]DISTRIBUTION SUMMARY'!$A$8:$BE$143,S$3,FALSE)</f>
        <v>0</v>
      </c>
      <c r="T74" s="59">
        <f>VLOOKUP($A74,'[3]DISTRIBUTION SUMMARY'!$A$8:$BE$143,T$3,FALSE)</f>
        <v>0</v>
      </c>
      <c r="U74" s="17"/>
      <c r="V74" s="59">
        <f t="shared" si="4"/>
        <v>50886</v>
      </c>
      <c r="W74" s="59">
        <f t="shared" si="5"/>
        <v>0</v>
      </c>
      <c r="X74" s="63">
        <f t="shared" si="6"/>
        <v>194094</v>
      </c>
      <c r="Y74" s="17"/>
      <c r="Z74" s="62">
        <f t="shared" si="7"/>
        <v>17033391.318681318</v>
      </c>
      <c r="AA74" s="17"/>
    </row>
    <row r="75" spans="1:27" x14ac:dyDescent="0.2">
      <c r="A75" s="57">
        <v>71</v>
      </c>
      <c r="B75" s="3" t="s">
        <v>67</v>
      </c>
      <c r="C75" s="59">
        <f>VLOOKUP($A75,'[3]DISTRIBUTION SUMMARY'!$A$8:$BE$143,C$3,FALSE)</f>
        <v>30849503</v>
      </c>
      <c r="D75" s="59">
        <f>VLOOKUP($A75,'[3]DISTRIBUTION SUMMARY'!$A$8:$BE$143,D$3,FALSE)</f>
        <v>10451873.807684425</v>
      </c>
      <c r="E75" s="59">
        <f>VLOOKUP($A75,'[3]DISTRIBUTION SUMMARY'!$A$8:$BE$143,E$3,FALSE)</f>
        <v>665480</v>
      </c>
      <c r="F75" s="59">
        <f>VLOOKUP($A75,'[3]DISTRIBUTION SUMMARY'!$A$8:$BE$143,F$3,FALSE)</f>
        <v>1269409</v>
      </c>
      <c r="G75" s="59">
        <f>VLOOKUP($A75,'[3]DISTRIBUTION SUMMARY'!$A$8:$BE$143,G$3,FALSE)</f>
        <v>321997</v>
      </c>
      <c r="H75" s="59">
        <f>VLOOKUP($A75,'[3]DISTRIBUTION SUMMARY'!$A$8:$BE$143,H$3,FALSE)</f>
        <v>4192147</v>
      </c>
      <c r="I75" s="59">
        <f>VLOOKUP($A75,'[3]DISTRIBUTION SUMMARY'!$A$8:$BE$143,I$3,FALSE)</f>
        <v>1275602</v>
      </c>
      <c r="J75" s="59">
        <f>VLOOKUP($A75,'[3]DISTRIBUTION SUMMARY'!$A$8:$BE$143,J$3,FALSE)</f>
        <v>4619411</v>
      </c>
      <c r="K75" s="59">
        <f>VLOOKUP($A75,'[3]DISTRIBUTION SUMMARY'!$A$8:$BE$143,K$3,FALSE)</f>
        <v>1981517</v>
      </c>
      <c r="L75" s="59">
        <f>VLOOKUP($A75,'[3]DISTRIBUTION SUMMARY'!$A$8:$BE$143,L$3,FALSE)</f>
        <v>142422</v>
      </c>
      <c r="M75" s="59">
        <f>VLOOKUP($A75,'[3]DISTRIBUTION SUMMARY'!$A$8:$BE$143,M$3,FALSE)</f>
        <v>205441</v>
      </c>
      <c r="N75" s="59">
        <f>VLOOKUP($A75,'[3]DISTRIBUTION SUMMARY'!$A$8:$BE$143,N$3,FALSE)</f>
        <v>183615</v>
      </c>
      <c r="O75" s="17"/>
      <c r="P75" s="59">
        <f>VLOOKUP($A75,'[3]DISTRIBUTION SUMMARY'!$A$8:$BE$143,P$3,FALSE)</f>
        <v>0</v>
      </c>
      <c r="Q75" s="59">
        <f>VLOOKUP($A75,'[3]DISTRIBUTION SUMMARY'!$A$8:$BE$143,Q$3,FALSE)</f>
        <v>222892</v>
      </c>
      <c r="R75" s="59">
        <f>VLOOKUP($A75,'[3]DISTRIBUTION SUMMARY'!$A$8:$BE$143,R$3,FALSE)</f>
        <v>184583</v>
      </c>
      <c r="S75" s="59">
        <f>VLOOKUP($A75,'[3]DISTRIBUTION SUMMARY'!$A$8:$BE$143,S$3,FALSE)</f>
        <v>0</v>
      </c>
      <c r="T75" s="59">
        <f>VLOOKUP($A75,'[3]DISTRIBUTION SUMMARY'!$A$8:$BE$143,T$3,FALSE)</f>
        <v>0</v>
      </c>
      <c r="U75" s="17"/>
      <c r="V75" s="59">
        <f t="shared" si="4"/>
        <v>205441</v>
      </c>
      <c r="W75" s="59">
        <f t="shared" si="5"/>
        <v>183615</v>
      </c>
      <c r="X75" s="63">
        <f t="shared" si="6"/>
        <v>665480</v>
      </c>
      <c r="Y75" s="17"/>
      <c r="Z75" s="62">
        <f t="shared" si="7"/>
        <v>56565892.807684422</v>
      </c>
      <c r="AA75" s="17"/>
    </row>
    <row r="76" spans="1:27" x14ac:dyDescent="0.2">
      <c r="A76" s="57">
        <v>72</v>
      </c>
      <c r="B76" s="3" t="s">
        <v>66</v>
      </c>
      <c r="C76" s="59">
        <f>VLOOKUP($A76,'[3]DISTRIBUTION SUMMARY'!$A$8:$BE$143,C$3,FALSE)</f>
        <v>12282985</v>
      </c>
      <c r="D76" s="59">
        <f>VLOOKUP($A76,'[3]DISTRIBUTION SUMMARY'!$A$8:$BE$143,D$3,FALSE)</f>
        <v>4806889.6842038883</v>
      </c>
      <c r="E76" s="59">
        <f>VLOOKUP($A76,'[3]DISTRIBUTION SUMMARY'!$A$8:$BE$143,E$3,FALSE)</f>
        <v>251777</v>
      </c>
      <c r="F76" s="59">
        <f>VLOOKUP($A76,'[3]DISTRIBUTION SUMMARY'!$A$8:$BE$143,F$3,FALSE)</f>
        <v>210849</v>
      </c>
      <c r="G76" s="59">
        <f>VLOOKUP($A76,'[3]DISTRIBUTION SUMMARY'!$A$8:$BE$143,G$3,FALSE)</f>
        <v>121824</v>
      </c>
      <c r="H76" s="59">
        <f>VLOOKUP($A76,'[3]DISTRIBUTION SUMMARY'!$A$8:$BE$143,H$3,FALSE)</f>
        <v>1302577</v>
      </c>
      <c r="I76" s="59">
        <f>VLOOKUP($A76,'[3]DISTRIBUTION SUMMARY'!$A$8:$BE$143,I$3,FALSE)</f>
        <v>156965</v>
      </c>
      <c r="J76" s="59">
        <f>VLOOKUP($A76,'[3]DISTRIBUTION SUMMARY'!$A$8:$BE$143,J$3,FALSE)</f>
        <v>1564967</v>
      </c>
      <c r="K76" s="59">
        <f>VLOOKUP($A76,'[3]DISTRIBUTION SUMMARY'!$A$8:$BE$143,K$3,FALSE)</f>
        <v>672373</v>
      </c>
      <c r="L76" s="59">
        <f>VLOOKUP($A76,'[3]DISTRIBUTION SUMMARY'!$A$8:$BE$143,L$3,FALSE)</f>
        <v>46855</v>
      </c>
      <c r="M76" s="59">
        <f>VLOOKUP($A76,'[3]DISTRIBUTION SUMMARY'!$A$8:$BE$143,M$3,FALSE)</f>
        <v>15373</v>
      </c>
      <c r="N76" s="59">
        <f>VLOOKUP($A76,'[3]DISTRIBUTION SUMMARY'!$A$8:$BE$143,N$3,FALSE)</f>
        <v>97594</v>
      </c>
      <c r="O76" s="17"/>
      <c r="P76" s="59">
        <f>VLOOKUP($A76,'[3]DISTRIBUTION SUMMARY'!$A$8:$BE$143,P$3,FALSE)</f>
        <v>0</v>
      </c>
      <c r="Q76" s="59">
        <f>VLOOKUP($A76,'[3]DISTRIBUTION SUMMARY'!$A$8:$BE$143,Q$3,FALSE)</f>
        <v>83969</v>
      </c>
      <c r="R76" s="59">
        <f>VLOOKUP($A76,'[3]DISTRIBUTION SUMMARY'!$A$8:$BE$143,R$3,FALSE)</f>
        <v>23670</v>
      </c>
      <c r="S76" s="59">
        <f>VLOOKUP($A76,'[3]DISTRIBUTION SUMMARY'!$A$8:$BE$143,S$3,FALSE)</f>
        <v>0</v>
      </c>
      <c r="T76" s="59">
        <f>VLOOKUP($A76,'[3]DISTRIBUTION SUMMARY'!$A$8:$BE$143,T$3,FALSE)</f>
        <v>0</v>
      </c>
      <c r="U76" s="17"/>
      <c r="V76" s="59">
        <f t="shared" si="4"/>
        <v>15373</v>
      </c>
      <c r="W76" s="59">
        <f t="shared" si="5"/>
        <v>97594</v>
      </c>
      <c r="X76" s="63">
        <f t="shared" si="6"/>
        <v>251777</v>
      </c>
      <c r="Y76" s="17"/>
      <c r="Z76" s="62">
        <f t="shared" si="7"/>
        <v>21638667.684203889</v>
      </c>
      <c r="AA76" s="17"/>
    </row>
    <row r="77" spans="1:27" x14ac:dyDescent="0.2">
      <c r="A77" s="57">
        <v>73</v>
      </c>
      <c r="B77" s="3" t="s">
        <v>65</v>
      </c>
      <c r="C77" s="59">
        <f>VLOOKUP($A77,'[3]DISTRIBUTION SUMMARY'!$A$8:$BE$143,C$3,FALSE)</f>
        <v>6221149</v>
      </c>
      <c r="D77" s="59">
        <f>VLOOKUP($A77,'[3]DISTRIBUTION SUMMARY'!$A$8:$BE$143,D$3,FALSE)</f>
        <v>3125839.4689958533</v>
      </c>
      <c r="E77" s="59">
        <f>VLOOKUP($A77,'[3]DISTRIBUTION SUMMARY'!$A$8:$BE$143,E$3,FALSE)</f>
        <v>132544</v>
      </c>
      <c r="F77" s="59">
        <f>VLOOKUP($A77,'[3]DISTRIBUTION SUMMARY'!$A$8:$BE$143,F$3,FALSE)</f>
        <v>155397</v>
      </c>
      <c r="G77" s="59">
        <f>VLOOKUP($A77,'[3]DISTRIBUTION SUMMARY'!$A$8:$BE$143,G$3,FALSE)</f>
        <v>65366</v>
      </c>
      <c r="H77" s="59">
        <f>VLOOKUP($A77,'[3]DISTRIBUTION SUMMARY'!$A$8:$BE$143,H$3,FALSE)</f>
        <v>603090</v>
      </c>
      <c r="I77" s="59">
        <f>VLOOKUP($A77,'[3]DISTRIBUTION SUMMARY'!$A$8:$BE$143,I$3,FALSE)</f>
        <v>434126</v>
      </c>
      <c r="J77" s="59">
        <f>VLOOKUP($A77,'[3]DISTRIBUTION SUMMARY'!$A$8:$BE$143,J$3,FALSE)</f>
        <v>900319</v>
      </c>
      <c r="K77" s="59">
        <f>VLOOKUP($A77,'[3]DISTRIBUTION SUMMARY'!$A$8:$BE$143,K$3,FALSE)</f>
        <v>386027</v>
      </c>
      <c r="L77" s="59">
        <f>VLOOKUP($A77,'[3]DISTRIBUTION SUMMARY'!$A$8:$BE$143,L$3,FALSE)</f>
        <v>27133</v>
      </c>
      <c r="M77" s="59">
        <f>VLOOKUP($A77,'[3]DISTRIBUTION SUMMARY'!$A$8:$BE$143,M$3,FALSE)</f>
        <v>48105</v>
      </c>
      <c r="N77" s="59">
        <f>VLOOKUP($A77,'[3]DISTRIBUTION SUMMARY'!$A$8:$BE$143,N$3,FALSE)</f>
        <v>36185</v>
      </c>
      <c r="O77" s="17"/>
      <c r="P77" s="59">
        <f>VLOOKUP($A77,'[3]DISTRIBUTION SUMMARY'!$A$8:$BE$143,P$3,FALSE)</f>
        <v>0</v>
      </c>
      <c r="Q77" s="59">
        <f>VLOOKUP($A77,'[3]DISTRIBUTION SUMMARY'!$A$8:$BE$143,Q$3,FALSE)</f>
        <v>73330</v>
      </c>
      <c r="R77" s="59">
        <f>VLOOKUP($A77,'[3]DISTRIBUTION SUMMARY'!$A$8:$BE$143,R$3,FALSE)</f>
        <v>43928</v>
      </c>
      <c r="S77" s="59">
        <f>VLOOKUP($A77,'[3]DISTRIBUTION SUMMARY'!$A$8:$BE$143,S$3,FALSE)</f>
        <v>0</v>
      </c>
      <c r="T77" s="59">
        <f>VLOOKUP($A77,'[3]DISTRIBUTION SUMMARY'!$A$8:$BE$143,T$3,FALSE)</f>
        <v>0</v>
      </c>
      <c r="U77" s="17"/>
      <c r="V77" s="59">
        <f t="shared" si="4"/>
        <v>48105</v>
      </c>
      <c r="W77" s="59">
        <f t="shared" si="5"/>
        <v>36185</v>
      </c>
      <c r="X77" s="63">
        <f t="shared" si="6"/>
        <v>132544</v>
      </c>
      <c r="Y77" s="17"/>
      <c r="Z77" s="62">
        <f t="shared" si="7"/>
        <v>12252538.468995854</v>
      </c>
      <c r="AA77" s="17"/>
    </row>
    <row r="78" spans="1:27" x14ac:dyDescent="0.2">
      <c r="A78" s="57">
        <v>74</v>
      </c>
      <c r="B78" s="3" t="s">
        <v>64</v>
      </c>
      <c r="C78" s="59">
        <f>VLOOKUP($A78,'[3]DISTRIBUTION SUMMARY'!$A$8:$BE$143,C$3,FALSE)</f>
        <v>24391202</v>
      </c>
      <c r="D78" s="59">
        <f>VLOOKUP($A78,'[3]DISTRIBUTION SUMMARY'!$A$8:$BE$143,D$3,FALSE)</f>
        <v>6728089.9301559282</v>
      </c>
      <c r="E78" s="59">
        <f>VLOOKUP($A78,'[3]DISTRIBUTION SUMMARY'!$A$8:$BE$143,E$3,FALSE)</f>
        <v>498898</v>
      </c>
      <c r="F78" s="59">
        <f>VLOOKUP($A78,'[3]DISTRIBUTION SUMMARY'!$A$8:$BE$143,F$3,FALSE)</f>
        <v>366735</v>
      </c>
      <c r="G78" s="59">
        <f>VLOOKUP($A78,'[3]DISTRIBUTION SUMMARY'!$A$8:$BE$143,G$3,FALSE)</f>
        <v>241395</v>
      </c>
      <c r="H78" s="59">
        <f>VLOOKUP($A78,'[3]DISTRIBUTION SUMMARY'!$A$8:$BE$143,H$3,FALSE)</f>
        <v>2534647</v>
      </c>
      <c r="I78" s="59">
        <f>VLOOKUP($A78,'[3]DISTRIBUTION SUMMARY'!$A$8:$BE$143,I$3,FALSE)</f>
        <v>575634</v>
      </c>
      <c r="J78" s="59">
        <f>VLOOKUP($A78,'[3]DISTRIBUTION SUMMARY'!$A$8:$BE$143,J$3,FALSE)</f>
        <v>3114924</v>
      </c>
      <c r="K78" s="59">
        <f>VLOOKUP($A78,'[3]DISTRIBUTION SUMMARY'!$A$8:$BE$143,K$3,FALSE)</f>
        <v>1336957</v>
      </c>
      <c r="L78" s="59">
        <f>VLOOKUP($A78,'[3]DISTRIBUTION SUMMARY'!$A$8:$BE$143,L$3,FALSE)</f>
        <v>92844</v>
      </c>
      <c r="M78" s="59">
        <f>VLOOKUP($A78,'[3]DISTRIBUTION SUMMARY'!$A$8:$BE$143,M$3,FALSE)</f>
        <v>110813</v>
      </c>
      <c r="N78" s="59">
        <f>VLOOKUP($A78,'[3]DISTRIBUTION SUMMARY'!$A$8:$BE$143,N$3,FALSE)</f>
        <v>144513</v>
      </c>
      <c r="O78" s="17"/>
      <c r="P78" s="59">
        <f>VLOOKUP($A78,'[3]DISTRIBUTION SUMMARY'!$A$8:$BE$143,P$3,FALSE)</f>
        <v>0</v>
      </c>
      <c r="Q78" s="59">
        <f>VLOOKUP($A78,'[3]DISTRIBUTION SUMMARY'!$A$8:$BE$143,Q$3,FALSE)</f>
        <v>216917</v>
      </c>
      <c r="R78" s="59">
        <f>VLOOKUP($A78,'[3]DISTRIBUTION SUMMARY'!$A$8:$BE$143,R$3,FALSE)</f>
        <v>83796</v>
      </c>
      <c r="S78" s="59">
        <f>VLOOKUP($A78,'[3]DISTRIBUTION SUMMARY'!$A$8:$BE$143,S$3,FALSE)</f>
        <v>0</v>
      </c>
      <c r="T78" s="59">
        <f>VLOOKUP($A78,'[3]DISTRIBUTION SUMMARY'!$A$8:$BE$143,T$3,FALSE)</f>
        <v>0</v>
      </c>
      <c r="U78" s="17"/>
      <c r="V78" s="59">
        <f t="shared" si="4"/>
        <v>110813</v>
      </c>
      <c r="W78" s="59">
        <f t="shared" si="5"/>
        <v>144513</v>
      </c>
      <c r="X78" s="63">
        <f t="shared" si="6"/>
        <v>498898</v>
      </c>
      <c r="Y78" s="17"/>
      <c r="Z78" s="62">
        <f t="shared" si="7"/>
        <v>40437364.930155933</v>
      </c>
      <c r="AA78" s="17"/>
    </row>
    <row r="79" spans="1:27" x14ac:dyDescent="0.2">
      <c r="A79" s="57">
        <v>75</v>
      </c>
      <c r="B79" s="3" t="s">
        <v>63</v>
      </c>
      <c r="C79" s="59">
        <f>VLOOKUP($A79,'[3]DISTRIBUTION SUMMARY'!$A$8:$BE$143,C$3,FALSE)</f>
        <v>308369155</v>
      </c>
      <c r="D79" s="59">
        <f>VLOOKUP($A79,'[3]DISTRIBUTION SUMMARY'!$A$8:$BE$143,D$3,FALSE)</f>
        <v>102683097.35601559</v>
      </c>
      <c r="E79" s="59">
        <f>VLOOKUP($A79,'[3]DISTRIBUTION SUMMARY'!$A$8:$BE$143,E$3,FALSE)</f>
        <v>6082059</v>
      </c>
      <c r="F79" s="59">
        <f>VLOOKUP($A79,'[3]DISTRIBUTION SUMMARY'!$A$8:$BE$143,F$3,FALSE)</f>
        <v>1810979</v>
      </c>
      <c r="G79" s="59">
        <f>VLOOKUP($A79,'[3]DISTRIBUTION SUMMARY'!$A$8:$BE$143,G$3,FALSE)</f>
        <v>3225806</v>
      </c>
      <c r="H79" s="59">
        <f>VLOOKUP($A79,'[3]DISTRIBUTION SUMMARY'!$A$8:$BE$143,H$3,FALSE)</f>
        <v>26485564</v>
      </c>
      <c r="I79" s="59">
        <f>VLOOKUP($A79,'[3]DISTRIBUTION SUMMARY'!$A$8:$BE$143,I$3,FALSE)</f>
        <v>9394452</v>
      </c>
      <c r="J79" s="59">
        <f>VLOOKUP($A79,'[3]DISTRIBUTION SUMMARY'!$A$8:$BE$143,J$3,FALSE)</f>
        <v>39954718</v>
      </c>
      <c r="K79" s="59">
        <f>VLOOKUP($A79,'[3]DISTRIBUTION SUMMARY'!$A$8:$BE$143,K$3,FALSE)</f>
        <v>17147705</v>
      </c>
      <c r="L79" s="59">
        <f>VLOOKUP($A79,'[3]DISTRIBUTION SUMMARY'!$A$8:$BE$143,L$3,FALSE)</f>
        <v>1188455</v>
      </c>
      <c r="M79" s="59">
        <f>VLOOKUP($A79,'[3]DISTRIBUTION SUMMARY'!$A$8:$BE$143,M$3,FALSE)</f>
        <v>14569304</v>
      </c>
      <c r="N79" s="59">
        <f>VLOOKUP($A79,'[3]DISTRIBUTION SUMMARY'!$A$8:$BE$143,N$3,FALSE)</f>
        <v>1893897</v>
      </c>
      <c r="O79" s="17"/>
      <c r="P79" s="59">
        <f>VLOOKUP($A79,'[3]DISTRIBUTION SUMMARY'!$A$8:$BE$143,P$3,FALSE)</f>
        <v>0</v>
      </c>
      <c r="Q79" s="59">
        <f>VLOOKUP($A79,'[3]DISTRIBUTION SUMMARY'!$A$8:$BE$143,Q$3,FALSE)</f>
        <v>2263630</v>
      </c>
      <c r="R79" s="59">
        <f>VLOOKUP($A79,'[3]DISTRIBUTION SUMMARY'!$A$8:$BE$143,R$3,FALSE)</f>
        <v>1227868</v>
      </c>
      <c r="S79" s="59">
        <f>VLOOKUP($A79,'[3]DISTRIBUTION SUMMARY'!$A$8:$BE$143,S$3,FALSE)</f>
        <v>0</v>
      </c>
      <c r="T79" s="59">
        <f>VLOOKUP($A79,'[3]DISTRIBUTION SUMMARY'!$A$8:$BE$143,T$3,FALSE)</f>
        <v>0</v>
      </c>
      <c r="U79" s="17"/>
      <c r="V79" s="59">
        <f t="shared" si="4"/>
        <v>14569304</v>
      </c>
      <c r="W79" s="59">
        <f t="shared" si="5"/>
        <v>1893897</v>
      </c>
      <c r="X79" s="63">
        <f t="shared" si="6"/>
        <v>6082059</v>
      </c>
      <c r="Y79" s="17"/>
      <c r="Z79" s="62">
        <f t="shared" si="7"/>
        <v>536296689.35601556</v>
      </c>
      <c r="AA79" s="17"/>
    </row>
    <row r="80" spans="1:27" x14ac:dyDescent="0.2">
      <c r="A80" s="57">
        <v>77</v>
      </c>
      <c r="B80" s="3" t="s">
        <v>62</v>
      </c>
      <c r="C80" s="59">
        <f>VLOOKUP($A80,'[3]DISTRIBUTION SUMMARY'!$A$8:$BE$143,C$3,FALSE)</f>
        <v>13187517</v>
      </c>
      <c r="D80" s="59">
        <f>VLOOKUP($A80,'[3]DISTRIBUTION SUMMARY'!$A$8:$BE$143,D$3,FALSE)</f>
        <v>5102458.952811894</v>
      </c>
      <c r="E80" s="59">
        <f>VLOOKUP($A80,'[3]DISTRIBUTION SUMMARY'!$A$8:$BE$143,E$3,FALSE)</f>
        <v>280683</v>
      </c>
      <c r="F80" s="59">
        <f>VLOOKUP($A80,'[3]DISTRIBUTION SUMMARY'!$A$8:$BE$143,F$3,FALSE)</f>
        <v>355195</v>
      </c>
      <c r="G80" s="59">
        <f>VLOOKUP($A80,'[3]DISTRIBUTION SUMMARY'!$A$8:$BE$143,G$3,FALSE)</f>
        <v>135810</v>
      </c>
      <c r="H80" s="59">
        <f>VLOOKUP($A80,'[3]DISTRIBUTION SUMMARY'!$A$8:$BE$143,H$3,FALSE)</f>
        <v>1796870</v>
      </c>
      <c r="I80" s="59">
        <f>VLOOKUP($A80,'[3]DISTRIBUTION SUMMARY'!$A$8:$BE$143,I$3,FALSE)</f>
        <v>543240</v>
      </c>
      <c r="J80" s="59">
        <f>VLOOKUP($A80,'[3]DISTRIBUTION SUMMARY'!$A$8:$BE$143,J$3,FALSE)</f>
        <v>1924845</v>
      </c>
      <c r="K80" s="59">
        <f>VLOOKUP($A80,'[3]DISTRIBUTION SUMMARY'!$A$8:$BE$143,K$3,FALSE)</f>
        <v>825307</v>
      </c>
      <c r="L80" s="59">
        <f>VLOOKUP($A80,'[3]DISTRIBUTION SUMMARY'!$A$8:$BE$143,L$3,FALSE)</f>
        <v>57458</v>
      </c>
      <c r="M80" s="59">
        <f>VLOOKUP($A80,'[3]DISTRIBUTION SUMMARY'!$A$8:$BE$143,M$3,FALSE)</f>
        <v>71846</v>
      </c>
      <c r="N80" s="59">
        <f>VLOOKUP($A80,'[3]DISTRIBUTION SUMMARY'!$A$8:$BE$143,N$3,FALSE)</f>
        <v>196144</v>
      </c>
      <c r="O80" s="17"/>
      <c r="P80" s="59">
        <f>VLOOKUP($A80,'[3]DISTRIBUTION SUMMARY'!$A$8:$BE$143,P$3,FALSE)</f>
        <v>0</v>
      </c>
      <c r="Q80" s="59">
        <f>VLOOKUP($A80,'[3]DISTRIBUTION SUMMARY'!$A$8:$BE$143,Q$3,FALSE)</f>
        <v>168347</v>
      </c>
      <c r="R80" s="59">
        <f>VLOOKUP($A80,'[3]DISTRIBUTION SUMMARY'!$A$8:$BE$143,R$3,FALSE)</f>
        <v>65535</v>
      </c>
      <c r="S80" s="59">
        <f>VLOOKUP($A80,'[3]DISTRIBUTION SUMMARY'!$A$8:$BE$143,S$3,FALSE)</f>
        <v>0</v>
      </c>
      <c r="T80" s="59">
        <f>VLOOKUP($A80,'[3]DISTRIBUTION SUMMARY'!$A$8:$BE$143,T$3,FALSE)</f>
        <v>0</v>
      </c>
      <c r="U80" s="17"/>
      <c r="V80" s="59">
        <f t="shared" si="4"/>
        <v>71846</v>
      </c>
      <c r="W80" s="59">
        <f t="shared" si="5"/>
        <v>196144</v>
      </c>
      <c r="X80" s="63">
        <f t="shared" si="6"/>
        <v>280683</v>
      </c>
      <c r="Y80" s="17"/>
      <c r="Z80" s="62">
        <f t="shared" si="7"/>
        <v>24711255.952811893</v>
      </c>
      <c r="AA80" s="17"/>
    </row>
    <row r="81" spans="1:27" x14ac:dyDescent="0.2">
      <c r="A81" s="57">
        <v>78</v>
      </c>
      <c r="B81" s="3" t="s">
        <v>61</v>
      </c>
      <c r="C81" s="59">
        <f>VLOOKUP($A81,'[3]DISTRIBUTION SUMMARY'!$A$8:$BE$143,C$3,FALSE)</f>
        <v>799341</v>
      </c>
      <c r="D81" s="59">
        <f>VLOOKUP($A81,'[3]DISTRIBUTION SUMMARY'!$A$8:$BE$143,D$3,FALSE)</f>
        <v>1097689.8166396015</v>
      </c>
      <c r="E81" s="59">
        <f>VLOOKUP($A81,'[3]DISTRIBUTION SUMMARY'!$A$8:$BE$143,E$3,FALSE)</f>
        <v>15727</v>
      </c>
      <c r="F81" s="59">
        <f>VLOOKUP($A81,'[3]DISTRIBUTION SUMMARY'!$A$8:$BE$143,F$3,FALSE)</f>
        <v>33072</v>
      </c>
      <c r="G81" s="59">
        <f>VLOOKUP($A81,'[3]DISTRIBUTION SUMMARY'!$A$8:$BE$143,G$3,FALSE)</f>
        <v>7756</v>
      </c>
      <c r="H81" s="59">
        <f>VLOOKUP($A81,'[3]DISTRIBUTION SUMMARY'!$A$8:$BE$143,H$3,FALSE)</f>
        <v>87510</v>
      </c>
      <c r="I81" s="59">
        <f>VLOOKUP($A81,'[3]DISTRIBUTION SUMMARY'!$A$8:$BE$143,I$3,FALSE)</f>
        <v>17414</v>
      </c>
      <c r="J81" s="59">
        <f>VLOOKUP($A81,'[3]DISTRIBUTION SUMMARY'!$A$8:$BE$143,J$3,FALSE)</f>
        <v>107119</v>
      </c>
      <c r="K81" s="59">
        <f>VLOOKUP($A81,'[3]DISTRIBUTION SUMMARY'!$A$8:$BE$143,K$3,FALSE)</f>
        <v>45950</v>
      </c>
      <c r="L81" s="59">
        <f>VLOOKUP($A81,'[3]DISTRIBUTION SUMMARY'!$A$8:$BE$143,L$3,FALSE)</f>
        <v>3219</v>
      </c>
      <c r="M81" s="59">
        <f>VLOOKUP($A81,'[3]DISTRIBUTION SUMMARY'!$A$8:$BE$143,M$3,FALSE)</f>
        <v>11250</v>
      </c>
      <c r="N81" s="59">
        <f>VLOOKUP($A81,'[3]DISTRIBUTION SUMMARY'!$A$8:$BE$143,N$3,FALSE)</f>
        <v>6025</v>
      </c>
      <c r="O81" s="17"/>
      <c r="P81" s="59">
        <f>VLOOKUP($A81,'[3]DISTRIBUTION SUMMARY'!$A$8:$BE$143,P$3,FALSE)</f>
        <v>0</v>
      </c>
      <c r="Q81" s="59">
        <f>VLOOKUP($A81,'[3]DISTRIBUTION SUMMARY'!$A$8:$BE$143,Q$3,FALSE)</f>
        <v>6431</v>
      </c>
      <c r="R81" s="59">
        <f>VLOOKUP($A81,'[3]DISTRIBUTION SUMMARY'!$A$8:$BE$143,R$3,FALSE)</f>
        <v>2887</v>
      </c>
      <c r="S81" s="59">
        <f>VLOOKUP($A81,'[3]DISTRIBUTION SUMMARY'!$A$8:$BE$143,S$3,FALSE)</f>
        <v>0</v>
      </c>
      <c r="T81" s="59">
        <f>VLOOKUP($A81,'[3]DISTRIBUTION SUMMARY'!$A$8:$BE$143,T$3,FALSE)</f>
        <v>0</v>
      </c>
      <c r="U81" s="17"/>
      <c r="V81" s="59">
        <f t="shared" si="4"/>
        <v>11250</v>
      </c>
      <c r="W81" s="59">
        <f t="shared" si="5"/>
        <v>6025</v>
      </c>
      <c r="X81" s="63">
        <f t="shared" si="6"/>
        <v>15727</v>
      </c>
      <c r="Y81" s="17"/>
      <c r="Z81" s="62">
        <f t="shared" si="7"/>
        <v>2241390.8166396013</v>
      </c>
      <c r="AA81" s="17"/>
    </row>
    <row r="82" spans="1:27" x14ac:dyDescent="0.2">
      <c r="A82" s="57">
        <v>79</v>
      </c>
      <c r="B82" s="3" t="s">
        <v>60</v>
      </c>
      <c r="C82" s="59">
        <f>VLOOKUP($A82,'[3]DISTRIBUTION SUMMARY'!$A$8:$BE$143,C$3,FALSE)</f>
        <v>4454262</v>
      </c>
      <c r="D82" s="59">
        <f>VLOOKUP($A82,'[3]DISTRIBUTION SUMMARY'!$A$8:$BE$143,D$3,FALSE)</f>
        <v>1331033.9760669747</v>
      </c>
      <c r="E82" s="59">
        <f>VLOOKUP($A82,'[3]DISTRIBUTION SUMMARY'!$A$8:$BE$143,E$3,FALSE)</f>
        <v>89075</v>
      </c>
      <c r="F82" s="59">
        <f>VLOOKUP($A82,'[3]DISTRIBUTION SUMMARY'!$A$8:$BE$143,F$3,FALSE)</f>
        <v>169082</v>
      </c>
      <c r="G82" s="59">
        <f>VLOOKUP($A82,'[3]DISTRIBUTION SUMMARY'!$A$8:$BE$143,G$3,FALSE)</f>
        <v>43928</v>
      </c>
      <c r="H82" s="59">
        <f>VLOOKUP($A82,'[3]DISTRIBUTION SUMMARY'!$A$8:$BE$143,H$3,FALSE)</f>
        <v>454201</v>
      </c>
      <c r="I82" s="59">
        <f>VLOOKUP($A82,'[3]DISTRIBUTION SUMMARY'!$A$8:$BE$143,I$3,FALSE)</f>
        <v>176542</v>
      </c>
      <c r="J82" s="59">
        <f>VLOOKUP($A82,'[3]DISTRIBUTION SUMMARY'!$A$8:$BE$143,J$3,FALSE)</f>
        <v>594274</v>
      </c>
      <c r="K82" s="59">
        <f>VLOOKUP($A82,'[3]DISTRIBUTION SUMMARY'!$A$8:$BE$143,K$3,FALSE)</f>
        <v>255281</v>
      </c>
      <c r="L82" s="59">
        <f>VLOOKUP($A82,'[3]DISTRIBUTION SUMMARY'!$A$8:$BE$143,L$3,FALSE)</f>
        <v>18234</v>
      </c>
      <c r="M82" s="59">
        <f>VLOOKUP($A82,'[3]DISTRIBUTION SUMMARY'!$A$8:$BE$143,M$3,FALSE)</f>
        <v>34559</v>
      </c>
      <c r="N82" s="59">
        <f>VLOOKUP($A82,'[3]DISTRIBUTION SUMMARY'!$A$8:$BE$143,N$3,FALSE)</f>
        <v>42370</v>
      </c>
      <c r="O82" s="17"/>
      <c r="P82" s="59">
        <f>VLOOKUP($A82,'[3]DISTRIBUTION SUMMARY'!$A$8:$BE$143,P$3,FALSE)</f>
        <v>0</v>
      </c>
      <c r="Q82" s="59">
        <f>VLOOKUP($A82,'[3]DISTRIBUTION SUMMARY'!$A$8:$BE$143,Q$3,FALSE)</f>
        <v>31796</v>
      </c>
      <c r="R82" s="59">
        <f>VLOOKUP($A82,'[3]DISTRIBUTION SUMMARY'!$A$8:$BE$143,R$3,FALSE)</f>
        <v>27120</v>
      </c>
      <c r="S82" s="59">
        <f>VLOOKUP($A82,'[3]DISTRIBUTION SUMMARY'!$A$8:$BE$143,S$3,FALSE)</f>
        <v>0</v>
      </c>
      <c r="T82" s="59">
        <f>VLOOKUP($A82,'[3]DISTRIBUTION SUMMARY'!$A$8:$BE$143,T$3,FALSE)</f>
        <v>0</v>
      </c>
      <c r="U82" s="17"/>
      <c r="V82" s="59">
        <f t="shared" si="4"/>
        <v>34559</v>
      </c>
      <c r="W82" s="59">
        <f t="shared" si="5"/>
        <v>42370</v>
      </c>
      <c r="X82" s="63">
        <f t="shared" si="6"/>
        <v>89075</v>
      </c>
      <c r="Y82" s="17"/>
      <c r="Z82" s="62">
        <f t="shared" si="7"/>
        <v>7721757.9760669749</v>
      </c>
      <c r="AA82" s="17"/>
    </row>
    <row r="83" spans="1:27" x14ac:dyDescent="0.2">
      <c r="A83" s="57">
        <v>80</v>
      </c>
      <c r="B83" s="3" t="s">
        <v>59</v>
      </c>
      <c r="C83" s="59">
        <f>VLOOKUP($A83,'[3]DISTRIBUTION SUMMARY'!$A$8:$BE$143,C$3,FALSE)</f>
        <v>42010021</v>
      </c>
      <c r="D83" s="59">
        <f>VLOOKUP($A83,'[3]DISTRIBUTION SUMMARY'!$A$8:$BE$143,D$3,FALSE)</f>
        <v>16582019.329307709</v>
      </c>
      <c r="E83" s="59">
        <f>VLOOKUP($A83,'[3]DISTRIBUTION SUMMARY'!$A$8:$BE$143,E$3,FALSE)</f>
        <v>916637</v>
      </c>
      <c r="F83" s="59">
        <f>VLOOKUP($A83,'[3]DISTRIBUTION SUMMARY'!$A$8:$BE$143,F$3,FALSE)</f>
        <v>690868</v>
      </c>
      <c r="G83" s="59">
        <f>VLOOKUP($A83,'[3]DISTRIBUTION SUMMARY'!$A$8:$BE$143,G$3,FALSE)</f>
        <v>443520</v>
      </c>
      <c r="H83" s="59">
        <f>VLOOKUP($A83,'[3]DISTRIBUTION SUMMARY'!$A$8:$BE$143,H$3,FALSE)</f>
        <v>6524864</v>
      </c>
      <c r="I83" s="59">
        <f>VLOOKUP($A83,'[3]DISTRIBUTION SUMMARY'!$A$8:$BE$143,I$3,FALSE)</f>
        <v>776160</v>
      </c>
      <c r="J83" s="59">
        <f>VLOOKUP($A83,'[3]DISTRIBUTION SUMMARY'!$A$8:$BE$143,J$3,FALSE)</f>
        <v>6123990</v>
      </c>
      <c r="K83" s="59">
        <f>VLOOKUP($A83,'[3]DISTRIBUTION SUMMARY'!$A$8:$BE$143,K$3,FALSE)</f>
        <v>2627004</v>
      </c>
      <c r="L83" s="59">
        <f>VLOOKUP($A83,'[3]DISTRIBUTION SUMMARY'!$A$8:$BE$143,L$3,FALSE)</f>
        <v>187643</v>
      </c>
      <c r="M83" s="59">
        <f>VLOOKUP($A83,'[3]DISTRIBUTION SUMMARY'!$A$8:$BE$143,M$3,FALSE)</f>
        <v>301174</v>
      </c>
      <c r="N83" s="59">
        <f>VLOOKUP($A83,'[3]DISTRIBUTION SUMMARY'!$A$8:$BE$143,N$3,FALSE)</f>
        <v>83618</v>
      </c>
      <c r="O83" s="17"/>
      <c r="P83" s="59">
        <f>VLOOKUP($A83,'[3]DISTRIBUTION SUMMARY'!$A$8:$BE$143,P$3,FALSE)</f>
        <v>0</v>
      </c>
      <c r="Q83" s="59">
        <f>VLOOKUP($A83,'[3]DISTRIBUTION SUMMARY'!$A$8:$BE$143,Q$3,FALSE)</f>
        <v>288495</v>
      </c>
      <c r="R83" s="59">
        <f>VLOOKUP($A83,'[3]DISTRIBUTION SUMMARY'!$A$8:$BE$143,R$3,FALSE)</f>
        <v>122941</v>
      </c>
      <c r="S83" s="59">
        <f>VLOOKUP($A83,'[3]DISTRIBUTION SUMMARY'!$A$8:$BE$143,S$3,FALSE)</f>
        <v>0</v>
      </c>
      <c r="T83" s="59">
        <f>VLOOKUP($A83,'[3]DISTRIBUTION SUMMARY'!$A$8:$BE$143,T$3,FALSE)</f>
        <v>0</v>
      </c>
      <c r="U83" s="17"/>
      <c r="V83" s="59">
        <f t="shared" si="4"/>
        <v>301174</v>
      </c>
      <c r="W83" s="59">
        <f t="shared" si="5"/>
        <v>83618</v>
      </c>
      <c r="X83" s="63">
        <f t="shared" si="6"/>
        <v>916637</v>
      </c>
      <c r="Y83" s="17"/>
      <c r="Z83" s="62">
        <f t="shared" si="7"/>
        <v>77678954.329307705</v>
      </c>
      <c r="AA83" s="17"/>
    </row>
    <row r="84" spans="1:27" x14ac:dyDescent="0.2">
      <c r="A84" s="57">
        <v>81</v>
      </c>
      <c r="B84" s="3" t="s">
        <v>58</v>
      </c>
      <c r="C84" s="59">
        <f>VLOOKUP($A84,'[3]DISTRIBUTION SUMMARY'!$A$8:$BE$143,C$3,FALSE)</f>
        <v>6933315</v>
      </c>
      <c r="D84" s="59">
        <f>VLOOKUP($A84,'[3]DISTRIBUTION SUMMARY'!$A$8:$BE$143,D$3,FALSE)</f>
        <v>3416547.4009491228</v>
      </c>
      <c r="E84" s="59">
        <f>VLOOKUP($A84,'[3]DISTRIBUTION SUMMARY'!$A$8:$BE$143,E$3,FALSE)</f>
        <v>147141</v>
      </c>
      <c r="F84" s="59">
        <f>VLOOKUP($A84,'[3]DISTRIBUTION SUMMARY'!$A$8:$BE$143,F$3,FALSE)</f>
        <v>199893</v>
      </c>
      <c r="G84" s="59">
        <f>VLOOKUP($A84,'[3]DISTRIBUTION SUMMARY'!$A$8:$BE$143,G$3,FALSE)</f>
        <v>72564</v>
      </c>
      <c r="H84" s="59">
        <f>VLOOKUP($A84,'[3]DISTRIBUTION SUMMARY'!$A$8:$BE$143,H$3,FALSE)</f>
        <v>906366</v>
      </c>
      <c r="I84" s="59">
        <f>VLOOKUP($A84,'[3]DISTRIBUTION SUMMARY'!$A$8:$BE$143,I$3,FALSE)</f>
        <v>214954</v>
      </c>
      <c r="J84" s="59">
        <f>VLOOKUP($A84,'[3]DISTRIBUTION SUMMARY'!$A$8:$BE$143,J$3,FALSE)</f>
        <v>999467</v>
      </c>
      <c r="K84" s="59">
        <f>VLOOKUP($A84,'[3]DISTRIBUTION SUMMARY'!$A$8:$BE$143,K$3,FALSE)</f>
        <v>428538</v>
      </c>
      <c r="L84" s="59">
        <f>VLOOKUP($A84,'[3]DISTRIBUTION SUMMARY'!$A$8:$BE$143,L$3,FALSE)</f>
        <v>30121</v>
      </c>
      <c r="M84" s="59">
        <f>VLOOKUP($A84,'[3]DISTRIBUTION SUMMARY'!$A$8:$BE$143,M$3,FALSE)</f>
        <v>18135</v>
      </c>
      <c r="N84" s="59">
        <f>VLOOKUP($A84,'[3]DISTRIBUTION SUMMARY'!$A$8:$BE$143,N$3,FALSE)</f>
        <v>12276</v>
      </c>
      <c r="O84" s="17"/>
      <c r="P84" s="59">
        <f>VLOOKUP($A84,'[3]DISTRIBUTION SUMMARY'!$A$8:$BE$143,P$3,FALSE)</f>
        <v>0</v>
      </c>
      <c r="Q84" s="59">
        <f>VLOOKUP($A84,'[3]DISTRIBUTION SUMMARY'!$A$8:$BE$143,Q$3,FALSE)</f>
        <v>52734</v>
      </c>
      <c r="R84" s="59">
        <f>VLOOKUP($A84,'[3]DISTRIBUTION SUMMARY'!$A$8:$BE$143,R$3,FALSE)</f>
        <v>33494</v>
      </c>
      <c r="S84" s="59">
        <f>VLOOKUP($A84,'[3]DISTRIBUTION SUMMARY'!$A$8:$BE$143,S$3,FALSE)</f>
        <v>0</v>
      </c>
      <c r="T84" s="59">
        <f>VLOOKUP($A84,'[3]DISTRIBUTION SUMMARY'!$A$8:$BE$143,T$3,FALSE)</f>
        <v>0</v>
      </c>
      <c r="U84" s="17"/>
      <c r="V84" s="59">
        <f t="shared" si="4"/>
        <v>18135</v>
      </c>
      <c r="W84" s="59">
        <f t="shared" si="5"/>
        <v>12276</v>
      </c>
      <c r="X84" s="63">
        <f t="shared" si="6"/>
        <v>147141</v>
      </c>
      <c r="Y84" s="17"/>
      <c r="Z84" s="62">
        <f t="shared" si="7"/>
        <v>13465545.400949122</v>
      </c>
      <c r="AA84" s="17"/>
    </row>
    <row r="85" spans="1:27" x14ac:dyDescent="0.2">
      <c r="A85" s="57">
        <v>82</v>
      </c>
      <c r="B85" s="3" t="s">
        <v>57</v>
      </c>
      <c r="C85" s="59">
        <f>VLOOKUP($A85,'[3]DISTRIBUTION SUMMARY'!$A$8:$BE$143,C$3,FALSE)</f>
        <v>35080886</v>
      </c>
      <c r="D85" s="59">
        <f>VLOOKUP($A85,'[3]DISTRIBUTION SUMMARY'!$A$8:$BE$143,D$3,FALSE)</f>
        <v>15149869.550822206</v>
      </c>
      <c r="E85" s="59">
        <f>VLOOKUP($A85,'[3]DISTRIBUTION SUMMARY'!$A$8:$BE$143,E$3,FALSE)</f>
        <v>761230</v>
      </c>
      <c r="F85" s="59">
        <f>VLOOKUP($A85,'[3]DISTRIBUTION SUMMARY'!$A$8:$BE$143,F$3,FALSE)</f>
        <v>1076644</v>
      </c>
      <c r="G85" s="59">
        <f>VLOOKUP($A85,'[3]DISTRIBUTION SUMMARY'!$A$8:$BE$143,G$3,FALSE)</f>
        <v>368326</v>
      </c>
      <c r="H85" s="59">
        <f>VLOOKUP($A85,'[3]DISTRIBUTION SUMMARY'!$A$8:$BE$143,H$3,FALSE)</f>
        <v>2691610</v>
      </c>
      <c r="I85" s="59">
        <f>VLOOKUP($A85,'[3]DISTRIBUTION SUMMARY'!$A$8:$BE$143,I$3,FALSE)</f>
        <v>956230</v>
      </c>
      <c r="J85" s="59">
        <f>VLOOKUP($A85,'[3]DISTRIBUTION SUMMARY'!$A$8:$BE$143,J$3,FALSE)</f>
        <v>4738651</v>
      </c>
      <c r="K85" s="59">
        <f>VLOOKUP($A85,'[3]DISTRIBUTION SUMMARY'!$A$8:$BE$143,K$3,FALSE)</f>
        <v>2032874</v>
      </c>
      <c r="L85" s="59">
        <f>VLOOKUP($A85,'[3]DISTRIBUTION SUMMARY'!$A$8:$BE$143,L$3,FALSE)</f>
        <v>141664</v>
      </c>
      <c r="M85" s="59">
        <f>VLOOKUP($A85,'[3]DISTRIBUTION SUMMARY'!$A$8:$BE$143,M$3,FALSE)</f>
        <v>829872</v>
      </c>
      <c r="N85" s="59">
        <f>VLOOKUP($A85,'[3]DISTRIBUTION SUMMARY'!$A$8:$BE$143,N$3,FALSE)</f>
        <v>302469</v>
      </c>
      <c r="O85" s="17"/>
      <c r="P85" s="59">
        <f>VLOOKUP($A85,'[3]DISTRIBUTION SUMMARY'!$A$8:$BE$143,P$3,FALSE)</f>
        <v>0</v>
      </c>
      <c r="Q85" s="59">
        <f>VLOOKUP($A85,'[3]DISTRIBUTION SUMMARY'!$A$8:$BE$143,Q$3,FALSE)</f>
        <v>308624</v>
      </c>
      <c r="R85" s="59">
        <f>VLOOKUP($A85,'[3]DISTRIBUTION SUMMARY'!$A$8:$BE$143,R$3,FALSE)</f>
        <v>135884</v>
      </c>
      <c r="S85" s="59">
        <f>VLOOKUP($A85,'[3]DISTRIBUTION SUMMARY'!$A$8:$BE$143,S$3,FALSE)</f>
        <v>0</v>
      </c>
      <c r="T85" s="59">
        <f>VLOOKUP($A85,'[3]DISTRIBUTION SUMMARY'!$A$8:$BE$143,T$3,FALSE)</f>
        <v>0</v>
      </c>
      <c r="U85" s="17"/>
      <c r="V85" s="59">
        <f t="shared" si="4"/>
        <v>829872</v>
      </c>
      <c r="W85" s="59">
        <f t="shared" si="5"/>
        <v>302469</v>
      </c>
      <c r="X85" s="63">
        <f t="shared" si="6"/>
        <v>761230</v>
      </c>
      <c r="Y85" s="17"/>
      <c r="Z85" s="62">
        <f t="shared" si="7"/>
        <v>64574833.550822206</v>
      </c>
      <c r="AA85" s="17"/>
    </row>
    <row r="86" spans="1:27" x14ac:dyDescent="0.2">
      <c r="A86" s="57">
        <v>83</v>
      </c>
      <c r="B86" s="3" t="s">
        <v>56</v>
      </c>
      <c r="C86" s="59">
        <f>VLOOKUP($A86,'[3]DISTRIBUTION SUMMARY'!$A$8:$BE$143,C$3,FALSE)</f>
        <v>13762198</v>
      </c>
      <c r="D86" s="59">
        <f>VLOOKUP($A86,'[3]DISTRIBUTION SUMMARY'!$A$8:$BE$143,D$3,FALSE)</f>
        <v>4436455.8311129324</v>
      </c>
      <c r="E86" s="59">
        <f>VLOOKUP($A86,'[3]DISTRIBUTION SUMMARY'!$A$8:$BE$143,E$3,FALSE)</f>
        <v>285685</v>
      </c>
      <c r="F86" s="59">
        <f>VLOOKUP($A86,'[3]DISTRIBUTION SUMMARY'!$A$8:$BE$143,F$3,FALSE)</f>
        <v>544947</v>
      </c>
      <c r="G86" s="59">
        <f>VLOOKUP($A86,'[3]DISTRIBUTION SUMMARY'!$A$8:$BE$143,G$3,FALSE)</f>
        <v>140889</v>
      </c>
      <c r="H86" s="59">
        <f>VLOOKUP($A86,'[3]DISTRIBUTION SUMMARY'!$A$8:$BE$143,H$3,FALSE)</f>
        <v>1794337</v>
      </c>
      <c r="I86" s="59">
        <f>VLOOKUP($A86,'[3]DISTRIBUTION SUMMARY'!$A$8:$BE$143,I$3,FALSE)</f>
        <v>534314</v>
      </c>
      <c r="J86" s="59">
        <f>VLOOKUP($A86,'[3]DISTRIBUTION SUMMARY'!$A$8:$BE$143,J$3,FALSE)</f>
        <v>2030923</v>
      </c>
      <c r="K86" s="59">
        <f>VLOOKUP($A86,'[3]DISTRIBUTION SUMMARY'!$A$8:$BE$143,K$3,FALSE)</f>
        <v>871915</v>
      </c>
      <c r="L86" s="59">
        <f>VLOOKUP($A86,'[3]DISTRIBUTION SUMMARY'!$A$8:$BE$143,L$3,FALSE)</f>
        <v>61140</v>
      </c>
      <c r="M86" s="59">
        <f>VLOOKUP($A86,'[3]DISTRIBUTION SUMMARY'!$A$8:$BE$143,M$3,FALSE)</f>
        <v>19155</v>
      </c>
      <c r="N86" s="59">
        <f>VLOOKUP($A86,'[3]DISTRIBUTION SUMMARY'!$A$8:$BE$143,N$3,FALSE)</f>
        <v>268939</v>
      </c>
      <c r="O86" s="17"/>
      <c r="P86" s="59">
        <f>VLOOKUP($A86,'[3]DISTRIBUTION SUMMARY'!$A$8:$BE$143,P$3,FALSE)</f>
        <v>0</v>
      </c>
      <c r="Q86" s="59">
        <f>VLOOKUP($A86,'[3]DISTRIBUTION SUMMARY'!$A$8:$BE$143,Q$3,FALSE)</f>
        <v>108456</v>
      </c>
      <c r="R86" s="59">
        <f>VLOOKUP($A86,'[3]DISTRIBUTION SUMMARY'!$A$8:$BE$143,R$3,FALSE)</f>
        <v>79490</v>
      </c>
      <c r="S86" s="59">
        <f>VLOOKUP($A86,'[3]DISTRIBUTION SUMMARY'!$A$8:$BE$143,S$3,FALSE)</f>
        <v>0</v>
      </c>
      <c r="T86" s="59">
        <f>VLOOKUP($A86,'[3]DISTRIBUTION SUMMARY'!$A$8:$BE$143,T$3,FALSE)</f>
        <v>0</v>
      </c>
      <c r="U86" s="17"/>
      <c r="V86" s="59">
        <f t="shared" si="4"/>
        <v>19155</v>
      </c>
      <c r="W86" s="59">
        <f t="shared" si="5"/>
        <v>268939</v>
      </c>
      <c r="X86" s="63">
        <f t="shared" si="6"/>
        <v>285685</v>
      </c>
      <c r="Y86" s="17"/>
      <c r="Z86" s="62">
        <f t="shared" si="7"/>
        <v>24938843.831112932</v>
      </c>
      <c r="AA86" s="17"/>
    </row>
    <row r="87" spans="1:27" x14ac:dyDescent="0.2">
      <c r="A87" s="57">
        <v>84</v>
      </c>
      <c r="B87" s="3" t="s">
        <v>55</v>
      </c>
      <c r="C87" s="59">
        <f>VLOOKUP($A87,'[3]DISTRIBUTION SUMMARY'!$A$8:$BE$143,C$3,FALSE)</f>
        <v>15045191</v>
      </c>
      <c r="D87" s="59">
        <f>VLOOKUP($A87,'[3]DISTRIBUTION SUMMARY'!$A$8:$BE$143,D$3,FALSE)</f>
        <v>3512801.8667129143</v>
      </c>
      <c r="E87" s="59">
        <f>VLOOKUP($A87,'[3]DISTRIBUTION SUMMARY'!$A$8:$BE$143,E$3,FALSE)</f>
        <v>294041</v>
      </c>
      <c r="F87" s="59">
        <f>VLOOKUP($A87,'[3]DISTRIBUTION SUMMARY'!$A$8:$BE$143,F$3,FALSE)</f>
        <v>801657</v>
      </c>
      <c r="G87" s="59">
        <f>VLOOKUP($A87,'[3]DISTRIBUTION SUMMARY'!$A$8:$BE$143,G$3,FALSE)</f>
        <v>142274</v>
      </c>
      <c r="H87" s="59">
        <f>VLOOKUP($A87,'[3]DISTRIBUTION SUMMARY'!$A$8:$BE$143,H$3,FALSE)</f>
        <v>2396764</v>
      </c>
      <c r="I87" s="59">
        <f>VLOOKUP($A87,'[3]DISTRIBUTION SUMMARY'!$A$8:$BE$143,I$3,FALSE)</f>
        <v>552678</v>
      </c>
      <c r="J87" s="59">
        <f>VLOOKUP($A87,'[3]DISTRIBUTION SUMMARY'!$A$8:$BE$143,J$3,FALSE)</f>
        <v>2257226</v>
      </c>
      <c r="K87" s="59">
        <f>VLOOKUP($A87,'[3]DISTRIBUTION SUMMARY'!$A$8:$BE$143,K$3,FALSE)</f>
        <v>968555</v>
      </c>
      <c r="L87" s="59">
        <f>VLOOKUP($A87,'[3]DISTRIBUTION SUMMARY'!$A$8:$BE$143,L$3,FALSE)</f>
        <v>68401</v>
      </c>
      <c r="M87" s="59">
        <f>VLOOKUP($A87,'[3]DISTRIBUTION SUMMARY'!$A$8:$BE$143,M$3,FALSE)</f>
        <v>12789</v>
      </c>
      <c r="N87" s="59">
        <f>VLOOKUP($A87,'[3]DISTRIBUTION SUMMARY'!$A$8:$BE$143,N$3,FALSE)</f>
        <v>26490</v>
      </c>
      <c r="O87" s="17"/>
      <c r="P87" s="59">
        <f>VLOOKUP($A87,'[3]DISTRIBUTION SUMMARY'!$A$8:$BE$143,P$3,FALSE)</f>
        <v>0</v>
      </c>
      <c r="Q87" s="59">
        <f>VLOOKUP($A87,'[3]DISTRIBUTION SUMMARY'!$A$8:$BE$143,Q$3,FALSE)</f>
        <v>123836</v>
      </c>
      <c r="R87" s="59">
        <f>VLOOKUP($A87,'[3]DISTRIBUTION SUMMARY'!$A$8:$BE$143,R$3,FALSE)</f>
        <v>81587</v>
      </c>
      <c r="S87" s="59">
        <f>VLOOKUP($A87,'[3]DISTRIBUTION SUMMARY'!$A$8:$BE$143,S$3,FALSE)</f>
        <v>0</v>
      </c>
      <c r="T87" s="59">
        <f>VLOOKUP($A87,'[3]DISTRIBUTION SUMMARY'!$A$8:$BE$143,T$3,FALSE)</f>
        <v>0</v>
      </c>
      <c r="U87" s="17"/>
      <c r="V87" s="59">
        <f t="shared" si="4"/>
        <v>12789</v>
      </c>
      <c r="W87" s="59">
        <f t="shared" si="5"/>
        <v>26490</v>
      </c>
      <c r="X87" s="63">
        <f t="shared" si="6"/>
        <v>294041</v>
      </c>
      <c r="Y87" s="17"/>
      <c r="Z87" s="62">
        <f t="shared" si="7"/>
        <v>26284290.866712913</v>
      </c>
      <c r="AA87" s="17"/>
    </row>
    <row r="88" spans="1:27" x14ac:dyDescent="0.2">
      <c r="A88" s="57">
        <v>85</v>
      </c>
      <c r="B88" s="3" t="s">
        <v>54</v>
      </c>
      <c r="C88" s="59">
        <f>VLOOKUP($A88,'[3]DISTRIBUTION SUMMARY'!$A$8:$BE$143,C$3,FALSE)</f>
        <v>18297391</v>
      </c>
      <c r="D88" s="59">
        <f>VLOOKUP($A88,'[3]DISTRIBUTION SUMMARY'!$A$8:$BE$143,D$3,FALSE)</f>
        <v>7615770.0033108927</v>
      </c>
      <c r="E88" s="59">
        <f>VLOOKUP($A88,'[3]DISTRIBUTION SUMMARY'!$A$8:$BE$143,E$3,FALSE)</f>
        <v>377925</v>
      </c>
      <c r="F88" s="59">
        <f>VLOOKUP($A88,'[3]DISTRIBUTION SUMMARY'!$A$8:$BE$143,F$3,FALSE)</f>
        <v>734961</v>
      </c>
      <c r="G88" s="59">
        <f>VLOOKUP($A88,'[3]DISTRIBUTION SUMMARY'!$A$8:$BE$143,G$3,FALSE)</f>
        <v>186378</v>
      </c>
      <c r="H88" s="59">
        <f>VLOOKUP($A88,'[3]DISTRIBUTION SUMMARY'!$A$8:$BE$143,H$3,FALSE)</f>
        <v>2000924</v>
      </c>
      <c r="I88" s="59">
        <f>VLOOKUP($A88,'[3]DISTRIBUTION SUMMARY'!$A$8:$BE$143,I$3,FALSE)</f>
        <v>706829</v>
      </c>
      <c r="J88" s="59">
        <f>VLOOKUP($A88,'[3]DISTRIBUTION SUMMARY'!$A$8:$BE$143,J$3,FALSE)</f>
        <v>2531925</v>
      </c>
      <c r="K88" s="59">
        <f>VLOOKUP($A88,'[3]DISTRIBUTION SUMMARY'!$A$8:$BE$143,K$3,FALSE)</f>
        <v>1086618</v>
      </c>
      <c r="L88" s="59">
        <f>VLOOKUP($A88,'[3]DISTRIBUTION SUMMARY'!$A$8:$BE$143,L$3,FALSE)</f>
        <v>77364</v>
      </c>
      <c r="M88" s="59">
        <f>VLOOKUP($A88,'[3]DISTRIBUTION SUMMARY'!$A$8:$BE$143,M$3,FALSE)</f>
        <v>328412</v>
      </c>
      <c r="N88" s="59">
        <f>VLOOKUP($A88,'[3]DISTRIBUTION SUMMARY'!$A$8:$BE$143,N$3,FALSE)</f>
        <v>105217</v>
      </c>
      <c r="O88" s="17"/>
      <c r="P88" s="59">
        <f>VLOOKUP($A88,'[3]DISTRIBUTION SUMMARY'!$A$8:$BE$143,P$3,FALSE)</f>
        <v>0</v>
      </c>
      <c r="Q88" s="59">
        <f>VLOOKUP($A88,'[3]DISTRIBUTION SUMMARY'!$A$8:$BE$143,Q$3,FALSE)</f>
        <v>157876</v>
      </c>
      <c r="R88" s="59">
        <f>VLOOKUP($A88,'[3]DISTRIBUTION SUMMARY'!$A$8:$BE$143,R$3,FALSE)</f>
        <v>79737</v>
      </c>
      <c r="S88" s="59">
        <f>VLOOKUP($A88,'[3]DISTRIBUTION SUMMARY'!$A$8:$BE$143,S$3,FALSE)</f>
        <v>0</v>
      </c>
      <c r="T88" s="59">
        <f>VLOOKUP($A88,'[3]DISTRIBUTION SUMMARY'!$A$8:$BE$143,T$3,FALSE)</f>
        <v>0</v>
      </c>
      <c r="U88" s="17"/>
      <c r="V88" s="59">
        <f t="shared" si="4"/>
        <v>328412</v>
      </c>
      <c r="W88" s="59">
        <f t="shared" si="5"/>
        <v>105217</v>
      </c>
      <c r="X88" s="63">
        <f t="shared" si="6"/>
        <v>377925</v>
      </c>
      <c r="Y88" s="17"/>
      <c r="Z88" s="62">
        <f t="shared" si="7"/>
        <v>34287327.003310889</v>
      </c>
      <c r="AA88" s="17"/>
    </row>
    <row r="89" spans="1:27" x14ac:dyDescent="0.2">
      <c r="A89" s="57">
        <v>86</v>
      </c>
      <c r="B89" s="3" t="s">
        <v>53</v>
      </c>
      <c r="C89" s="59">
        <f>VLOOKUP($A89,'[3]DISTRIBUTION SUMMARY'!$A$8:$BE$143,C$3,FALSE)</f>
        <v>16079344</v>
      </c>
      <c r="D89" s="59">
        <f>VLOOKUP($A89,'[3]DISTRIBUTION SUMMARY'!$A$8:$BE$143,D$3,FALSE)</f>
        <v>5124821.1014236836</v>
      </c>
      <c r="E89" s="59">
        <f>VLOOKUP($A89,'[3]DISTRIBUTION SUMMARY'!$A$8:$BE$143,E$3,FALSE)</f>
        <v>336838</v>
      </c>
      <c r="F89" s="59">
        <f>VLOOKUP($A89,'[3]DISTRIBUTION SUMMARY'!$A$8:$BE$143,F$3,FALSE)</f>
        <v>742818</v>
      </c>
      <c r="G89" s="59">
        <f>VLOOKUP($A89,'[3]DISTRIBUTION SUMMARY'!$A$8:$BE$143,G$3,FALSE)</f>
        <v>166115</v>
      </c>
      <c r="H89" s="59">
        <f>VLOOKUP($A89,'[3]DISTRIBUTION SUMMARY'!$A$8:$BE$143,H$3,FALSE)</f>
        <v>1723839</v>
      </c>
      <c r="I89" s="59">
        <f>VLOOKUP($A89,'[3]DISTRIBUTION SUMMARY'!$A$8:$BE$143,I$3,FALSE)</f>
        <v>720878</v>
      </c>
      <c r="J89" s="59">
        <f>VLOOKUP($A89,'[3]DISTRIBUTION SUMMARY'!$A$8:$BE$143,J$3,FALSE)</f>
        <v>2353824</v>
      </c>
      <c r="K89" s="59">
        <f>VLOOKUP($A89,'[3]DISTRIBUTION SUMMARY'!$A$8:$BE$143,K$3,FALSE)</f>
        <v>1009230</v>
      </c>
      <c r="L89" s="59">
        <f>VLOOKUP($A89,'[3]DISTRIBUTION SUMMARY'!$A$8:$BE$143,L$3,FALSE)</f>
        <v>72088</v>
      </c>
      <c r="M89" s="59">
        <f>VLOOKUP($A89,'[3]DISTRIBUTION SUMMARY'!$A$8:$BE$143,M$3,FALSE)</f>
        <v>29001</v>
      </c>
      <c r="N89" s="59">
        <f>VLOOKUP($A89,'[3]DISTRIBUTION SUMMARY'!$A$8:$BE$143,N$3,FALSE)</f>
        <v>110553</v>
      </c>
      <c r="O89" s="17"/>
      <c r="P89" s="59">
        <f>VLOOKUP($A89,'[3]DISTRIBUTION SUMMARY'!$A$8:$BE$143,P$3,FALSE)</f>
        <v>0</v>
      </c>
      <c r="Q89" s="59">
        <f>VLOOKUP($A89,'[3]DISTRIBUTION SUMMARY'!$A$8:$BE$143,Q$3,FALSE)</f>
        <v>140910</v>
      </c>
      <c r="R89" s="59">
        <f>VLOOKUP($A89,'[3]DISTRIBUTION SUMMARY'!$A$8:$BE$143,R$3,FALSE)</f>
        <v>100345</v>
      </c>
      <c r="S89" s="59">
        <f>VLOOKUP($A89,'[3]DISTRIBUTION SUMMARY'!$A$8:$BE$143,S$3,FALSE)</f>
        <v>0</v>
      </c>
      <c r="T89" s="59">
        <f>VLOOKUP($A89,'[3]DISTRIBUTION SUMMARY'!$A$8:$BE$143,T$3,FALSE)</f>
        <v>0</v>
      </c>
      <c r="U89" s="17"/>
      <c r="V89" s="59">
        <f t="shared" si="4"/>
        <v>29001</v>
      </c>
      <c r="W89" s="59">
        <f t="shared" si="5"/>
        <v>110553</v>
      </c>
      <c r="X89" s="63">
        <f t="shared" si="6"/>
        <v>336838</v>
      </c>
      <c r="Y89" s="17"/>
      <c r="Z89" s="62">
        <f t="shared" si="7"/>
        <v>28710604.101423685</v>
      </c>
      <c r="AA89" s="17"/>
    </row>
    <row r="90" spans="1:27" x14ac:dyDescent="0.2">
      <c r="A90" s="57">
        <v>87</v>
      </c>
      <c r="B90" s="3" t="s">
        <v>52</v>
      </c>
      <c r="C90" s="59">
        <f>VLOOKUP($A90,'[3]DISTRIBUTION SUMMARY'!$A$8:$BE$143,C$3,FALSE)</f>
        <v>10538038</v>
      </c>
      <c r="D90" s="59">
        <f>VLOOKUP($A90,'[3]DISTRIBUTION SUMMARY'!$A$8:$BE$143,D$3,FALSE)</f>
        <v>2956664.9534110082</v>
      </c>
      <c r="E90" s="59">
        <f>VLOOKUP($A90,'[3]DISTRIBUTION SUMMARY'!$A$8:$BE$143,E$3,FALSE)</f>
        <v>194441</v>
      </c>
      <c r="F90" s="59">
        <f>VLOOKUP($A90,'[3]DISTRIBUTION SUMMARY'!$A$8:$BE$143,F$3,FALSE)</f>
        <v>151977</v>
      </c>
      <c r="G90" s="59">
        <f>VLOOKUP($A90,'[3]DISTRIBUTION SUMMARY'!$A$8:$BE$143,G$3,FALSE)</f>
        <v>94081</v>
      </c>
      <c r="H90" s="59">
        <f>VLOOKUP($A90,'[3]DISTRIBUTION SUMMARY'!$A$8:$BE$143,H$3,FALSE)</f>
        <v>1275525</v>
      </c>
      <c r="I90" s="59">
        <f>VLOOKUP($A90,'[3]DISTRIBUTION SUMMARY'!$A$8:$BE$143,I$3,FALSE)</f>
        <v>331094</v>
      </c>
      <c r="J90" s="59">
        <f>VLOOKUP($A90,'[3]DISTRIBUTION SUMMARY'!$A$8:$BE$143,J$3,FALSE)</f>
        <v>1313519</v>
      </c>
      <c r="K90" s="59">
        <f>VLOOKUP($A90,'[3]DISTRIBUTION SUMMARY'!$A$8:$BE$143,K$3,FALSE)</f>
        <v>564487</v>
      </c>
      <c r="L90" s="59">
        <f>VLOOKUP($A90,'[3]DISTRIBUTION SUMMARY'!$A$8:$BE$143,L$3,FALSE)</f>
        <v>39804</v>
      </c>
      <c r="M90" s="59">
        <f>VLOOKUP($A90,'[3]DISTRIBUTION SUMMARY'!$A$8:$BE$143,M$3,FALSE)</f>
        <v>9523</v>
      </c>
      <c r="N90" s="59">
        <f>VLOOKUP($A90,'[3]DISTRIBUTION SUMMARY'!$A$8:$BE$143,N$3,FALSE)</f>
        <v>51011</v>
      </c>
      <c r="O90" s="17"/>
      <c r="P90" s="59">
        <f>VLOOKUP($A90,'[3]DISTRIBUTION SUMMARY'!$A$8:$BE$143,P$3,FALSE)</f>
        <v>0</v>
      </c>
      <c r="Q90" s="59">
        <f>VLOOKUP($A90,'[3]DISTRIBUTION SUMMARY'!$A$8:$BE$143,Q$3,FALSE)</f>
        <v>79461</v>
      </c>
      <c r="R90" s="59">
        <f>VLOOKUP($A90,'[3]DISTRIBUTION SUMMARY'!$A$8:$BE$143,R$3,FALSE)</f>
        <v>47486</v>
      </c>
      <c r="S90" s="59">
        <f>VLOOKUP($A90,'[3]DISTRIBUTION SUMMARY'!$A$8:$BE$143,S$3,FALSE)</f>
        <v>0</v>
      </c>
      <c r="T90" s="59">
        <f>VLOOKUP($A90,'[3]DISTRIBUTION SUMMARY'!$A$8:$BE$143,T$3,FALSE)</f>
        <v>0</v>
      </c>
      <c r="U90" s="17"/>
      <c r="V90" s="59">
        <f t="shared" si="4"/>
        <v>9523</v>
      </c>
      <c r="W90" s="59">
        <f t="shared" si="5"/>
        <v>51011</v>
      </c>
      <c r="X90" s="63">
        <f t="shared" si="6"/>
        <v>194441</v>
      </c>
      <c r="Y90" s="17"/>
      <c r="Z90" s="62">
        <f t="shared" si="7"/>
        <v>17647111.953411009</v>
      </c>
      <c r="AA90" s="17"/>
    </row>
    <row r="91" spans="1:27" x14ac:dyDescent="0.2">
      <c r="A91" s="57">
        <v>88</v>
      </c>
      <c r="B91" s="3" t="s">
        <v>51</v>
      </c>
      <c r="C91" s="59">
        <f>VLOOKUP($A91,'[3]DISTRIBUTION SUMMARY'!$A$8:$BE$143,C$3,FALSE)</f>
        <v>77215775</v>
      </c>
      <c r="D91" s="59">
        <f>VLOOKUP($A91,'[3]DISTRIBUTION SUMMARY'!$A$8:$BE$143,D$3,FALSE)</f>
        <v>28305618.805871315</v>
      </c>
      <c r="E91" s="59">
        <f>VLOOKUP($A91,'[3]DISTRIBUTION SUMMARY'!$A$8:$BE$143,E$3,FALSE)</f>
        <v>1575818</v>
      </c>
      <c r="F91" s="59">
        <f>VLOOKUP($A91,'[3]DISTRIBUTION SUMMARY'!$A$8:$BE$143,F$3,FALSE)</f>
        <v>879772</v>
      </c>
      <c r="G91" s="59">
        <f>VLOOKUP($A91,'[3]DISTRIBUTION SUMMARY'!$A$8:$BE$143,G$3,FALSE)</f>
        <v>791795</v>
      </c>
      <c r="H91" s="59">
        <f>VLOOKUP($A91,'[3]DISTRIBUTION SUMMARY'!$A$8:$BE$143,H$3,FALSE)</f>
        <v>8768394</v>
      </c>
      <c r="I91" s="59">
        <f>VLOOKUP($A91,'[3]DISTRIBUTION SUMMARY'!$A$8:$BE$143,I$3,FALSE)</f>
        <v>2272744</v>
      </c>
      <c r="J91" s="59">
        <f>VLOOKUP($A91,'[3]DISTRIBUTION SUMMARY'!$A$8:$BE$143,J$3,FALSE)</f>
        <v>10234680</v>
      </c>
      <c r="K91" s="59">
        <f>VLOOKUP($A91,'[3]DISTRIBUTION SUMMARY'!$A$8:$BE$143,K$3,FALSE)</f>
        <v>4398860</v>
      </c>
      <c r="L91" s="59">
        <f>VLOOKUP($A91,'[3]DISTRIBUTION SUMMARY'!$A$8:$BE$143,L$3,FALSE)</f>
        <v>307920</v>
      </c>
      <c r="M91" s="59">
        <f>VLOOKUP($A91,'[3]DISTRIBUTION SUMMARY'!$A$8:$BE$143,M$3,FALSE)</f>
        <v>1408912</v>
      </c>
      <c r="N91" s="59">
        <f>VLOOKUP($A91,'[3]DISTRIBUTION SUMMARY'!$A$8:$BE$143,N$3,FALSE)</f>
        <v>254902</v>
      </c>
      <c r="O91" s="17"/>
      <c r="P91" s="59">
        <f>VLOOKUP($A91,'[3]DISTRIBUTION SUMMARY'!$A$8:$BE$143,P$3,FALSE)</f>
        <v>0</v>
      </c>
      <c r="Q91" s="59">
        <f>VLOOKUP($A91,'[3]DISTRIBUTION SUMMARY'!$A$8:$BE$143,Q$3,FALSE)</f>
        <v>610532</v>
      </c>
      <c r="R91" s="59">
        <f>VLOOKUP($A91,'[3]DISTRIBUTION SUMMARY'!$A$8:$BE$143,R$3,FALSE)</f>
        <v>288580</v>
      </c>
      <c r="S91" s="59">
        <f>VLOOKUP($A91,'[3]DISTRIBUTION SUMMARY'!$A$8:$BE$143,S$3,FALSE)</f>
        <v>0</v>
      </c>
      <c r="T91" s="59">
        <f>VLOOKUP($A91,'[3]DISTRIBUTION SUMMARY'!$A$8:$BE$143,T$3,FALSE)</f>
        <v>0</v>
      </c>
      <c r="U91" s="17"/>
      <c r="V91" s="59">
        <f t="shared" si="4"/>
        <v>1408912</v>
      </c>
      <c r="W91" s="59">
        <f t="shared" si="5"/>
        <v>254902</v>
      </c>
      <c r="X91" s="63">
        <f t="shared" si="6"/>
        <v>1575818</v>
      </c>
      <c r="Y91" s="17"/>
      <c r="Z91" s="62">
        <f t="shared" si="7"/>
        <v>137314302.80587131</v>
      </c>
      <c r="AA91" s="17"/>
    </row>
    <row r="92" spans="1:27" x14ac:dyDescent="0.2">
      <c r="A92" s="57">
        <v>89</v>
      </c>
      <c r="B92" s="3" t="s">
        <v>50</v>
      </c>
      <c r="C92" s="59">
        <f>VLOOKUP($A92,'[3]DISTRIBUTION SUMMARY'!$A$8:$BE$143,C$3,FALSE)</f>
        <v>100969144</v>
      </c>
      <c r="D92" s="59">
        <f>VLOOKUP($A92,'[3]DISTRIBUTION SUMMARY'!$A$8:$BE$143,D$3,FALSE)</f>
        <v>33439190.313273527</v>
      </c>
      <c r="E92" s="59">
        <f>VLOOKUP($A92,'[3]DISTRIBUTION SUMMARY'!$A$8:$BE$143,E$3,FALSE)</f>
        <v>2113008</v>
      </c>
      <c r="F92" s="59">
        <f>VLOOKUP($A92,'[3]DISTRIBUTION SUMMARY'!$A$8:$BE$143,F$3,FALSE)</f>
        <v>1651555</v>
      </c>
      <c r="G92" s="59">
        <f>VLOOKUP($A92,'[3]DISTRIBUTION SUMMARY'!$A$8:$BE$143,G$3,FALSE)</f>
        <v>1061714</v>
      </c>
      <c r="H92" s="59">
        <f>VLOOKUP($A92,'[3]DISTRIBUTION SUMMARY'!$A$8:$BE$143,H$3,FALSE)</f>
        <v>9240845</v>
      </c>
      <c r="I92" s="59">
        <f>VLOOKUP($A92,'[3]DISTRIBUTION SUMMARY'!$A$8:$BE$143,I$3,FALSE)</f>
        <v>2143090</v>
      </c>
      <c r="J92" s="59">
        <f>VLOOKUP($A92,'[3]DISTRIBUTION SUMMARY'!$A$8:$BE$143,J$3,FALSE)</f>
        <v>13133797</v>
      </c>
      <c r="K92" s="59">
        <f>VLOOKUP($A92,'[3]DISTRIBUTION SUMMARY'!$A$8:$BE$143,K$3,FALSE)</f>
        <v>5642814</v>
      </c>
      <c r="L92" s="59">
        <f>VLOOKUP($A92,'[3]DISTRIBUTION SUMMARY'!$A$8:$BE$143,L$3,FALSE)</f>
        <v>393227</v>
      </c>
      <c r="M92" s="59">
        <f>VLOOKUP($A92,'[3]DISTRIBUTION SUMMARY'!$A$8:$BE$143,M$3,FALSE)</f>
        <v>2170404</v>
      </c>
      <c r="N92" s="59">
        <f>VLOOKUP($A92,'[3]DISTRIBUTION SUMMARY'!$A$8:$BE$143,N$3,FALSE)</f>
        <v>795047</v>
      </c>
      <c r="O92" s="17"/>
      <c r="P92" s="59">
        <f>VLOOKUP($A92,'[3]DISTRIBUTION SUMMARY'!$A$8:$BE$143,P$3,FALSE)</f>
        <v>0</v>
      </c>
      <c r="Q92" s="59">
        <f>VLOOKUP($A92,'[3]DISTRIBUTION SUMMARY'!$A$8:$BE$143,Q$3,FALSE)</f>
        <v>715905</v>
      </c>
      <c r="R92" s="59">
        <f>VLOOKUP($A92,'[3]DISTRIBUTION SUMMARY'!$A$8:$BE$143,R$3,FALSE)</f>
        <v>309995</v>
      </c>
      <c r="S92" s="59">
        <f>VLOOKUP($A92,'[3]DISTRIBUTION SUMMARY'!$A$8:$BE$143,S$3,FALSE)</f>
        <v>0</v>
      </c>
      <c r="T92" s="59">
        <f>VLOOKUP($A92,'[3]DISTRIBUTION SUMMARY'!$A$8:$BE$143,T$3,FALSE)</f>
        <v>0</v>
      </c>
      <c r="U92" s="17"/>
      <c r="V92" s="59">
        <f t="shared" si="4"/>
        <v>2170404</v>
      </c>
      <c r="W92" s="59">
        <f t="shared" si="5"/>
        <v>795047</v>
      </c>
      <c r="X92" s="63">
        <f t="shared" si="6"/>
        <v>2113008</v>
      </c>
      <c r="Y92" s="17"/>
      <c r="Z92" s="62">
        <f t="shared" si="7"/>
        <v>173779735.31327352</v>
      </c>
      <c r="AA92" s="17"/>
    </row>
    <row r="93" spans="1:27" x14ac:dyDescent="0.2">
      <c r="A93" s="57">
        <v>90</v>
      </c>
      <c r="B93" s="3" t="s">
        <v>49</v>
      </c>
      <c r="C93" s="59">
        <f>VLOOKUP($A93,'[3]DISTRIBUTION SUMMARY'!$A$8:$BE$143,C$3,FALSE)</f>
        <v>799507</v>
      </c>
      <c r="D93" s="59">
        <f>VLOOKUP($A93,'[3]DISTRIBUTION SUMMARY'!$A$8:$BE$143,D$3,FALSE)</f>
        <v>962544.65763791441</v>
      </c>
      <c r="E93" s="59">
        <f>VLOOKUP($A93,'[3]DISTRIBUTION SUMMARY'!$A$8:$BE$143,E$3,FALSE)</f>
        <v>14515</v>
      </c>
      <c r="F93" s="59">
        <f>VLOOKUP($A93,'[3]DISTRIBUTION SUMMARY'!$A$8:$BE$143,F$3,FALSE)</f>
        <v>69016</v>
      </c>
      <c r="G93" s="59">
        <f>VLOOKUP($A93,'[3]DISTRIBUTION SUMMARY'!$A$8:$BE$143,G$3,FALSE)</f>
        <v>7158</v>
      </c>
      <c r="H93" s="59">
        <f>VLOOKUP($A93,'[3]DISTRIBUTION SUMMARY'!$A$8:$BE$143,H$3,FALSE)</f>
        <v>165313</v>
      </c>
      <c r="I93" s="59">
        <f>VLOOKUP($A93,'[3]DISTRIBUTION SUMMARY'!$A$8:$BE$143,I$3,FALSE)</f>
        <v>32009</v>
      </c>
      <c r="J93" s="59">
        <f>VLOOKUP($A93,'[3]DISTRIBUTION SUMMARY'!$A$8:$BE$143,J$3,FALSE)</f>
        <v>126551</v>
      </c>
      <c r="K93" s="59">
        <f>VLOOKUP($A93,'[3]DISTRIBUTION SUMMARY'!$A$8:$BE$143,K$3,FALSE)</f>
        <v>54294</v>
      </c>
      <c r="L93" s="59">
        <f>VLOOKUP($A93,'[3]DISTRIBUTION SUMMARY'!$A$8:$BE$143,L$3,FALSE)</f>
        <v>3782</v>
      </c>
      <c r="M93" s="59">
        <f>VLOOKUP($A93,'[3]DISTRIBUTION SUMMARY'!$A$8:$BE$143,M$3,FALSE)</f>
        <v>1005</v>
      </c>
      <c r="N93" s="59">
        <f>VLOOKUP($A93,'[3]DISTRIBUTION SUMMARY'!$A$8:$BE$143,N$3,FALSE)</f>
        <v>16677</v>
      </c>
      <c r="O93" s="17"/>
      <c r="P93" s="59">
        <f>VLOOKUP($A93,'[3]DISTRIBUTION SUMMARY'!$A$8:$BE$143,P$3,FALSE)</f>
        <v>0</v>
      </c>
      <c r="Q93" s="59">
        <f>VLOOKUP($A93,'[3]DISTRIBUTION SUMMARY'!$A$8:$BE$143,Q$3,FALSE)</f>
        <v>4266</v>
      </c>
      <c r="R93" s="59">
        <f>VLOOKUP($A93,'[3]DISTRIBUTION SUMMARY'!$A$8:$BE$143,R$3,FALSE)</f>
        <v>4309</v>
      </c>
      <c r="S93" s="59">
        <f>VLOOKUP($A93,'[3]DISTRIBUTION SUMMARY'!$A$8:$BE$143,S$3,FALSE)</f>
        <v>0</v>
      </c>
      <c r="T93" s="59">
        <f>VLOOKUP($A93,'[3]DISTRIBUTION SUMMARY'!$A$8:$BE$143,T$3,FALSE)</f>
        <v>0</v>
      </c>
      <c r="U93" s="17"/>
      <c r="V93" s="59">
        <f t="shared" si="4"/>
        <v>1005</v>
      </c>
      <c r="W93" s="59">
        <f t="shared" si="5"/>
        <v>16677</v>
      </c>
      <c r="X93" s="63">
        <f t="shared" si="6"/>
        <v>14515</v>
      </c>
      <c r="Y93" s="17"/>
      <c r="Z93" s="62">
        <f t="shared" si="7"/>
        <v>2260946.6576379146</v>
      </c>
      <c r="AA93" s="17"/>
    </row>
    <row r="94" spans="1:27" x14ac:dyDescent="0.2">
      <c r="A94" s="57">
        <v>91</v>
      </c>
      <c r="B94" s="3" t="s">
        <v>48</v>
      </c>
      <c r="C94" s="59">
        <f>VLOOKUP($A94,'[3]DISTRIBUTION SUMMARY'!$A$8:$BE$143,C$3,FALSE)</f>
        <v>4084158</v>
      </c>
      <c r="D94" s="59">
        <f>VLOOKUP($A94,'[3]DISTRIBUTION SUMMARY'!$A$8:$BE$143,D$3,FALSE)</f>
        <v>1459373.26375203</v>
      </c>
      <c r="E94" s="59">
        <f>VLOOKUP($A94,'[3]DISTRIBUTION SUMMARY'!$A$8:$BE$143,E$3,FALSE)</f>
        <v>71721</v>
      </c>
      <c r="F94" s="59">
        <f>VLOOKUP($A94,'[3]DISTRIBUTION SUMMARY'!$A$8:$BE$143,F$3,FALSE)</f>
        <v>176851</v>
      </c>
      <c r="G94" s="59">
        <f>VLOOKUP($A94,'[3]DISTRIBUTION SUMMARY'!$A$8:$BE$143,G$3,FALSE)</f>
        <v>35370</v>
      </c>
      <c r="H94" s="59">
        <f>VLOOKUP($A94,'[3]DISTRIBUTION SUMMARY'!$A$8:$BE$143,H$3,FALSE)</f>
        <v>499855</v>
      </c>
      <c r="I94" s="59">
        <f>VLOOKUP($A94,'[3]DISTRIBUTION SUMMARY'!$A$8:$BE$143,I$3,FALSE)</f>
        <v>227571</v>
      </c>
      <c r="J94" s="59">
        <f>VLOOKUP($A94,'[3]DISTRIBUTION SUMMARY'!$A$8:$BE$143,J$3,FALSE)</f>
        <v>541899</v>
      </c>
      <c r="K94" s="59">
        <f>VLOOKUP($A94,'[3]DISTRIBUTION SUMMARY'!$A$8:$BE$143,K$3,FALSE)</f>
        <v>232242</v>
      </c>
      <c r="L94" s="59">
        <f>VLOOKUP($A94,'[3]DISTRIBUTION SUMMARY'!$A$8:$BE$143,L$3,FALSE)</f>
        <v>16684</v>
      </c>
      <c r="M94" s="59">
        <f>VLOOKUP($A94,'[3]DISTRIBUTION SUMMARY'!$A$8:$BE$143,M$3,FALSE)</f>
        <v>11208</v>
      </c>
      <c r="N94" s="59">
        <f>VLOOKUP($A94,'[3]DISTRIBUTION SUMMARY'!$A$8:$BE$143,N$3,FALSE)</f>
        <v>48592</v>
      </c>
      <c r="O94" s="17"/>
      <c r="P94" s="59">
        <f>VLOOKUP($A94,'[3]DISTRIBUTION SUMMARY'!$A$8:$BE$143,P$3,FALSE)</f>
        <v>0</v>
      </c>
      <c r="Q94" s="59">
        <f>VLOOKUP($A94,'[3]DISTRIBUTION SUMMARY'!$A$8:$BE$143,Q$3,FALSE)</f>
        <v>32390</v>
      </c>
      <c r="R94" s="59">
        <f>VLOOKUP($A94,'[3]DISTRIBUTION SUMMARY'!$A$8:$BE$143,R$3,FALSE)</f>
        <v>27937</v>
      </c>
      <c r="S94" s="59">
        <f>VLOOKUP($A94,'[3]DISTRIBUTION SUMMARY'!$A$8:$BE$143,S$3,FALSE)</f>
        <v>0</v>
      </c>
      <c r="T94" s="59">
        <f>VLOOKUP($A94,'[3]DISTRIBUTION SUMMARY'!$A$8:$BE$143,T$3,FALSE)</f>
        <v>0</v>
      </c>
      <c r="U94" s="17"/>
      <c r="V94" s="59">
        <f t="shared" si="4"/>
        <v>11208</v>
      </c>
      <c r="W94" s="59">
        <f t="shared" si="5"/>
        <v>48592</v>
      </c>
      <c r="X94" s="63">
        <f t="shared" si="6"/>
        <v>71721</v>
      </c>
      <c r="Y94" s="17"/>
      <c r="Z94" s="62">
        <f t="shared" si="7"/>
        <v>7465851.2637520302</v>
      </c>
      <c r="AA94" s="17"/>
    </row>
    <row r="95" spans="1:27" x14ac:dyDescent="0.2">
      <c r="A95" s="57">
        <v>92</v>
      </c>
      <c r="B95" s="3" t="s">
        <v>47</v>
      </c>
      <c r="C95" s="59">
        <f>VLOOKUP($A95,'[3]DISTRIBUTION SUMMARY'!$A$8:$BE$143,C$3,FALSE)</f>
        <v>19648309</v>
      </c>
      <c r="D95" s="59">
        <f>VLOOKUP($A95,'[3]DISTRIBUTION SUMMARY'!$A$8:$BE$143,D$3,FALSE)</f>
        <v>6856429.2178409817</v>
      </c>
      <c r="E95" s="59">
        <f>VLOOKUP($A95,'[3]DISTRIBUTION SUMMARY'!$A$8:$BE$143,E$3,FALSE)</f>
        <v>425192</v>
      </c>
      <c r="F95" s="59">
        <f>VLOOKUP($A95,'[3]DISTRIBUTION SUMMARY'!$A$8:$BE$143,F$3,FALSE)</f>
        <v>902053</v>
      </c>
      <c r="G95" s="59">
        <f>VLOOKUP($A95,'[3]DISTRIBUTION SUMMARY'!$A$8:$BE$143,G$3,FALSE)</f>
        <v>209688</v>
      </c>
      <c r="H95" s="59">
        <f>VLOOKUP($A95,'[3]DISTRIBUTION SUMMARY'!$A$8:$BE$143,H$3,FALSE)</f>
        <v>2951455</v>
      </c>
      <c r="I95" s="59">
        <f>VLOOKUP($A95,'[3]DISTRIBUTION SUMMARY'!$A$8:$BE$143,I$3,FALSE)</f>
        <v>795231</v>
      </c>
      <c r="J95" s="59">
        <f>VLOOKUP($A95,'[3]DISTRIBUTION SUMMARY'!$A$8:$BE$143,J$3,FALSE)</f>
        <v>3034539</v>
      </c>
      <c r="K95" s="59">
        <f>VLOOKUP($A95,'[3]DISTRIBUTION SUMMARY'!$A$8:$BE$143,K$3,FALSE)</f>
        <v>1301647</v>
      </c>
      <c r="L95" s="59">
        <f>VLOOKUP($A95,'[3]DISTRIBUTION SUMMARY'!$A$8:$BE$143,L$3,FALSE)</f>
        <v>90997</v>
      </c>
      <c r="M95" s="59">
        <f>VLOOKUP($A95,'[3]DISTRIBUTION SUMMARY'!$A$8:$BE$143,M$3,FALSE)</f>
        <v>9058</v>
      </c>
      <c r="N95" s="59">
        <f>VLOOKUP($A95,'[3]DISTRIBUTION SUMMARY'!$A$8:$BE$143,N$3,FALSE)</f>
        <v>17805</v>
      </c>
      <c r="O95" s="17"/>
      <c r="P95" s="59">
        <f>VLOOKUP($A95,'[3]DISTRIBUTION SUMMARY'!$A$8:$BE$143,P$3,FALSE)</f>
        <v>0</v>
      </c>
      <c r="Q95" s="59">
        <f>VLOOKUP($A95,'[3]DISTRIBUTION SUMMARY'!$A$8:$BE$143,Q$3,FALSE)</f>
        <v>158375</v>
      </c>
      <c r="R95" s="59">
        <f>VLOOKUP($A95,'[3]DISTRIBUTION SUMMARY'!$A$8:$BE$143,R$3,FALSE)</f>
        <v>117318</v>
      </c>
      <c r="S95" s="59">
        <f>VLOOKUP($A95,'[3]DISTRIBUTION SUMMARY'!$A$8:$BE$143,S$3,FALSE)</f>
        <v>0</v>
      </c>
      <c r="T95" s="59">
        <f>VLOOKUP($A95,'[3]DISTRIBUTION SUMMARY'!$A$8:$BE$143,T$3,FALSE)</f>
        <v>0</v>
      </c>
      <c r="U95" s="17"/>
      <c r="V95" s="59">
        <f t="shared" si="4"/>
        <v>9058</v>
      </c>
      <c r="W95" s="59">
        <f t="shared" si="5"/>
        <v>17805</v>
      </c>
      <c r="X95" s="63">
        <f t="shared" si="6"/>
        <v>425192</v>
      </c>
      <c r="Y95" s="17"/>
      <c r="Z95" s="62">
        <f t="shared" si="7"/>
        <v>36518096.217840984</v>
      </c>
      <c r="AA95" s="17"/>
    </row>
    <row r="96" spans="1:27" x14ac:dyDescent="0.2">
      <c r="A96" s="57">
        <v>93</v>
      </c>
      <c r="B96" s="3" t="s">
        <v>46</v>
      </c>
      <c r="C96" s="59">
        <f>VLOOKUP($A96,'[3]DISTRIBUTION SUMMARY'!$A$8:$BE$143,C$3,FALSE)</f>
        <v>14263229</v>
      </c>
      <c r="D96" s="59">
        <f>VLOOKUP($A96,'[3]DISTRIBUTION SUMMARY'!$A$8:$BE$143,D$3,FALSE)</f>
        <v>7216168.130291516</v>
      </c>
      <c r="E96" s="59">
        <f>VLOOKUP($A96,'[3]DISTRIBUTION SUMMARY'!$A$8:$BE$143,E$3,FALSE)</f>
        <v>312499</v>
      </c>
      <c r="F96" s="59">
        <f>VLOOKUP($A96,'[3]DISTRIBUTION SUMMARY'!$A$8:$BE$143,F$3,FALSE)</f>
        <v>491414</v>
      </c>
      <c r="G96" s="59">
        <f>VLOOKUP($A96,'[3]DISTRIBUTION SUMMARY'!$A$8:$BE$143,G$3,FALSE)</f>
        <v>157020</v>
      </c>
      <c r="H96" s="59">
        <f>VLOOKUP($A96,'[3]DISTRIBUTION SUMMARY'!$A$8:$BE$143,H$3,FALSE)</f>
        <v>1625447</v>
      </c>
      <c r="I96" s="59">
        <f>VLOOKUP($A96,'[3]DISTRIBUTION SUMMARY'!$A$8:$BE$143,I$3,FALSE)</f>
        <v>529215</v>
      </c>
      <c r="J96" s="59">
        <f>VLOOKUP($A96,'[3]DISTRIBUTION SUMMARY'!$A$8:$BE$143,J$3,FALSE)</f>
        <v>2099415</v>
      </c>
      <c r="K96" s="59">
        <f>VLOOKUP($A96,'[3]DISTRIBUTION SUMMARY'!$A$8:$BE$143,K$3,FALSE)</f>
        <v>901411</v>
      </c>
      <c r="L96" s="59">
        <f>VLOOKUP($A96,'[3]DISTRIBUTION SUMMARY'!$A$8:$BE$143,L$3,FALSE)</f>
        <v>63971</v>
      </c>
      <c r="M96" s="59">
        <f>VLOOKUP($A96,'[3]DISTRIBUTION SUMMARY'!$A$8:$BE$143,M$3,FALSE)</f>
        <v>125448</v>
      </c>
      <c r="N96" s="59">
        <f>VLOOKUP($A96,'[3]DISTRIBUTION SUMMARY'!$A$8:$BE$143,N$3,FALSE)</f>
        <v>9104</v>
      </c>
      <c r="O96" s="17"/>
      <c r="P96" s="59">
        <f>VLOOKUP($A96,'[3]DISTRIBUTION SUMMARY'!$A$8:$BE$143,P$3,FALSE)</f>
        <v>0</v>
      </c>
      <c r="Q96" s="59">
        <f>VLOOKUP($A96,'[3]DISTRIBUTION SUMMARY'!$A$8:$BE$143,Q$3,FALSE)</f>
        <v>131822</v>
      </c>
      <c r="R96" s="59">
        <f>VLOOKUP($A96,'[3]DISTRIBUTION SUMMARY'!$A$8:$BE$143,R$3,FALSE)</f>
        <v>67560</v>
      </c>
      <c r="S96" s="59">
        <f>VLOOKUP($A96,'[3]DISTRIBUTION SUMMARY'!$A$8:$BE$143,S$3,FALSE)</f>
        <v>0</v>
      </c>
      <c r="T96" s="59">
        <f>VLOOKUP($A96,'[3]DISTRIBUTION SUMMARY'!$A$8:$BE$143,T$3,FALSE)</f>
        <v>0</v>
      </c>
      <c r="U96" s="17"/>
      <c r="V96" s="59">
        <f t="shared" si="4"/>
        <v>125448</v>
      </c>
      <c r="W96" s="59">
        <f t="shared" si="5"/>
        <v>9104</v>
      </c>
      <c r="X96" s="63">
        <f t="shared" si="6"/>
        <v>312499</v>
      </c>
      <c r="Y96" s="17"/>
      <c r="Z96" s="62">
        <f t="shared" si="7"/>
        <v>27993723.130291514</v>
      </c>
      <c r="AA96" s="17"/>
    </row>
    <row r="97" spans="1:27" x14ac:dyDescent="0.2">
      <c r="A97" s="57">
        <v>94</v>
      </c>
      <c r="B97" s="3" t="s">
        <v>45</v>
      </c>
      <c r="C97" s="59">
        <f>VLOOKUP($A97,'[3]DISTRIBUTION SUMMARY'!$A$8:$BE$143,C$3,FALSE)</f>
        <v>21998746</v>
      </c>
      <c r="D97" s="59">
        <f>VLOOKUP($A97,'[3]DISTRIBUTION SUMMARY'!$A$8:$BE$143,D$3,FALSE)</f>
        <v>8502477.8091349117</v>
      </c>
      <c r="E97" s="59">
        <f>VLOOKUP($A97,'[3]DISTRIBUTION SUMMARY'!$A$8:$BE$143,E$3,FALSE)</f>
        <v>478128</v>
      </c>
      <c r="F97" s="59">
        <f>VLOOKUP($A97,'[3]DISTRIBUTION SUMMARY'!$A$8:$BE$143,F$3,FALSE)</f>
        <v>1116684</v>
      </c>
      <c r="G97" s="59">
        <f>VLOOKUP($A97,'[3]DISTRIBUTION SUMMARY'!$A$8:$BE$143,G$3,FALSE)</f>
        <v>231345</v>
      </c>
      <c r="H97" s="59">
        <f>VLOOKUP($A97,'[3]DISTRIBUTION SUMMARY'!$A$8:$BE$143,H$3,FALSE)</f>
        <v>2660466</v>
      </c>
      <c r="I97" s="59">
        <f>VLOOKUP($A97,'[3]DISTRIBUTION SUMMARY'!$A$8:$BE$143,I$3,FALSE)</f>
        <v>765218</v>
      </c>
      <c r="J97" s="59">
        <f>VLOOKUP($A97,'[3]DISTRIBUTION SUMMARY'!$A$8:$BE$143,J$3,FALSE)</f>
        <v>3269971</v>
      </c>
      <c r="K97" s="59">
        <f>VLOOKUP($A97,'[3]DISTRIBUTION SUMMARY'!$A$8:$BE$143,K$3,FALSE)</f>
        <v>1401416</v>
      </c>
      <c r="L97" s="59">
        <f>VLOOKUP($A97,'[3]DISTRIBUTION SUMMARY'!$A$8:$BE$143,L$3,FALSE)</f>
        <v>97877</v>
      </c>
      <c r="M97" s="59">
        <f>VLOOKUP($A97,'[3]DISTRIBUTION SUMMARY'!$A$8:$BE$143,M$3,FALSE)</f>
        <v>47245</v>
      </c>
      <c r="N97" s="59">
        <f>VLOOKUP($A97,'[3]DISTRIBUTION SUMMARY'!$A$8:$BE$143,N$3,FALSE)</f>
        <v>56695</v>
      </c>
      <c r="O97" s="17"/>
      <c r="P97" s="59">
        <f>VLOOKUP($A97,'[3]DISTRIBUTION SUMMARY'!$A$8:$BE$143,P$3,FALSE)</f>
        <v>0</v>
      </c>
      <c r="Q97" s="59">
        <f>VLOOKUP($A97,'[3]DISTRIBUTION SUMMARY'!$A$8:$BE$143,Q$3,FALSE)</f>
        <v>72559</v>
      </c>
      <c r="R97" s="59">
        <f>VLOOKUP($A97,'[3]DISTRIBUTION SUMMARY'!$A$8:$BE$143,R$3,FALSE)</f>
        <v>115797</v>
      </c>
      <c r="S97" s="59">
        <f>VLOOKUP($A97,'[3]DISTRIBUTION SUMMARY'!$A$8:$BE$143,S$3,FALSE)</f>
        <v>0</v>
      </c>
      <c r="T97" s="59">
        <f>VLOOKUP($A97,'[3]DISTRIBUTION SUMMARY'!$A$8:$BE$143,T$3,FALSE)</f>
        <v>0</v>
      </c>
      <c r="U97" s="17"/>
      <c r="V97" s="59">
        <f t="shared" si="4"/>
        <v>47245</v>
      </c>
      <c r="W97" s="59">
        <f t="shared" si="5"/>
        <v>56695</v>
      </c>
      <c r="X97" s="63">
        <f t="shared" si="6"/>
        <v>478128</v>
      </c>
      <c r="Y97" s="17"/>
      <c r="Z97" s="62">
        <f t="shared" si="7"/>
        <v>40814624.809134915</v>
      </c>
      <c r="AA97" s="17"/>
    </row>
    <row r="98" spans="1:27" x14ac:dyDescent="0.2">
      <c r="A98" s="57">
        <v>95</v>
      </c>
      <c r="B98" s="3" t="s">
        <v>44</v>
      </c>
      <c r="C98" s="59">
        <f>VLOOKUP($A98,'[3]DISTRIBUTION SUMMARY'!$A$8:$BE$143,C$3,FALSE)</f>
        <v>5631887</v>
      </c>
      <c r="D98" s="59">
        <f>VLOOKUP($A98,'[3]DISTRIBUTION SUMMARY'!$A$8:$BE$143,D$3,FALSE)</f>
        <v>2119542.7814653064</v>
      </c>
      <c r="E98" s="59">
        <f>VLOOKUP($A98,'[3]DISTRIBUTION SUMMARY'!$A$8:$BE$143,E$3,FALSE)</f>
        <v>82871</v>
      </c>
      <c r="F98" s="59">
        <f>VLOOKUP($A98,'[3]DISTRIBUTION SUMMARY'!$A$8:$BE$143,F$3,FALSE)</f>
        <v>114895</v>
      </c>
      <c r="G98" s="59">
        <f>VLOOKUP($A98,'[3]DISTRIBUTION SUMMARY'!$A$8:$BE$143,G$3,FALSE)</f>
        <v>40869</v>
      </c>
      <c r="H98" s="59">
        <f>VLOOKUP($A98,'[3]DISTRIBUTION SUMMARY'!$A$8:$BE$143,H$3,FALSE)</f>
        <v>660838</v>
      </c>
      <c r="I98" s="59">
        <f>VLOOKUP($A98,'[3]DISTRIBUTION SUMMARY'!$A$8:$BE$143,I$3,FALSE)</f>
        <v>233645</v>
      </c>
      <c r="J98" s="59">
        <f>VLOOKUP($A98,'[3]DISTRIBUTION SUMMARY'!$A$8:$BE$143,J$3,FALSE)</f>
        <v>622283</v>
      </c>
      <c r="K98" s="59">
        <f>VLOOKUP($A98,'[3]DISTRIBUTION SUMMARY'!$A$8:$BE$143,K$3,FALSE)</f>
        <v>266803</v>
      </c>
      <c r="L98" s="59">
        <f>VLOOKUP($A98,'[3]DISTRIBUTION SUMMARY'!$A$8:$BE$143,L$3,FALSE)</f>
        <v>18507</v>
      </c>
      <c r="M98" s="59">
        <f>VLOOKUP($A98,'[3]DISTRIBUTION SUMMARY'!$A$8:$BE$143,M$3,FALSE)</f>
        <v>47889</v>
      </c>
      <c r="N98" s="59">
        <f>VLOOKUP($A98,'[3]DISTRIBUTION SUMMARY'!$A$8:$BE$143,N$3,FALSE)</f>
        <v>27279</v>
      </c>
      <c r="O98" s="17"/>
      <c r="P98" s="59">
        <f>VLOOKUP($A98,'[3]DISTRIBUTION SUMMARY'!$A$8:$BE$143,P$3,FALSE)</f>
        <v>0</v>
      </c>
      <c r="Q98" s="59">
        <f>VLOOKUP($A98,'[3]DISTRIBUTION SUMMARY'!$A$8:$BE$143,Q$3,FALSE)</f>
        <v>42093</v>
      </c>
      <c r="R98" s="59">
        <f>VLOOKUP($A98,'[3]DISTRIBUTION SUMMARY'!$A$8:$BE$143,R$3,FALSE)</f>
        <v>28946</v>
      </c>
      <c r="S98" s="59">
        <f>VLOOKUP($A98,'[3]DISTRIBUTION SUMMARY'!$A$8:$BE$143,S$3,FALSE)</f>
        <v>0</v>
      </c>
      <c r="T98" s="59">
        <f>VLOOKUP($A98,'[3]DISTRIBUTION SUMMARY'!$A$8:$BE$143,T$3,FALSE)</f>
        <v>0</v>
      </c>
      <c r="U98" s="17"/>
      <c r="V98" s="59">
        <f t="shared" si="4"/>
        <v>47889</v>
      </c>
      <c r="W98" s="59">
        <f t="shared" si="5"/>
        <v>27279</v>
      </c>
      <c r="X98" s="63">
        <f t="shared" si="6"/>
        <v>82871</v>
      </c>
      <c r="Y98" s="17"/>
      <c r="Z98" s="62">
        <f t="shared" si="7"/>
        <v>9938347.7814653069</v>
      </c>
      <c r="AA98" s="17"/>
    </row>
    <row r="99" spans="1:27" x14ac:dyDescent="0.2">
      <c r="A99" s="57">
        <v>96</v>
      </c>
      <c r="B99" s="3" t="s">
        <v>43</v>
      </c>
      <c r="C99" s="59">
        <f>VLOOKUP($A99,'[3]DISTRIBUTION SUMMARY'!$A$8:$BE$143,C$3,FALSE)</f>
        <v>19963618</v>
      </c>
      <c r="D99" s="59">
        <f>VLOOKUP($A99,'[3]DISTRIBUTION SUMMARY'!$A$8:$BE$143,D$3,FALSE)</f>
        <v>6367378.7503744457</v>
      </c>
      <c r="E99" s="59">
        <f>VLOOKUP($A99,'[3]DISTRIBUTION SUMMARY'!$A$8:$BE$143,E$3,FALSE)</f>
        <v>424622</v>
      </c>
      <c r="F99" s="59">
        <f>VLOOKUP($A99,'[3]DISTRIBUTION SUMMARY'!$A$8:$BE$143,F$3,FALSE)</f>
        <v>853432</v>
      </c>
      <c r="G99" s="59">
        <f>VLOOKUP($A99,'[3]DISTRIBUTION SUMMARY'!$A$8:$BE$143,G$3,FALSE)</f>
        <v>209407</v>
      </c>
      <c r="H99" s="59">
        <f>VLOOKUP($A99,'[3]DISTRIBUTION SUMMARY'!$A$8:$BE$143,H$3,FALSE)</f>
        <v>1951831</v>
      </c>
      <c r="I99" s="59">
        <f>VLOOKUP($A99,'[3]DISTRIBUTION SUMMARY'!$A$8:$BE$143,I$3,FALSE)</f>
        <v>817873</v>
      </c>
      <c r="J99" s="59">
        <f>VLOOKUP($A99,'[3]DISTRIBUTION SUMMARY'!$A$8:$BE$143,J$3,FALSE)</f>
        <v>2864529</v>
      </c>
      <c r="K99" s="59">
        <f>VLOOKUP($A99,'[3]DISTRIBUTION SUMMARY'!$A$8:$BE$143,K$3,FALSE)</f>
        <v>1228784</v>
      </c>
      <c r="L99" s="59">
        <f>VLOOKUP($A99,'[3]DISTRIBUTION SUMMARY'!$A$8:$BE$143,L$3,FALSE)</f>
        <v>86924</v>
      </c>
      <c r="M99" s="59">
        <f>VLOOKUP($A99,'[3]DISTRIBUTION SUMMARY'!$A$8:$BE$143,M$3,FALSE)</f>
        <v>9305</v>
      </c>
      <c r="N99" s="59">
        <f>VLOOKUP($A99,'[3]DISTRIBUTION SUMMARY'!$A$8:$BE$143,N$3,FALSE)</f>
        <v>78156</v>
      </c>
      <c r="O99" s="17"/>
      <c r="P99" s="59">
        <f>VLOOKUP($A99,'[3]DISTRIBUTION SUMMARY'!$A$8:$BE$143,P$3,FALSE)</f>
        <v>0</v>
      </c>
      <c r="Q99" s="59">
        <f>VLOOKUP($A99,'[3]DISTRIBUTION SUMMARY'!$A$8:$BE$143,Q$3,FALSE)</f>
        <v>197958</v>
      </c>
      <c r="R99" s="59">
        <f>VLOOKUP($A99,'[3]DISTRIBUTION SUMMARY'!$A$8:$BE$143,R$3,FALSE)</f>
        <v>120274</v>
      </c>
      <c r="S99" s="59">
        <f>VLOOKUP($A99,'[3]DISTRIBUTION SUMMARY'!$A$8:$BE$143,S$3,FALSE)</f>
        <v>0</v>
      </c>
      <c r="T99" s="59">
        <f>VLOOKUP($A99,'[3]DISTRIBUTION SUMMARY'!$A$8:$BE$143,T$3,FALSE)</f>
        <v>0</v>
      </c>
      <c r="U99" s="17"/>
      <c r="V99" s="59">
        <f t="shared" si="4"/>
        <v>9305</v>
      </c>
      <c r="W99" s="59">
        <f t="shared" si="5"/>
        <v>78156</v>
      </c>
      <c r="X99" s="63">
        <f t="shared" si="6"/>
        <v>424622</v>
      </c>
      <c r="Y99" s="17"/>
      <c r="Z99" s="62">
        <f t="shared" si="7"/>
        <v>35174091.750374444</v>
      </c>
      <c r="AA99" s="17"/>
    </row>
    <row r="100" spans="1:27" x14ac:dyDescent="0.2">
      <c r="A100" s="57">
        <v>97</v>
      </c>
      <c r="B100" s="3" t="s">
        <v>42</v>
      </c>
      <c r="C100" s="59">
        <f>VLOOKUP($A100,'[3]DISTRIBUTION SUMMARY'!$A$8:$BE$143,C$3,FALSE)</f>
        <v>13055725</v>
      </c>
      <c r="D100" s="59">
        <f>VLOOKUP($A100,'[3]DISTRIBUTION SUMMARY'!$A$8:$BE$143,D$3,FALSE)</f>
        <v>4895366.0113201002</v>
      </c>
      <c r="E100" s="59">
        <f>VLOOKUP($A100,'[3]DISTRIBUTION SUMMARY'!$A$8:$BE$143,E$3,FALSE)</f>
        <v>274158</v>
      </c>
      <c r="F100" s="59">
        <f>VLOOKUP($A100,'[3]DISTRIBUTION SUMMARY'!$A$8:$BE$143,F$3,FALSE)</f>
        <v>469387</v>
      </c>
      <c r="G100" s="59">
        <f>VLOOKUP($A100,'[3]DISTRIBUTION SUMMARY'!$A$8:$BE$143,G$3,FALSE)</f>
        <v>132653</v>
      </c>
      <c r="H100" s="59">
        <f>VLOOKUP($A100,'[3]DISTRIBUTION SUMMARY'!$A$8:$BE$143,H$3,FALSE)</f>
        <v>1270405</v>
      </c>
      <c r="I100" s="59">
        <f>VLOOKUP($A100,'[3]DISTRIBUTION SUMMARY'!$A$8:$BE$143,I$3,FALSE)</f>
        <v>423468</v>
      </c>
      <c r="J100" s="59">
        <f>VLOOKUP($A100,'[3]DISTRIBUTION SUMMARY'!$A$8:$BE$143,J$3,FALSE)</f>
        <v>1834179</v>
      </c>
      <c r="K100" s="59">
        <f>VLOOKUP($A100,'[3]DISTRIBUTION SUMMARY'!$A$8:$BE$143,K$3,FALSE)</f>
        <v>785712</v>
      </c>
      <c r="L100" s="59">
        <f>VLOOKUP($A100,'[3]DISTRIBUTION SUMMARY'!$A$8:$BE$143,L$3,FALSE)</f>
        <v>56122</v>
      </c>
      <c r="M100" s="59">
        <f>VLOOKUP($A100,'[3]DISTRIBUTION SUMMARY'!$A$8:$BE$143,M$3,FALSE)</f>
        <v>1951</v>
      </c>
      <c r="N100" s="59">
        <f>VLOOKUP($A100,'[3]DISTRIBUTION SUMMARY'!$A$8:$BE$143,N$3,FALSE)</f>
        <v>1111</v>
      </c>
      <c r="O100" s="17"/>
      <c r="P100" s="59">
        <f>VLOOKUP($A100,'[3]DISTRIBUTION SUMMARY'!$A$8:$BE$143,P$3,FALSE)</f>
        <v>0</v>
      </c>
      <c r="Q100" s="59">
        <f>VLOOKUP($A100,'[3]DISTRIBUTION SUMMARY'!$A$8:$BE$143,Q$3,FALSE)</f>
        <v>79727</v>
      </c>
      <c r="R100" s="59">
        <f>VLOOKUP($A100,'[3]DISTRIBUTION SUMMARY'!$A$8:$BE$143,R$3,FALSE)</f>
        <v>68333</v>
      </c>
      <c r="S100" s="59">
        <f>VLOOKUP($A100,'[3]DISTRIBUTION SUMMARY'!$A$8:$BE$143,S$3,FALSE)</f>
        <v>0</v>
      </c>
      <c r="T100" s="59">
        <f>VLOOKUP($A100,'[3]DISTRIBUTION SUMMARY'!$A$8:$BE$143,T$3,FALSE)</f>
        <v>0</v>
      </c>
      <c r="U100" s="17"/>
      <c r="V100" s="59">
        <f t="shared" si="4"/>
        <v>1951</v>
      </c>
      <c r="W100" s="59">
        <f t="shared" si="5"/>
        <v>1111</v>
      </c>
      <c r="X100" s="63">
        <f t="shared" si="6"/>
        <v>274158</v>
      </c>
      <c r="Y100" s="17"/>
      <c r="Z100" s="62">
        <f t="shared" si="7"/>
        <v>23348297.011320099</v>
      </c>
      <c r="AA100" s="17"/>
    </row>
    <row r="101" spans="1:27" x14ac:dyDescent="0.2">
      <c r="A101" s="57">
        <v>98</v>
      </c>
      <c r="B101" s="3" t="s">
        <v>41</v>
      </c>
      <c r="C101" s="59">
        <f>VLOOKUP($A101,'[3]DISTRIBUTION SUMMARY'!$A$8:$BE$143,C$3,FALSE)</f>
        <v>42245682</v>
      </c>
      <c r="D101" s="59">
        <f>VLOOKUP($A101,'[3]DISTRIBUTION SUMMARY'!$A$8:$BE$143,D$3,FALSE)</f>
        <v>14246633.200372081</v>
      </c>
      <c r="E101" s="59">
        <f>VLOOKUP($A101,'[3]DISTRIBUTION SUMMARY'!$A$8:$BE$143,E$3,FALSE)</f>
        <v>875352</v>
      </c>
      <c r="F101" s="59">
        <f>VLOOKUP($A101,'[3]DISTRIBUTION SUMMARY'!$A$8:$BE$143,F$3,FALSE)</f>
        <v>309513</v>
      </c>
      <c r="G101" s="59">
        <f>VLOOKUP($A101,'[3]DISTRIBUTION SUMMARY'!$A$8:$BE$143,G$3,FALSE)</f>
        <v>423544</v>
      </c>
      <c r="H101" s="59">
        <f>VLOOKUP($A101,'[3]DISTRIBUTION SUMMARY'!$A$8:$BE$143,H$3,FALSE)</f>
        <v>4650840</v>
      </c>
      <c r="I101" s="59">
        <f>VLOOKUP($A101,'[3]DISTRIBUTION SUMMARY'!$A$8:$BE$143,I$3,FALSE)</f>
        <v>464269</v>
      </c>
      <c r="J101" s="59">
        <f>VLOOKUP($A101,'[3]DISTRIBUTION SUMMARY'!$A$8:$BE$143,J$3,FALSE)</f>
        <v>5416477</v>
      </c>
      <c r="K101" s="59">
        <f>VLOOKUP($A101,'[3]DISTRIBUTION SUMMARY'!$A$8:$BE$143,K$3,FALSE)</f>
        <v>2321347</v>
      </c>
      <c r="L101" s="59">
        <f>VLOOKUP($A101,'[3]DISTRIBUTION SUMMARY'!$A$8:$BE$143,L$3,FALSE)</f>
        <v>162902</v>
      </c>
      <c r="M101" s="59">
        <f>VLOOKUP($A101,'[3]DISTRIBUTION SUMMARY'!$A$8:$BE$143,M$3,FALSE)</f>
        <v>307275</v>
      </c>
      <c r="N101" s="59">
        <f>VLOOKUP($A101,'[3]DISTRIBUTION SUMMARY'!$A$8:$BE$143,N$3,FALSE)</f>
        <v>217186</v>
      </c>
      <c r="O101" s="17"/>
      <c r="P101" s="59">
        <f>VLOOKUP($A101,'[3]DISTRIBUTION SUMMARY'!$A$8:$BE$143,P$3,FALSE)</f>
        <v>0</v>
      </c>
      <c r="Q101" s="59">
        <f>VLOOKUP($A101,'[3]DISTRIBUTION SUMMARY'!$A$8:$BE$143,Q$3,FALSE)</f>
        <v>129790</v>
      </c>
      <c r="R101" s="59">
        <f>VLOOKUP($A101,'[3]DISTRIBUTION SUMMARY'!$A$8:$BE$143,R$3,FALSE)</f>
        <v>71107</v>
      </c>
      <c r="S101" s="59">
        <f>VLOOKUP($A101,'[3]DISTRIBUTION SUMMARY'!$A$8:$BE$143,S$3,FALSE)</f>
        <v>0</v>
      </c>
      <c r="T101" s="59">
        <f>VLOOKUP($A101,'[3]DISTRIBUTION SUMMARY'!$A$8:$BE$143,T$3,FALSE)</f>
        <v>0</v>
      </c>
      <c r="U101" s="17"/>
      <c r="V101" s="59">
        <f t="shared" si="4"/>
        <v>307275</v>
      </c>
      <c r="W101" s="59">
        <f t="shared" si="5"/>
        <v>217186</v>
      </c>
      <c r="X101" s="63">
        <f t="shared" si="6"/>
        <v>875352</v>
      </c>
      <c r="Y101" s="17"/>
      <c r="Z101" s="62">
        <f t="shared" si="7"/>
        <v>71841917.200372085</v>
      </c>
      <c r="AA101" s="17"/>
    </row>
    <row r="102" spans="1:27" x14ac:dyDescent="0.2">
      <c r="A102" s="57">
        <v>101</v>
      </c>
      <c r="B102" s="3" t="s">
        <v>40</v>
      </c>
      <c r="C102" s="59">
        <f>VLOOKUP($A102,'[3]DISTRIBUTION SUMMARY'!$A$8:$BE$143,C$3,FALSE)</f>
        <v>15796121</v>
      </c>
      <c r="D102" s="59">
        <f>VLOOKUP($A102,'[3]DISTRIBUTION SUMMARY'!$A$8:$BE$143,D$3,FALSE)</f>
        <v>20412752.613240421</v>
      </c>
      <c r="E102" s="59">
        <f>VLOOKUP($A102,'[3]DISTRIBUTION SUMMARY'!$A$8:$BE$143,E$3,FALSE)</f>
        <v>341708</v>
      </c>
      <c r="F102" s="59">
        <f>VLOOKUP($A102,'[3]DISTRIBUTION SUMMARY'!$A$8:$BE$143,F$3,FALSE)</f>
        <v>203492</v>
      </c>
      <c r="G102" s="59">
        <f>VLOOKUP($A102,'[3]DISTRIBUTION SUMMARY'!$A$8:$BE$143,G$3,FALSE)</f>
        <v>184415</v>
      </c>
      <c r="H102" s="59">
        <f>VLOOKUP($A102,'[3]DISTRIBUTION SUMMARY'!$A$8:$BE$143,H$3,FALSE)</f>
        <v>1742404</v>
      </c>
      <c r="I102" s="59">
        <f>VLOOKUP($A102,'[3]DISTRIBUTION SUMMARY'!$A$8:$BE$143,I$3,FALSE)</f>
        <v>915716</v>
      </c>
      <c r="J102" s="59">
        <f>VLOOKUP($A102,'[3]DISTRIBUTION SUMMARY'!$A$8:$BE$143,J$3,FALSE)</f>
        <v>2378318</v>
      </c>
      <c r="K102" s="59">
        <f>VLOOKUP($A102,'[3]DISTRIBUTION SUMMARY'!$A$8:$BE$143,K$3,FALSE)</f>
        <v>1020642</v>
      </c>
      <c r="L102" s="59">
        <f>VLOOKUP($A102,'[3]DISTRIBUTION SUMMARY'!$A$8:$BE$143,L$3,FALSE)</f>
        <v>73130</v>
      </c>
      <c r="M102" s="59">
        <f>VLOOKUP($A102,'[3]DISTRIBUTION SUMMARY'!$A$8:$BE$143,M$3,FALSE)</f>
        <v>1518438</v>
      </c>
      <c r="N102" s="59">
        <f>VLOOKUP($A102,'[3]DISTRIBUTION SUMMARY'!$A$8:$BE$143,N$3,FALSE)</f>
        <v>313266</v>
      </c>
      <c r="O102" s="17"/>
      <c r="P102" s="59">
        <f>VLOOKUP($A102,'[3]DISTRIBUTION SUMMARY'!$A$8:$BE$143,P$3,FALSE)</f>
        <v>0</v>
      </c>
      <c r="Q102" s="59">
        <f>VLOOKUP($A102,'[3]DISTRIBUTION SUMMARY'!$A$8:$BE$143,Q$3,FALSE)</f>
        <v>203018</v>
      </c>
      <c r="R102" s="59">
        <f>VLOOKUP($A102,'[3]DISTRIBUTION SUMMARY'!$A$8:$BE$143,R$3,FALSE)</f>
        <v>93742</v>
      </c>
      <c r="S102" s="59">
        <f>VLOOKUP($A102,'[3]DISTRIBUTION SUMMARY'!$A$8:$BE$143,S$3,FALSE)</f>
        <v>0</v>
      </c>
      <c r="T102" s="59">
        <f>VLOOKUP($A102,'[3]DISTRIBUTION SUMMARY'!$A$8:$BE$143,T$3,FALSE)</f>
        <v>0</v>
      </c>
      <c r="U102" s="17"/>
      <c r="V102" s="59">
        <f t="shared" si="4"/>
        <v>1518438</v>
      </c>
      <c r="W102" s="59">
        <f t="shared" si="5"/>
        <v>313266</v>
      </c>
      <c r="X102" s="63">
        <f t="shared" si="6"/>
        <v>341708</v>
      </c>
      <c r="Y102" s="17"/>
      <c r="Z102" s="62">
        <f t="shared" si="7"/>
        <v>45197162.613240421</v>
      </c>
      <c r="AA102" s="17"/>
    </row>
    <row r="103" spans="1:27" x14ac:dyDescent="0.2">
      <c r="A103" s="57">
        <v>102</v>
      </c>
      <c r="B103" s="3" t="s">
        <v>39</v>
      </c>
      <c r="C103" s="59">
        <f>VLOOKUP($A103,'[3]DISTRIBUTION SUMMARY'!$A$8:$BE$143,C$3,FALSE)</f>
        <v>7156826</v>
      </c>
      <c r="D103" s="59">
        <f>VLOOKUP($A103,'[3]DISTRIBUTION SUMMARY'!$A$8:$BE$143,D$3,FALSE)</f>
        <v>2895412.1115613221</v>
      </c>
      <c r="E103" s="59">
        <f>VLOOKUP($A103,'[3]DISTRIBUTION SUMMARY'!$A$8:$BE$143,E$3,FALSE)</f>
        <v>158421</v>
      </c>
      <c r="F103" s="59">
        <f>VLOOKUP($A103,'[3]DISTRIBUTION SUMMARY'!$A$8:$BE$143,F$3,FALSE)</f>
        <v>449598</v>
      </c>
      <c r="G103" s="59">
        <f>VLOOKUP($A103,'[3]DISTRIBUTION SUMMARY'!$A$8:$BE$143,G$3,FALSE)</f>
        <v>78127</v>
      </c>
      <c r="H103" s="59">
        <f>VLOOKUP($A103,'[3]DISTRIBUTION SUMMARY'!$A$8:$BE$143,H$3,FALSE)</f>
        <v>1205807</v>
      </c>
      <c r="I103" s="59">
        <f>VLOOKUP($A103,'[3]DISTRIBUTION SUMMARY'!$A$8:$BE$143,I$3,FALSE)</f>
        <v>408323</v>
      </c>
      <c r="J103" s="59">
        <f>VLOOKUP($A103,'[3]DISTRIBUTION SUMMARY'!$A$8:$BE$143,J$3,FALSE)</f>
        <v>1204333</v>
      </c>
      <c r="K103" s="59">
        <f>VLOOKUP($A103,'[3]DISTRIBUTION SUMMARY'!$A$8:$BE$143,K$3,FALSE)</f>
        <v>517406</v>
      </c>
      <c r="L103" s="59">
        <f>VLOOKUP($A103,'[3]DISTRIBUTION SUMMARY'!$A$8:$BE$143,L$3,FALSE)</f>
        <v>36852</v>
      </c>
      <c r="M103" s="59">
        <f>VLOOKUP($A103,'[3]DISTRIBUTION SUMMARY'!$A$8:$BE$143,M$3,FALSE)</f>
        <v>24932</v>
      </c>
      <c r="N103" s="59">
        <f>VLOOKUP($A103,'[3]DISTRIBUTION SUMMARY'!$A$8:$BE$143,N$3,FALSE)</f>
        <v>142399</v>
      </c>
      <c r="O103" s="17"/>
      <c r="P103" s="59">
        <f>VLOOKUP($A103,'[3]DISTRIBUTION SUMMARY'!$A$8:$BE$143,P$3,FALSE)</f>
        <v>0</v>
      </c>
      <c r="Q103" s="59">
        <f>VLOOKUP($A103,'[3]DISTRIBUTION SUMMARY'!$A$8:$BE$143,Q$3,FALSE)</f>
        <v>61759</v>
      </c>
      <c r="R103" s="59">
        <f>VLOOKUP($A103,'[3]DISTRIBUTION SUMMARY'!$A$8:$BE$143,R$3,FALSE)</f>
        <v>47469</v>
      </c>
      <c r="S103" s="59">
        <f>VLOOKUP($A103,'[3]DISTRIBUTION SUMMARY'!$A$8:$BE$143,S$3,FALSE)</f>
        <v>0</v>
      </c>
      <c r="T103" s="59">
        <f>VLOOKUP($A103,'[3]DISTRIBUTION SUMMARY'!$A$8:$BE$143,T$3,FALSE)</f>
        <v>0</v>
      </c>
      <c r="U103" s="17"/>
      <c r="V103" s="59">
        <f t="shared" si="4"/>
        <v>24932</v>
      </c>
      <c r="W103" s="59">
        <f t="shared" si="5"/>
        <v>142399</v>
      </c>
      <c r="X103" s="63">
        <f t="shared" si="6"/>
        <v>158421</v>
      </c>
      <c r="Y103" s="17"/>
      <c r="Z103" s="62">
        <f t="shared" si="7"/>
        <v>14387664.111561323</v>
      </c>
      <c r="AA103" s="17"/>
    </row>
    <row r="104" spans="1:27" x14ac:dyDescent="0.2">
      <c r="A104" s="57">
        <v>103</v>
      </c>
      <c r="B104" s="3" t="s">
        <v>38</v>
      </c>
      <c r="C104" s="59">
        <f>VLOOKUP($A104,'[3]DISTRIBUTION SUMMARY'!$A$8:$BE$143,C$3,FALSE)</f>
        <v>3225443</v>
      </c>
      <c r="D104" s="59">
        <f>VLOOKUP($A104,'[3]DISTRIBUTION SUMMARY'!$A$8:$BE$143,D$3,FALSE)</f>
        <v>1099634.3513014961</v>
      </c>
      <c r="E104" s="59">
        <f>VLOOKUP($A104,'[3]DISTRIBUTION SUMMARY'!$A$8:$BE$143,E$3,FALSE)</f>
        <v>67714</v>
      </c>
      <c r="F104" s="59">
        <f>VLOOKUP($A104,'[3]DISTRIBUTION SUMMARY'!$A$8:$BE$143,F$3,FALSE)</f>
        <v>246990</v>
      </c>
      <c r="G104" s="59">
        <f>VLOOKUP($A104,'[3]DISTRIBUTION SUMMARY'!$A$8:$BE$143,G$3,FALSE)</f>
        <v>33394</v>
      </c>
      <c r="H104" s="59">
        <f>VLOOKUP($A104,'[3]DISTRIBUTION SUMMARY'!$A$8:$BE$143,H$3,FALSE)</f>
        <v>394428</v>
      </c>
      <c r="I104" s="59">
        <f>VLOOKUP($A104,'[3]DISTRIBUTION SUMMARY'!$A$8:$BE$143,I$3,FALSE)</f>
        <v>142397</v>
      </c>
      <c r="J104" s="59">
        <f>VLOOKUP($A104,'[3]DISTRIBUTION SUMMARY'!$A$8:$BE$143,J$3,FALSE)</f>
        <v>505951</v>
      </c>
      <c r="K104" s="59">
        <f>VLOOKUP($A104,'[3]DISTRIBUTION SUMMARY'!$A$8:$BE$143,K$3,FALSE)</f>
        <v>217376</v>
      </c>
      <c r="L104" s="59">
        <f>VLOOKUP($A104,'[3]DISTRIBUTION SUMMARY'!$A$8:$BE$143,L$3,FALSE)</f>
        <v>15122</v>
      </c>
      <c r="M104" s="59">
        <f>VLOOKUP($A104,'[3]DISTRIBUTION SUMMARY'!$A$8:$BE$143,M$3,FALSE)</f>
        <v>2327</v>
      </c>
      <c r="N104" s="59">
        <f>VLOOKUP($A104,'[3]DISTRIBUTION SUMMARY'!$A$8:$BE$143,N$3,FALSE)</f>
        <v>46392</v>
      </c>
      <c r="O104" s="17"/>
      <c r="P104" s="59">
        <f>VLOOKUP($A104,'[3]DISTRIBUTION SUMMARY'!$A$8:$BE$143,P$3,FALSE)</f>
        <v>0</v>
      </c>
      <c r="Q104" s="59">
        <f>VLOOKUP($A104,'[3]DISTRIBUTION SUMMARY'!$A$8:$BE$143,Q$3,FALSE)</f>
        <v>25938</v>
      </c>
      <c r="R104" s="59">
        <f>VLOOKUP($A104,'[3]DISTRIBUTION SUMMARY'!$A$8:$BE$143,R$3,FALSE)</f>
        <v>17468</v>
      </c>
      <c r="S104" s="59">
        <f>VLOOKUP($A104,'[3]DISTRIBUTION SUMMARY'!$A$8:$BE$143,S$3,FALSE)</f>
        <v>0</v>
      </c>
      <c r="T104" s="59">
        <f>VLOOKUP($A104,'[3]DISTRIBUTION SUMMARY'!$A$8:$BE$143,T$3,FALSE)</f>
        <v>0</v>
      </c>
      <c r="U104" s="17"/>
      <c r="V104" s="59">
        <f t="shared" si="4"/>
        <v>2327</v>
      </c>
      <c r="W104" s="59">
        <f t="shared" si="5"/>
        <v>46392</v>
      </c>
      <c r="X104" s="63">
        <f t="shared" si="6"/>
        <v>67714</v>
      </c>
      <c r="Y104" s="17"/>
      <c r="Z104" s="62">
        <f t="shared" si="7"/>
        <v>6040574.3513014959</v>
      </c>
      <c r="AA104" s="17"/>
    </row>
    <row r="105" spans="1:27" x14ac:dyDescent="0.2">
      <c r="A105" s="57">
        <v>104</v>
      </c>
      <c r="B105" s="3" t="s">
        <v>37</v>
      </c>
      <c r="C105" s="59">
        <f>VLOOKUP($A105,'[3]DISTRIBUTION SUMMARY'!$A$8:$BE$143,C$3,FALSE)</f>
        <v>6290734</v>
      </c>
      <c r="D105" s="59">
        <f>VLOOKUP($A105,'[3]DISTRIBUTION SUMMARY'!$A$8:$BE$143,D$3,FALSE)</f>
        <v>5715959.6386396959</v>
      </c>
      <c r="E105" s="59">
        <f>VLOOKUP($A105,'[3]DISTRIBUTION SUMMARY'!$A$8:$BE$143,E$3,FALSE)</f>
        <v>140304</v>
      </c>
      <c r="F105" s="59">
        <f>VLOOKUP($A105,'[3]DISTRIBUTION SUMMARY'!$A$8:$BE$143,F$3,FALSE)</f>
        <v>100525</v>
      </c>
      <c r="G105" s="59">
        <f>VLOOKUP($A105,'[3]DISTRIBUTION SUMMARY'!$A$8:$BE$143,G$3,FALSE)</f>
        <v>69192</v>
      </c>
      <c r="H105" s="59">
        <f>VLOOKUP($A105,'[3]DISTRIBUTION SUMMARY'!$A$8:$BE$143,H$3,FALSE)</f>
        <v>732393</v>
      </c>
      <c r="I105" s="59">
        <f>VLOOKUP($A105,'[3]DISTRIBUTION SUMMARY'!$A$8:$BE$143,I$3,FALSE)</f>
        <v>302879</v>
      </c>
      <c r="J105" s="59">
        <f>VLOOKUP($A105,'[3]DISTRIBUTION SUMMARY'!$A$8:$BE$143,J$3,FALSE)</f>
        <v>924303</v>
      </c>
      <c r="K105" s="59">
        <f>VLOOKUP($A105,'[3]DISTRIBUTION SUMMARY'!$A$8:$BE$143,K$3,FALSE)</f>
        <v>396876</v>
      </c>
      <c r="L105" s="59">
        <f>VLOOKUP($A105,'[3]DISTRIBUTION SUMMARY'!$A$8:$BE$143,L$3,FALSE)</f>
        <v>27416</v>
      </c>
      <c r="M105" s="59">
        <f>VLOOKUP($A105,'[3]DISTRIBUTION SUMMARY'!$A$8:$BE$143,M$3,FALSE)</f>
        <v>212058</v>
      </c>
      <c r="N105" s="59">
        <f>VLOOKUP($A105,'[3]DISTRIBUTION SUMMARY'!$A$8:$BE$143,N$3,FALSE)</f>
        <v>129152</v>
      </c>
      <c r="O105" s="17"/>
      <c r="P105" s="59">
        <f>VLOOKUP($A105,'[3]DISTRIBUTION SUMMARY'!$A$8:$BE$143,P$3,FALSE)</f>
        <v>0</v>
      </c>
      <c r="Q105" s="59">
        <f>VLOOKUP($A105,'[3]DISTRIBUTION SUMMARY'!$A$8:$BE$143,Q$3,FALSE)</f>
        <v>67529</v>
      </c>
      <c r="R105" s="59">
        <f>VLOOKUP($A105,'[3]DISTRIBUTION SUMMARY'!$A$8:$BE$143,R$3,FALSE)</f>
        <v>27930</v>
      </c>
      <c r="S105" s="59">
        <f>VLOOKUP($A105,'[3]DISTRIBUTION SUMMARY'!$A$8:$BE$143,S$3,FALSE)</f>
        <v>0</v>
      </c>
      <c r="T105" s="59">
        <f>VLOOKUP($A105,'[3]DISTRIBUTION SUMMARY'!$A$8:$BE$143,T$3,FALSE)</f>
        <v>0</v>
      </c>
      <c r="U105" s="17"/>
      <c r="V105" s="59">
        <f t="shared" si="4"/>
        <v>212058</v>
      </c>
      <c r="W105" s="59">
        <f t="shared" si="5"/>
        <v>129152</v>
      </c>
      <c r="X105" s="63">
        <f t="shared" si="6"/>
        <v>140304</v>
      </c>
      <c r="Y105" s="17"/>
      <c r="Z105" s="62">
        <f t="shared" si="7"/>
        <v>15137250.638639696</v>
      </c>
      <c r="AA105" s="17"/>
    </row>
    <row r="106" spans="1:27" x14ac:dyDescent="0.2">
      <c r="A106" s="57">
        <v>106</v>
      </c>
      <c r="B106" s="3" t="s">
        <v>36</v>
      </c>
      <c r="C106" s="59">
        <f>VLOOKUP($A106,'[3]DISTRIBUTION SUMMARY'!$A$8:$BE$143,C$3,FALSE)</f>
        <v>7869114</v>
      </c>
      <c r="D106" s="59">
        <f>VLOOKUP($A106,'[3]DISTRIBUTION SUMMARY'!$A$8:$BE$143,D$3,FALSE)</f>
        <v>3396129.786999227</v>
      </c>
      <c r="E106" s="59">
        <f>VLOOKUP($A106,'[3]DISTRIBUTION SUMMARY'!$A$8:$BE$143,E$3,FALSE)</f>
        <v>174866</v>
      </c>
      <c r="F106" s="59">
        <f>VLOOKUP($A106,'[3]DISTRIBUTION SUMMARY'!$A$8:$BE$143,F$3,FALSE)</f>
        <v>242440</v>
      </c>
      <c r="G106" s="59">
        <f>VLOOKUP($A106,'[3]DISTRIBUTION SUMMARY'!$A$8:$BE$143,G$3,FALSE)</f>
        <v>84610</v>
      </c>
      <c r="H106" s="59">
        <f>VLOOKUP($A106,'[3]DISTRIBUTION SUMMARY'!$A$8:$BE$143,H$3,FALSE)</f>
        <v>1329354</v>
      </c>
      <c r="I106" s="59">
        <f>VLOOKUP($A106,'[3]DISTRIBUTION SUMMARY'!$A$8:$BE$143,I$3,FALSE)</f>
        <v>315660</v>
      </c>
      <c r="J106" s="59">
        <f>VLOOKUP($A106,'[3]DISTRIBUTION SUMMARY'!$A$8:$BE$143,J$3,FALSE)</f>
        <v>1236608</v>
      </c>
      <c r="K106" s="59">
        <f>VLOOKUP($A106,'[3]DISTRIBUTION SUMMARY'!$A$8:$BE$143,K$3,FALSE)</f>
        <v>530440</v>
      </c>
      <c r="L106" s="59">
        <f>VLOOKUP($A106,'[3]DISTRIBUTION SUMMARY'!$A$8:$BE$143,L$3,FALSE)</f>
        <v>37424</v>
      </c>
      <c r="M106" s="59">
        <f>VLOOKUP($A106,'[3]DISTRIBUTION SUMMARY'!$A$8:$BE$143,M$3,FALSE)</f>
        <v>114903</v>
      </c>
      <c r="N106" s="59">
        <f>VLOOKUP($A106,'[3]DISTRIBUTION SUMMARY'!$A$8:$BE$143,N$3,FALSE)</f>
        <v>0</v>
      </c>
      <c r="O106" s="17"/>
      <c r="P106" s="59">
        <f>VLOOKUP($A106,'[3]DISTRIBUTION SUMMARY'!$A$8:$BE$143,P$3,FALSE)</f>
        <v>0</v>
      </c>
      <c r="Q106" s="59">
        <f>VLOOKUP($A106,'[3]DISTRIBUTION SUMMARY'!$A$8:$BE$143,Q$3,FALSE)</f>
        <v>51939</v>
      </c>
      <c r="R106" s="59">
        <f>VLOOKUP($A106,'[3]DISTRIBUTION SUMMARY'!$A$8:$BE$143,R$3,FALSE)</f>
        <v>39825</v>
      </c>
      <c r="S106" s="59">
        <f>VLOOKUP($A106,'[3]DISTRIBUTION SUMMARY'!$A$8:$BE$143,S$3,FALSE)</f>
        <v>0</v>
      </c>
      <c r="T106" s="59">
        <f>VLOOKUP($A106,'[3]DISTRIBUTION SUMMARY'!$A$8:$BE$143,T$3,FALSE)</f>
        <v>0</v>
      </c>
      <c r="U106" s="17"/>
      <c r="V106" s="59">
        <f t="shared" si="4"/>
        <v>114903</v>
      </c>
      <c r="W106" s="59">
        <f t="shared" si="5"/>
        <v>0</v>
      </c>
      <c r="X106" s="63">
        <f t="shared" si="6"/>
        <v>174866</v>
      </c>
      <c r="Y106" s="17"/>
      <c r="Z106" s="62">
        <f t="shared" si="7"/>
        <v>15423312.786999227</v>
      </c>
      <c r="AA106" s="17"/>
    </row>
    <row r="107" spans="1:27" x14ac:dyDescent="0.2">
      <c r="A107" s="57">
        <v>107</v>
      </c>
      <c r="B107" s="3" t="s">
        <v>35</v>
      </c>
      <c r="C107" s="59">
        <f>VLOOKUP($A107,'[3]DISTRIBUTION SUMMARY'!$A$8:$BE$143,C$3,FALSE)</f>
        <v>3498951</v>
      </c>
      <c r="D107" s="59">
        <f>VLOOKUP($A107,'[3]DISTRIBUTION SUMMARY'!$A$8:$BE$143,D$3,FALSE)</f>
        <v>1025742.0341494946</v>
      </c>
      <c r="E107" s="59">
        <f>VLOOKUP($A107,'[3]DISTRIBUTION SUMMARY'!$A$8:$BE$143,E$3,FALSE)</f>
        <v>71453</v>
      </c>
      <c r="F107" s="59">
        <f>VLOOKUP($A107,'[3]DISTRIBUTION SUMMARY'!$A$8:$BE$143,F$3,FALSE)</f>
        <v>93746</v>
      </c>
      <c r="G107" s="59">
        <f>VLOOKUP($A107,'[3]DISTRIBUTION SUMMARY'!$A$8:$BE$143,G$3,FALSE)</f>
        <v>34573</v>
      </c>
      <c r="H107" s="59">
        <f>VLOOKUP($A107,'[3]DISTRIBUTION SUMMARY'!$A$8:$BE$143,H$3,FALSE)</f>
        <v>547850</v>
      </c>
      <c r="I107" s="59">
        <f>VLOOKUP($A107,'[3]DISTRIBUTION SUMMARY'!$A$8:$BE$143,I$3,FALSE)</f>
        <v>159568</v>
      </c>
      <c r="J107" s="59">
        <f>VLOOKUP($A107,'[3]DISTRIBUTION SUMMARY'!$A$8:$BE$143,J$3,FALSE)</f>
        <v>526575</v>
      </c>
      <c r="K107" s="59">
        <f>VLOOKUP($A107,'[3]DISTRIBUTION SUMMARY'!$A$8:$BE$143,K$3,FALSE)</f>
        <v>226055</v>
      </c>
      <c r="L107" s="59">
        <f>VLOOKUP($A107,'[3]DISTRIBUTION SUMMARY'!$A$8:$BE$143,L$3,FALSE)</f>
        <v>15957</v>
      </c>
      <c r="M107" s="59">
        <f>VLOOKUP($A107,'[3]DISTRIBUTION SUMMARY'!$A$8:$BE$143,M$3,FALSE)</f>
        <v>3560</v>
      </c>
      <c r="N107" s="59">
        <f>VLOOKUP($A107,'[3]DISTRIBUTION SUMMARY'!$A$8:$BE$143,N$3,FALSE)</f>
        <v>51756</v>
      </c>
      <c r="O107" s="17"/>
      <c r="P107" s="59">
        <f>VLOOKUP($A107,'[3]DISTRIBUTION SUMMARY'!$A$8:$BE$143,P$3,FALSE)</f>
        <v>0</v>
      </c>
      <c r="Q107" s="59">
        <f>VLOOKUP($A107,'[3]DISTRIBUTION SUMMARY'!$A$8:$BE$143,Q$3,FALSE)</f>
        <v>45350</v>
      </c>
      <c r="R107" s="59">
        <f>VLOOKUP($A107,'[3]DISTRIBUTION SUMMARY'!$A$8:$BE$143,R$3,FALSE)</f>
        <v>17873</v>
      </c>
      <c r="S107" s="59">
        <f>VLOOKUP($A107,'[3]DISTRIBUTION SUMMARY'!$A$8:$BE$143,S$3,FALSE)</f>
        <v>0</v>
      </c>
      <c r="T107" s="59">
        <f>VLOOKUP($A107,'[3]DISTRIBUTION SUMMARY'!$A$8:$BE$143,T$3,FALSE)</f>
        <v>0</v>
      </c>
      <c r="U107" s="17"/>
      <c r="V107" s="59">
        <f t="shared" si="4"/>
        <v>3560</v>
      </c>
      <c r="W107" s="59">
        <f t="shared" si="5"/>
        <v>51756</v>
      </c>
      <c r="X107" s="63">
        <f t="shared" si="6"/>
        <v>71453</v>
      </c>
      <c r="Y107" s="17"/>
      <c r="Z107" s="62">
        <f t="shared" si="7"/>
        <v>6319009.034149495</v>
      </c>
      <c r="AA107" s="17"/>
    </row>
    <row r="108" spans="1:27" x14ac:dyDescent="0.2">
      <c r="A108" s="57">
        <v>108</v>
      </c>
      <c r="B108" s="3" t="s">
        <v>34</v>
      </c>
      <c r="C108" s="59">
        <f>VLOOKUP($A108,'[3]DISTRIBUTION SUMMARY'!$A$8:$BE$143,C$3,FALSE)</f>
        <v>18959821</v>
      </c>
      <c r="D108" s="59">
        <f>VLOOKUP($A108,'[3]DISTRIBUTION SUMMARY'!$A$8:$BE$143,D$3,FALSE)</f>
        <v>7319228.4673719388</v>
      </c>
      <c r="E108" s="59">
        <f>VLOOKUP($A108,'[3]DISTRIBUTION SUMMARY'!$A$8:$BE$143,E$3,FALSE)</f>
        <v>429034</v>
      </c>
      <c r="F108" s="59">
        <f>VLOOKUP($A108,'[3]DISTRIBUTION SUMMARY'!$A$8:$BE$143,F$3,FALSE)</f>
        <v>714590</v>
      </c>
      <c r="G108" s="59">
        <f>VLOOKUP($A108,'[3]DISTRIBUTION SUMMARY'!$A$8:$BE$143,G$3,FALSE)</f>
        <v>211583</v>
      </c>
      <c r="H108" s="59">
        <f>VLOOKUP($A108,'[3]DISTRIBUTION SUMMARY'!$A$8:$BE$143,H$3,FALSE)</f>
        <v>2335393</v>
      </c>
      <c r="I108" s="59">
        <f>VLOOKUP($A108,'[3]DISTRIBUTION SUMMARY'!$A$8:$BE$143,I$3,FALSE)</f>
        <v>1892267</v>
      </c>
      <c r="J108" s="59">
        <f>VLOOKUP($A108,'[3]DISTRIBUTION SUMMARY'!$A$8:$BE$143,J$3,FALSE)</f>
        <v>3081921</v>
      </c>
      <c r="K108" s="59">
        <f>VLOOKUP($A108,'[3]DISTRIBUTION SUMMARY'!$A$8:$BE$143,K$3,FALSE)</f>
        <v>1321393</v>
      </c>
      <c r="L108" s="59">
        <f>VLOOKUP($A108,'[3]DISTRIBUTION SUMMARY'!$A$8:$BE$143,L$3,FALSE)</f>
        <v>91819</v>
      </c>
      <c r="M108" s="59">
        <f>VLOOKUP($A108,'[3]DISTRIBUTION SUMMARY'!$A$8:$BE$143,M$3,FALSE)</f>
        <v>273186</v>
      </c>
      <c r="N108" s="59">
        <f>VLOOKUP($A108,'[3]DISTRIBUTION SUMMARY'!$A$8:$BE$143,N$3,FALSE)</f>
        <v>103742</v>
      </c>
      <c r="O108" s="17"/>
      <c r="P108" s="59">
        <f>VLOOKUP($A108,'[3]DISTRIBUTION SUMMARY'!$A$8:$BE$143,P$3,FALSE)</f>
        <v>0</v>
      </c>
      <c r="Q108" s="59">
        <f>VLOOKUP($A108,'[3]DISTRIBUTION SUMMARY'!$A$8:$BE$143,Q$3,FALSE)</f>
        <v>246551</v>
      </c>
      <c r="R108" s="59">
        <f>VLOOKUP($A108,'[3]DISTRIBUTION SUMMARY'!$A$8:$BE$143,R$3,FALSE)</f>
        <v>151078</v>
      </c>
      <c r="S108" s="59">
        <f>VLOOKUP($A108,'[3]DISTRIBUTION SUMMARY'!$A$8:$BE$143,S$3,FALSE)</f>
        <v>0</v>
      </c>
      <c r="T108" s="59">
        <f>VLOOKUP($A108,'[3]DISTRIBUTION SUMMARY'!$A$8:$BE$143,T$3,FALSE)</f>
        <v>0</v>
      </c>
      <c r="U108" s="17"/>
      <c r="V108" s="59">
        <f t="shared" si="4"/>
        <v>273186</v>
      </c>
      <c r="W108" s="59">
        <f t="shared" si="5"/>
        <v>103742</v>
      </c>
      <c r="X108" s="63">
        <f t="shared" si="6"/>
        <v>429034</v>
      </c>
      <c r="Y108" s="17"/>
      <c r="Z108" s="62">
        <f t="shared" si="7"/>
        <v>37131606.467371941</v>
      </c>
      <c r="AA108" s="17"/>
    </row>
    <row r="109" spans="1:27" x14ac:dyDescent="0.2">
      <c r="A109" s="57">
        <v>109</v>
      </c>
      <c r="B109" s="3" t="s">
        <v>33</v>
      </c>
      <c r="C109" s="59">
        <f>VLOOKUP($A109,'[3]DISTRIBUTION SUMMARY'!$A$8:$BE$143,C$3,FALSE)</f>
        <v>3136394</v>
      </c>
      <c r="D109" s="59">
        <f>VLOOKUP($A109,'[3]DISTRIBUTION SUMMARY'!$A$8:$BE$143,D$3,FALSE)</f>
        <v>3120005.8650101693</v>
      </c>
      <c r="E109" s="59">
        <f>VLOOKUP($A109,'[3]DISTRIBUTION SUMMARY'!$A$8:$BE$143,E$3,FALSE)</f>
        <v>55322</v>
      </c>
      <c r="F109" s="59">
        <f>VLOOKUP($A109,'[3]DISTRIBUTION SUMMARY'!$A$8:$BE$143,F$3,FALSE)</f>
        <v>38608</v>
      </c>
      <c r="G109" s="59">
        <f>VLOOKUP($A109,'[3]DISTRIBUTION SUMMARY'!$A$8:$BE$143,G$3,FALSE)</f>
        <v>29857</v>
      </c>
      <c r="H109" s="59">
        <f>VLOOKUP($A109,'[3]DISTRIBUTION SUMMARY'!$A$8:$BE$143,H$3,FALSE)</f>
        <v>443217</v>
      </c>
      <c r="I109" s="59">
        <f>VLOOKUP($A109,'[3]DISTRIBUTION SUMMARY'!$A$8:$BE$143,I$3,FALSE)</f>
        <v>12869</v>
      </c>
      <c r="J109" s="59">
        <f>VLOOKUP($A109,'[3]DISTRIBUTION SUMMARY'!$A$8:$BE$143,J$3,FALSE)</f>
        <v>394829</v>
      </c>
      <c r="K109" s="59">
        <f>VLOOKUP($A109,'[3]DISTRIBUTION SUMMARY'!$A$8:$BE$143,K$3,FALSE)</f>
        <v>169359</v>
      </c>
      <c r="L109" s="59">
        <f>VLOOKUP($A109,'[3]DISTRIBUTION SUMMARY'!$A$8:$BE$143,L$3,FALSE)</f>
        <v>11840</v>
      </c>
      <c r="M109" s="59">
        <f>VLOOKUP($A109,'[3]DISTRIBUTION SUMMARY'!$A$8:$BE$143,M$3,FALSE)</f>
        <v>45397</v>
      </c>
      <c r="N109" s="59">
        <f>VLOOKUP($A109,'[3]DISTRIBUTION SUMMARY'!$A$8:$BE$143,N$3,FALSE)</f>
        <v>18966</v>
      </c>
      <c r="O109" s="17"/>
      <c r="P109" s="59">
        <f>VLOOKUP($A109,'[3]DISTRIBUTION SUMMARY'!$A$8:$BE$143,P$3,FALSE)</f>
        <v>0</v>
      </c>
      <c r="Q109" s="59">
        <f>VLOOKUP($A109,'[3]DISTRIBUTION SUMMARY'!$A$8:$BE$143,Q$3,FALSE)</f>
        <v>7028</v>
      </c>
      <c r="R109" s="59">
        <f>VLOOKUP($A109,'[3]DISTRIBUTION SUMMARY'!$A$8:$BE$143,R$3,FALSE)</f>
        <v>1577</v>
      </c>
      <c r="S109" s="59">
        <f>VLOOKUP($A109,'[3]DISTRIBUTION SUMMARY'!$A$8:$BE$143,S$3,FALSE)</f>
        <v>0</v>
      </c>
      <c r="T109" s="59">
        <f>VLOOKUP($A109,'[3]DISTRIBUTION SUMMARY'!$A$8:$BE$143,T$3,FALSE)</f>
        <v>0</v>
      </c>
      <c r="U109" s="17"/>
      <c r="V109" s="59">
        <f t="shared" si="4"/>
        <v>45397</v>
      </c>
      <c r="W109" s="59">
        <f t="shared" si="5"/>
        <v>18966</v>
      </c>
      <c r="X109" s="63">
        <f t="shared" si="6"/>
        <v>55322</v>
      </c>
      <c r="Y109" s="17"/>
      <c r="Z109" s="62">
        <f t="shared" si="7"/>
        <v>7485268.8650101693</v>
      </c>
      <c r="AA109" s="17"/>
    </row>
    <row r="110" spans="1:27" x14ac:dyDescent="0.2">
      <c r="A110" s="57">
        <v>110</v>
      </c>
      <c r="B110" s="3" t="s">
        <v>32</v>
      </c>
      <c r="C110" s="59">
        <f>VLOOKUP($A110,'[3]DISTRIBUTION SUMMARY'!$A$8:$BE$143,C$3,FALSE)</f>
        <v>7847872</v>
      </c>
      <c r="D110" s="59">
        <f>VLOOKUP($A110,'[3]DISTRIBUTION SUMMARY'!$A$8:$BE$143,D$3,FALSE)</f>
        <v>4436455.8311129324</v>
      </c>
      <c r="E110" s="59">
        <f>VLOOKUP($A110,'[3]DISTRIBUTION SUMMARY'!$A$8:$BE$143,E$3,FALSE)</f>
        <v>159852</v>
      </c>
      <c r="F110" s="59">
        <f>VLOOKUP($A110,'[3]DISTRIBUTION SUMMARY'!$A$8:$BE$143,F$3,FALSE)</f>
        <v>75858</v>
      </c>
      <c r="G110" s="59">
        <f>VLOOKUP($A110,'[3]DISTRIBUTION SUMMARY'!$A$8:$BE$143,G$3,FALSE)</f>
        <v>80320</v>
      </c>
      <c r="H110" s="59">
        <f>VLOOKUP($A110,'[3]DISTRIBUTION SUMMARY'!$A$8:$BE$143,H$3,FALSE)</f>
        <v>983177</v>
      </c>
      <c r="I110" s="59">
        <f>VLOOKUP($A110,'[3]DISTRIBUTION SUMMARY'!$A$8:$BE$143,I$3,FALSE)</f>
        <v>422424</v>
      </c>
      <c r="J110" s="59">
        <f>VLOOKUP($A110,'[3]DISTRIBUTION SUMMARY'!$A$8:$BE$143,J$3,FALSE)</f>
        <v>1079858</v>
      </c>
      <c r="K110" s="59">
        <f>VLOOKUP($A110,'[3]DISTRIBUTION SUMMARY'!$A$8:$BE$143,K$3,FALSE)</f>
        <v>464071</v>
      </c>
      <c r="L110" s="59">
        <f>VLOOKUP($A110,'[3]DISTRIBUTION SUMMARY'!$A$8:$BE$143,L$3,FALSE)</f>
        <v>32723</v>
      </c>
      <c r="M110" s="59">
        <f>VLOOKUP($A110,'[3]DISTRIBUTION SUMMARY'!$A$8:$BE$143,M$3,FALSE)</f>
        <v>325443</v>
      </c>
      <c r="N110" s="59">
        <f>VLOOKUP($A110,'[3]DISTRIBUTION SUMMARY'!$A$8:$BE$143,N$3,FALSE)</f>
        <v>60761</v>
      </c>
      <c r="O110" s="17"/>
      <c r="P110" s="59">
        <f>VLOOKUP($A110,'[3]DISTRIBUTION SUMMARY'!$A$8:$BE$143,P$3,FALSE)</f>
        <v>0</v>
      </c>
      <c r="Q110" s="59">
        <f>VLOOKUP($A110,'[3]DISTRIBUTION SUMMARY'!$A$8:$BE$143,Q$3,FALSE)</f>
        <v>96973</v>
      </c>
      <c r="R110" s="59">
        <f>VLOOKUP($A110,'[3]DISTRIBUTION SUMMARY'!$A$8:$BE$143,R$3,FALSE)</f>
        <v>38231</v>
      </c>
      <c r="S110" s="59">
        <f>VLOOKUP($A110,'[3]DISTRIBUTION SUMMARY'!$A$8:$BE$143,S$3,FALSE)</f>
        <v>0</v>
      </c>
      <c r="T110" s="59">
        <f>VLOOKUP($A110,'[3]DISTRIBUTION SUMMARY'!$A$8:$BE$143,T$3,FALSE)</f>
        <v>0</v>
      </c>
      <c r="U110" s="17"/>
      <c r="V110" s="59">
        <f t="shared" si="4"/>
        <v>325443</v>
      </c>
      <c r="W110" s="59">
        <f t="shared" si="5"/>
        <v>60761</v>
      </c>
      <c r="X110" s="63">
        <f t="shared" si="6"/>
        <v>159852</v>
      </c>
      <c r="Y110" s="17"/>
      <c r="Z110" s="62">
        <f t="shared" si="7"/>
        <v>16104018.831112932</v>
      </c>
      <c r="AA110" s="17"/>
    </row>
    <row r="111" spans="1:27" x14ac:dyDescent="0.2">
      <c r="A111" s="57">
        <v>111</v>
      </c>
      <c r="B111" s="3" t="s">
        <v>31</v>
      </c>
      <c r="C111" s="59">
        <f>VLOOKUP($A111,'[3]DISTRIBUTION SUMMARY'!$A$8:$BE$143,C$3,FALSE)</f>
        <v>4706071</v>
      </c>
      <c r="D111" s="59">
        <f>VLOOKUP($A111,'[3]DISTRIBUTION SUMMARY'!$A$8:$BE$143,D$3,FALSE)</f>
        <v>1312560.8967789742</v>
      </c>
      <c r="E111" s="59">
        <f>VLOOKUP($A111,'[3]DISTRIBUTION SUMMARY'!$A$8:$BE$143,E$3,FALSE)</f>
        <v>99734</v>
      </c>
      <c r="F111" s="59">
        <f>VLOOKUP($A111,'[3]DISTRIBUTION SUMMARY'!$A$8:$BE$143,F$3,FALSE)</f>
        <v>173539</v>
      </c>
      <c r="G111" s="59">
        <f>VLOOKUP($A111,'[3]DISTRIBUTION SUMMARY'!$A$8:$BE$143,G$3,FALSE)</f>
        <v>48257</v>
      </c>
      <c r="H111" s="59">
        <f>VLOOKUP($A111,'[3]DISTRIBUTION SUMMARY'!$A$8:$BE$143,H$3,FALSE)</f>
        <v>402759</v>
      </c>
      <c r="I111" s="59">
        <f>VLOOKUP($A111,'[3]DISTRIBUTION SUMMARY'!$A$8:$BE$143,I$3,FALSE)</f>
        <v>224580</v>
      </c>
      <c r="J111" s="59">
        <f>VLOOKUP($A111,'[3]DISTRIBUTION SUMMARY'!$A$8:$BE$143,J$3,FALSE)</f>
        <v>660747</v>
      </c>
      <c r="K111" s="59">
        <f>VLOOKUP($A111,'[3]DISTRIBUTION SUMMARY'!$A$8:$BE$143,K$3,FALSE)</f>
        <v>283973</v>
      </c>
      <c r="L111" s="59">
        <f>VLOOKUP($A111,'[3]DISTRIBUTION SUMMARY'!$A$8:$BE$143,L$3,FALSE)</f>
        <v>20416</v>
      </c>
      <c r="M111" s="59">
        <f>VLOOKUP($A111,'[3]DISTRIBUTION SUMMARY'!$A$8:$BE$143,M$3,FALSE)</f>
        <v>186124</v>
      </c>
      <c r="N111" s="59">
        <f>VLOOKUP($A111,'[3]DISTRIBUTION SUMMARY'!$A$8:$BE$143,N$3,FALSE)</f>
        <v>316585</v>
      </c>
      <c r="O111" s="17"/>
      <c r="P111" s="59">
        <f>VLOOKUP($A111,'[3]DISTRIBUTION SUMMARY'!$A$8:$BE$143,P$3,FALSE)</f>
        <v>0</v>
      </c>
      <c r="Q111" s="59">
        <f>VLOOKUP($A111,'[3]DISTRIBUTION SUMMARY'!$A$8:$BE$143,Q$3,FALSE)</f>
        <v>33390</v>
      </c>
      <c r="R111" s="59">
        <f>VLOOKUP($A111,'[3]DISTRIBUTION SUMMARY'!$A$8:$BE$143,R$3,FALSE)</f>
        <v>31016</v>
      </c>
      <c r="S111" s="59">
        <f>VLOOKUP($A111,'[3]DISTRIBUTION SUMMARY'!$A$8:$BE$143,S$3,FALSE)</f>
        <v>0</v>
      </c>
      <c r="T111" s="59">
        <f>VLOOKUP($A111,'[3]DISTRIBUTION SUMMARY'!$A$8:$BE$143,T$3,FALSE)</f>
        <v>0</v>
      </c>
      <c r="U111" s="17"/>
      <c r="V111" s="59">
        <f t="shared" si="4"/>
        <v>186124</v>
      </c>
      <c r="W111" s="59">
        <f t="shared" si="5"/>
        <v>316585</v>
      </c>
      <c r="X111" s="63">
        <f t="shared" si="6"/>
        <v>99734</v>
      </c>
      <c r="Y111" s="17"/>
      <c r="Z111" s="62">
        <f t="shared" si="7"/>
        <v>8499751.8967789747</v>
      </c>
      <c r="AA111" s="17"/>
    </row>
    <row r="112" spans="1:27" x14ac:dyDescent="0.2">
      <c r="A112" s="57">
        <v>112</v>
      </c>
      <c r="B112" s="3" t="s">
        <v>30</v>
      </c>
      <c r="C112" s="59">
        <f>VLOOKUP($A112,'[3]DISTRIBUTION SUMMARY'!$A$8:$BE$143,C$3,FALSE)</f>
        <v>67338681</v>
      </c>
      <c r="D112" s="59">
        <f>VLOOKUP($A112,'[3]DISTRIBUTION SUMMARY'!$A$8:$BE$143,D$3,FALSE)</f>
        <v>23140934.743878789</v>
      </c>
      <c r="E112" s="59">
        <f>VLOOKUP($A112,'[3]DISTRIBUTION SUMMARY'!$A$8:$BE$143,E$3,FALSE)</f>
        <v>1484188</v>
      </c>
      <c r="F112" s="59">
        <f>VLOOKUP($A112,'[3]DISTRIBUTION SUMMARY'!$A$8:$BE$143,F$3,FALSE)</f>
        <v>1146251</v>
      </c>
      <c r="G112" s="59">
        <f>VLOOKUP($A112,'[3]DISTRIBUTION SUMMARY'!$A$8:$BE$143,G$3,FALSE)</f>
        <v>718133</v>
      </c>
      <c r="H112" s="59">
        <f>VLOOKUP($A112,'[3]DISTRIBUTION SUMMARY'!$A$8:$BE$143,H$3,FALSE)</f>
        <v>7374675</v>
      </c>
      <c r="I112" s="59">
        <f>VLOOKUP($A112,'[3]DISTRIBUTION SUMMARY'!$A$8:$BE$143,I$3,FALSE)</f>
        <v>3052066</v>
      </c>
      <c r="J112" s="59">
        <f>VLOOKUP($A112,'[3]DISTRIBUTION SUMMARY'!$A$8:$BE$143,J$3,FALSE)</f>
        <v>9584315</v>
      </c>
      <c r="K112" s="59">
        <f>VLOOKUP($A112,'[3]DISTRIBUTION SUMMARY'!$A$8:$BE$143,K$3,FALSE)</f>
        <v>4115455</v>
      </c>
      <c r="L112" s="59">
        <f>VLOOKUP($A112,'[3]DISTRIBUTION SUMMARY'!$A$8:$BE$143,L$3,FALSE)</f>
        <v>290015</v>
      </c>
      <c r="M112" s="59">
        <f>VLOOKUP($A112,'[3]DISTRIBUTION SUMMARY'!$A$8:$BE$143,M$3,FALSE)</f>
        <v>329633</v>
      </c>
      <c r="N112" s="59">
        <f>VLOOKUP($A112,'[3]DISTRIBUTION SUMMARY'!$A$8:$BE$143,N$3,FALSE)</f>
        <v>1150133</v>
      </c>
      <c r="O112" s="17"/>
      <c r="P112" s="59">
        <f>VLOOKUP($A112,'[3]DISTRIBUTION SUMMARY'!$A$8:$BE$143,P$3,FALSE)</f>
        <v>0</v>
      </c>
      <c r="Q112" s="59">
        <f>VLOOKUP($A112,'[3]DISTRIBUTION SUMMARY'!$A$8:$BE$143,Q$3,FALSE)</f>
        <v>435997</v>
      </c>
      <c r="R112" s="59">
        <f>VLOOKUP($A112,'[3]DISTRIBUTION SUMMARY'!$A$8:$BE$143,R$3,FALSE)</f>
        <v>387874</v>
      </c>
      <c r="S112" s="59">
        <f>VLOOKUP($A112,'[3]DISTRIBUTION SUMMARY'!$A$8:$BE$143,S$3,FALSE)</f>
        <v>0</v>
      </c>
      <c r="T112" s="59">
        <f>VLOOKUP($A112,'[3]DISTRIBUTION SUMMARY'!$A$8:$BE$143,T$3,FALSE)</f>
        <v>0</v>
      </c>
      <c r="U112" s="17"/>
      <c r="V112" s="59">
        <f t="shared" si="4"/>
        <v>329633</v>
      </c>
      <c r="W112" s="59">
        <f t="shared" si="5"/>
        <v>1150133</v>
      </c>
      <c r="X112" s="63">
        <f t="shared" si="6"/>
        <v>1484188</v>
      </c>
      <c r="Y112" s="17"/>
      <c r="Z112" s="62">
        <f t="shared" si="7"/>
        <v>120548350.74387878</v>
      </c>
      <c r="AA112" s="17"/>
    </row>
    <row r="113" spans="1:27" x14ac:dyDescent="0.2">
      <c r="A113" s="57">
        <v>113</v>
      </c>
      <c r="B113" s="3" t="s">
        <v>29</v>
      </c>
      <c r="C113" s="59">
        <f>VLOOKUP($A113,'[3]DISTRIBUTION SUMMARY'!$A$8:$BE$143,C$3,FALSE)</f>
        <v>21481973</v>
      </c>
      <c r="D113" s="59">
        <f>VLOOKUP($A113,'[3]DISTRIBUTION SUMMARY'!$A$8:$BE$143,D$3,FALSE)</f>
        <v>6992546.6441736175</v>
      </c>
      <c r="E113" s="59">
        <f>VLOOKUP($A113,'[3]DISTRIBUTION SUMMARY'!$A$8:$BE$143,E$3,FALSE)</f>
        <v>444395</v>
      </c>
      <c r="F113" s="59">
        <f>VLOOKUP($A113,'[3]DISTRIBUTION SUMMARY'!$A$8:$BE$143,F$3,FALSE)</f>
        <v>396966</v>
      </c>
      <c r="G113" s="59">
        <f>VLOOKUP($A113,'[3]DISTRIBUTION SUMMARY'!$A$8:$BE$143,G$3,FALSE)</f>
        <v>215023</v>
      </c>
      <c r="H113" s="59">
        <f>VLOOKUP($A113,'[3]DISTRIBUTION SUMMARY'!$A$8:$BE$143,H$3,FALSE)</f>
        <v>1211572</v>
      </c>
      <c r="I113" s="59">
        <f>VLOOKUP($A113,'[3]DISTRIBUTION SUMMARY'!$A$8:$BE$143,I$3,FALSE)</f>
        <v>1335624</v>
      </c>
      <c r="J113" s="59">
        <f>VLOOKUP($A113,'[3]DISTRIBUTION SUMMARY'!$A$8:$BE$143,J$3,FALSE)</f>
        <v>2774625</v>
      </c>
      <c r="K113" s="59">
        <f>VLOOKUP($A113,'[3]DISTRIBUTION SUMMARY'!$A$8:$BE$143,K$3,FALSE)</f>
        <v>1190897</v>
      </c>
      <c r="L113" s="59">
        <f>VLOOKUP($A113,'[3]DISTRIBUTION SUMMARY'!$A$8:$BE$143,L$3,FALSE)</f>
        <v>82701</v>
      </c>
      <c r="M113" s="59">
        <f>VLOOKUP($A113,'[3]DISTRIBUTION SUMMARY'!$A$8:$BE$143,M$3,FALSE)</f>
        <v>1939958</v>
      </c>
      <c r="N113" s="59">
        <f>VLOOKUP($A113,'[3]DISTRIBUTION SUMMARY'!$A$8:$BE$143,N$3,FALSE)</f>
        <v>357869</v>
      </c>
      <c r="O113" s="17"/>
      <c r="P113" s="59">
        <f>VLOOKUP($A113,'[3]DISTRIBUTION SUMMARY'!$A$8:$BE$143,P$3,FALSE)</f>
        <v>0</v>
      </c>
      <c r="Q113" s="59">
        <f>VLOOKUP($A113,'[3]DISTRIBUTION SUMMARY'!$A$8:$BE$143,Q$3,FALSE)</f>
        <v>363020</v>
      </c>
      <c r="R113" s="59">
        <f>VLOOKUP($A113,'[3]DISTRIBUTION SUMMARY'!$A$8:$BE$143,R$3,FALSE)</f>
        <v>139358</v>
      </c>
      <c r="S113" s="59">
        <f>VLOOKUP($A113,'[3]DISTRIBUTION SUMMARY'!$A$8:$BE$143,S$3,FALSE)</f>
        <v>0</v>
      </c>
      <c r="T113" s="59">
        <f>VLOOKUP($A113,'[3]DISTRIBUTION SUMMARY'!$A$8:$BE$143,T$3,FALSE)</f>
        <v>0</v>
      </c>
      <c r="U113" s="17"/>
      <c r="V113" s="59">
        <f t="shared" si="4"/>
        <v>1939958</v>
      </c>
      <c r="W113" s="59">
        <f t="shared" si="5"/>
        <v>357869</v>
      </c>
      <c r="X113" s="63">
        <f t="shared" si="6"/>
        <v>444395</v>
      </c>
      <c r="Y113" s="17"/>
      <c r="Z113" s="62">
        <f t="shared" si="7"/>
        <v>38926527.644173622</v>
      </c>
      <c r="AA113" s="17"/>
    </row>
    <row r="114" spans="1:27" x14ac:dyDescent="0.2">
      <c r="A114" s="57">
        <v>114</v>
      </c>
      <c r="B114" s="3" t="s">
        <v>28</v>
      </c>
      <c r="C114" s="59">
        <f>VLOOKUP($A114,'[3]DISTRIBUTION SUMMARY'!$A$8:$BE$143,C$3,FALSE)</f>
        <v>14940407</v>
      </c>
      <c r="D114" s="59">
        <f>VLOOKUP($A114,'[3]DISTRIBUTION SUMMARY'!$A$8:$BE$143,D$3,FALSE)</f>
        <v>4640631.9706118843</v>
      </c>
      <c r="E114" s="59">
        <f>VLOOKUP($A114,'[3]DISTRIBUTION SUMMARY'!$A$8:$BE$143,E$3,FALSE)</f>
        <v>329545</v>
      </c>
      <c r="F114" s="59">
        <f>VLOOKUP($A114,'[3]DISTRIBUTION SUMMARY'!$A$8:$BE$143,F$3,FALSE)</f>
        <v>726734</v>
      </c>
      <c r="G114" s="59">
        <f>VLOOKUP($A114,'[3]DISTRIBUTION SUMMARY'!$A$8:$BE$143,G$3,FALSE)</f>
        <v>162519</v>
      </c>
      <c r="H114" s="59">
        <f>VLOOKUP($A114,'[3]DISTRIBUTION SUMMARY'!$A$8:$BE$143,H$3,FALSE)</f>
        <v>1934892</v>
      </c>
      <c r="I114" s="59">
        <f>VLOOKUP($A114,'[3]DISTRIBUTION SUMMARY'!$A$8:$BE$143,I$3,FALSE)</f>
        <v>1057904</v>
      </c>
      <c r="J114" s="59">
        <f>VLOOKUP($A114,'[3]DISTRIBUTION SUMMARY'!$A$8:$BE$143,J$3,FALSE)</f>
        <v>2318191</v>
      </c>
      <c r="K114" s="59">
        <f>VLOOKUP($A114,'[3]DISTRIBUTION SUMMARY'!$A$8:$BE$143,K$3,FALSE)</f>
        <v>996577</v>
      </c>
      <c r="L114" s="59">
        <f>VLOOKUP($A114,'[3]DISTRIBUTION SUMMARY'!$A$8:$BE$143,L$3,FALSE)</f>
        <v>70527</v>
      </c>
      <c r="M114" s="59">
        <f>VLOOKUP($A114,'[3]DISTRIBUTION SUMMARY'!$A$8:$BE$143,M$3,FALSE)</f>
        <v>162524</v>
      </c>
      <c r="N114" s="59">
        <f>VLOOKUP($A114,'[3]DISTRIBUTION SUMMARY'!$A$8:$BE$143,N$3,FALSE)</f>
        <v>207027</v>
      </c>
      <c r="O114" s="17"/>
      <c r="P114" s="59">
        <f>VLOOKUP($A114,'[3]DISTRIBUTION SUMMARY'!$A$8:$BE$143,P$3,FALSE)</f>
        <v>0</v>
      </c>
      <c r="Q114" s="59">
        <f>VLOOKUP($A114,'[3]DISTRIBUTION SUMMARY'!$A$8:$BE$143,Q$3,FALSE)</f>
        <v>231663</v>
      </c>
      <c r="R114" s="59">
        <f>VLOOKUP($A114,'[3]DISTRIBUTION SUMMARY'!$A$8:$BE$143,R$3,FALSE)</f>
        <v>114151</v>
      </c>
      <c r="S114" s="59">
        <f>VLOOKUP($A114,'[3]DISTRIBUTION SUMMARY'!$A$8:$BE$143,S$3,FALSE)</f>
        <v>0</v>
      </c>
      <c r="T114" s="59">
        <f>VLOOKUP($A114,'[3]DISTRIBUTION SUMMARY'!$A$8:$BE$143,T$3,FALSE)</f>
        <v>0</v>
      </c>
      <c r="U114" s="17"/>
      <c r="V114" s="59">
        <f t="shared" si="4"/>
        <v>162524</v>
      </c>
      <c r="W114" s="59">
        <f t="shared" si="5"/>
        <v>207027</v>
      </c>
      <c r="X114" s="63">
        <f t="shared" si="6"/>
        <v>329545</v>
      </c>
      <c r="Y114" s="17"/>
      <c r="Z114" s="62">
        <f t="shared" si="7"/>
        <v>27893292.970611885</v>
      </c>
      <c r="AA114" s="17"/>
    </row>
    <row r="115" spans="1:27" x14ac:dyDescent="0.2">
      <c r="A115" s="57">
        <v>115</v>
      </c>
      <c r="B115" s="3" t="s">
        <v>27</v>
      </c>
      <c r="C115" s="59">
        <f>VLOOKUP($A115,'[3]DISTRIBUTION SUMMARY'!$A$8:$BE$143,C$3,FALSE)</f>
        <v>23468079</v>
      </c>
      <c r="D115" s="59">
        <f>VLOOKUP($A115,'[3]DISTRIBUTION SUMMARY'!$A$8:$BE$143,D$3,FALSE)</f>
        <v>12314738.013779622</v>
      </c>
      <c r="E115" s="59">
        <f>VLOOKUP($A115,'[3]DISTRIBUTION SUMMARY'!$A$8:$BE$143,E$3,FALSE)</f>
        <v>524693</v>
      </c>
      <c r="F115" s="59">
        <f>VLOOKUP($A115,'[3]DISTRIBUTION SUMMARY'!$A$8:$BE$143,F$3,FALSE)</f>
        <v>512634</v>
      </c>
      <c r="G115" s="59">
        <f>VLOOKUP($A115,'[3]DISTRIBUTION SUMMARY'!$A$8:$BE$143,G$3,FALSE)</f>
        <v>258758</v>
      </c>
      <c r="H115" s="59">
        <f>VLOOKUP($A115,'[3]DISTRIBUTION SUMMARY'!$A$8:$BE$143,H$3,FALSE)</f>
        <v>3246680</v>
      </c>
      <c r="I115" s="59">
        <f>VLOOKUP($A115,'[3]DISTRIBUTION SUMMARY'!$A$8:$BE$143,I$3,FALSE)</f>
        <v>1459785</v>
      </c>
      <c r="J115" s="59">
        <f>VLOOKUP($A115,'[3]DISTRIBUTION SUMMARY'!$A$8:$BE$143,J$3,FALSE)</f>
        <v>3651905</v>
      </c>
      <c r="K115" s="59">
        <f>VLOOKUP($A115,'[3]DISTRIBUTION SUMMARY'!$A$8:$BE$143,K$3,FALSE)</f>
        <v>1567194</v>
      </c>
      <c r="L115" s="59">
        <f>VLOOKUP($A115,'[3]DISTRIBUTION SUMMARY'!$A$8:$BE$143,L$3,FALSE)</f>
        <v>112291</v>
      </c>
      <c r="M115" s="59">
        <f>VLOOKUP($A115,'[3]DISTRIBUTION SUMMARY'!$A$8:$BE$143,M$3,FALSE)</f>
        <v>192654</v>
      </c>
      <c r="N115" s="59">
        <f>VLOOKUP($A115,'[3]DISTRIBUTION SUMMARY'!$A$8:$BE$143,N$3,FALSE)</f>
        <v>184625</v>
      </c>
      <c r="O115" s="17"/>
      <c r="P115" s="59">
        <f>VLOOKUP($A115,'[3]DISTRIBUTION SUMMARY'!$A$8:$BE$143,P$3,FALSE)</f>
        <v>0</v>
      </c>
      <c r="Q115" s="59">
        <f>VLOOKUP($A115,'[3]DISTRIBUTION SUMMARY'!$A$8:$BE$143,Q$3,FALSE)</f>
        <v>220601</v>
      </c>
      <c r="R115" s="59">
        <f>VLOOKUP($A115,'[3]DISTRIBUTION SUMMARY'!$A$8:$BE$143,R$3,FALSE)</f>
        <v>152189</v>
      </c>
      <c r="S115" s="59">
        <f>VLOOKUP($A115,'[3]DISTRIBUTION SUMMARY'!$A$8:$BE$143,S$3,FALSE)</f>
        <v>0</v>
      </c>
      <c r="T115" s="59">
        <f>VLOOKUP($A115,'[3]DISTRIBUTION SUMMARY'!$A$8:$BE$143,T$3,FALSE)</f>
        <v>0</v>
      </c>
      <c r="U115" s="17"/>
      <c r="V115" s="59">
        <f t="shared" si="4"/>
        <v>192654</v>
      </c>
      <c r="W115" s="59">
        <f t="shared" si="5"/>
        <v>184625</v>
      </c>
      <c r="X115" s="63">
        <f t="shared" si="6"/>
        <v>524693</v>
      </c>
      <c r="Y115" s="17"/>
      <c r="Z115" s="62">
        <f t="shared" si="7"/>
        <v>47866826.013779625</v>
      </c>
      <c r="AA115" s="17"/>
    </row>
    <row r="116" spans="1:27" x14ac:dyDescent="0.2">
      <c r="A116" s="57">
        <v>116</v>
      </c>
      <c r="B116" s="3" t="s">
        <v>26</v>
      </c>
      <c r="C116" s="59">
        <f>VLOOKUP($A116,'[3]DISTRIBUTION SUMMARY'!$A$8:$BE$143,C$3,FALSE)</f>
        <v>6525659</v>
      </c>
      <c r="D116" s="59">
        <f>VLOOKUP($A116,'[3]DISTRIBUTION SUMMARY'!$A$8:$BE$143,D$3,FALSE)</f>
        <v>2532756.3971179463</v>
      </c>
      <c r="E116" s="59">
        <f>VLOOKUP($A116,'[3]DISTRIBUTION SUMMARY'!$A$8:$BE$143,E$3,FALSE)</f>
        <v>146785</v>
      </c>
      <c r="F116" s="59">
        <f>VLOOKUP($A116,'[3]DISTRIBUTION SUMMARY'!$A$8:$BE$143,F$3,FALSE)</f>
        <v>222630</v>
      </c>
      <c r="G116" s="59">
        <f>VLOOKUP($A116,'[3]DISTRIBUTION SUMMARY'!$A$8:$BE$143,G$3,FALSE)</f>
        <v>71023</v>
      </c>
      <c r="H116" s="59">
        <f>VLOOKUP($A116,'[3]DISTRIBUTION SUMMARY'!$A$8:$BE$143,H$3,FALSE)</f>
        <v>804472</v>
      </c>
      <c r="I116" s="59">
        <f>VLOOKUP($A116,'[3]DISTRIBUTION SUMMARY'!$A$8:$BE$143,I$3,FALSE)</f>
        <v>509454</v>
      </c>
      <c r="J116" s="59">
        <f>VLOOKUP($A116,'[3]DISTRIBUTION SUMMARY'!$A$8:$BE$143,J$3,FALSE)</f>
        <v>1033931</v>
      </c>
      <c r="K116" s="59">
        <f>VLOOKUP($A116,'[3]DISTRIBUTION SUMMARY'!$A$8:$BE$143,K$3,FALSE)</f>
        <v>443894</v>
      </c>
      <c r="L116" s="59">
        <f>VLOOKUP($A116,'[3]DISTRIBUTION SUMMARY'!$A$8:$BE$143,L$3,FALSE)</f>
        <v>31414</v>
      </c>
      <c r="M116" s="59">
        <f>VLOOKUP($A116,'[3]DISTRIBUTION SUMMARY'!$A$8:$BE$143,M$3,FALSE)</f>
        <v>123374</v>
      </c>
      <c r="N116" s="59">
        <f>VLOOKUP($A116,'[3]DISTRIBUTION SUMMARY'!$A$8:$BE$143,N$3,FALSE)</f>
        <v>103498</v>
      </c>
      <c r="O116" s="17"/>
      <c r="P116" s="59">
        <f>VLOOKUP($A116,'[3]DISTRIBUTION SUMMARY'!$A$8:$BE$143,P$3,FALSE)</f>
        <v>0</v>
      </c>
      <c r="Q116" s="59">
        <f>VLOOKUP($A116,'[3]DISTRIBUTION SUMMARY'!$A$8:$BE$143,Q$3,FALSE)</f>
        <v>77791</v>
      </c>
      <c r="R116" s="59">
        <f>VLOOKUP($A116,'[3]DISTRIBUTION SUMMARY'!$A$8:$BE$143,R$3,FALSE)</f>
        <v>58869</v>
      </c>
      <c r="S116" s="59">
        <f>VLOOKUP($A116,'[3]DISTRIBUTION SUMMARY'!$A$8:$BE$143,S$3,FALSE)</f>
        <v>0</v>
      </c>
      <c r="T116" s="59">
        <f>VLOOKUP($A116,'[3]DISTRIBUTION SUMMARY'!$A$8:$BE$143,T$3,FALSE)</f>
        <v>0</v>
      </c>
      <c r="U116" s="17"/>
      <c r="V116" s="59">
        <f t="shared" si="4"/>
        <v>123374</v>
      </c>
      <c r="W116" s="59">
        <f t="shared" si="5"/>
        <v>103498</v>
      </c>
      <c r="X116" s="63">
        <f t="shared" si="6"/>
        <v>146785</v>
      </c>
      <c r="Y116" s="17"/>
      <c r="Z116" s="62">
        <f t="shared" si="7"/>
        <v>12685550.397117946</v>
      </c>
      <c r="AA116" s="17"/>
    </row>
    <row r="117" spans="1:27" x14ac:dyDescent="0.2">
      <c r="A117" s="57">
        <v>117</v>
      </c>
      <c r="B117" s="3" t="s">
        <v>25</v>
      </c>
      <c r="C117" s="59">
        <f>VLOOKUP($A117,'[3]DISTRIBUTION SUMMARY'!$A$8:$BE$143,C$3,FALSE)</f>
        <v>95383241</v>
      </c>
      <c r="D117" s="59">
        <f>VLOOKUP($A117,'[3]DISTRIBUTION SUMMARY'!$A$8:$BE$143,D$3,FALSE)</f>
        <v>32251079.634855818</v>
      </c>
      <c r="E117" s="59">
        <f>VLOOKUP($A117,'[3]DISTRIBUTION SUMMARY'!$A$8:$BE$143,E$3,FALSE)</f>
        <v>2076630</v>
      </c>
      <c r="F117" s="59">
        <f>VLOOKUP($A117,'[3]DISTRIBUTION SUMMARY'!$A$8:$BE$143,F$3,FALSE)</f>
        <v>1004790</v>
      </c>
      <c r="G117" s="59">
        <f>VLOOKUP($A117,'[3]DISTRIBUTION SUMMARY'!$A$8:$BE$143,G$3,FALSE)</f>
        <v>1004790</v>
      </c>
      <c r="H117" s="59">
        <f>VLOOKUP($A117,'[3]DISTRIBUTION SUMMARY'!$A$8:$BE$143,H$3,FALSE)</f>
        <v>11613050</v>
      </c>
      <c r="I117" s="59">
        <f>VLOOKUP($A117,'[3]DISTRIBUTION SUMMARY'!$A$8:$BE$143,I$3,FALSE)</f>
        <v>5468374</v>
      </c>
      <c r="J117" s="59">
        <f>VLOOKUP($A117,'[3]DISTRIBUTION SUMMARY'!$A$8:$BE$143,J$3,FALSE)</f>
        <v>13661275</v>
      </c>
      <c r="K117" s="59">
        <f>VLOOKUP($A117,'[3]DISTRIBUTION SUMMARY'!$A$8:$BE$143,K$3,FALSE)</f>
        <v>5854832</v>
      </c>
      <c r="L117" s="59">
        <f>VLOOKUP($A117,'[3]DISTRIBUTION SUMMARY'!$A$8:$BE$143,L$3,FALSE)</f>
        <v>405780</v>
      </c>
      <c r="M117" s="59">
        <f>VLOOKUP($A117,'[3]DISTRIBUTION SUMMARY'!$A$8:$BE$143,M$3,FALSE)</f>
        <v>1512681</v>
      </c>
      <c r="N117" s="59">
        <f>VLOOKUP($A117,'[3]DISTRIBUTION SUMMARY'!$A$8:$BE$143,N$3,FALSE)</f>
        <v>1875264</v>
      </c>
      <c r="O117" s="17"/>
      <c r="P117" s="59">
        <f>VLOOKUP($A117,'[3]DISTRIBUTION SUMMARY'!$A$8:$BE$143,P$3,FALSE)</f>
        <v>0</v>
      </c>
      <c r="Q117" s="59">
        <f>VLOOKUP($A117,'[3]DISTRIBUTION SUMMARY'!$A$8:$BE$143,Q$3,FALSE)</f>
        <v>875366</v>
      </c>
      <c r="R117" s="59">
        <f>VLOOKUP($A117,'[3]DISTRIBUTION SUMMARY'!$A$8:$BE$143,R$3,FALSE)</f>
        <v>593357</v>
      </c>
      <c r="S117" s="59">
        <f>VLOOKUP($A117,'[3]DISTRIBUTION SUMMARY'!$A$8:$BE$143,S$3,FALSE)</f>
        <v>0</v>
      </c>
      <c r="T117" s="59">
        <f>VLOOKUP($A117,'[3]DISTRIBUTION SUMMARY'!$A$8:$BE$143,T$3,FALSE)</f>
        <v>0</v>
      </c>
      <c r="U117" s="17"/>
      <c r="V117" s="59">
        <f t="shared" si="4"/>
        <v>1512681</v>
      </c>
      <c r="W117" s="59">
        <f t="shared" si="5"/>
        <v>1875264</v>
      </c>
      <c r="X117" s="63">
        <f t="shared" si="6"/>
        <v>2076630</v>
      </c>
      <c r="Y117" s="17"/>
      <c r="Z117" s="62">
        <f t="shared" si="7"/>
        <v>173580509.63485581</v>
      </c>
      <c r="AA117" s="17"/>
    </row>
    <row r="118" spans="1:27" x14ac:dyDescent="0.2">
      <c r="A118" s="57">
        <v>118</v>
      </c>
      <c r="B118" s="3" t="s">
        <v>24</v>
      </c>
      <c r="C118" s="59">
        <f>VLOOKUP($A118,'[3]DISTRIBUTION SUMMARY'!$A$8:$BE$143,C$3,FALSE)</f>
        <v>88664975</v>
      </c>
      <c r="D118" s="59">
        <f>VLOOKUP($A118,'[3]DISTRIBUTION SUMMARY'!$A$8:$BE$143,D$3,FALSE)</f>
        <v>35660821.164488308</v>
      </c>
      <c r="E118" s="59">
        <f>VLOOKUP($A118,'[3]DISTRIBUTION SUMMARY'!$A$8:$BE$143,E$3,FALSE)</f>
        <v>2040332</v>
      </c>
      <c r="F118" s="59">
        <f>VLOOKUP($A118,'[3]DISTRIBUTION SUMMARY'!$A$8:$BE$143,F$3,FALSE)</f>
        <v>1404899</v>
      </c>
      <c r="G118" s="59">
        <f>VLOOKUP($A118,'[3]DISTRIBUTION SUMMARY'!$A$8:$BE$143,G$3,FALSE)</f>
        <v>987227</v>
      </c>
      <c r="H118" s="59">
        <f>VLOOKUP($A118,'[3]DISTRIBUTION SUMMARY'!$A$8:$BE$143,H$3,FALSE)</f>
        <v>10935433</v>
      </c>
      <c r="I118" s="59">
        <f>VLOOKUP($A118,'[3]DISTRIBUTION SUMMARY'!$A$8:$BE$143,I$3,FALSE)</f>
        <v>5676553</v>
      </c>
      <c r="J118" s="59">
        <f>VLOOKUP($A118,'[3]DISTRIBUTION SUMMARY'!$A$8:$BE$143,J$3,FALSE)</f>
        <v>13479440</v>
      </c>
      <c r="K118" s="59">
        <f>VLOOKUP($A118,'[3]DISTRIBUTION SUMMARY'!$A$8:$BE$143,K$3,FALSE)</f>
        <v>5790464</v>
      </c>
      <c r="L118" s="59">
        <f>VLOOKUP($A118,'[3]DISTRIBUTION SUMMARY'!$A$8:$BE$143,L$3,FALSE)</f>
        <v>417673</v>
      </c>
      <c r="M118" s="59">
        <f>VLOOKUP($A118,'[3]DISTRIBUTION SUMMARY'!$A$8:$BE$143,M$3,FALSE)</f>
        <v>1180431</v>
      </c>
      <c r="N118" s="59">
        <f>VLOOKUP($A118,'[3]DISTRIBUTION SUMMARY'!$A$8:$BE$143,N$3,FALSE)</f>
        <v>451293</v>
      </c>
      <c r="O118" s="17"/>
      <c r="P118" s="59">
        <f>VLOOKUP($A118,'[3]DISTRIBUTION SUMMARY'!$A$8:$BE$143,P$3,FALSE)</f>
        <v>0</v>
      </c>
      <c r="Q118" s="59">
        <f>VLOOKUP($A118,'[3]DISTRIBUTION SUMMARY'!$A$8:$BE$143,Q$3,FALSE)</f>
        <v>1031426</v>
      </c>
      <c r="R118" s="59">
        <f>VLOOKUP($A118,'[3]DISTRIBUTION SUMMARY'!$A$8:$BE$143,R$3,FALSE)</f>
        <v>572591</v>
      </c>
      <c r="S118" s="59">
        <f>VLOOKUP($A118,'[3]DISTRIBUTION SUMMARY'!$A$8:$BE$143,S$3,FALSE)</f>
        <v>0</v>
      </c>
      <c r="T118" s="59">
        <f>VLOOKUP($A118,'[3]DISTRIBUTION SUMMARY'!$A$8:$BE$143,T$3,FALSE)</f>
        <v>0</v>
      </c>
      <c r="U118" s="17"/>
      <c r="V118" s="59">
        <f t="shared" si="4"/>
        <v>1180431</v>
      </c>
      <c r="W118" s="59">
        <f t="shared" si="5"/>
        <v>451293</v>
      </c>
      <c r="X118" s="63">
        <f t="shared" si="6"/>
        <v>2040332</v>
      </c>
      <c r="Y118" s="17"/>
      <c r="Z118" s="62">
        <f t="shared" si="7"/>
        <v>168293558.16448832</v>
      </c>
      <c r="AA118" s="17"/>
    </row>
    <row r="119" spans="1:27" x14ac:dyDescent="0.2">
      <c r="A119" s="57">
        <v>119</v>
      </c>
      <c r="B119" s="3" t="s">
        <v>23</v>
      </c>
      <c r="C119" s="59">
        <f>VLOOKUP($A119,'[3]DISTRIBUTION SUMMARY'!$A$8:$BE$143,C$3,FALSE)</f>
        <v>2877768</v>
      </c>
      <c r="D119" s="59">
        <f>VLOOKUP($A119,'[3]DISTRIBUTION SUMMARY'!$A$8:$BE$143,D$3,FALSE)</f>
        <v>765174.38945559459</v>
      </c>
      <c r="E119" s="59">
        <f>VLOOKUP($A119,'[3]DISTRIBUTION SUMMARY'!$A$8:$BE$143,E$3,FALSE)</f>
        <v>60918</v>
      </c>
      <c r="F119" s="59">
        <f>VLOOKUP($A119,'[3]DISTRIBUTION SUMMARY'!$A$8:$BE$143,F$3,FALSE)</f>
        <v>120736</v>
      </c>
      <c r="G119" s="59">
        <f>VLOOKUP($A119,'[3]DISTRIBUTION SUMMARY'!$A$8:$BE$143,G$3,FALSE)</f>
        <v>29475</v>
      </c>
      <c r="H119" s="59">
        <f>VLOOKUP($A119,'[3]DISTRIBUTION SUMMARY'!$A$8:$BE$143,H$3,FALSE)</f>
        <v>319694</v>
      </c>
      <c r="I119" s="59">
        <f>VLOOKUP($A119,'[3]DISTRIBUTION SUMMARY'!$A$8:$BE$143,I$3,FALSE)</f>
        <v>125270</v>
      </c>
      <c r="J119" s="59">
        <f>VLOOKUP($A119,'[3]DISTRIBUTION SUMMARY'!$A$8:$BE$143,J$3,FALSE)</f>
        <v>418323</v>
      </c>
      <c r="K119" s="59">
        <f>VLOOKUP($A119,'[3]DISTRIBUTION SUMMARY'!$A$8:$BE$143,K$3,FALSE)</f>
        <v>179686</v>
      </c>
      <c r="L119" s="59">
        <f>VLOOKUP($A119,'[3]DISTRIBUTION SUMMARY'!$A$8:$BE$143,L$3,FALSE)</f>
        <v>12470</v>
      </c>
      <c r="M119" s="59">
        <f>VLOOKUP($A119,'[3]DISTRIBUTION SUMMARY'!$A$8:$BE$143,M$3,FALSE)</f>
        <v>3662</v>
      </c>
      <c r="N119" s="59">
        <f>VLOOKUP($A119,'[3]DISTRIBUTION SUMMARY'!$A$8:$BE$143,N$3,FALSE)</f>
        <v>3973</v>
      </c>
      <c r="O119" s="17"/>
      <c r="P119" s="59">
        <f>VLOOKUP($A119,'[3]DISTRIBUTION SUMMARY'!$A$8:$BE$143,P$3,FALSE)</f>
        <v>0</v>
      </c>
      <c r="Q119" s="59">
        <f>VLOOKUP($A119,'[3]DISTRIBUTION SUMMARY'!$A$8:$BE$143,Q$3,FALSE)</f>
        <v>38874</v>
      </c>
      <c r="R119" s="59">
        <f>VLOOKUP($A119,'[3]DISTRIBUTION SUMMARY'!$A$8:$BE$143,R$3,FALSE)</f>
        <v>15707</v>
      </c>
      <c r="S119" s="59">
        <f>VLOOKUP($A119,'[3]DISTRIBUTION SUMMARY'!$A$8:$BE$143,S$3,FALSE)</f>
        <v>0</v>
      </c>
      <c r="T119" s="59">
        <f>VLOOKUP($A119,'[3]DISTRIBUTION SUMMARY'!$A$8:$BE$143,T$3,FALSE)</f>
        <v>0</v>
      </c>
      <c r="U119" s="17"/>
      <c r="V119" s="59">
        <f t="shared" si="4"/>
        <v>3662</v>
      </c>
      <c r="W119" s="59">
        <f t="shared" si="5"/>
        <v>3973</v>
      </c>
      <c r="X119" s="63">
        <f t="shared" si="6"/>
        <v>60918</v>
      </c>
      <c r="Y119" s="17"/>
      <c r="Z119" s="62">
        <f t="shared" si="7"/>
        <v>4971730.3894555941</v>
      </c>
      <c r="AA119" s="17"/>
    </row>
    <row r="120" spans="1:27" x14ac:dyDescent="0.2">
      <c r="A120" s="57">
        <v>120</v>
      </c>
      <c r="B120" s="3" t="s">
        <v>22</v>
      </c>
      <c r="C120" s="59">
        <f>VLOOKUP($A120,'[3]DISTRIBUTION SUMMARY'!$A$8:$BE$143,C$3,FALSE)</f>
        <v>13972655</v>
      </c>
      <c r="D120" s="59">
        <f>VLOOKUP($A120,'[3]DISTRIBUTION SUMMARY'!$A$8:$BE$143,D$3,FALSE)</f>
        <v>4971202.8631339967</v>
      </c>
      <c r="E120" s="59">
        <f>VLOOKUP($A120,'[3]DISTRIBUTION SUMMARY'!$A$8:$BE$143,E$3,FALSE)</f>
        <v>304674</v>
      </c>
      <c r="F120" s="59">
        <f>VLOOKUP($A120,'[3]DISTRIBUTION SUMMARY'!$A$8:$BE$143,F$3,FALSE)</f>
        <v>532974</v>
      </c>
      <c r="G120" s="59">
        <f>VLOOKUP($A120,'[3]DISTRIBUTION SUMMARY'!$A$8:$BE$143,G$3,FALSE)</f>
        <v>147418</v>
      </c>
      <c r="H120" s="59">
        <f>VLOOKUP($A120,'[3]DISTRIBUTION SUMMARY'!$A$8:$BE$143,H$3,FALSE)</f>
        <v>1496863</v>
      </c>
      <c r="I120" s="59">
        <f>VLOOKUP($A120,'[3]DISTRIBUTION SUMMARY'!$A$8:$BE$143,I$3,FALSE)</f>
        <v>1488358</v>
      </c>
      <c r="J120" s="59">
        <f>VLOOKUP($A120,'[3]DISTRIBUTION SUMMARY'!$A$8:$BE$143,J$3,FALSE)</f>
        <v>2154576</v>
      </c>
      <c r="K120" s="59">
        <f>VLOOKUP($A120,'[3]DISTRIBUTION SUMMARY'!$A$8:$BE$143,K$3,FALSE)</f>
        <v>924200</v>
      </c>
      <c r="L120" s="59">
        <f>VLOOKUP($A120,'[3]DISTRIBUTION SUMMARY'!$A$8:$BE$143,L$3,FALSE)</f>
        <v>65204</v>
      </c>
      <c r="M120" s="59">
        <f>VLOOKUP($A120,'[3]DISTRIBUTION SUMMARY'!$A$8:$BE$143,M$3,FALSE)</f>
        <v>197414</v>
      </c>
      <c r="N120" s="59">
        <f>VLOOKUP($A120,'[3]DISTRIBUTION SUMMARY'!$A$8:$BE$143,N$3,FALSE)</f>
        <v>215018</v>
      </c>
      <c r="O120" s="17"/>
      <c r="P120" s="59">
        <f>VLOOKUP($A120,'[3]DISTRIBUTION SUMMARY'!$A$8:$BE$143,P$3,FALSE)</f>
        <v>0</v>
      </c>
      <c r="Q120" s="59">
        <f>VLOOKUP($A120,'[3]DISTRIBUTION SUMMARY'!$A$8:$BE$143,Q$3,FALSE)</f>
        <v>217636</v>
      </c>
      <c r="R120" s="59">
        <f>VLOOKUP($A120,'[3]DISTRIBUTION SUMMARY'!$A$8:$BE$143,R$3,FALSE)</f>
        <v>113866</v>
      </c>
      <c r="S120" s="59">
        <f>VLOOKUP($A120,'[3]DISTRIBUTION SUMMARY'!$A$8:$BE$143,S$3,FALSE)</f>
        <v>0</v>
      </c>
      <c r="T120" s="59">
        <f>VLOOKUP($A120,'[3]DISTRIBUTION SUMMARY'!$A$8:$BE$143,T$3,FALSE)</f>
        <v>0</v>
      </c>
      <c r="U120" s="17"/>
      <c r="V120" s="59">
        <f t="shared" si="4"/>
        <v>197414</v>
      </c>
      <c r="W120" s="59">
        <f t="shared" si="5"/>
        <v>215018</v>
      </c>
      <c r="X120" s="63">
        <f t="shared" si="6"/>
        <v>304674</v>
      </c>
      <c r="Y120" s="17"/>
      <c r="Z120" s="62">
        <f t="shared" si="7"/>
        <v>26802058.863133997</v>
      </c>
      <c r="AA120" s="17"/>
    </row>
    <row r="121" spans="1:27" x14ac:dyDescent="0.2">
      <c r="A121" s="57">
        <v>121</v>
      </c>
      <c r="B121" s="3" t="s">
        <v>21</v>
      </c>
      <c r="C121" s="59">
        <f>VLOOKUP($A121,'[3]DISTRIBUTION SUMMARY'!$A$8:$BE$143,C$3,FALSE)</f>
        <v>47663992</v>
      </c>
      <c r="D121" s="59">
        <f>VLOOKUP($A121,'[3]DISTRIBUTION SUMMARY'!$A$8:$BE$143,D$3,FALSE)</f>
        <v>16880505.399908558</v>
      </c>
      <c r="E121" s="59">
        <f>VLOOKUP($A121,'[3]DISTRIBUTION SUMMARY'!$A$8:$BE$143,E$3,FALSE)</f>
        <v>1072558</v>
      </c>
      <c r="F121" s="59">
        <f>VLOOKUP($A121,'[3]DISTRIBUTION SUMMARY'!$A$8:$BE$143,F$3,FALSE)</f>
        <v>1057887</v>
      </c>
      <c r="G121" s="59">
        <f>VLOOKUP($A121,'[3]DISTRIBUTION SUMMARY'!$A$8:$BE$143,G$3,FALSE)</f>
        <v>528944</v>
      </c>
      <c r="H121" s="59">
        <f>VLOOKUP($A121,'[3]DISTRIBUTION SUMMARY'!$A$8:$BE$143,H$3,FALSE)</f>
        <v>5548919</v>
      </c>
      <c r="I121" s="59">
        <f>VLOOKUP($A121,'[3]DISTRIBUTION SUMMARY'!$A$8:$BE$143,I$3,FALSE)</f>
        <v>2934141</v>
      </c>
      <c r="J121" s="59">
        <f>VLOOKUP($A121,'[3]DISTRIBUTION SUMMARY'!$A$8:$BE$143,J$3,FALSE)</f>
        <v>7105810</v>
      </c>
      <c r="K121" s="59">
        <f>VLOOKUP($A121,'[3]DISTRIBUTION SUMMARY'!$A$8:$BE$143,K$3,FALSE)</f>
        <v>3053902</v>
      </c>
      <c r="L121" s="59">
        <f>VLOOKUP($A121,'[3]DISTRIBUTION SUMMARY'!$A$8:$BE$143,L$3,FALSE)</f>
        <v>219562</v>
      </c>
      <c r="M121" s="59">
        <f>VLOOKUP($A121,'[3]DISTRIBUTION SUMMARY'!$A$8:$BE$143,M$3,FALSE)</f>
        <v>113590</v>
      </c>
      <c r="N121" s="59">
        <f>VLOOKUP($A121,'[3]DISTRIBUTION SUMMARY'!$A$8:$BE$143,N$3,FALSE)</f>
        <v>183688</v>
      </c>
      <c r="O121" s="17"/>
      <c r="P121" s="59">
        <f>VLOOKUP($A121,'[3]DISTRIBUTION SUMMARY'!$A$8:$BE$143,P$3,FALSE)</f>
        <v>0</v>
      </c>
      <c r="Q121" s="59">
        <f>VLOOKUP($A121,'[3]DISTRIBUTION SUMMARY'!$A$8:$BE$143,Q$3,FALSE)</f>
        <v>603133</v>
      </c>
      <c r="R121" s="59">
        <f>VLOOKUP($A121,'[3]DISTRIBUTION SUMMARY'!$A$8:$BE$143,R$3,FALSE)</f>
        <v>293491</v>
      </c>
      <c r="S121" s="59">
        <f>VLOOKUP($A121,'[3]DISTRIBUTION SUMMARY'!$A$8:$BE$143,S$3,FALSE)</f>
        <v>0</v>
      </c>
      <c r="T121" s="59">
        <f>VLOOKUP($A121,'[3]DISTRIBUTION SUMMARY'!$A$8:$BE$143,T$3,FALSE)</f>
        <v>0</v>
      </c>
      <c r="U121" s="17"/>
      <c r="V121" s="59">
        <f t="shared" si="4"/>
        <v>113590</v>
      </c>
      <c r="W121" s="59">
        <f t="shared" si="5"/>
        <v>183688</v>
      </c>
      <c r="X121" s="63">
        <f t="shared" si="6"/>
        <v>1072558</v>
      </c>
      <c r="Y121" s="17"/>
      <c r="Z121" s="62">
        <f t="shared" si="7"/>
        <v>87260122.399908558</v>
      </c>
      <c r="AA121" s="17"/>
    </row>
    <row r="122" spans="1:27" x14ac:dyDescent="0.2">
      <c r="A122" s="57">
        <v>122</v>
      </c>
      <c r="B122" s="3" t="s">
        <v>20</v>
      </c>
      <c r="C122" s="59">
        <f>VLOOKUP($A122,'[3]DISTRIBUTION SUMMARY'!$A$8:$BE$143,C$3,FALSE)</f>
        <v>5755478</v>
      </c>
      <c r="D122" s="59">
        <f>VLOOKUP($A122,'[3]DISTRIBUTION SUMMARY'!$A$8:$BE$143,D$3,FALSE)</f>
        <v>1841474.3248143536</v>
      </c>
      <c r="E122" s="59">
        <f>VLOOKUP($A122,'[3]DISTRIBUTION SUMMARY'!$A$8:$BE$143,E$3,FALSE)</f>
        <v>128029</v>
      </c>
      <c r="F122" s="59">
        <f>VLOOKUP($A122,'[3]DISTRIBUTION SUMMARY'!$A$8:$BE$143,F$3,FALSE)</f>
        <v>165591</v>
      </c>
      <c r="G122" s="59">
        <f>VLOOKUP($A122,'[3]DISTRIBUTION SUMMARY'!$A$8:$BE$143,G$3,FALSE)</f>
        <v>63139</v>
      </c>
      <c r="H122" s="59">
        <f>VLOOKUP($A122,'[3]DISTRIBUTION SUMMARY'!$A$8:$BE$143,H$3,FALSE)</f>
        <v>752902</v>
      </c>
      <c r="I122" s="59">
        <f>VLOOKUP($A122,'[3]DISTRIBUTION SUMMARY'!$A$8:$BE$143,I$3,FALSE)</f>
        <v>195373</v>
      </c>
      <c r="J122" s="59">
        <f>VLOOKUP($A122,'[3]DISTRIBUTION SUMMARY'!$A$8:$BE$143,J$3,FALSE)</f>
        <v>862502</v>
      </c>
      <c r="K122" s="59">
        <f>VLOOKUP($A122,'[3]DISTRIBUTION SUMMARY'!$A$8:$BE$143,K$3,FALSE)</f>
        <v>370495</v>
      </c>
      <c r="L122" s="59">
        <f>VLOOKUP($A122,'[3]DISTRIBUTION SUMMARY'!$A$8:$BE$143,L$3,FALSE)</f>
        <v>26209</v>
      </c>
      <c r="M122" s="59">
        <f>VLOOKUP($A122,'[3]DISTRIBUTION SUMMARY'!$A$8:$BE$143,M$3,FALSE)</f>
        <v>18957</v>
      </c>
      <c r="N122" s="59">
        <f>VLOOKUP($A122,'[3]DISTRIBUTION SUMMARY'!$A$8:$BE$143,N$3,FALSE)</f>
        <v>0</v>
      </c>
      <c r="O122" s="17"/>
      <c r="P122" s="59">
        <f>VLOOKUP($A122,'[3]DISTRIBUTION SUMMARY'!$A$8:$BE$143,P$3,FALSE)</f>
        <v>0</v>
      </c>
      <c r="Q122" s="59">
        <f>VLOOKUP($A122,'[3]DISTRIBUTION SUMMARY'!$A$8:$BE$143,Q$3,FALSE)</f>
        <v>29516</v>
      </c>
      <c r="R122" s="59">
        <f>VLOOKUP($A122,'[3]DISTRIBUTION SUMMARY'!$A$8:$BE$143,R$3,FALSE)</f>
        <v>29753</v>
      </c>
      <c r="S122" s="59">
        <f>VLOOKUP($A122,'[3]DISTRIBUTION SUMMARY'!$A$8:$BE$143,S$3,FALSE)</f>
        <v>0</v>
      </c>
      <c r="T122" s="59">
        <f>VLOOKUP($A122,'[3]DISTRIBUTION SUMMARY'!$A$8:$BE$143,T$3,FALSE)</f>
        <v>0</v>
      </c>
      <c r="U122" s="17"/>
      <c r="V122" s="59">
        <f t="shared" si="4"/>
        <v>18957</v>
      </c>
      <c r="W122" s="59">
        <f t="shared" si="5"/>
        <v>0</v>
      </c>
      <c r="X122" s="63">
        <f t="shared" si="6"/>
        <v>128029</v>
      </c>
      <c r="Y122" s="17"/>
      <c r="Z122" s="62">
        <f t="shared" si="7"/>
        <v>10239418.324814353</v>
      </c>
      <c r="AA122" s="17"/>
    </row>
    <row r="123" spans="1:27" x14ac:dyDescent="0.2">
      <c r="A123" s="57">
        <v>123</v>
      </c>
      <c r="B123" s="3" t="s">
        <v>19</v>
      </c>
      <c r="C123" s="59">
        <f>VLOOKUP($A123,'[3]DISTRIBUTION SUMMARY'!$A$8:$BE$143,C$3,FALSE)</f>
        <v>63097548</v>
      </c>
      <c r="D123" s="59">
        <f>VLOOKUP($A123,'[3]DISTRIBUTION SUMMARY'!$A$8:$BE$143,D$3,FALSE)</f>
        <v>29471367.335677236</v>
      </c>
      <c r="E123" s="59">
        <f>VLOOKUP($A123,'[3]DISTRIBUTION SUMMARY'!$A$8:$BE$143,E$3,FALSE)</f>
        <v>1332844</v>
      </c>
      <c r="F123" s="59">
        <f>VLOOKUP($A123,'[3]DISTRIBUTION SUMMARY'!$A$8:$BE$143,F$3,FALSE)</f>
        <v>1178191</v>
      </c>
      <c r="G123" s="59">
        <f>VLOOKUP($A123,'[3]DISTRIBUTION SUMMARY'!$A$8:$BE$143,G$3,FALSE)</f>
        <v>644904</v>
      </c>
      <c r="H123" s="59">
        <f>VLOOKUP($A123,'[3]DISTRIBUTION SUMMARY'!$A$8:$BE$143,H$3,FALSE)</f>
        <v>11843916</v>
      </c>
      <c r="I123" s="59">
        <f>VLOOKUP($A123,'[3]DISTRIBUTION SUMMARY'!$A$8:$BE$143,I$3,FALSE)</f>
        <v>5357667</v>
      </c>
      <c r="J123" s="59">
        <f>VLOOKUP($A123,'[3]DISTRIBUTION SUMMARY'!$A$8:$BE$143,J$3,FALSE)</f>
        <v>10144841</v>
      </c>
      <c r="K123" s="59">
        <f>VLOOKUP($A123,'[3]DISTRIBUTION SUMMARY'!$A$8:$BE$143,K$3,FALSE)</f>
        <v>4353104</v>
      </c>
      <c r="L123" s="59">
        <f>VLOOKUP($A123,'[3]DISTRIBUTION SUMMARY'!$A$8:$BE$143,L$3,FALSE)</f>
        <v>310050</v>
      </c>
      <c r="M123" s="59">
        <f>VLOOKUP($A123,'[3]DISTRIBUTION SUMMARY'!$A$8:$BE$143,M$3,FALSE)</f>
        <v>2614884</v>
      </c>
      <c r="N123" s="59">
        <f>VLOOKUP($A123,'[3]DISTRIBUTION SUMMARY'!$A$8:$BE$143,N$3,FALSE)</f>
        <v>350879</v>
      </c>
      <c r="O123" s="17"/>
      <c r="P123" s="59">
        <f>VLOOKUP($A123,'[3]DISTRIBUTION SUMMARY'!$A$8:$BE$143,P$3,FALSE)</f>
        <v>0</v>
      </c>
      <c r="Q123" s="59">
        <f>VLOOKUP($A123,'[3]DISTRIBUTION SUMMARY'!$A$8:$BE$143,Q$3,FALSE)</f>
        <v>1044294</v>
      </c>
      <c r="R123" s="59">
        <f>VLOOKUP($A123,'[3]DISTRIBUTION SUMMARY'!$A$8:$BE$143,R$3,FALSE)</f>
        <v>497124</v>
      </c>
      <c r="S123" s="59">
        <f>VLOOKUP($A123,'[3]DISTRIBUTION SUMMARY'!$A$8:$BE$143,S$3,FALSE)</f>
        <v>0</v>
      </c>
      <c r="T123" s="59">
        <f>VLOOKUP($A123,'[3]DISTRIBUTION SUMMARY'!$A$8:$BE$143,T$3,FALSE)</f>
        <v>0</v>
      </c>
      <c r="U123" s="17"/>
      <c r="V123" s="59">
        <f t="shared" si="4"/>
        <v>2614884</v>
      </c>
      <c r="W123" s="59">
        <f t="shared" si="5"/>
        <v>350879</v>
      </c>
      <c r="X123" s="63">
        <f t="shared" si="6"/>
        <v>1332844</v>
      </c>
      <c r="Y123" s="17"/>
      <c r="Z123" s="62">
        <f t="shared" si="7"/>
        <v>132241613.33567724</v>
      </c>
      <c r="AA123" s="17"/>
    </row>
    <row r="124" spans="1:27" x14ac:dyDescent="0.2">
      <c r="A124" s="57">
        <v>124</v>
      </c>
      <c r="B124" s="3" t="s">
        <v>18</v>
      </c>
      <c r="C124" s="59">
        <f>VLOOKUP($A124,'[3]DISTRIBUTION SUMMARY'!$A$8:$BE$143,C$3,FALSE)</f>
        <v>42539008</v>
      </c>
      <c r="D124" s="59">
        <f>VLOOKUP($A124,'[3]DISTRIBUTION SUMMARY'!$A$8:$BE$143,D$3,FALSE)</f>
        <v>17299552.619546879</v>
      </c>
      <c r="E124" s="59">
        <f>VLOOKUP($A124,'[3]DISTRIBUTION SUMMARY'!$A$8:$BE$143,E$3,FALSE)</f>
        <v>962987</v>
      </c>
      <c r="F124" s="59">
        <f>VLOOKUP($A124,'[3]DISTRIBUTION SUMMARY'!$A$8:$BE$143,F$3,FALSE)</f>
        <v>627236</v>
      </c>
      <c r="G124" s="59">
        <f>VLOOKUP($A124,'[3]DISTRIBUTION SUMMARY'!$A$8:$BE$143,G$3,FALSE)</f>
        <v>465947</v>
      </c>
      <c r="H124" s="59">
        <f>VLOOKUP($A124,'[3]DISTRIBUTION SUMMARY'!$A$8:$BE$143,H$3,FALSE)</f>
        <v>5322549</v>
      </c>
      <c r="I124" s="59">
        <f>VLOOKUP($A124,'[3]DISTRIBUTION SUMMARY'!$A$8:$BE$143,I$3,FALSE)</f>
        <v>2983853</v>
      </c>
      <c r="J124" s="59">
        <f>VLOOKUP($A124,'[3]DISTRIBUTION SUMMARY'!$A$8:$BE$143,J$3,FALSE)</f>
        <v>6469496</v>
      </c>
      <c r="K124" s="59">
        <f>VLOOKUP($A124,'[3]DISTRIBUTION SUMMARY'!$A$8:$BE$143,K$3,FALSE)</f>
        <v>2777761</v>
      </c>
      <c r="L124" s="59">
        <f>VLOOKUP($A124,'[3]DISTRIBUTION SUMMARY'!$A$8:$BE$143,L$3,FALSE)</f>
        <v>197131</v>
      </c>
      <c r="M124" s="59">
        <f>VLOOKUP($A124,'[3]DISTRIBUTION SUMMARY'!$A$8:$BE$143,M$3,FALSE)</f>
        <v>1343612</v>
      </c>
      <c r="N124" s="59">
        <f>VLOOKUP($A124,'[3]DISTRIBUTION SUMMARY'!$A$8:$BE$143,N$3,FALSE)</f>
        <v>1282541</v>
      </c>
      <c r="O124" s="17"/>
      <c r="P124" s="59">
        <f>VLOOKUP($A124,'[3]DISTRIBUTION SUMMARY'!$A$8:$BE$143,P$3,FALSE)</f>
        <v>0</v>
      </c>
      <c r="Q124" s="59">
        <f>VLOOKUP($A124,'[3]DISTRIBUTION SUMMARY'!$A$8:$BE$143,Q$3,FALSE)</f>
        <v>565847</v>
      </c>
      <c r="R124" s="59">
        <f>VLOOKUP($A124,'[3]DISTRIBUTION SUMMARY'!$A$8:$BE$143,R$3,FALSE)</f>
        <v>339664</v>
      </c>
      <c r="S124" s="59">
        <f>VLOOKUP($A124,'[3]DISTRIBUTION SUMMARY'!$A$8:$BE$143,S$3,FALSE)</f>
        <v>0</v>
      </c>
      <c r="T124" s="59">
        <f>VLOOKUP($A124,'[3]DISTRIBUTION SUMMARY'!$A$8:$BE$143,T$3,FALSE)</f>
        <v>0</v>
      </c>
      <c r="U124" s="17"/>
      <c r="V124" s="59">
        <f t="shared" si="4"/>
        <v>1343612</v>
      </c>
      <c r="W124" s="59">
        <f t="shared" si="5"/>
        <v>1282541</v>
      </c>
      <c r="X124" s="63">
        <f t="shared" si="6"/>
        <v>962987</v>
      </c>
      <c r="Y124" s="17"/>
      <c r="Z124" s="62">
        <f t="shared" si="7"/>
        <v>83177184.619546875</v>
      </c>
      <c r="AA124" s="17"/>
    </row>
    <row r="125" spans="1:27" x14ac:dyDescent="0.2">
      <c r="A125" s="57">
        <v>126</v>
      </c>
      <c r="B125" s="3" t="s">
        <v>17</v>
      </c>
      <c r="C125" s="59">
        <f>VLOOKUP($A125,'[3]DISTRIBUTION SUMMARY'!$A$8:$BE$143,C$3,FALSE)</f>
        <v>7605048</v>
      </c>
      <c r="D125" s="59">
        <f>VLOOKUP($A125,'[3]DISTRIBUTION SUMMARY'!$A$8:$BE$143,D$3,FALSE)</f>
        <v>3700449.4615857601</v>
      </c>
      <c r="E125" s="59">
        <f>VLOOKUP($A125,'[3]DISTRIBUTION SUMMARY'!$A$8:$BE$143,E$3,FALSE)</f>
        <v>174966</v>
      </c>
      <c r="F125" s="59">
        <f>VLOOKUP($A125,'[3]DISTRIBUTION SUMMARY'!$A$8:$BE$143,F$3,FALSE)</f>
        <v>363054</v>
      </c>
      <c r="G125" s="59">
        <f>VLOOKUP($A125,'[3]DISTRIBUTION SUMMARY'!$A$8:$BE$143,G$3,FALSE)</f>
        <v>86286</v>
      </c>
      <c r="H125" s="59">
        <f>VLOOKUP($A125,'[3]DISTRIBUTION SUMMARY'!$A$8:$BE$143,H$3,FALSE)</f>
        <v>745644</v>
      </c>
      <c r="I125" s="59">
        <f>VLOOKUP($A125,'[3]DISTRIBUTION SUMMARY'!$A$8:$BE$143,I$3,FALSE)</f>
        <v>351658</v>
      </c>
      <c r="J125" s="59">
        <f>VLOOKUP($A125,'[3]DISTRIBUTION SUMMARY'!$A$8:$BE$143,J$3,FALSE)</f>
        <v>1167308</v>
      </c>
      <c r="K125" s="59">
        <f>VLOOKUP($A125,'[3]DISTRIBUTION SUMMARY'!$A$8:$BE$143,K$3,FALSE)</f>
        <v>501438</v>
      </c>
      <c r="L125" s="59">
        <f>VLOOKUP($A125,'[3]DISTRIBUTION SUMMARY'!$A$8:$BE$143,L$3,FALSE)</f>
        <v>35817</v>
      </c>
      <c r="M125" s="59">
        <f>VLOOKUP($A125,'[3]DISTRIBUTION SUMMARY'!$A$8:$BE$143,M$3,FALSE)</f>
        <v>49649</v>
      </c>
      <c r="N125" s="59">
        <f>VLOOKUP($A125,'[3]DISTRIBUTION SUMMARY'!$A$8:$BE$143,N$3,FALSE)</f>
        <v>59399</v>
      </c>
      <c r="O125" s="17"/>
      <c r="P125" s="59">
        <f>VLOOKUP($A125,'[3]DISTRIBUTION SUMMARY'!$A$8:$BE$143,P$3,FALSE)</f>
        <v>0</v>
      </c>
      <c r="Q125" s="59">
        <f>VLOOKUP($A125,'[3]DISTRIBUTION SUMMARY'!$A$8:$BE$143,Q$3,FALSE)</f>
        <v>69655</v>
      </c>
      <c r="R125" s="59">
        <f>VLOOKUP($A125,'[3]DISTRIBUTION SUMMARY'!$A$8:$BE$143,R$3,FALSE)</f>
        <v>41826</v>
      </c>
      <c r="S125" s="59">
        <f>VLOOKUP($A125,'[3]DISTRIBUTION SUMMARY'!$A$8:$BE$143,S$3,FALSE)</f>
        <v>0</v>
      </c>
      <c r="T125" s="59">
        <f>VLOOKUP($A125,'[3]DISTRIBUTION SUMMARY'!$A$8:$BE$143,T$3,FALSE)</f>
        <v>0</v>
      </c>
      <c r="U125" s="17"/>
      <c r="V125" s="59">
        <f t="shared" si="4"/>
        <v>49649</v>
      </c>
      <c r="W125" s="59">
        <f t="shared" si="5"/>
        <v>59399</v>
      </c>
      <c r="X125" s="63">
        <f t="shared" si="6"/>
        <v>174966</v>
      </c>
      <c r="Y125" s="17"/>
      <c r="Z125" s="62">
        <f t="shared" si="7"/>
        <v>14952197.46158576</v>
      </c>
      <c r="AA125" s="17"/>
    </row>
    <row r="126" spans="1:27" x14ac:dyDescent="0.2">
      <c r="A126" s="57">
        <v>127</v>
      </c>
      <c r="B126" s="3" t="s">
        <v>16</v>
      </c>
      <c r="C126" s="59">
        <f>VLOOKUP($A126,'[3]DISTRIBUTION SUMMARY'!$A$8:$BE$143,C$3,FALSE)</f>
        <v>44104024</v>
      </c>
      <c r="D126" s="59">
        <f>VLOOKUP($A126,'[3]DISTRIBUTION SUMMARY'!$A$8:$BE$143,D$3,FALSE)</f>
        <v>18373908.020243745</v>
      </c>
      <c r="E126" s="59">
        <f>VLOOKUP($A126,'[3]DISTRIBUTION SUMMARY'!$A$8:$BE$143,E$3,FALSE)</f>
        <v>966781</v>
      </c>
      <c r="F126" s="59">
        <f>VLOOKUP($A126,'[3]DISTRIBUTION SUMMARY'!$A$8:$BE$143,F$3,FALSE)</f>
        <v>998536</v>
      </c>
      <c r="G126" s="59">
        <f>VLOOKUP($A126,'[3]DISTRIBUTION SUMMARY'!$A$8:$BE$143,G$3,FALSE)</f>
        <v>467783</v>
      </c>
      <c r="H126" s="59">
        <f>VLOOKUP($A126,'[3]DISTRIBUTION SUMMARY'!$A$8:$BE$143,H$3,FALSE)</f>
        <v>5649375</v>
      </c>
      <c r="I126" s="59">
        <f>VLOOKUP($A126,'[3]DISTRIBUTION SUMMARY'!$A$8:$BE$143,I$3,FALSE)</f>
        <v>1601256</v>
      </c>
      <c r="J126" s="59">
        <f>VLOOKUP($A126,'[3]DISTRIBUTION SUMMARY'!$A$8:$BE$143,J$3,FALSE)</f>
        <v>6315066</v>
      </c>
      <c r="K126" s="59">
        <f>VLOOKUP($A126,'[3]DISTRIBUTION SUMMARY'!$A$8:$BE$143,K$3,FALSE)</f>
        <v>2707742</v>
      </c>
      <c r="L126" s="59">
        <f>VLOOKUP($A126,'[3]DISTRIBUTION SUMMARY'!$A$8:$BE$143,L$3,FALSE)</f>
        <v>188912</v>
      </c>
      <c r="M126" s="59">
        <f>VLOOKUP($A126,'[3]DISTRIBUTION SUMMARY'!$A$8:$BE$143,M$3,FALSE)</f>
        <v>95341</v>
      </c>
      <c r="N126" s="59">
        <f>VLOOKUP($A126,'[3]DISTRIBUTION SUMMARY'!$A$8:$BE$143,N$3,FALSE)</f>
        <v>455412</v>
      </c>
      <c r="O126" s="17"/>
      <c r="P126" s="59">
        <f>VLOOKUP($A126,'[3]DISTRIBUTION SUMMARY'!$A$8:$BE$143,P$3,FALSE)</f>
        <v>0</v>
      </c>
      <c r="Q126" s="59">
        <f>VLOOKUP($A126,'[3]DISTRIBUTION SUMMARY'!$A$8:$BE$143,Q$3,FALSE)</f>
        <v>347306</v>
      </c>
      <c r="R126" s="59">
        <f>VLOOKUP($A126,'[3]DISTRIBUTION SUMMARY'!$A$8:$BE$143,R$3,FALSE)</f>
        <v>210493</v>
      </c>
      <c r="S126" s="59">
        <f>VLOOKUP($A126,'[3]DISTRIBUTION SUMMARY'!$A$8:$BE$143,S$3,FALSE)</f>
        <v>0</v>
      </c>
      <c r="T126" s="59">
        <f>VLOOKUP($A126,'[3]DISTRIBUTION SUMMARY'!$A$8:$BE$143,T$3,FALSE)</f>
        <v>0</v>
      </c>
      <c r="U126" s="17"/>
      <c r="V126" s="59">
        <f t="shared" si="4"/>
        <v>95341</v>
      </c>
      <c r="W126" s="59">
        <f t="shared" si="5"/>
        <v>455412</v>
      </c>
      <c r="X126" s="63">
        <f t="shared" si="6"/>
        <v>966781</v>
      </c>
      <c r="Y126" s="17"/>
      <c r="Z126" s="62">
        <f t="shared" si="7"/>
        <v>82481935.020243749</v>
      </c>
      <c r="AA126" s="17"/>
    </row>
    <row r="127" spans="1:27" x14ac:dyDescent="0.2">
      <c r="A127" s="57">
        <v>128</v>
      </c>
      <c r="B127" s="3" t="s">
        <v>15</v>
      </c>
      <c r="C127" s="59">
        <f>VLOOKUP($A127,'[3]DISTRIBUTION SUMMARY'!$A$8:$BE$143,C$3,FALSE)</f>
        <v>194183205</v>
      </c>
      <c r="D127" s="59">
        <f>VLOOKUP($A127,'[3]DISTRIBUTION SUMMARY'!$A$8:$BE$143,D$3,FALSE)</f>
        <v>81389470.540936828</v>
      </c>
      <c r="E127" s="59">
        <f>VLOOKUP($A127,'[3]DISTRIBUTION SUMMARY'!$A$8:$BE$143,E$3,FALSE)</f>
        <v>4233631</v>
      </c>
      <c r="F127" s="59">
        <f>VLOOKUP($A127,'[3]DISTRIBUTION SUMMARY'!$A$8:$BE$143,F$3,FALSE)</f>
        <v>1654532</v>
      </c>
      <c r="G127" s="59">
        <f>VLOOKUP($A127,'[3]DISTRIBUTION SUMMARY'!$A$8:$BE$143,G$3,FALSE)</f>
        <v>2048468</v>
      </c>
      <c r="H127" s="59">
        <f>VLOOKUP($A127,'[3]DISTRIBUTION SUMMARY'!$A$8:$BE$143,H$3,FALSE)</f>
        <v>20642252</v>
      </c>
      <c r="I127" s="59">
        <f>VLOOKUP($A127,'[3]DISTRIBUTION SUMMARY'!$A$8:$BE$143,I$3,FALSE)</f>
        <v>4727233</v>
      </c>
      <c r="J127" s="59">
        <f>VLOOKUP($A127,'[3]DISTRIBUTION SUMMARY'!$A$8:$BE$143,J$3,FALSE)</f>
        <v>26078570</v>
      </c>
      <c r="K127" s="59">
        <f>VLOOKUP($A127,'[3]DISTRIBUTION SUMMARY'!$A$8:$BE$143,K$3,FALSE)</f>
        <v>11187785</v>
      </c>
      <c r="L127" s="59">
        <f>VLOOKUP($A127,'[3]DISTRIBUTION SUMMARY'!$A$8:$BE$143,L$3,FALSE)</f>
        <v>787872</v>
      </c>
      <c r="M127" s="59">
        <f>VLOOKUP($A127,'[3]DISTRIBUTION SUMMARY'!$A$8:$BE$143,M$3,FALSE)</f>
        <v>1579325</v>
      </c>
      <c r="N127" s="59">
        <f>VLOOKUP($A127,'[3]DISTRIBUTION SUMMARY'!$A$8:$BE$143,N$3,FALSE)</f>
        <v>188358</v>
      </c>
      <c r="O127" s="17"/>
      <c r="P127" s="59">
        <f>VLOOKUP($A127,'[3]DISTRIBUTION SUMMARY'!$A$8:$BE$143,P$3,FALSE)</f>
        <v>0</v>
      </c>
      <c r="Q127" s="59">
        <f>VLOOKUP($A127,'[3]DISTRIBUTION SUMMARY'!$A$8:$BE$143,Q$3,FALSE)</f>
        <v>1298075</v>
      </c>
      <c r="R127" s="59">
        <f>VLOOKUP($A127,'[3]DISTRIBUTION SUMMARY'!$A$8:$BE$143,R$3,FALSE)</f>
        <v>694971</v>
      </c>
      <c r="S127" s="59">
        <f>VLOOKUP($A127,'[3]DISTRIBUTION SUMMARY'!$A$8:$BE$143,S$3,FALSE)</f>
        <v>0</v>
      </c>
      <c r="T127" s="59">
        <f>VLOOKUP($A127,'[3]DISTRIBUTION SUMMARY'!$A$8:$BE$143,T$3,FALSE)</f>
        <v>0</v>
      </c>
      <c r="U127" s="17"/>
      <c r="V127" s="59">
        <f t="shared" si="4"/>
        <v>1579325</v>
      </c>
      <c r="W127" s="59">
        <f t="shared" si="5"/>
        <v>188358</v>
      </c>
      <c r="X127" s="63">
        <f t="shared" si="6"/>
        <v>4233631</v>
      </c>
      <c r="Y127" s="17"/>
      <c r="Z127" s="62">
        <f>C127+D127+F127+G127+H127+I127+J127+K127+L127+Q127+R127+V127+W127+X127</f>
        <v>350693747.54093683</v>
      </c>
      <c r="AA127" s="17"/>
    </row>
    <row r="128" spans="1:27" x14ac:dyDescent="0.2">
      <c r="A128" s="57">
        <v>130</v>
      </c>
      <c r="B128" s="3" t="s">
        <v>14</v>
      </c>
      <c r="C128" s="59">
        <f>VLOOKUP($A128,'[3]DISTRIBUTION SUMMARY'!$A$8:$BE$143,C$3,FALSE)</f>
        <v>8013084</v>
      </c>
      <c r="D128" s="59">
        <f>VLOOKUP($A128,'[3]DISTRIBUTION SUMMARY'!$A$8:$BE$143,D$3,FALSE)</f>
        <v>4053382.5027196617</v>
      </c>
      <c r="E128" s="59">
        <f>VLOOKUP($A128,'[3]DISTRIBUTION SUMMARY'!$A$8:$BE$143,E$3,FALSE)</f>
        <v>185898</v>
      </c>
      <c r="F128" s="59">
        <f>VLOOKUP($A128,'[3]DISTRIBUTION SUMMARY'!$A$8:$BE$143,F$3,FALSE)</f>
        <v>254276</v>
      </c>
      <c r="G128" s="59">
        <f>VLOOKUP($A128,'[3]DISTRIBUTION SUMMARY'!$A$8:$BE$143,G$3,FALSE)</f>
        <v>91678</v>
      </c>
      <c r="H128" s="59">
        <f>VLOOKUP($A128,'[3]DISTRIBUTION SUMMARY'!$A$8:$BE$143,H$3,FALSE)</f>
        <v>748989</v>
      </c>
      <c r="I128" s="59">
        <f>VLOOKUP($A128,'[3]DISTRIBUTION SUMMARY'!$A$8:$BE$143,I$3,FALSE)</f>
        <v>446280</v>
      </c>
      <c r="J128" s="59">
        <f>VLOOKUP($A128,'[3]DISTRIBUTION SUMMARY'!$A$8:$BE$143,J$3,FALSE)</f>
        <v>1226404</v>
      </c>
      <c r="K128" s="59">
        <f>VLOOKUP($A128,'[3]DISTRIBUTION SUMMARY'!$A$8:$BE$143,K$3,FALSE)</f>
        <v>525849</v>
      </c>
      <c r="L128" s="59">
        <f>VLOOKUP($A128,'[3]DISTRIBUTION SUMMARY'!$A$8:$BE$143,L$3,FALSE)</f>
        <v>36325</v>
      </c>
      <c r="M128" s="59">
        <f>VLOOKUP($A128,'[3]DISTRIBUTION SUMMARY'!$A$8:$BE$143,M$3,FALSE)</f>
        <v>119802</v>
      </c>
      <c r="N128" s="59">
        <f>VLOOKUP($A128,'[3]DISTRIBUTION SUMMARY'!$A$8:$BE$143,N$3,FALSE)</f>
        <v>45668</v>
      </c>
      <c r="O128" s="17"/>
      <c r="P128" s="59">
        <f>VLOOKUP($A128,'[3]DISTRIBUTION SUMMARY'!$A$8:$BE$143,P$3,FALSE)</f>
        <v>0</v>
      </c>
      <c r="Q128" s="59">
        <f>VLOOKUP($A128,'[3]DISTRIBUTION SUMMARY'!$A$8:$BE$143,Q$3,FALSE)</f>
        <v>60931</v>
      </c>
      <c r="R128" s="59">
        <f>VLOOKUP($A128,'[3]DISTRIBUTION SUMMARY'!$A$8:$BE$143,R$3,FALSE)</f>
        <v>50151</v>
      </c>
      <c r="S128" s="59">
        <f>VLOOKUP($A128,'[3]DISTRIBUTION SUMMARY'!$A$8:$BE$143,S$3,FALSE)</f>
        <v>0</v>
      </c>
      <c r="T128" s="59">
        <f>VLOOKUP($A128,'[3]DISTRIBUTION SUMMARY'!$A$8:$BE$143,T$3,FALSE)</f>
        <v>0</v>
      </c>
      <c r="U128" s="17"/>
      <c r="V128" s="59">
        <f t="shared" si="4"/>
        <v>119802</v>
      </c>
      <c r="W128" s="59">
        <f t="shared" si="5"/>
        <v>45668</v>
      </c>
      <c r="X128" s="63">
        <f t="shared" si="6"/>
        <v>185898</v>
      </c>
      <c r="Y128" s="17"/>
      <c r="Z128" s="62">
        <f t="shared" si="7"/>
        <v>15858717.502719661</v>
      </c>
      <c r="AA128" s="17"/>
    </row>
    <row r="129" spans="1:27" x14ac:dyDescent="0.2">
      <c r="A129" s="57">
        <v>131</v>
      </c>
      <c r="B129" s="3" t="s">
        <v>13</v>
      </c>
      <c r="C129" s="59">
        <f>VLOOKUP($A129,'[3]DISTRIBUTION SUMMARY'!$A$8:$BE$143,C$3,FALSE)</f>
        <v>1246750</v>
      </c>
      <c r="D129" s="59">
        <f>VLOOKUP($A129,'[3]DISTRIBUTION SUMMARY'!$A$8:$BE$143,D$3,FALSE)</f>
        <v>1477846.3430400302</v>
      </c>
      <c r="E129" s="59">
        <f>VLOOKUP($A129,'[3]DISTRIBUTION SUMMARY'!$A$8:$BE$143,E$3,FALSE)</f>
        <v>27499</v>
      </c>
      <c r="F129" s="59">
        <f>VLOOKUP($A129,'[3]DISTRIBUTION SUMMARY'!$A$8:$BE$143,F$3,FALSE)</f>
        <v>9468</v>
      </c>
      <c r="G129" s="59">
        <f>VLOOKUP($A129,'[3]DISTRIBUTION SUMMARY'!$A$8:$BE$143,G$3,FALSE)</f>
        <v>13562</v>
      </c>
      <c r="H129" s="59">
        <f>VLOOKUP($A129,'[3]DISTRIBUTION SUMMARY'!$A$8:$BE$143,H$3,FALSE)</f>
        <v>169392</v>
      </c>
      <c r="I129" s="59">
        <f>VLOOKUP($A129,'[3]DISTRIBUTION SUMMARY'!$A$8:$BE$143,I$3,FALSE)</f>
        <v>29426</v>
      </c>
      <c r="J129" s="59">
        <f>VLOOKUP($A129,'[3]DISTRIBUTION SUMMARY'!$A$8:$BE$143,J$3,FALSE)</f>
        <v>176045</v>
      </c>
      <c r="K129" s="59">
        <f>VLOOKUP($A129,'[3]DISTRIBUTION SUMMARY'!$A$8:$BE$143,K$3,FALSE)</f>
        <v>75484</v>
      </c>
      <c r="L129" s="59">
        <f>VLOOKUP($A129,'[3]DISTRIBUTION SUMMARY'!$A$8:$BE$143,L$3,FALSE)</f>
        <v>5373</v>
      </c>
      <c r="M129" s="59">
        <f>VLOOKUP($A129,'[3]DISTRIBUTION SUMMARY'!$A$8:$BE$143,M$3,FALSE)</f>
        <v>45584</v>
      </c>
      <c r="N129" s="59">
        <f>VLOOKUP($A129,'[3]DISTRIBUTION SUMMARY'!$A$8:$BE$143,N$3,FALSE)</f>
        <v>10248</v>
      </c>
      <c r="O129" s="17"/>
      <c r="P129" s="59">
        <f>VLOOKUP($A129,'[3]DISTRIBUTION SUMMARY'!$A$8:$BE$143,P$3,FALSE)</f>
        <v>0</v>
      </c>
      <c r="Q129" s="59">
        <f>VLOOKUP($A129,'[3]DISTRIBUTION SUMMARY'!$A$8:$BE$143,Q$3,FALSE)</f>
        <v>9937</v>
      </c>
      <c r="R129" s="59">
        <f>VLOOKUP($A129,'[3]DISTRIBUTION SUMMARY'!$A$8:$BE$143,R$3,FALSE)</f>
        <v>3650</v>
      </c>
      <c r="S129" s="59">
        <f>VLOOKUP($A129,'[3]DISTRIBUTION SUMMARY'!$A$8:$BE$143,S$3,FALSE)</f>
        <v>0</v>
      </c>
      <c r="T129" s="59">
        <f>VLOOKUP($A129,'[3]DISTRIBUTION SUMMARY'!$A$8:$BE$143,T$3,FALSE)</f>
        <v>0</v>
      </c>
      <c r="U129" s="17"/>
      <c r="V129" s="59">
        <f t="shared" si="4"/>
        <v>45584</v>
      </c>
      <c r="W129" s="59">
        <f t="shared" si="5"/>
        <v>10248</v>
      </c>
      <c r="X129" s="63">
        <f t="shared" si="6"/>
        <v>27499</v>
      </c>
      <c r="Y129" s="17"/>
      <c r="Z129" s="62">
        <f t="shared" si="7"/>
        <v>3300264.3430400304</v>
      </c>
      <c r="AA129" s="17"/>
    </row>
    <row r="130" spans="1:27" x14ac:dyDescent="0.2">
      <c r="A130" s="57">
        <v>132</v>
      </c>
      <c r="B130" s="3" t="s">
        <v>12</v>
      </c>
      <c r="C130" s="59">
        <f>VLOOKUP($A130,'[3]DISTRIBUTION SUMMARY'!$A$8:$BE$143,C$3,FALSE)</f>
        <v>12411577</v>
      </c>
      <c r="D130" s="59">
        <f>VLOOKUP($A130,'[3]DISTRIBUTION SUMMARY'!$A$8:$BE$143,D$3,FALSE)</f>
        <v>5030511.1703217868</v>
      </c>
      <c r="E130" s="59">
        <f>VLOOKUP($A130,'[3]DISTRIBUTION SUMMARY'!$A$8:$BE$143,E$3,FALSE)</f>
        <v>260766</v>
      </c>
      <c r="F130" s="59">
        <f>VLOOKUP($A130,'[3]DISTRIBUTION SUMMARY'!$A$8:$BE$143,F$3,FALSE)</f>
        <v>262052</v>
      </c>
      <c r="G130" s="59">
        <f>VLOOKUP($A130,'[3]DISTRIBUTION SUMMARY'!$A$8:$BE$143,G$3,FALSE)</f>
        <v>131026</v>
      </c>
      <c r="H130" s="59">
        <f>VLOOKUP($A130,'[3]DISTRIBUTION SUMMARY'!$A$8:$BE$143,H$3,FALSE)</f>
        <v>1397613</v>
      </c>
      <c r="I130" s="59">
        <f>VLOOKUP($A130,'[3]DISTRIBUTION SUMMARY'!$A$8:$BE$143,I$3,FALSE)</f>
        <v>647852</v>
      </c>
      <c r="J130" s="59">
        <f>VLOOKUP($A130,'[3]DISTRIBUTION SUMMARY'!$A$8:$BE$143,J$3,FALSE)</f>
        <v>1783413</v>
      </c>
      <c r="K130" s="59">
        <f>VLOOKUP($A130,'[3]DISTRIBUTION SUMMARY'!$A$8:$BE$143,K$3,FALSE)</f>
        <v>764320</v>
      </c>
      <c r="L130" s="59">
        <f>VLOOKUP($A130,'[3]DISTRIBUTION SUMMARY'!$A$8:$BE$143,L$3,FALSE)</f>
        <v>53381</v>
      </c>
      <c r="M130" s="59">
        <f>VLOOKUP($A130,'[3]DISTRIBUTION SUMMARY'!$A$8:$BE$143,M$3,FALSE)</f>
        <v>750451</v>
      </c>
      <c r="N130" s="59">
        <f>VLOOKUP($A130,'[3]DISTRIBUTION SUMMARY'!$A$8:$BE$143,N$3,FALSE)</f>
        <v>98148</v>
      </c>
      <c r="O130" s="17"/>
      <c r="P130" s="59">
        <f>VLOOKUP($A130,'[3]DISTRIBUTION SUMMARY'!$A$8:$BE$143,P$3,FALSE)</f>
        <v>0</v>
      </c>
      <c r="Q130" s="59">
        <f>VLOOKUP($A130,'[3]DISTRIBUTION SUMMARY'!$A$8:$BE$143,Q$3,FALSE)</f>
        <v>155189</v>
      </c>
      <c r="R130" s="59">
        <f>VLOOKUP($A130,'[3]DISTRIBUTION SUMMARY'!$A$8:$BE$143,R$3,FALSE)</f>
        <v>77292</v>
      </c>
      <c r="S130" s="59">
        <f>VLOOKUP($A130,'[3]DISTRIBUTION SUMMARY'!$A$8:$BE$143,S$3,FALSE)</f>
        <v>0</v>
      </c>
      <c r="T130" s="59">
        <f>VLOOKUP($A130,'[3]DISTRIBUTION SUMMARY'!$A$8:$BE$143,T$3,FALSE)</f>
        <v>0</v>
      </c>
      <c r="U130" s="17"/>
      <c r="V130" s="59">
        <f t="shared" si="4"/>
        <v>750451</v>
      </c>
      <c r="W130" s="59">
        <f>N130+S130</f>
        <v>98148</v>
      </c>
      <c r="X130" s="63">
        <f t="shared" si="6"/>
        <v>260766</v>
      </c>
      <c r="Y130" s="17"/>
      <c r="Z130" s="62">
        <f t="shared" si="7"/>
        <v>23823591.170321785</v>
      </c>
      <c r="AA130" s="17"/>
    </row>
    <row r="131" spans="1:27" x14ac:dyDescent="0.2">
      <c r="A131" s="57">
        <v>134</v>
      </c>
      <c r="B131" s="3" t="s">
        <v>11</v>
      </c>
      <c r="C131" s="59">
        <f>VLOOKUP($A131,'[3]DISTRIBUTION SUMMARY'!$A$8:$BE$143,C$3,FALSE)</f>
        <v>3168370</v>
      </c>
      <c r="D131" s="59">
        <f>VLOOKUP($A131,'[3]DISTRIBUTION SUMMARY'!$A$8:$BE$143,D$3,FALSE)</f>
        <v>3988240.5915461867</v>
      </c>
      <c r="E131" s="59">
        <f>VLOOKUP($A131,'[3]DISTRIBUTION SUMMARY'!$A$8:$BE$143,E$3,FALSE)</f>
        <v>63239</v>
      </c>
      <c r="F131" s="59">
        <f>VLOOKUP($A131,'[3]DISTRIBUTION SUMMARY'!$A$8:$BE$143,F$3,FALSE)</f>
        <v>25891</v>
      </c>
      <c r="G131" s="59">
        <f>VLOOKUP($A131,'[3]DISTRIBUTION SUMMARY'!$A$8:$BE$143,G$3,FALSE)</f>
        <v>34129</v>
      </c>
      <c r="H131" s="59">
        <f>VLOOKUP($A131,'[3]DISTRIBUTION SUMMARY'!$A$8:$BE$143,H$3,FALSE)</f>
        <v>522526</v>
      </c>
      <c r="I131" s="59">
        <f>VLOOKUP($A131,'[3]DISTRIBUTION SUMMARY'!$A$8:$BE$143,I$3,FALSE)</f>
        <v>62374</v>
      </c>
      <c r="J131" s="59">
        <f>VLOOKUP($A131,'[3]DISTRIBUTION SUMMARY'!$A$8:$BE$143,J$3,FALSE)</f>
        <v>455445</v>
      </c>
      <c r="K131" s="59">
        <f>VLOOKUP($A131,'[3]DISTRIBUTION SUMMARY'!$A$8:$BE$143,K$3,FALSE)</f>
        <v>195359</v>
      </c>
      <c r="L131" s="59">
        <f>VLOOKUP($A131,'[3]DISTRIBUTION SUMMARY'!$A$8:$BE$143,L$3,FALSE)</f>
        <v>13534</v>
      </c>
      <c r="M131" s="59">
        <f>VLOOKUP($A131,'[3]DISTRIBUTION SUMMARY'!$A$8:$BE$143,M$3,FALSE)</f>
        <v>181273</v>
      </c>
      <c r="N131" s="59">
        <f>VLOOKUP($A131,'[3]DISTRIBUTION SUMMARY'!$A$8:$BE$143,N$3,FALSE)</f>
        <v>12317</v>
      </c>
      <c r="O131" s="17"/>
      <c r="P131" s="59">
        <f>VLOOKUP($A131,'[3]DISTRIBUTION SUMMARY'!$A$8:$BE$143,P$3,FALSE)</f>
        <v>0</v>
      </c>
      <c r="Q131" s="59">
        <f>VLOOKUP($A131,'[3]DISTRIBUTION SUMMARY'!$A$8:$BE$143,Q$3,FALSE)</f>
        <v>27329</v>
      </c>
      <c r="R131" s="59">
        <f>VLOOKUP($A131,'[3]DISTRIBUTION SUMMARY'!$A$8:$BE$143,R$3,FALSE)</f>
        <v>8696</v>
      </c>
      <c r="S131" s="59">
        <f>VLOOKUP($A131,'[3]DISTRIBUTION SUMMARY'!$A$8:$BE$143,S$3,FALSE)</f>
        <v>0</v>
      </c>
      <c r="T131" s="59">
        <f>VLOOKUP($A131,'[3]DISTRIBUTION SUMMARY'!$A$8:$BE$143,T$3,FALSE)</f>
        <v>0</v>
      </c>
      <c r="U131" s="17"/>
      <c r="V131" s="59">
        <f t="shared" si="4"/>
        <v>181273</v>
      </c>
      <c r="W131" s="59">
        <f t="shared" si="5"/>
        <v>12317</v>
      </c>
      <c r="X131" s="63">
        <f t="shared" si="6"/>
        <v>63239</v>
      </c>
      <c r="Y131" s="17"/>
      <c r="Z131" s="62">
        <f t="shared" si="7"/>
        <v>8758722.5915461872</v>
      </c>
      <c r="AA131" s="17"/>
    </row>
    <row r="132" spans="1:27" x14ac:dyDescent="0.2">
      <c r="A132" s="57">
        <v>135</v>
      </c>
      <c r="B132" s="3" t="s">
        <v>10</v>
      </c>
      <c r="C132" s="59">
        <f>VLOOKUP($A132,'[3]DISTRIBUTION SUMMARY'!$A$8:$BE$143,C$3,FALSE)</f>
        <v>3347105</v>
      </c>
      <c r="D132" s="59">
        <f>VLOOKUP($A132,'[3]DISTRIBUTION SUMMARY'!$A$8:$BE$143,D$3,FALSE)</f>
        <v>1656743.5319343496</v>
      </c>
      <c r="E132" s="59">
        <f>VLOOKUP($A132,'[3]DISTRIBUTION SUMMARY'!$A$8:$BE$143,E$3,FALSE)</f>
        <v>76330</v>
      </c>
      <c r="F132" s="59">
        <f>VLOOKUP($A132,'[3]DISTRIBUTION SUMMARY'!$A$8:$BE$143,F$3,FALSE)</f>
        <v>106537</v>
      </c>
      <c r="G132" s="59">
        <f>VLOOKUP($A132,'[3]DISTRIBUTION SUMMARY'!$A$8:$BE$143,G$3,FALSE)</f>
        <v>37643</v>
      </c>
      <c r="H132" s="59">
        <f>VLOOKUP($A132,'[3]DISTRIBUTION SUMMARY'!$A$8:$BE$143,H$3,FALSE)</f>
        <v>399869</v>
      </c>
      <c r="I132" s="59">
        <f>VLOOKUP($A132,'[3]DISTRIBUTION SUMMARY'!$A$8:$BE$143,I$3,FALSE)</f>
        <v>281258</v>
      </c>
      <c r="J132" s="59">
        <f>VLOOKUP($A132,'[3]DISTRIBUTION SUMMARY'!$A$8:$BE$143,J$3,FALSE)</f>
        <v>547600</v>
      </c>
      <c r="K132" s="59">
        <f>VLOOKUP($A132,'[3]DISTRIBUTION SUMMARY'!$A$8:$BE$143,K$3,FALSE)</f>
        <v>235092</v>
      </c>
      <c r="L132" s="59">
        <f>VLOOKUP($A132,'[3]DISTRIBUTION SUMMARY'!$A$8:$BE$143,L$3,FALSE)</f>
        <v>16336</v>
      </c>
      <c r="M132" s="59">
        <f>VLOOKUP($A132,'[3]DISTRIBUTION SUMMARY'!$A$8:$BE$143,M$3,FALSE)</f>
        <v>41099</v>
      </c>
      <c r="N132" s="59">
        <f>VLOOKUP($A132,'[3]DISTRIBUTION SUMMARY'!$A$8:$BE$143,N$3,FALSE)</f>
        <v>0</v>
      </c>
      <c r="O132" s="17"/>
      <c r="P132" s="59">
        <f>VLOOKUP($A132,'[3]DISTRIBUTION SUMMARY'!$A$8:$BE$143,P$3,FALSE)</f>
        <v>0</v>
      </c>
      <c r="Q132" s="59">
        <f>VLOOKUP($A132,'[3]DISTRIBUTION SUMMARY'!$A$8:$BE$143,Q$3,FALSE)</f>
        <v>50275</v>
      </c>
      <c r="R132" s="59">
        <f>VLOOKUP($A132,'[3]DISTRIBUTION SUMMARY'!$A$8:$BE$143,R$3,FALSE)</f>
        <v>25392</v>
      </c>
      <c r="S132" s="59">
        <f>VLOOKUP($A132,'[3]DISTRIBUTION SUMMARY'!$A$8:$BE$143,S$3,FALSE)</f>
        <v>0</v>
      </c>
      <c r="T132" s="59">
        <f>VLOOKUP($A132,'[3]DISTRIBUTION SUMMARY'!$A$8:$BE$143,T$3,FALSE)</f>
        <v>0</v>
      </c>
      <c r="U132" s="17"/>
      <c r="V132" s="59">
        <f t="shared" si="4"/>
        <v>41099</v>
      </c>
      <c r="W132" s="59">
        <f t="shared" si="5"/>
        <v>0</v>
      </c>
      <c r="X132" s="63">
        <f t="shared" si="6"/>
        <v>76330</v>
      </c>
      <c r="Y132" s="17"/>
      <c r="Z132" s="62">
        <f t="shared" si="7"/>
        <v>6821279.5319343498</v>
      </c>
      <c r="AA132" s="17"/>
    </row>
    <row r="133" spans="1:27" x14ac:dyDescent="0.2">
      <c r="A133" s="57">
        <v>136</v>
      </c>
      <c r="B133" s="3" t="s">
        <v>9</v>
      </c>
      <c r="C133" s="59">
        <f>VLOOKUP($A133,'[3]DISTRIBUTION SUMMARY'!$A$8:$BE$143,C$3,FALSE)</f>
        <v>138464412</v>
      </c>
      <c r="D133" s="59">
        <f>VLOOKUP($A133,'[3]DISTRIBUTION SUMMARY'!$A$8:$BE$143,D$3,FALSE)</f>
        <v>49322149.431630068</v>
      </c>
      <c r="E133" s="59">
        <f>VLOOKUP($A133,'[3]DISTRIBUTION SUMMARY'!$A$8:$BE$143,E$3,FALSE)</f>
        <v>2874959</v>
      </c>
      <c r="F133" s="59">
        <f>VLOOKUP($A133,'[3]DISTRIBUTION SUMMARY'!$A$8:$BE$143,F$3,FALSE)</f>
        <v>2113350</v>
      </c>
      <c r="G133" s="59">
        <f>VLOOKUP($A133,'[3]DISTRIBUTION SUMMARY'!$A$8:$BE$143,G$3,FALSE)</f>
        <v>1391066</v>
      </c>
      <c r="H133" s="59">
        <f>VLOOKUP($A133,'[3]DISTRIBUTION SUMMARY'!$A$8:$BE$143,H$3,FALSE)</f>
        <v>18431626</v>
      </c>
      <c r="I133" s="59">
        <f>VLOOKUP($A133,'[3]DISTRIBUTION SUMMARY'!$A$8:$BE$143,I$3,FALSE)</f>
        <v>3557919</v>
      </c>
      <c r="J133" s="59">
        <f>VLOOKUP($A133,'[3]DISTRIBUTION SUMMARY'!$A$8:$BE$143,J$3,FALSE)</f>
        <v>18645636</v>
      </c>
      <c r="K133" s="59">
        <f>VLOOKUP($A133,'[3]DISTRIBUTION SUMMARY'!$A$8:$BE$143,K$3,FALSE)</f>
        <v>7998630</v>
      </c>
      <c r="L133" s="59">
        <f>VLOOKUP($A133,'[3]DISTRIBUTION SUMMARY'!$A$8:$BE$143,L$3,FALSE)</f>
        <v>561777</v>
      </c>
      <c r="M133" s="59">
        <f>VLOOKUP($A133,'[3]DISTRIBUTION SUMMARY'!$A$8:$BE$143,M$3,FALSE)</f>
        <v>822212</v>
      </c>
      <c r="N133" s="59">
        <f>VLOOKUP($A133,'[3]DISTRIBUTION SUMMARY'!$A$8:$BE$143,N$3,FALSE)</f>
        <v>1128586</v>
      </c>
      <c r="O133" s="17"/>
      <c r="P133" s="59">
        <f>VLOOKUP($A133,'[3]DISTRIBUTION SUMMARY'!$A$8:$BE$143,P$3,FALSE)</f>
        <v>0</v>
      </c>
      <c r="Q133" s="59">
        <f>VLOOKUP($A133,'[3]DISTRIBUTION SUMMARY'!$A$8:$BE$143,Q$3,FALSE)</f>
        <v>567353</v>
      </c>
      <c r="R133" s="59">
        <f>VLOOKUP($A133,'[3]DISTRIBUTION SUMMARY'!$A$8:$BE$143,R$3,FALSE)</f>
        <v>498189</v>
      </c>
      <c r="S133" s="59">
        <f>VLOOKUP($A133,'[3]DISTRIBUTION SUMMARY'!$A$8:$BE$143,S$3,FALSE)</f>
        <v>0</v>
      </c>
      <c r="T133" s="59">
        <f>VLOOKUP($A133,'[3]DISTRIBUTION SUMMARY'!$A$8:$BE$143,T$3,FALSE)</f>
        <v>0</v>
      </c>
      <c r="U133" s="17"/>
      <c r="V133" s="59">
        <f t="shared" si="4"/>
        <v>822212</v>
      </c>
      <c r="W133" s="59">
        <f t="shared" si="5"/>
        <v>1128586</v>
      </c>
      <c r="X133" s="63">
        <f t="shared" si="6"/>
        <v>2874959</v>
      </c>
      <c r="Y133" s="17"/>
      <c r="Z133" s="62">
        <f t="shared" si="7"/>
        <v>246377864.43163007</v>
      </c>
      <c r="AA133" s="17"/>
    </row>
    <row r="134" spans="1:27" x14ac:dyDescent="0.2">
      <c r="A134" s="57">
        <v>137</v>
      </c>
      <c r="B134" s="3" t="s">
        <v>8</v>
      </c>
      <c r="C134" s="59">
        <f>VLOOKUP($A134,'[3]DISTRIBUTION SUMMARY'!$A$8:$BE$143,C$3,FALSE)</f>
        <v>2061447</v>
      </c>
      <c r="D134" s="59">
        <f>VLOOKUP($A134,'[3]DISTRIBUTION SUMMARY'!$A$8:$BE$143,D$3,FALSE)</f>
        <v>680587.13166317181</v>
      </c>
      <c r="E134" s="59">
        <f>VLOOKUP($A134,'[3]DISTRIBUTION SUMMARY'!$A$8:$BE$143,E$3,FALSE)</f>
        <v>42982</v>
      </c>
      <c r="F134" s="59">
        <f>VLOOKUP($A134,'[3]DISTRIBUTION SUMMARY'!$A$8:$BE$143,F$3,FALSE)</f>
        <v>45193</v>
      </c>
      <c r="G134" s="59">
        <f>VLOOKUP($A134,'[3]DISTRIBUTION SUMMARY'!$A$8:$BE$143,G$3,FALSE)</f>
        <v>20397</v>
      </c>
      <c r="H134" s="59">
        <f>VLOOKUP($A134,'[3]DISTRIBUTION SUMMARY'!$A$8:$BE$143,H$3,FALSE)</f>
        <v>256363</v>
      </c>
      <c r="I134" s="59">
        <f>VLOOKUP($A134,'[3]DISTRIBUTION SUMMARY'!$A$8:$BE$143,I$3,FALSE)</f>
        <v>43594</v>
      </c>
      <c r="J134" s="59">
        <f>VLOOKUP($A134,'[3]DISTRIBUTION SUMMARY'!$A$8:$BE$143,J$3,FALSE)</f>
        <v>295557</v>
      </c>
      <c r="K134" s="59">
        <f>VLOOKUP($A134,'[3]DISTRIBUTION SUMMARY'!$A$8:$BE$143,K$3,FALSE)</f>
        <v>126782</v>
      </c>
      <c r="L134" s="59">
        <f>VLOOKUP($A134,'[3]DISTRIBUTION SUMMARY'!$A$8:$BE$143,L$3,FALSE)</f>
        <v>8799</v>
      </c>
      <c r="M134" s="59">
        <f>VLOOKUP($A134,'[3]DISTRIBUTION SUMMARY'!$A$8:$BE$143,M$3,FALSE)</f>
        <v>15270</v>
      </c>
      <c r="N134" s="59">
        <f>VLOOKUP($A134,'[3]DISTRIBUTION SUMMARY'!$A$8:$BE$143,N$3,FALSE)</f>
        <v>0</v>
      </c>
      <c r="O134" s="17"/>
      <c r="P134" s="59">
        <f>VLOOKUP($A134,'[3]DISTRIBUTION SUMMARY'!$A$8:$BE$143,P$3,FALSE)</f>
        <v>0</v>
      </c>
      <c r="Q134" s="59">
        <f>VLOOKUP($A134,'[3]DISTRIBUTION SUMMARY'!$A$8:$BE$143,Q$3,FALSE)</f>
        <v>4323</v>
      </c>
      <c r="R134" s="59">
        <f>VLOOKUP($A134,'[3]DISTRIBUTION SUMMARY'!$A$8:$BE$143,R$3,FALSE)</f>
        <v>4367</v>
      </c>
      <c r="S134" s="59">
        <f>VLOOKUP($A134,'[3]DISTRIBUTION SUMMARY'!$A$8:$BE$143,S$3,FALSE)</f>
        <v>0</v>
      </c>
      <c r="T134" s="59">
        <f>VLOOKUP($A134,'[3]DISTRIBUTION SUMMARY'!$A$8:$BE$143,T$3,FALSE)</f>
        <v>0</v>
      </c>
      <c r="U134" s="17"/>
      <c r="V134" s="59">
        <f t="shared" si="4"/>
        <v>15270</v>
      </c>
      <c r="W134" s="59">
        <f t="shared" si="5"/>
        <v>0</v>
      </c>
      <c r="X134" s="63">
        <f t="shared" si="6"/>
        <v>42982</v>
      </c>
      <c r="Y134" s="17"/>
      <c r="Z134" s="62">
        <f t="shared" si="7"/>
        <v>3605661.1316631716</v>
      </c>
      <c r="AA134" s="17"/>
    </row>
    <row r="135" spans="1:27" x14ac:dyDescent="0.2">
      <c r="A135" s="57">
        <v>138</v>
      </c>
      <c r="B135" s="3" t="s">
        <v>7</v>
      </c>
      <c r="C135" s="59">
        <f>VLOOKUP($A135,'[3]DISTRIBUTION SUMMARY'!$A$8:$BE$143,C$3,FALSE)</f>
        <v>2903966</v>
      </c>
      <c r="D135" s="59">
        <f>VLOOKUP($A135,'[3]DISTRIBUTION SUMMARY'!$A$8:$BE$143,D$3,FALSE)</f>
        <v>1137552.7772084442</v>
      </c>
      <c r="E135" s="59">
        <f>VLOOKUP($A135,'[3]DISTRIBUTION SUMMARY'!$A$8:$BE$143,E$3,FALSE)</f>
        <v>62603</v>
      </c>
      <c r="F135" s="59">
        <f>VLOOKUP($A135,'[3]DISTRIBUTION SUMMARY'!$A$8:$BE$143,F$3,FALSE)</f>
        <v>74561</v>
      </c>
      <c r="G135" s="59">
        <f>VLOOKUP($A135,'[3]DISTRIBUTION SUMMARY'!$A$8:$BE$143,G$3,FALSE)</f>
        <v>30873</v>
      </c>
      <c r="H135" s="59">
        <f>VLOOKUP($A135,'[3]DISTRIBUTION SUMMARY'!$A$8:$BE$143,H$3,FALSE)</f>
        <v>391448</v>
      </c>
      <c r="I135" s="59">
        <f>VLOOKUP($A135,'[3]DISTRIBUTION SUMMARY'!$A$8:$BE$143,I$3,FALSE)</f>
        <v>224267</v>
      </c>
      <c r="J135" s="59">
        <f>VLOOKUP($A135,'[3]DISTRIBUTION SUMMARY'!$A$8:$BE$143,J$3,FALSE)</f>
        <v>443291</v>
      </c>
      <c r="K135" s="59">
        <f>VLOOKUP($A135,'[3]DISTRIBUTION SUMMARY'!$A$8:$BE$143,K$3,FALSE)</f>
        <v>189899</v>
      </c>
      <c r="L135" s="59">
        <f>VLOOKUP($A135,'[3]DISTRIBUTION SUMMARY'!$A$8:$BE$143,L$3,FALSE)</f>
        <v>13398</v>
      </c>
      <c r="M135" s="59">
        <f>VLOOKUP($A135,'[3]DISTRIBUTION SUMMARY'!$A$8:$BE$143,M$3,FALSE)</f>
        <v>25654</v>
      </c>
      <c r="N135" s="59">
        <f>VLOOKUP($A135,'[3]DISTRIBUTION SUMMARY'!$A$8:$BE$143,N$3,FALSE)</f>
        <v>0</v>
      </c>
      <c r="O135" s="17"/>
      <c r="P135" s="59">
        <f>VLOOKUP($A135,'[3]DISTRIBUTION SUMMARY'!$A$8:$BE$143,P$3,FALSE)</f>
        <v>0</v>
      </c>
      <c r="Q135" s="59">
        <f>VLOOKUP($A135,'[3]DISTRIBUTION SUMMARY'!$A$8:$BE$143,Q$3,FALSE)</f>
        <v>24867</v>
      </c>
      <c r="R135" s="59">
        <f>VLOOKUP($A135,'[3]DISTRIBUTION SUMMARY'!$A$8:$BE$143,R$3,FALSE)</f>
        <v>22327</v>
      </c>
      <c r="S135" s="59">
        <f>VLOOKUP($A135,'[3]DISTRIBUTION SUMMARY'!$A$8:$BE$143,S$3,FALSE)</f>
        <v>0</v>
      </c>
      <c r="T135" s="59">
        <f>VLOOKUP($A135,'[3]DISTRIBUTION SUMMARY'!$A$8:$BE$143,T$3,FALSE)</f>
        <v>0</v>
      </c>
      <c r="U135" s="17"/>
      <c r="V135" s="59">
        <f t="shared" si="4"/>
        <v>25654</v>
      </c>
      <c r="W135" s="59">
        <f t="shared" si="5"/>
        <v>0</v>
      </c>
      <c r="X135" s="63">
        <f t="shared" si="6"/>
        <v>62603</v>
      </c>
      <c r="Y135" s="17"/>
      <c r="Z135" s="62">
        <f t="shared" si="7"/>
        <v>5544706.7772084437</v>
      </c>
      <c r="AA135" s="17"/>
    </row>
    <row r="136" spans="1:27" x14ac:dyDescent="0.2">
      <c r="A136" s="57">
        <v>139</v>
      </c>
      <c r="B136" s="3" t="s">
        <v>6</v>
      </c>
      <c r="C136" s="59">
        <f>VLOOKUP($A136,'[3]DISTRIBUTION SUMMARY'!$A$8:$BE$143,C$3,FALSE)</f>
        <v>11807615</v>
      </c>
      <c r="D136" s="59">
        <f>VLOOKUP($A136,'[3]DISTRIBUTION SUMMARY'!$A$8:$BE$143,D$3,FALSE)</f>
        <v>4306172.0087659834</v>
      </c>
      <c r="E136" s="59">
        <f>VLOOKUP($A136,'[3]DISTRIBUTION SUMMARY'!$A$8:$BE$143,E$3,FALSE)</f>
        <v>258859</v>
      </c>
      <c r="F136" s="59">
        <f>VLOOKUP($A136,'[3]DISTRIBUTION SUMMARY'!$A$8:$BE$143,F$3,FALSE)</f>
        <v>178241</v>
      </c>
      <c r="G136" s="59">
        <f>VLOOKUP($A136,'[3]DISTRIBUTION SUMMARY'!$A$8:$BE$143,G$3,FALSE)</f>
        <v>125250</v>
      </c>
      <c r="H136" s="59">
        <f>VLOOKUP($A136,'[3]DISTRIBUTION SUMMARY'!$A$8:$BE$143,H$3,FALSE)</f>
        <v>1317538</v>
      </c>
      <c r="I136" s="59">
        <f>VLOOKUP($A136,'[3]DISTRIBUTION SUMMARY'!$A$8:$BE$143,I$3,FALSE)</f>
        <v>293857</v>
      </c>
      <c r="J136" s="59">
        <f>VLOOKUP($A136,'[3]DISTRIBUTION SUMMARY'!$A$8:$BE$143,J$3,FALSE)</f>
        <v>1647525</v>
      </c>
      <c r="K136" s="59">
        <f>VLOOKUP($A136,'[3]DISTRIBUTION SUMMARY'!$A$8:$BE$143,K$3,FALSE)</f>
        <v>708147</v>
      </c>
      <c r="L136" s="59">
        <f>VLOOKUP($A136,'[3]DISTRIBUTION SUMMARY'!$A$8:$BE$143,L$3,FALSE)</f>
        <v>50582</v>
      </c>
      <c r="M136" s="59">
        <f>VLOOKUP($A136,'[3]DISTRIBUTION SUMMARY'!$A$8:$BE$143,M$3,FALSE)</f>
        <v>129135</v>
      </c>
      <c r="N136" s="59">
        <f>VLOOKUP($A136,'[3]DISTRIBUTION SUMMARY'!$A$8:$BE$143,N$3,FALSE)</f>
        <v>55797</v>
      </c>
      <c r="O136" s="17"/>
      <c r="P136" s="59">
        <f>VLOOKUP($A136,'[3]DISTRIBUTION SUMMARY'!$A$8:$BE$143,P$3,FALSE)</f>
        <v>0</v>
      </c>
      <c r="Q136" s="59">
        <f>VLOOKUP($A136,'[3]DISTRIBUTION SUMMARY'!$A$8:$BE$143,Q$3,FALSE)</f>
        <v>103989</v>
      </c>
      <c r="R136" s="59">
        <f>VLOOKUP($A136,'[3]DISTRIBUTION SUMMARY'!$A$8:$BE$143,R$3,FALSE)</f>
        <v>43335</v>
      </c>
      <c r="S136" s="59">
        <f>VLOOKUP($A136,'[3]DISTRIBUTION SUMMARY'!$A$8:$BE$143,S$3,FALSE)</f>
        <v>0</v>
      </c>
      <c r="T136" s="59">
        <f>VLOOKUP($A136,'[3]DISTRIBUTION SUMMARY'!$A$8:$BE$143,T$3,FALSE)</f>
        <v>0</v>
      </c>
      <c r="U136" s="17"/>
      <c r="V136" s="59">
        <f t="shared" ref="V136:V142" si="8">M136+P136</f>
        <v>129135</v>
      </c>
      <c r="W136" s="59">
        <f t="shared" ref="W136:W142" si="9">N136+S136</f>
        <v>55797</v>
      </c>
      <c r="X136" s="63">
        <f t="shared" ref="X136:X142" si="10">E136+T136</f>
        <v>258859</v>
      </c>
      <c r="Y136" s="17"/>
      <c r="Z136" s="62">
        <f t="shared" ref="Z136:Z143" si="11">C136+D136+F136+G136+H136+I136+J136+K136+L136+Q136+R136+V136+W136+X136</f>
        <v>21026042.008765984</v>
      </c>
      <c r="AA136" s="17"/>
    </row>
    <row r="137" spans="1:27" x14ac:dyDescent="0.2">
      <c r="A137" s="57">
        <v>140</v>
      </c>
      <c r="B137" s="3" t="s">
        <v>5</v>
      </c>
      <c r="C137" s="59">
        <f>VLOOKUP($A137,'[3]DISTRIBUTION SUMMARY'!$A$8:$BE$143,C$3,FALSE)</f>
        <v>0</v>
      </c>
      <c r="D137" s="59">
        <f>VLOOKUP($A137,'[3]DISTRIBUTION SUMMARY'!$A$8:$BE$143,D$3,FALSE)</f>
        <v>0</v>
      </c>
      <c r="E137" s="59">
        <f>VLOOKUP($A137,'[3]DISTRIBUTION SUMMARY'!$A$8:$BE$143,E$3,FALSE)</f>
        <v>0</v>
      </c>
      <c r="F137" s="59">
        <f>VLOOKUP($A137,'[3]DISTRIBUTION SUMMARY'!$A$8:$BE$143,F$3,FALSE)</f>
        <v>0</v>
      </c>
      <c r="G137" s="59">
        <f>VLOOKUP($A137,'[3]DISTRIBUTION SUMMARY'!$A$8:$BE$143,G$3,FALSE)</f>
        <v>0</v>
      </c>
      <c r="H137" s="59">
        <f>VLOOKUP($A137,'[3]DISTRIBUTION SUMMARY'!$A$8:$BE$143,H$3,FALSE)</f>
        <v>0</v>
      </c>
      <c r="I137" s="59">
        <f>VLOOKUP($A137,'[3]DISTRIBUTION SUMMARY'!$A$8:$BE$143,I$3,FALSE)</f>
        <v>0</v>
      </c>
      <c r="J137" s="59">
        <f>VLOOKUP($A137,'[3]DISTRIBUTION SUMMARY'!$A$8:$BE$143,J$3,FALSE)</f>
        <v>0</v>
      </c>
      <c r="K137" s="59">
        <f>VLOOKUP($A137,'[3]DISTRIBUTION SUMMARY'!$A$8:$BE$143,K$3,FALSE)</f>
        <v>0</v>
      </c>
      <c r="L137" s="59">
        <f>VLOOKUP($A137,'[3]DISTRIBUTION SUMMARY'!$A$8:$BE$143,L$3,FALSE)</f>
        <v>0</v>
      </c>
      <c r="M137" s="59">
        <f>VLOOKUP($A137,'[3]DISTRIBUTION SUMMARY'!$A$8:$BE$143,M$3,FALSE)</f>
        <v>0</v>
      </c>
      <c r="N137" s="59">
        <f>VLOOKUP($A137,'[3]DISTRIBUTION SUMMARY'!$A$8:$BE$143,N$3,FALSE)</f>
        <v>0</v>
      </c>
      <c r="O137" s="17"/>
      <c r="P137" s="59">
        <f>VLOOKUP($A137,'[3]DISTRIBUTION SUMMARY'!$A$8:$BE$143,P$3,FALSE)</f>
        <v>0</v>
      </c>
      <c r="Q137" s="59">
        <f>VLOOKUP($A137,'[3]DISTRIBUTION SUMMARY'!$A$8:$BE$143,Q$3,FALSE)</f>
        <v>0</v>
      </c>
      <c r="R137" s="59">
        <f>VLOOKUP($A137,'[3]DISTRIBUTION SUMMARY'!$A$8:$BE$143,R$3,FALSE)</f>
        <v>0</v>
      </c>
      <c r="S137" s="59">
        <f>VLOOKUP($A137,'[3]DISTRIBUTION SUMMARY'!$A$8:$BE$143,S$3,FALSE)</f>
        <v>0</v>
      </c>
      <c r="T137" s="59">
        <f>VLOOKUP($A137,'[3]DISTRIBUTION SUMMARY'!$A$8:$BE$143,T$3,FALSE)</f>
        <v>0</v>
      </c>
      <c r="U137" s="17"/>
      <c r="V137" s="59">
        <f t="shared" si="8"/>
        <v>0</v>
      </c>
      <c r="W137" s="59">
        <f t="shared" si="9"/>
        <v>0</v>
      </c>
      <c r="X137" s="63">
        <f t="shared" si="10"/>
        <v>0</v>
      </c>
      <c r="Y137" s="17"/>
      <c r="Z137" s="62">
        <f t="shared" si="11"/>
        <v>0</v>
      </c>
      <c r="AA137" s="17"/>
    </row>
    <row r="138" spans="1:27" x14ac:dyDescent="0.2">
      <c r="A138" s="57">
        <v>142</v>
      </c>
      <c r="B138" s="3" t="s">
        <v>4</v>
      </c>
      <c r="C138" s="59">
        <f>VLOOKUP($A138,'[3]DISTRIBUTION SUMMARY'!$A$8:$BE$143,C$3,FALSE)</f>
        <v>6501301</v>
      </c>
      <c r="D138" s="59">
        <f>VLOOKUP($A138,'[3]DISTRIBUTION SUMMARY'!$A$8:$BE$143,D$3,FALSE)</f>
        <v>2490948.9018872087</v>
      </c>
      <c r="E138" s="59">
        <f>VLOOKUP($A138,'[3]DISTRIBUTION SUMMARY'!$A$8:$BE$143,E$3,FALSE)</f>
        <v>143137</v>
      </c>
      <c r="F138" s="59">
        <f>VLOOKUP($A138,'[3]DISTRIBUTION SUMMARY'!$A$8:$BE$143,F$3,FALSE)</f>
        <v>105218</v>
      </c>
      <c r="G138" s="59">
        <f>VLOOKUP($A138,'[3]DISTRIBUTION SUMMARY'!$A$8:$BE$143,G$3,FALSE)</f>
        <v>69258</v>
      </c>
      <c r="H138" s="59">
        <f>VLOOKUP($A138,'[3]DISTRIBUTION SUMMARY'!$A$8:$BE$143,H$3,FALSE)</f>
        <v>885699</v>
      </c>
      <c r="I138" s="59">
        <f>VLOOKUP($A138,'[3]DISTRIBUTION SUMMARY'!$A$8:$BE$143,I$3,FALSE)</f>
        <v>70590</v>
      </c>
      <c r="J138" s="59">
        <f>VLOOKUP($A138,'[3]DISTRIBUTION SUMMARY'!$A$8:$BE$143,J$3,FALSE)</f>
        <v>920328</v>
      </c>
      <c r="K138" s="59">
        <f>VLOOKUP($A138,'[3]DISTRIBUTION SUMMARY'!$A$8:$BE$143,K$3,FALSE)</f>
        <v>394236</v>
      </c>
      <c r="L138" s="59">
        <f>VLOOKUP($A138,'[3]DISTRIBUTION SUMMARY'!$A$8:$BE$143,L$3,FALSE)</f>
        <v>27969</v>
      </c>
      <c r="M138" s="59">
        <f>VLOOKUP($A138,'[3]DISTRIBUTION SUMMARY'!$A$8:$BE$143,M$3,FALSE)</f>
        <v>5874</v>
      </c>
      <c r="N138" s="59">
        <f>VLOOKUP($A138,'[3]DISTRIBUTION SUMMARY'!$A$8:$BE$143,N$3,FALSE)</f>
        <v>31230</v>
      </c>
      <c r="O138" s="17"/>
      <c r="P138" s="59">
        <f>VLOOKUP($A138,'[3]DISTRIBUTION SUMMARY'!$A$8:$BE$143,P$3,FALSE)</f>
        <v>0</v>
      </c>
      <c r="Q138" s="59">
        <f>VLOOKUP($A138,'[3]DISTRIBUTION SUMMARY'!$A$8:$BE$143,Q$3,FALSE)</f>
        <v>22386</v>
      </c>
      <c r="R138" s="59">
        <f>VLOOKUP($A138,'[3]DISTRIBUTION SUMMARY'!$A$8:$BE$143,R$3,FALSE)</f>
        <v>9045</v>
      </c>
      <c r="S138" s="59">
        <f>VLOOKUP($A138,'[3]DISTRIBUTION SUMMARY'!$A$8:$BE$143,S$3,FALSE)</f>
        <v>0</v>
      </c>
      <c r="T138" s="59">
        <f>VLOOKUP($A138,'[3]DISTRIBUTION SUMMARY'!$A$8:$BE$143,T$3,FALSE)</f>
        <v>0</v>
      </c>
      <c r="U138" s="17"/>
      <c r="V138" s="59">
        <f t="shared" si="8"/>
        <v>5874</v>
      </c>
      <c r="W138" s="59">
        <f t="shared" si="9"/>
        <v>31230</v>
      </c>
      <c r="X138" s="63">
        <f t="shared" si="10"/>
        <v>143137</v>
      </c>
      <c r="Y138" s="17"/>
      <c r="Z138" s="62">
        <f t="shared" si="11"/>
        <v>11677219.901887208</v>
      </c>
      <c r="AA138" s="17"/>
    </row>
    <row r="139" spans="1:27" x14ac:dyDescent="0.2">
      <c r="A139" s="57">
        <v>143</v>
      </c>
      <c r="B139" s="3" t="s">
        <v>3</v>
      </c>
      <c r="C139" s="59">
        <f>VLOOKUP($A139,'[3]DISTRIBUTION SUMMARY'!$A$8:$BE$143,C$3,FALSE)</f>
        <v>26124218</v>
      </c>
      <c r="D139" s="59">
        <f>VLOOKUP($A139,'[3]DISTRIBUTION SUMMARY'!$A$8:$BE$143,D$3,FALSE)</f>
        <v>8709570.7506267037</v>
      </c>
      <c r="E139" s="59">
        <f>VLOOKUP($A139,'[3]DISTRIBUTION SUMMARY'!$A$8:$BE$143,E$3,FALSE)</f>
        <v>521211</v>
      </c>
      <c r="F139" s="59">
        <f>VLOOKUP($A139,'[3]DISTRIBUTION SUMMARY'!$A$8:$BE$143,F$3,FALSE)</f>
        <v>116396</v>
      </c>
      <c r="G139" s="59">
        <f>VLOOKUP($A139,'[3]DISTRIBUTION SUMMARY'!$A$8:$BE$143,G$3,FALSE)</f>
        <v>281290</v>
      </c>
      <c r="H139" s="59">
        <f>VLOOKUP($A139,'[3]DISTRIBUTION SUMMARY'!$A$8:$BE$143,H$3,FALSE)</f>
        <v>2463712</v>
      </c>
      <c r="I139" s="59">
        <f>VLOOKUP($A139,'[3]DISTRIBUTION SUMMARY'!$A$8:$BE$143,I$3,FALSE)</f>
        <v>1382200</v>
      </c>
      <c r="J139" s="59">
        <f>VLOOKUP($A139,'[3]DISTRIBUTION SUMMARY'!$A$8:$BE$143,J$3,FALSE)</f>
        <v>3559772</v>
      </c>
      <c r="K139" s="59">
        <f>VLOOKUP($A139,'[3]DISTRIBUTION SUMMARY'!$A$8:$BE$143,K$3,FALSE)</f>
        <v>1527695</v>
      </c>
      <c r="L139" s="59">
        <f>VLOOKUP($A139,'[3]DISTRIBUTION SUMMARY'!$A$8:$BE$143,L$3,FALSE)</f>
        <v>106696</v>
      </c>
      <c r="M139" s="59">
        <f>VLOOKUP($A139,'[3]DISTRIBUTION SUMMARY'!$A$8:$BE$143,M$3,FALSE)</f>
        <v>2415324</v>
      </c>
      <c r="N139" s="59">
        <f>VLOOKUP($A139,'[3]DISTRIBUTION SUMMARY'!$A$8:$BE$143,N$3,FALSE)</f>
        <v>109335</v>
      </c>
      <c r="O139" s="17"/>
      <c r="P139" s="59">
        <f>VLOOKUP($A139,'[3]DISTRIBUTION SUMMARY'!$A$8:$BE$143,P$3,FALSE)</f>
        <v>0</v>
      </c>
      <c r="Q139" s="59">
        <f>VLOOKUP($A139,'[3]DISTRIBUTION SUMMARY'!$A$8:$BE$143,Q$3,FALSE)</f>
        <v>349215</v>
      </c>
      <c r="R139" s="59">
        <f>VLOOKUP($A139,'[3]DISTRIBUTION SUMMARY'!$A$8:$BE$143,R$3,FALSE)</f>
        <v>156116</v>
      </c>
      <c r="S139" s="59">
        <f>VLOOKUP($A139,'[3]DISTRIBUTION SUMMARY'!$A$8:$BE$143,S$3,FALSE)</f>
        <v>0</v>
      </c>
      <c r="T139" s="59">
        <f>VLOOKUP($A139,'[3]DISTRIBUTION SUMMARY'!$A$8:$BE$143,T$3,FALSE)</f>
        <v>0</v>
      </c>
      <c r="U139" s="17"/>
      <c r="V139" s="59">
        <f t="shared" si="8"/>
        <v>2415324</v>
      </c>
      <c r="W139" s="59">
        <f t="shared" si="9"/>
        <v>109335</v>
      </c>
      <c r="X139" s="63">
        <f t="shared" si="10"/>
        <v>521211</v>
      </c>
      <c r="Y139" s="17"/>
      <c r="Z139" s="62">
        <f t="shared" si="11"/>
        <v>47822750.750626706</v>
      </c>
      <c r="AA139" s="17"/>
    </row>
    <row r="140" spans="1:27" x14ac:dyDescent="0.2">
      <c r="A140" s="57">
        <v>144</v>
      </c>
      <c r="B140" s="3" t="s">
        <v>2</v>
      </c>
      <c r="C140" s="59">
        <f>VLOOKUP($A140,'[3]DISTRIBUTION SUMMARY'!$A$8:$BE$143,C$3,FALSE)</f>
        <v>13986800</v>
      </c>
      <c r="D140" s="59">
        <f>VLOOKUP($A140,'[3]DISTRIBUTION SUMMARY'!$A$8:$BE$143,D$3,FALSE)</f>
        <v>3534191.7479937566</v>
      </c>
      <c r="E140" s="59">
        <f>VLOOKUP($A140,'[3]DISTRIBUTION SUMMARY'!$A$8:$BE$143,E$3,FALSE)</f>
        <v>267581</v>
      </c>
      <c r="F140" s="59">
        <f>VLOOKUP($A140,'[3]DISTRIBUTION SUMMARY'!$A$8:$BE$143,F$3,FALSE)</f>
        <v>64735</v>
      </c>
      <c r="G140" s="59">
        <f>VLOOKUP($A140,'[3]DISTRIBUTION SUMMARY'!$A$8:$BE$143,G$3,FALSE)</f>
        <v>144409</v>
      </c>
      <c r="H140" s="59">
        <f>VLOOKUP($A140,'[3]DISTRIBUTION SUMMARY'!$A$8:$BE$143,H$3,FALSE)</f>
        <v>1304664</v>
      </c>
      <c r="I140" s="59">
        <f>VLOOKUP($A140,'[3]DISTRIBUTION SUMMARY'!$A$8:$BE$143,I$3,FALSE)</f>
        <v>687189</v>
      </c>
      <c r="J140" s="59">
        <f>VLOOKUP($A140,'[3]DISTRIBUTION SUMMARY'!$A$8:$BE$143,J$3,FALSE)</f>
        <v>1832505</v>
      </c>
      <c r="K140" s="59">
        <f>VLOOKUP($A140,'[3]DISTRIBUTION SUMMARY'!$A$8:$BE$143,K$3,FALSE)</f>
        <v>786782</v>
      </c>
      <c r="L140" s="59">
        <f>VLOOKUP($A140,'[3]DISTRIBUTION SUMMARY'!$A$8:$BE$143,L$3,FALSE)</f>
        <v>54776</v>
      </c>
      <c r="M140" s="59">
        <f>VLOOKUP($A140,'[3]DISTRIBUTION SUMMARY'!$A$8:$BE$143,M$3,FALSE)</f>
        <v>1279868</v>
      </c>
      <c r="N140" s="59">
        <f>VLOOKUP($A140,'[3]DISTRIBUTION SUMMARY'!$A$8:$BE$143,N$3,FALSE)</f>
        <v>98318</v>
      </c>
      <c r="O140" s="17"/>
      <c r="P140" s="59">
        <f>VLOOKUP($A140,'[3]DISTRIBUTION SUMMARY'!$A$8:$BE$143,P$3,FALSE)</f>
        <v>0</v>
      </c>
      <c r="Q140" s="59">
        <f>VLOOKUP($A140,'[3]DISTRIBUTION SUMMARY'!$A$8:$BE$143,Q$3,FALSE)</f>
        <v>172544</v>
      </c>
      <c r="R140" s="59">
        <f>VLOOKUP($A140,'[3]DISTRIBUTION SUMMARY'!$A$8:$BE$143,R$3,FALSE)</f>
        <v>85725</v>
      </c>
      <c r="S140" s="59">
        <f>VLOOKUP($A140,'[3]DISTRIBUTION SUMMARY'!$A$8:$BE$143,S$3,FALSE)</f>
        <v>0</v>
      </c>
      <c r="T140" s="59">
        <f>VLOOKUP($A140,'[3]DISTRIBUTION SUMMARY'!$A$8:$BE$143,T$3,FALSE)</f>
        <v>0</v>
      </c>
      <c r="U140" s="17"/>
      <c r="V140" s="59">
        <f t="shared" si="8"/>
        <v>1279868</v>
      </c>
      <c r="W140" s="59">
        <f t="shared" si="9"/>
        <v>98318</v>
      </c>
      <c r="X140" s="63">
        <f t="shared" si="10"/>
        <v>267581</v>
      </c>
      <c r="Y140" s="17"/>
      <c r="Z140" s="62">
        <f t="shared" si="11"/>
        <v>24300087.747993756</v>
      </c>
      <c r="AA140" s="17"/>
    </row>
    <row r="141" spans="1:27" x14ac:dyDescent="0.2">
      <c r="A141" s="57">
        <v>202</v>
      </c>
      <c r="B141" s="3" t="s">
        <v>1</v>
      </c>
      <c r="C141" s="59">
        <f>VLOOKUP($A141,'[3]DISTRIBUTION SUMMARY'!$A$8:$BE$143,C$3,FALSE)</f>
        <v>2052848</v>
      </c>
      <c r="D141" s="59">
        <f>VLOOKUP($A141,'[3]DISTRIBUTION SUMMARY'!$A$8:$BE$143,D$3,FALSE)</f>
        <v>612528.4184968546</v>
      </c>
      <c r="E141" s="59">
        <f>VLOOKUP($A141,'[3]DISTRIBUTION SUMMARY'!$A$8:$BE$143,E$3,FALSE)</f>
        <v>40867</v>
      </c>
      <c r="F141" s="59">
        <f>VLOOKUP($A141,'[3]DISTRIBUTION SUMMARY'!$A$8:$BE$143,F$3,FALSE)</f>
        <v>96587</v>
      </c>
      <c r="G141" s="59">
        <f>VLOOKUP($A141,'[3]DISTRIBUTION SUMMARY'!$A$8:$BE$143,G$3,FALSE)</f>
        <v>19774</v>
      </c>
      <c r="H141" s="59">
        <f>VLOOKUP($A141,'[3]DISTRIBUTION SUMMARY'!$A$8:$BE$143,H$3,FALSE)</f>
        <v>444147</v>
      </c>
      <c r="I141" s="59">
        <f>VLOOKUP($A141,'[3]DISTRIBUTION SUMMARY'!$A$8:$BE$143,I$3,FALSE)</f>
        <v>103812</v>
      </c>
      <c r="J141" s="59">
        <f>VLOOKUP($A141,'[3]DISTRIBUTION SUMMARY'!$A$8:$BE$143,J$3,FALSE)</f>
        <v>333490</v>
      </c>
      <c r="K141" s="59">
        <f>VLOOKUP($A141,'[3]DISTRIBUTION SUMMARY'!$A$8:$BE$143,K$3,FALSE)</f>
        <v>142979</v>
      </c>
      <c r="L141" s="59">
        <f>VLOOKUP($A141,'[3]DISTRIBUTION SUMMARY'!$A$8:$BE$143,L$3,FALSE)</f>
        <v>10267</v>
      </c>
      <c r="M141" s="59">
        <f>VLOOKUP($A141,'[3]DISTRIBUTION SUMMARY'!$A$8:$BE$143,M$3,FALSE)</f>
        <v>3357</v>
      </c>
      <c r="N141" s="59">
        <f>VLOOKUP($A141,'[3]DISTRIBUTION SUMMARY'!$A$8:$BE$143,N$3,FALSE)</f>
        <v>0</v>
      </c>
      <c r="O141" s="17"/>
      <c r="P141" s="59">
        <f>VLOOKUP($A141,'[3]DISTRIBUTION SUMMARY'!$A$8:$BE$143,P$3,FALSE)</f>
        <v>0</v>
      </c>
      <c r="Q141" s="59">
        <f>VLOOKUP($A141,'[3]DISTRIBUTION SUMMARY'!$A$8:$BE$143,Q$3,FALSE)</f>
        <v>11879</v>
      </c>
      <c r="R141" s="59">
        <f>VLOOKUP($A141,'[3]DISTRIBUTION SUMMARY'!$A$8:$BE$143,R$3,FALSE)</f>
        <v>14399</v>
      </c>
      <c r="S141" s="59">
        <f>VLOOKUP($A141,'[3]DISTRIBUTION SUMMARY'!$A$8:$BE$143,S$3,FALSE)</f>
        <v>0</v>
      </c>
      <c r="T141" s="59">
        <f>VLOOKUP($A141,'[3]DISTRIBUTION SUMMARY'!$A$8:$BE$143,T$3,FALSE)</f>
        <v>0</v>
      </c>
      <c r="U141" s="17"/>
      <c r="V141" s="59">
        <f t="shared" si="8"/>
        <v>3357</v>
      </c>
      <c r="W141" s="59">
        <f t="shared" si="9"/>
        <v>0</v>
      </c>
      <c r="X141" s="63">
        <f t="shared" si="10"/>
        <v>40867</v>
      </c>
      <c r="Y141" s="17"/>
      <c r="Z141" s="62">
        <f t="shared" si="11"/>
        <v>3886934.4184968546</v>
      </c>
      <c r="AA141" s="17"/>
    </row>
    <row r="142" spans="1:27" x14ac:dyDescent="0.2">
      <c r="A142" s="57">
        <v>207</v>
      </c>
      <c r="B142" s="3" t="s">
        <v>0</v>
      </c>
      <c r="C142" s="59">
        <f>VLOOKUP($A142,'[3]DISTRIBUTION SUMMARY'!$A$8:$BE$143,C$3,FALSE)</f>
        <v>3138251</v>
      </c>
      <c r="D142" s="59">
        <f>VLOOKUP($A142,'[3]DISTRIBUTION SUMMARY'!$A$8:$BE$143,D$3,FALSE)</f>
        <v>799203.74603875319</v>
      </c>
      <c r="E142" s="59">
        <f>VLOOKUP($A142,'[3]DISTRIBUTION SUMMARY'!$A$8:$BE$143,E$3,FALSE)</f>
        <v>62367</v>
      </c>
      <c r="F142" s="59">
        <f>VLOOKUP($A142,'[3]DISTRIBUTION SUMMARY'!$A$8:$BE$143,F$3,FALSE)</f>
        <v>143919</v>
      </c>
      <c r="G142" s="59">
        <f>VLOOKUP($A142,'[3]DISTRIBUTION SUMMARY'!$A$8:$BE$143,G$3,FALSE)</f>
        <v>30177</v>
      </c>
      <c r="H142" s="59">
        <f>VLOOKUP($A142,'[3]DISTRIBUTION SUMMARY'!$A$8:$BE$143,H$3,FALSE)</f>
        <v>324398</v>
      </c>
      <c r="I142" s="59">
        <f>VLOOKUP($A142,'[3]DISTRIBUTION SUMMARY'!$A$8:$BE$143,I$3,FALSE)</f>
        <v>56871</v>
      </c>
      <c r="J142" s="59">
        <f>VLOOKUP($A142,'[3]DISTRIBUTION SUMMARY'!$A$8:$BE$143,J$3,FALSE)</f>
        <v>437560</v>
      </c>
      <c r="K142" s="59">
        <f>VLOOKUP($A142,'[3]DISTRIBUTION SUMMARY'!$A$8:$BE$143,K$3,FALSE)</f>
        <v>188023</v>
      </c>
      <c r="L142" s="59">
        <f>VLOOKUP($A142,'[3]DISTRIBUTION SUMMARY'!$A$8:$BE$143,L$3,FALSE)</f>
        <v>13347</v>
      </c>
      <c r="M142" s="59">
        <f>VLOOKUP($A142,'[3]DISTRIBUTION SUMMARY'!$A$8:$BE$143,M$3,FALSE)</f>
        <v>6890</v>
      </c>
      <c r="N142" s="59">
        <f>VLOOKUP($A142,'[3]DISTRIBUTION SUMMARY'!$A$8:$BE$143,N$3,FALSE)</f>
        <v>21737</v>
      </c>
      <c r="O142" s="17"/>
      <c r="P142" s="59">
        <f>VLOOKUP($A142,'[3]DISTRIBUTION SUMMARY'!$A$8:$BE$143,P$3,FALSE)</f>
        <v>0</v>
      </c>
      <c r="Q142" s="59">
        <f>VLOOKUP($A142,'[3]DISTRIBUTION SUMMARY'!$A$8:$BE$143,Q$3,FALSE)</f>
        <v>5251</v>
      </c>
      <c r="R142" s="59">
        <f>VLOOKUP($A142,'[3]DISTRIBUTION SUMMARY'!$A$8:$BE$143,R$3,FALSE)</f>
        <v>10609</v>
      </c>
      <c r="S142" s="59">
        <f>VLOOKUP($A142,'[3]DISTRIBUTION SUMMARY'!$A$8:$BE$143,S$3,FALSE)</f>
        <v>0</v>
      </c>
      <c r="T142" s="59">
        <f>VLOOKUP($A142,'[3]DISTRIBUTION SUMMARY'!$A$8:$BE$143,T$3,FALSE)</f>
        <v>0</v>
      </c>
      <c r="U142" s="17"/>
      <c r="V142" s="59">
        <f t="shared" si="8"/>
        <v>6890</v>
      </c>
      <c r="W142" s="59">
        <f t="shared" si="9"/>
        <v>21737</v>
      </c>
      <c r="X142" s="63">
        <f t="shared" si="10"/>
        <v>62367</v>
      </c>
      <c r="Y142" s="17"/>
      <c r="Z142" s="62">
        <f t="shared" si="11"/>
        <v>5238603.7460387535</v>
      </c>
      <c r="AA142" s="17"/>
    </row>
    <row r="143" spans="1:27" x14ac:dyDescent="0.2">
      <c r="A143" s="20"/>
      <c r="B143" s="3"/>
      <c r="C143" s="18"/>
      <c r="D143" s="18"/>
      <c r="E143" s="18"/>
      <c r="F143" s="18"/>
      <c r="G143" s="18"/>
      <c r="H143" s="18"/>
      <c r="I143" s="18"/>
      <c r="J143" s="18"/>
      <c r="K143" s="18"/>
      <c r="L143" s="18"/>
      <c r="M143" s="18"/>
      <c r="N143" s="18"/>
      <c r="O143" s="17"/>
      <c r="P143" s="18"/>
      <c r="Q143" s="59"/>
      <c r="R143" s="59"/>
      <c r="S143" s="18"/>
      <c r="T143" s="18"/>
      <c r="U143" s="17"/>
      <c r="V143" s="19"/>
      <c r="W143" s="19"/>
      <c r="X143" s="19"/>
      <c r="Y143" s="17"/>
      <c r="Z143" s="29">
        <f t="shared" si="11"/>
        <v>0</v>
      </c>
      <c r="AA143" s="17"/>
    </row>
    <row r="144" spans="1:27" x14ac:dyDescent="0.2">
      <c r="A144" s="20"/>
      <c r="B144" s="3"/>
      <c r="C144" s="18">
        <f>SUM(C7:C142)</f>
        <v>3600187206</v>
      </c>
      <c r="D144" s="18">
        <f>SUM(D7:D142)</f>
        <v>1541699999.9999995</v>
      </c>
      <c r="E144" s="18">
        <f>SUM(E7:E142)</f>
        <v>75370476</v>
      </c>
      <c r="F144" s="18">
        <f t="shared" ref="F144:T144" si="12">SUM(F7:F142)</f>
        <v>62115030</v>
      </c>
      <c r="G144" s="18">
        <f t="shared" si="12"/>
        <v>37649935</v>
      </c>
      <c r="H144" s="18">
        <f t="shared" si="12"/>
        <v>432323121</v>
      </c>
      <c r="I144" s="18">
        <f t="shared" si="12"/>
        <v>121073126</v>
      </c>
      <c r="J144" s="18">
        <f t="shared" si="12"/>
        <v>500930006</v>
      </c>
      <c r="K144" s="18">
        <f t="shared" si="12"/>
        <v>214915707</v>
      </c>
      <c r="L144" s="18">
        <f t="shared" si="12"/>
        <v>15142348</v>
      </c>
      <c r="M144" s="18">
        <f t="shared" si="12"/>
        <v>82232407</v>
      </c>
      <c r="N144" s="18">
        <f t="shared" si="12"/>
        <v>22625279</v>
      </c>
      <c r="O144" s="17"/>
      <c r="P144" s="18">
        <f t="shared" si="12"/>
        <v>0</v>
      </c>
      <c r="Q144" s="59">
        <f t="shared" si="12"/>
        <v>28874557</v>
      </c>
      <c r="R144" s="59">
        <f t="shared" si="12"/>
        <v>15194903</v>
      </c>
      <c r="S144" s="18">
        <f t="shared" si="12"/>
        <v>0</v>
      </c>
      <c r="T144" s="18">
        <f t="shared" si="12"/>
        <v>0</v>
      </c>
      <c r="U144" s="17"/>
      <c r="V144" s="19"/>
      <c r="W144" s="19"/>
      <c r="X144" s="19"/>
      <c r="Y144" s="17"/>
      <c r="Z144" s="29"/>
      <c r="AA144" s="17"/>
    </row>
    <row r="145" spans="1:27" x14ac:dyDescent="0.2">
      <c r="A145" s="21">
        <v>0</v>
      </c>
      <c r="B145" s="22" t="s">
        <v>177</v>
      </c>
      <c r="C145" s="18">
        <f>'[3]DISTRIBUTION SUMMARY'!C145</f>
        <v>3600187206</v>
      </c>
      <c r="D145" s="18">
        <f>'[3]DISTRIBUTION SUMMARY'!D145</f>
        <v>1541699999.9999995</v>
      </c>
      <c r="E145" s="18">
        <f>'[3]DISTRIBUTION SUMMARY'!E145</f>
        <v>75370476</v>
      </c>
      <c r="F145" s="18">
        <f>'[3]DISTRIBUTION SUMMARY'!F145</f>
        <v>62115030</v>
      </c>
      <c r="G145" s="18">
        <f>'[3]DISTRIBUTION SUMMARY'!G145</f>
        <v>37649935</v>
      </c>
      <c r="H145" s="18">
        <f>'[3]DISTRIBUTION SUMMARY'!H145</f>
        <v>432323121</v>
      </c>
      <c r="I145" s="18">
        <f>'[3]DISTRIBUTION SUMMARY'!I145</f>
        <v>121073126</v>
      </c>
      <c r="J145" s="18">
        <f>'[3]DISTRIBUTION SUMMARY'!J145</f>
        <v>500930006</v>
      </c>
      <c r="K145" s="18">
        <f>'[3]DISTRIBUTION SUMMARY'!K145</f>
        <v>214915707</v>
      </c>
      <c r="L145" s="18">
        <f>'[3]DISTRIBUTION SUMMARY'!L145</f>
        <v>15142348</v>
      </c>
      <c r="M145" s="18">
        <f>'[3]DISTRIBUTION SUMMARY'!M145</f>
        <v>82232407</v>
      </c>
      <c r="N145" s="18">
        <f>'[3]DISTRIBUTION SUMMARY'!N145</f>
        <v>22625279</v>
      </c>
      <c r="O145" s="18"/>
      <c r="P145" s="18">
        <f>'[3]DISTRIBUTION SUMMARY'!$BB$145</f>
        <v>0</v>
      </c>
      <c r="Q145" s="18">
        <f>'[3]DISTRIBUTION SUMMARY'!$AQ$145</f>
        <v>28874557</v>
      </c>
      <c r="R145" s="18">
        <f>'[3]DISTRIBUTION SUMMARY'!$AU$145</f>
        <v>15194903</v>
      </c>
      <c r="S145" s="18">
        <f>'[3]DISTRIBUTION SUMMARY'!$BC$145</f>
        <v>0</v>
      </c>
      <c r="T145" s="18">
        <f>'[3]DISTRIBUTION SUMMARY'!$BD$145</f>
        <v>0</v>
      </c>
      <c r="U145" s="17"/>
      <c r="V145" s="23">
        <f>SUM(V7:V143)</f>
        <v>82232407</v>
      </c>
      <c r="W145" s="23">
        <f>SUM(W7:W143)</f>
        <v>22625279</v>
      </c>
      <c r="X145" s="23">
        <f>SUM(X7:X143)</f>
        <v>75370476</v>
      </c>
      <c r="Y145" s="17"/>
      <c r="Z145" s="23">
        <f>SUM(Z7:Z143)</f>
        <v>6750334100.999999</v>
      </c>
      <c r="AA145" s="17"/>
    </row>
    <row r="146" spans="1:27" x14ac:dyDescent="0.2">
      <c r="C146" s="29">
        <f t="shared" ref="C146:M146" si="13">C144-C145</f>
        <v>0</v>
      </c>
      <c r="D146" s="29">
        <f t="shared" si="13"/>
        <v>0</v>
      </c>
      <c r="E146" s="29">
        <f t="shared" si="13"/>
        <v>0</v>
      </c>
      <c r="F146" s="29">
        <f t="shared" si="13"/>
        <v>0</v>
      </c>
      <c r="G146" s="29">
        <f t="shared" si="13"/>
        <v>0</v>
      </c>
      <c r="H146" s="29">
        <f t="shared" si="13"/>
        <v>0</v>
      </c>
      <c r="I146" s="29">
        <f t="shared" si="13"/>
        <v>0</v>
      </c>
      <c r="J146" s="29">
        <f t="shared" si="13"/>
        <v>0</v>
      </c>
      <c r="K146" s="29">
        <f t="shared" si="13"/>
        <v>0</v>
      </c>
      <c r="L146" s="29">
        <f t="shared" si="13"/>
        <v>0</v>
      </c>
      <c r="M146" s="29">
        <f t="shared" si="13"/>
        <v>0</v>
      </c>
      <c r="N146" s="29">
        <f>N144-N145</f>
        <v>0</v>
      </c>
      <c r="P146" s="29">
        <f>P144-P145</f>
        <v>0</v>
      </c>
      <c r="Q146" s="29">
        <f>Q144-Q145</f>
        <v>0</v>
      </c>
      <c r="R146" s="29">
        <f>R144-R145</f>
        <v>0</v>
      </c>
      <c r="S146" s="29">
        <f>S144-S145</f>
        <v>0</v>
      </c>
      <c r="T146" s="29">
        <f>T144-T145</f>
        <v>0</v>
      </c>
    </row>
    <row r="147" spans="1:27" x14ac:dyDescent="0.2">
      <c r="Z147" s="33">
        <f>SUM(C7:T142)-Z145</f>
        <v>0</v>
      </c>
      <c r="AA147" s="32" t="s">
        <v>149</v>
      </c>
    </row>
  </sheetData>
  <mergeCells count="4">
    <mergeCell ref="A1:AA1"/>
    <mergeCell ref="C4:N4"/>
    <mergeCell ref="P4:T4"/>
    <mergeCell ref="V4:X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Tax Credit Program</vt:lpstr>
      <vt:lpstr>FY21 Chpt 1289 DABS-Dist Sum</vt:lpstr>
      <vt:lpstr>'Tax Credit Program'!Print_Area</vt:lpstr>
      <vt:lpstr>'Tax Credit Program'!Print_Titles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xcu03843</dc:creator>
  <cp:lastModifiedBy>E_Lanza</cp:lastModifiedBy>
  <cp:lastPrinted>2016-05-26T17:46:24Z</cp:lastPrinted>
  <dcterms:created xsi:type="dcterms:W3CDTF">2012-07-16T16:57:51Z</dcterms:created>
  <dcterms:modified xsi:type="dcterms:W3CDTF">2020-06-23T14:44:16Z</dcterms:modified>
</cp:coreProperties>
</file>