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NP\A SNP New folder\SUPT #Memos\Memos 2018\"/>
    </mc:Choice>
  </mc:AlternateContent>
  <bookViews>
    <workbookView xWindow="330" yWindow="45" windowWidth="18615" windowHeight="7080"/>
  </bookViews>
  <sheets>
    <sheet name="FY18 Bkfst Inc Calculations " sheetId="1" r:id="rId1"/>
  </sheets>
  <definedNames>
    <definedName name="_xlnm.Print_Titles" localSheetId="0">'FY18 Bkfst Inc Calculations '!$1:$8</definedName>
  </definedNames>
  <calcPr calcId="162913"/>
</workbook>
</file>

<file path=xl/calcChain.xml><?xml version="1.0" encoding="utf-8"?>
<calcChain xmlns="http://schemas.openxmlformats.org/spreadsheetml/2006/main">
  <c r="E141" i="1" l="1"/>
  <c r="D141" i="1"/>
  <c r="C141" i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I14" i="1" l="1"/>
  <c r="J14" i="1" s="1"/>
  <c r="I22" i="1"/>
  <c r="J22" i="1" s="1"/>
  <c r="I30" i="1"/>
  <c r="J30" i="1" s="1"/>
  <c r="I38" i="1"/>
  <c r="J38" i="1" s="1"/>
  <c r="I42" i="1"/>
  <c r="J42" i="1" s="1"/>
  <c r="I46" i="1"/>
  <c r="J46" i="1" s="1"/>
  <c r="I50" i="1"/>
  <c r="J50" i="1" s="1"/>
  <c r="I54" i="1"/>
  <c r="J54" i="1" s="1"/>
  <c r="I58" i="1"/>
  <c r="J58" i="1" s="1"/>
  <c r="I62" i="1"/>
  <c r="J62" i="1" s="1"/>
  <c r="I66" i="1"/>
  <c r="J66" i="1" s="1"/>
  <c r="I70" i="1"/>
  <c r="J70" i="1" s="1"/>
  <c r="I74" i="1"/>
  <c r="J74" i="1" s="1"/>
  <c r="I78" i="1"/>
  <c r="J78" i="1" s="1"/>
  <c r="I82" i="1"/>
  <c r="J82" i="1" s="1"/>
  <c r="I86" i="1"/>
  <c r="J86" i="1" s="1"/>
  <c r="I90" i="1"/>
  <c r="J90" i="1" s="1"/>
  <c r="I94" i="1"/>
  <c r="J94" i="1" s="1"/>
  <c r="I98" i="1"/>
  <c r="J98" i="1" s="1"/>
  <c r="I102" i="1"/>
  <c r="J102" i="1" s="1"/>
  <c r="I106" i="1"/>
  <c r="J106" i="1" s="1"/>
  <c r="I110" i="1"/>
  <c r="J110" i="1" s="1"/>
  <c r="I114" i="1"/>
  <c r="J114" i="1" s="1"/>
  <c r="I118" i="1"/>
  <c r="J118" i="1" s="1"/>
  <c r="I122" i="1"/>
  <c r="J122" i="1" s="1"/>
  <c r="I126" i="1"/>
  <c r="J126" i="1" s="1"/>
  <c r="I130" i="1"/>
  <c r="J130" i="1" s="1"/>
  <c r="I134" i="1"/>
  <c r="J134" i="1" s="1"/>
  <c r="I138" i="1"/>
  <c r="J138" i="1" s="1"/>
  <c r="I11" i="1"/>
  <c r="J11" i="1" s="1"/>
  <c r="I15" i="1"/>
  <c r="J15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I43" i="1"/>
  <c r="J43" i="1" s="1"/>
  <c r="I47" i="1"/>
  <c r="J47" i="1" s="1"/>
  <c r="I51" i="1"/>
  <c r="J51" i="1" s="1"/>
  <c r="I55" i="1"/>
  <c r="J55" i="1" s="1"/>
  <c r="I59" i="1"/>
  <c r="J59" i="1" s="1"/>
  <c r="I63" i="1"/>
  <c r="J63" i="1" s="1"/>
  <c r="I67" i="1"/>
  <c r="J67" i="1" s="1"/>
  <c r="I71" i="1"/>
  <c r="J71" i="1" s="1"/>
  <c r="I75" i="1"/>
  <c r="J75" i="1" s="1"/>
  <c r="I79" i="1"/>
  <c r="J79" i="1" s="1"/>
  <c r="I83" i="1"/>
  <c r="J83" i="1" s="1"/>
  <c r="I87" i="1"/>
  <c r="J87" i="1" s="1"/>
  <c r="I91" i="1"/>
  <c r="J91" i="1" s="1"/>
  <c r="I95" i="1"/>
  <c r="J95" i="1" s="1"/>
  <c r="I99" i="1"/>
  <c r="J99" i="1" s="1"/>
  <c r="I103" i="1"/>
  <c r="J103" i="1" s="1"/>
  <c r="I107" i="1"/>
  <c r="J107" i="1" s="1"/>
  <c r="I111" i="1"/>
  <c r="J111" i="1" s="1"/>
  <c r="I115" i="1"/>
  <c r="J115" i="1" s="1"/>
  <c r="I119" i="1"/>
  <c r="J119" i="1" s="1"/>
  <c r="I123" i="1"/>
  <c r="J123" i="1" s="1"/>
  <c r="I127" i="1"/>
  <c r="J127" i="1" s="1"/>
  <c r="I131" i="1"/>
  <c r="J131" i="1" s="1"/>
  <c r="I135" i="1"/>
  <c r="J135" i="1" s="1"/>
  <c r="I139" i="1"/>
  <c r="J139" i="1" s="1"/>
  <c r="I18" i="1"/>
  <c r="J18" i="1" s="1"/>
  <c r="I26" i="1"/>
  <c r="J26" i="1" s="1"/>
  <c r="I34" i="1"/>
  <c r="J34" i="1" s="1"/>
  <c r="I12" i="1"/>
  <c r="J12" i="1" s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I40" i="1"/>
  <c r="J40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2" i="1"/>
  <c r="J72" i="1" s="1"/>
  <c r="I76" i="1"/>
  <c r="J76" i="1" s="1"/>
  <c r="I80" i="1"/>
  <c r="J80" i="1" s="1"/>
  <c r="I84" i="1"/>
  <c r="J84" i="1" s="1"/>
  <c r="I88" i="1"/>
  <c r="J88" i="1" s="1"/>
  <c r="I92" i="1"/>
  <c r="J92" i="1" s="1"/>
  <c r="I96" i="1"/>
  <c r="J96" i="1" s="1"/>
  <c r="I100" i="1"/>
  <c r="J100" i="1" s="1"/>
  <c r="I104" i="1"/>
  <c r="J104" i="1" s="1"/>
  <c r="I108" i="1"/>
  <c r="J108" i="1" s="1"/>
  <c r="I112" i="1"/>
  <c r="J112" i="1" s="1"/>
  <c r="I116" i="1"/>
  <c r="J116" i="1" s="1"/>
  <c r="I120" i="1"/>
  <c r="J120" i="1" s="1"/>
  <c r="I124" i="1"/>
  <c r="J124" i="1" s="1"/>
  <c r="I128" i="1"/>
  <c r="J128" i="1" s="1"/>
  <c r="I132" i="1"/>
  <c r="J132" i="1" s="1"/>
  <c r="I136" i="1"/>
  <c r="J136" i="1" s="1"/>
  <c r="I140" i="1"/>
  <c r="J140" i="1" s="1"/>
  <c r="I13" i="1"/>
  <c r="J13" i="1" s="1"/>
  <c r="I17" i="1"/>
  <c r="J17" i="1" s="1"/>
  <c r="I21" i="1"/>
  <c r="J21" i="1" s="1"/>
  <c r="I25" i="1"/>
  <c r="J25" i="1" s="1"/>
  <c r="I29" i="1"/>
  <c r="J29" i="1" s="1"/>
  <c r="I33" i="1"/>
  <c r="J33" i="1" s="1"/>
  <c r="I37" i="1"/>
  <c r="J37" i="1" s="1"/>
  <c r="I41" i="1"/>
  <c r="J41" i="1" s="1"/>
  <c r="I45" i="1"/>
  <c r="J45" i="1" s="1"/>
  <c r="I49" i="1"/>
  <c r="J49" i="1" s="1"/>
  <c r="I53" i="1"/>
  <c r="J53" i="1" s="1"/>
  <c r="I57" i="1"/>
  <c r="J57" i="1" s="1"/>
  <c r="I61" i="1"/>
  <c r="J61" i="1" s="1"/>
  <c r="I65" i="1"/>
  <c r="J65" i="1" s="1"/>
  <c r="I69" i="1"/>
  <c r="J69" i="1" s="1"/>
  <c r="I73" i="1"/>
  <c r="J73" i="1" s="1"/>
  <c r="I77" i="1"/>
  <c r="J77" i="1" s="1"/>
  <c r="I81" i="1"/>
  <c r="J81" i="1" s="1"/>
  <c r="I85" i="1"/>
  <c r="J85" i="1" s="1"/>
  <c r="I89" i="1"/>
  <c r="J89" i="1" s="1"/>
  <c r="I93" i="1"/>
  <c r="J93" i="1" s="1"/>
  <c r="I97" i="1"/>
  <c r="J97" i="1" s="1"/>
  <c r="I101" i="1"/>
  <c r="J101" i="1" s="1"/>
  <c r="I105" i="1"/>
  <c r="J105" i="1" s="1"/>
  <c r="I109" i="1"/>
  <c r="J109" i="1" s="1"/>
  <c r="I113" i="1"/>
  <c r="J113" i="1" s="1"/>
  <c r="I117" i="1"/>
  <c r="J117" i="1" s="1"/>
  <c r="I121" i="1"/>
  <c r="J121" i="1" s="1"/>
  <c r="I125" i="1"/>
  <c r="J125" i="1" s="1"/>
  <c r="I129" i="1"/>
  <c r="J129" i="1" s="1"/>
  <c r="I133" i="1"/>
  <c r="J133" i="1" s="1"/>
  <c r="I137" i="1"/>
  <c r="J137" i="1" s="1"/>
  <c r="H10" i="1"/>
  <c r="F141" i="1"/>
  <c r="G9" i="1"/>
  <c r="I10" i="1" l="1"/>
  <c r="J10" i="1" s="1"/>
  <c r="G141" i="1"/>
  <c r="H9" i="1"/>
  <c r="H141" i="1" l="1"/>
  <c r="I9" i="1"/>
  <c r="J9" i="1" s="1"/>
  <c r="J141" i="1" s="1"/>
  <c r="K13" i="1" l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117" i="1"/>
  <c r="K121" i="1"/>
  <c r="K125" i="1"/>
  <c r="K129" i="1"/>
  <c r="K133" i="1"/>
  <c r="K137" i="1"/>
  <c r="K9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82" i="1"/>
  <c r="K86" i="1"/>
  <c r="K94" i="1"/>
  <c r="K102" i="1"/>
  <c r="K110" i="1"/>
  <c r="K118" i="1"/>
  <c r="K126" i="1"/>
  <c r="K130" i="1"/>
  <c r="K138" i="1"/>
  <c r="K15" i="1"/>
  <c r="K19" i="1"/>
  <c r="K27" i="1"/>
  <c r="K35" i="1"/>
  <c r="K43" i="1"/>
  <c r="K51" i="1"/>
  <c r="K55" i="1"/>
  <c r="K67" i="1"/>
  <c r="K75" i="1"/>
  <c r="K83" i="1"/>
  <c r="K87" i="1"/>
  <c r="K95" i="1"/>
  <c r="K103" i="1"/>
  <c r="K111" i="1"/>
  <c r="K123" i="1"/>
  <c r="K131" i="1"/>
  <c r="K139" i="1"/>
  <c r="K16" i="1"/>
  <c r="K24" i="1"/>
  <c r="K32" i="1"/>
  <c r="K44" i="1"/>
  <c r="K52" i="1"/>
  <c r="K56" i="1"/>
  <c r="K64" i="1"/>
  <c r="K72" i="1"/>
  <c r="K80" i="1"/>
  <c r="K88" i="1"/>
  <c r="K10" i="1"/>
  <c r="K78" i="1"/>
  <c r="K90" i="1"/>
  <c r="K98" i="1"/>
  <c r="K106" i="1"/>
  <c r="K114" i="1"/>
  <c r="K134" i="1"/>
  <c r="K11" i="1"/>
  <c r="K23" i="1"/>
  <c r="K31" i="1"/>
  <c r="K39" i="1"/>
  <c r="K47" i="1"/>
  <c r="K59" i="1"/>
  <c r="K63" i="1"/>
  <c r="K71" i="1"/>
  <c r="K79" i="1"/>
  <c r="K91" i="1"/>
  <c r="K99" i="1"/>
  <c r="K107" i="1"/>
  <c r="K115" i="1"/>
  <c r="K119" i="1"/>
  <c r="K127" i="1"/>
  <c r="K135" i="1"/>
  <c r="K12" i="1"/>
  <c r="K20" i="1"/>
  <c r="K28" i="1"/>
  <c r="K36" i="1"/>
  <c r="K40" i="1"/>
  <c r="K48" i="1"/>
  <c r="K60" i="1"/>
  <c r="K68" i="1"/>
  <c r="K76" i="1"/>
  <c r="K84" i="1"/>
  <c r="K96" i="1"/>
  <c r="K108" i="1"/>
  <c r="K124" i="1"/>
  <c r="K140" i="1"/>
  <c r="K92" i="1"/>
  <c r="K112" i="1"/>
  <c r="K128" i="1"/>
  <c r="K100" i="1"/>
  <c r="K116" i="1"/>
  <c r="K132" i="1"/>
  <c r="K104" i="1"/>
  <c r="K120" i="1"/>
  <c r="K136" i="1"/>
  <c r="K122" i="1"/>
  <c r="I141" i="1"/>
  <c r="K141" i="1" l="1"/>
</calcChain>
</file>

<file path=xl/sharedStrings.xml><?xml version="1.0" encoding="utf-8"?>
<sst xmlns="http://schemas.openxmlformats.org/spreadsheetml/2006/main" count="171" uniqueCount="158">
  <si>
    <t>Name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</si>
  <si>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</si>
  <si>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</si>
  <si>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</si>
  <si>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</si>
  <si>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</si>
  <si>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</si>
  <si>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</si>
  <si>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</si>
  <si>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</si>
  <si>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</si>
  <si>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</si>
  <si>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</si>
  <si>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</si>
  <si>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</si>
  <si>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</si>
  <si>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</si>
  <si>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</si>
  <si>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</si>
  <si>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</si>
  <si>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</si>
  <si>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</si>
  <si>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</si>
  <si>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</si>
  <si>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</si>
  <si>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</si>
  <si>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</si>
  <si>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</si>
  <si>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</si>
  <si>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</si>
  <si>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</si>
  <si>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</si>
  <si>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</si>
  <si>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</si>
  <si>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</si>
  <si>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</si>
  <si>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</si>
  <si>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</si>
  <si>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</si>
  <si>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</si>
  <si>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</si>
  <si>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</si>
  <si>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</si>
  <si>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</si>
  <si>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</si>
  <si>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</si>
  <si>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</si>
  <si>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</si>
  <si>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</si>
  <si>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</si>
  <si>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</si>
  <si>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</si>
  <si>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</si>
  <si>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</si>
  <si>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</si>
  <si>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</si>
  <si>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</si>
  <si>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</si>
  <si>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</si>
  <si>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</si>
  <si>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</si>
  <si>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</si>
  <si>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</si>
  <si>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</si>
  <si>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</si>
  <si>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</si>
  <si>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</si>
  <si>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</si>
  <si>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</si>
  <si>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</si>
  <si>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</si>
  <si>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</si>
  <si>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</si>
  <si>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</si>
  <si>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</si>
  <si>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</si>
  <si>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</si>
  <si>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</si>
  <si>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</si>
  <si>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</si>
  <si>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</si>
  <si>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</si>
  <si>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</si>
  <si>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</si>
  <si>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</si>
  <si>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</si>
  <si>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</si>
  <si>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</si>
  <si>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</si>
  <si>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</si>
  <si>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</si>
  <si>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COLONIAL BEACH</t>
  </si>
  <si>
    <t>WEST POINT</t>
  </si>
  <si>
    <t>TOTALS</t>
  </si>
  <si>
    <t>Virginia Department of Education</t>
  </si>
  <si>
    <t>Funding Per Meals Above the Baseline = $ 0.22</t>
  </si>
  <si>
    <t>FY 2004 
Number of  School Breakfast Meals Served (Actual)</t>
  </si>
  <si>
    <t>FY 2004 Number of  School Breakfast Meals Served Per Student (Actual)</t>
  </si>
  <si>
    <t>CHARLES CITY COUNTY</t>
  </si>
  <si>
    <t>FRANKLIN COUNTY</t>
  </si>
  <si>
    <t>RICHMOND COUNTY</t>
  </si>
  <si>
    <t>ROANOKE COUNTY</t>
  </si>
  <si>
    <t xml:space="preserve">State Incentive Funding for School Breakfast </t>
  </si>
  <si>
    <t>CHARLOTTESVILLE</t>
  </si>
  <si>
    <t xml:space="preserve">COLONIAL HEIGHTS </t>
  </si>
  <si>
    <t xml:space="preserve">ALEXANDRIA </t>
  </si>
  <si>
    <t xml:space="preserve">BRISTOL </t>
  </si>
  <si>
    <t xml:space="preserve">BUENA VISTA </t>
  </si>
  <si>
    <t>COVINGTON</t>
  </si>
  <si>
    <t xml:space="preserve">DANVILLE </t>
  </si>
  <si>
    <t xml:space="preserve">FALLS CHURCH </t>
  </si>
  <si>
    <t xml:space="preserve">FREDERICKSBURG </t>
  </si>
  <si>
    <t xml:space="preserve">GALAX </t>
  </si>
  <si>
    <t xml:space="preserve">HAMPTON </t>
  </si>
  <si>
    <t xml:space="preserve">HARRISONBURG </t>
  </si>
  <si>
    <t xml:space="preserve">HOPEWELL </t>
  </si>
  <si>
    <t xml:space="preserve">LYNCHBURG </t>
  </si>
  <si>
    <t xml:space="preserve">MARTINSVILLE </t>
  </si>
  <si>
    <t xml:space="preserve">NEWPORT NEWS </t>
  </si>
  <si>
    <t xml:space="preserve">NORFOLK </t>
  </si>
  <si>
    <t xml:space="preserve">NORTON </t>
  </si>
  <si>
    <t xml:space="preserve">PETERSBURG </t>
  </si>
  <si>
    <t xml:space="preserve">PORTSMOUTH </t>
  </si>
  <si>
    <t xml:space="preserve">RADFORD </t>
  </si>
  <si>
    <t>RICHMOND CITY</t>
  </si>
  <si>
    <t>ROANOKE CITY</t>
  </si>
  <si>
    <t xml:space="preserve">STAUNTON </t>
  </si>
  <si>
    <t xml:space="preserve">SUFFOLK </t>
  </si>
  <si>
    <t xml:space="preserve">VIRGINIA BEACH </t>
  </si>
  <si>
    <t>WAYNESBORO</t>
  </si>
  <si>
    <t>WINCHESTER</t>
  </si>
  <si>
    <t>FRANKLIN CITY</t>
  </si>
  <si>
    <t xml:space="preserve">CHESAPEAKE </t>
  </si>
  <si>
    <t xml:space="preserve">LEXINGTON </t>
  </si>
  <si>
    <t xml:space="preserve">SALEM </t>
  </si>
  <si>
    <t xml:space="preserve">POQUOSON </t>
  </si>
  <si>
    <t>MANASSAS CITY</t>
  </si>
  <si>
    <t>MANASSAS PARK CITY</t>
  </si>
  <si>
    <t>WILLIAMSBURG/JAMES CITY CO</t>
  </si>
  <si>
    <t>For School Meals Claimed in School Year 2016-2017</t>
  </si>
  <si>
    <t>Payment for State Fiscal Year 2018</t>
  </si>
  <si>
    <t xml:space="preserve">School Year 2016-2017 </t>
  </si>
  <si>
    <t xml:space="preserve">SY 2016-2017 Number of School Breakfast Meals  Served (Actual) </t>
  </si>
  <si>
    <t>FY 2017 Fall Membership - Serving (Actual)</t>
  </si>
  <si>
    <t>FY 2017  Number of  School Breakfast Meals Served Per Student (Actual)</t>
  </si>
  <si>
    <t>FY 2018 State SBP Incentive Funding Earned</t>
  </si>
  <si>
    <t xml:space="preserve">Prorated </t>
  </si>
  <si>
    <t xml:space="preserve">FY 2018 State SBP Incentive Payment-Prorated Based on Current Chp. 836 Appropriation </t>
  </si>
  <si>
    <t>Cell intentionally left blank</t>
  </si>
  <si>
    <t>cell intentionally left blank</t>
  </si>
  <si>
    <t>Funding Per Meal: $0.22</t>
  </si>
  <si>
    <t xml:space="preserve">SY 2003-2004 BASELINE </t>
  </si>
  <si>
    <t>cell inentionally left blank</t>
  </si>
  <si>
    <r>
      <t xml:space="preserve">Number of  SBP Meals Served Above Baseline </t>
    </r>
    <r>
      <rPr>
        <b/>
        <u/>
        <sz val="11"/>
        <color rgb="FFC00000"/>
        <rFont val="Times New Roman"/>
        <family val="1"/>
      </rPr>
      <t>and</t>
    </r>
    <r>
      <rPr>
        <b/>
        <sz val="11"/>
        <rFont val="Times New Roman"/>
        <family val="1"/>
      </rPr>
      <t xml:space="preserve"> Funded</t>
    </r>
  </si>
  <si>
    <t>Division No.</t>
  </si>
  <si>
    <t>Change in Number of SBP Meals Compared to Baseline</t>
  </si>
  <si>
    <t>end of worksheet</t>
  </si>
  <si>
    <t>Ch. 836 Appropriation: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</si>
</sst>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&quot;$&quot;#,##0.0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u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5" fillId="0" borderId="3" xfId="2" applyFont="1" applyFill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Fill="1"/>
    <xf numFmtId="44" fontId="11" fillId="0" borderId="3" xfId="2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4" fontId="11" fillId="0" borderId="1" xfId="2" applyFont="1" applyFill="1" applyBorder="1" applyAlignment="1">
      <alignment vertical="center"/>
    </xf>
    <xf numFmtId="44" fontId="5" fillId="0" borderId="1" xfId="2" applyFont="1" applyFill="1" applyBorder="1" applyAlignment="1"/>
    <xf numFmtId="166" fontId="12" fillId="0" borderId="0" xfId="0" applyNumberFormat="1" applyFont="1" applyFill="1" applyBorder="1"/>
    <xf numFmtId="166" fontId="12" fillId="0" borderId="0" xfId="3" applyNumberFormat="1" applyFont="1" applyFill="1" applyBorder="1"/>
    <xf numFmtId="166" fontId="10" fillId="0" borderId="0" xfId="0" applyNumberFormat="1" applyFont="1" applyFill="1" applyBorder="1" applyAlignment="1"/>
    <xf numFmtId="166" fontId="2" fillId="0" borderId="0" xfId="0" applyNumberFormat="1" applyFont="1" applyFill="1" applyBorder="1"/>
    <xf numFmtId="0" fontId="4" fillId="0" borderId="0" xfId="0" applyFont="1" applyAlignment="1"/>
    <xf numFmtId="0" fontId="3" fillId="0" borderId="0" xfId="0" applyFont="1" applyAlignment="1"/>
    <xf numFmtId="44" fontId="13" fillId="0" borderId="4" xfId="2" applyFont="1" applyFill="1" applyBorder="1" applyAlignment="1">
      <alignment vertical="center"/>
    </xf>
    <xf numFmtId="0" fontId="14" fillId="0" borderId="0" xfId="0" applyFont="1" applyFill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3" xfId="0" applyFont="1" applyFill="1" applyBorder="1" applyAlignment="1">
      <alignment horizontal="left" vertical="center"/>
    </xf>
    <xf numFmtId="0" fontId="2" fillId="0" borderId="2" xfId="0" applyFont="1" applyBorder="1"/>
    <xf numFmtId="44" fontId="13" fillId="0" borderId="3" xfId="2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2" fillId="3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8" fillId="0" borderId="0" xfId="0" applyFont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top" wrapText="1"/>
    </xf>
    <xf numFmtId="0" fontId="16" fillId="0" borderId="0" xfId="0" applyFont="1"/>
    <xf numFmtId="164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43" fontId="16" fillId="2" borderId="3" xfId="1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/>
    </xf>
    <xf numFmtId="37" fontId="16" fillId="0" borderId="2" xfId="0" applyNumberFormat="1" applyFont="1" applyFill="1" applyBorder="1" applyAlignment="1">
      <alignment vertical="center"/>
    </xf>
    <xf numFmtId="43" fontId="16" fillId="0" borderId="3" xfId="0" applyNumberFormat="1" applyFont="1" applyFill="1" applyBorder="1" applyAlignment="1">
      <alignment vertical="center"/>
    </xf>
    <xf numFmtId="40" fontId="16" fillId="0" borderId="3" xfId="0" applyNumberFormat="1" applyFont="1" applyFill="1" applyBorder="1" applyAlignment="1">
      <alignment vertical="center"/>
    </xf>
    <xf numFmtId="43" fontId="16" fillId="0" borderId="3" xfId="1" applyFont="1" applyFill="1" applyBorder="1" applyAlignment="1">
      <alignment vertical="center"/>
    </xf>
    <xf numFmtId="43" fontId="11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/>
    <xf numFmtId="43" fontId="5" fillId="0" borderId="3" xfId="1" applyFont="1" applyFill="1" applyBorder="1" applyAlignment="1"/>
    <xf numFmtId="165" fontId="5" fillId="0" borderId="3" xfId="1" applyNumberFormat="1" applyFont="1" applyFill="1" applyBorder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40" fontId="17" fillId="0" borderId="3" xfId="0" applyNumberFormat="1" applyFont="1" applyFill="1" applyBorder="1" applyAlignment="1">
      <alignment vertical="center"/>
    </xf>
    <xf numFmtId="0" fontId="15" fillId="0" borderId="3" xfId="0" applyFont="1" applyFill="1" applyBorder="1" applyAlignment="1"/>
    <xf numFmtId="44" fontId="5" fillId="0" borderId="0" xfId="2" applyFont="1" applyFill="1" applyBorder="1" applyAlignment="1"/>
    <xf numFmtId="0" fontId="7" fillId="3" borderId="7" xfId="0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2"/>
  <sheetViews>
    <sheetView showGridLines="0" tabSelected="1" zoomScale="90" zoomScaleNormal="90" zoomScaleSheetLayoutView="100" workbookViewId="0">
      <selection activeCell="A142" sqref="A142"/>
    </sheetView>
  </sheetViews>
  <sheetFormatPr defaultColWidth="0" defaultRowHeight="12.75" zeroHeight="1" x14ac:dyDescent="0.2"/>
  <cols>
    <col min="1" max="1" width="7.25" style="1" customWidth="1"/>
    <col min="2" max="2" width="29.625" style="2" customWidth="1"/>
    <col min="3" max="3" width="12.75" style="5" bestFit="1" customWidth="1"/>
    <col min="4" max="4" width="13.625" style="5" customWidth="1"/>
    <col min="5" max="5" width="12.75" style="1" bestFit="1" customWidth="1"/>
    <col min="6" max="6" width="12.625" style="1" bestFit="1" customWidth="1"/>
    <col min="7" max="7" width="13.25" style="1" customWidth="1"/>
    <col min="8" max="8" width="12.875" style="1" customWidth="1"/>
    <col min="9" max="9" width="12.75" style="1" bestFit="1" customWidth="1"/>
    <col min="10" max="10" width="14.75" style="1" customWidth="1"/>
    <col min="11" max="11" width="14.25" style="1" customWidth="1"/>
    <col min="12" max="12" width="1.75" style="13" customWidth="1"/>
    <col min="13" max="13" width="15.5" style="1" hidden="1"/>
    <col min="14" max="16384" width="8.75" style="1" hidden="1"/>
  </cols>
  <sheetData>
    <row r="1" spans="1:12" ht="24.95" customHeight="1" x14ac:dyDescent="0.3">
      <c r="A1" s="38" t="s">
        <v>94</v>
      </c>
      <c r="B1" s="24"/>
      <c r="C1" s="24"/>
      <c r="D1" s="24"/>
      <c r="E1" s="24"/>
      <c r="F1" s="24"/>
      <c r="G1" s="24"/>
      <c r="H1" s="24"/>
      <c r="I1" s="24"/>
      <c r="J1" s="24"/>
      <c r="K1" s="12"/>
    </row>
    <row r="2" spans="1:12" ht="18.75" x14ac:dyDescent="0.3">
      <c r="A2" s="38" t="s">
        <v>102</v>
      </c>
      <c r="B2" s="23"/>
      <c r="C2" s="23"/>
      <c r="D2" s="23"/>
      <c r="E2" s="23"/>
      <c r="F2" s="23"/>
      <c r="G2" s="23"/>
      <c r="H2" s="23"/>
      <c r="I2" s="23"/>
      <c r="J2" s="23"/>
      <c r="K2" s="11"/>
    </row>
    <row r="3" spans="1:12" ht="18.75" x14ac:dyDescent="0.3">
      <c r="A3" s="38" t="s">
        <v>139</v>
      </c>
      <c r="B3" s="23"/>
      <c r="C3" s="23"/>
      <c r="D3" s="23"/>
      <c r="E3" s="23"/>
      <c r="F3" s="23"/>
      <c r="G3" s="23"/>
      <c r="H3" s="23"/>
      <c r="I3" s="23"/>
      <c r="J3" s="23"/>
      <c r="K3" s="11"/>
    </row>
    <row r="4" spans="1:12" ht="18.75" x14ac:dyDescent="0.3">
      <c r="A4" s="38" t="s">
        <v>140</v>
      </c>
      <c r="B4" s="23"/>
      <c r="C4" s="23"/>
      <c r="D4" s="23"/>
      <c r="E4" s="23"/>
      <c r="F4" s="23"/>
      <c r="G4" s="23"/>
      <c r="H4" s="23"/>
      <c r="I4" s="23"/>
      <c r="J4" s="23"/>
      <c r="K4" s="11"/>
    </row>
    <row r="5" spans="1:12" ht="18.75" x14ac:dyDescent="0.3">
      <c r="A5" s="38" t="s">
        <v>95</v>
      </c>
      <c r="B5" s="23"/>
      <c r="C5" s="23"/>
      <c r="D5" s="23"/>
      <c r="E5" s="23"/>
      <c r="F5" s="23"/>
      <c r="G5" s="23"/>
      <c r="H5" s="23"/>
      <c r="I5" s="23"/>
      <c r="J5" s="23"/>
      <c r="K5" s="11"/>
    </row>
    <row r="6" spans="1:12" ht="22.15" customHeight="1" x14ac:dyDescent="0.2">
      <c r="A6" s="26" t="s">
        <v>148</v>
      </c>
      <c r="B6" s="27" t="s">
        <v>148</v>
      </c>
      <c r="C6" s="28" t="s">
        <v>149</v>
      </c>
      <c r="D6" s="28" t="s">
        <v>149</v>
      </c>
      <c r="E6" s="29" t="s">
        <v>149</v>
      </c>
      <c r="F6" s="29" t="s">
        <v>149</v>
      </c>
      <c r="G6" s="29" t="s">
        <v>149</v>
      </c>
      <c r="H6" s="30" t="s">
        <v>150</v>
      </c>
      <c r="I6" s="31"/>
      <c r="J6" s="25">
        <v>0.22</v>
      </c>
      <c r="K6" s="32" t="s">
        <v>146</v>
      </c>
    </row>
    <row r="7" spans="1:12" ht="24.4" customHeight="1" x14ac:dyDescent="0.2">
      <c r="A7" s="7" t="s">
        <v>148</v>
      </c>
      <c r="B7" s="8" t="s">
        <v>148</v>
      </c>
      <c r="C7" s="64" t="s">
        <v>151</v>
      </c>
      <c r="D7" s="33"/>
      <c r="E7" s="34" t="s">
        <v>149</v>
      </c>
      <c r="F7" s="33" t="s">
        <v>141</v>
      </c>
      <c r="G7" s="33"/>
      <c r="H7" s="36" t="s">
        <v>149</v>
      </c>
      <c r="I7" s="37" t="s">
        <v>152</v>
      </c>
      <c r="J7" s="6" t="s">
        <v>149</v>
      </c>
      <c r="K7" s="35" t="s">
        <v>149</v>
      </c>
    </row>
    <row r="8" spans="1:12" s="43" customFormat="1" ht="99.75" x14ac:dyDescent="0.25">
      <c r="A8" s="9" t="s">
        <v>154</v>
      </c>
      <c r="B8" s="9" t="s">
        <v>0</v>
      </c>
      <c r="C8" s="39" t="s">
        <v>96</v>
      </c>
      <c r="D8" s="40" t="s">
        <v>97</v>
      </c>
      <c r="E8" s="41" t="s">
        <v>142</v>
      </c>
      <c r="F8" s="9" t="s">
        <v>143</v>
      </c>
      <c r="G8" s="9" t="s">
        <v>144</v>
      </c>
      <c r="H8" s="9" t="s">
        <v>155</v>
      </c>
      <c r="I8" s="9" t="s">
        <v>153</v>
      </c>
      <c r="J8" s="9" t="s">
        <v>145</v>
      </c>
      <c r="K8" s="16" t="s">
        <v>147</v>
      </c>
      <c r="L8" s="42"/>
    </row>
    <row r="9" spans="1:12" ht="15" x14ac:dyDescent="0.2">
      <c r="A9" s="44">
        <v>1</v>
      </c>
      <c r="B9" s="45" t="s">
        <v>1</v>
      </c>
      <c r="C9" s="46">
        <v>254558</v>
      </c>
      <c r="D9" s="47">
        <v>48.2</v>
      </c>
      <c r="E9" s="48">
        <v>334247</v>
      </c>
      <c r="F9" s="49">
        <v>5091</v>
      </c>
      <c r="G9" s="49">
        <f>ROUND(E9/F9, 1)</f>
        <v>65.7</v>
      </c>
      <c r="H9" s="50">
        <f>(+G9-$D9)*F9</f>
        <v>89092.5</v>
      </c>
      <c r="I9" s="51">
        <f t="shared" ref="I9:I72" si="0">ROUND(IF(H9&gt;0,H9,0),0)</f>
        <v>89093</v>
      </c>
      <c r="J9" s="15">
        <f>ROUND(I9*$J$6,2)</f>
        <v>19600.46</v>
      </c>
      <c r="K9" s="17">
        <f>J9*($K$142/$J$141)</f>
        <v>18812.685670323608</v>
      </c>
      <c r="L9" s="19"/>
    </row>
    <row r="10" spans="1:12" ht="15" x14ac:dyDescent="0.2">
      <c r="A10" s="44">
        <v>2</v>
      </c>
      <c r="B10" s="45" t="s">
        <v>2</v>
      </c>
      <c r="C10" s="46">
        <v>157567</v>
      </c>
      <c r="D10" s="47">
        <v>12.9</v>
      </c>
      <c r="E10" s="48">
        <v>342297</v>
      </c>
      <c r="F10" s="49">
        <v>13152</v>
      </c>
      <c r="G10" s="49">
        <f t="shared" ref="G10:G73" si="1">ROUND(E10/F10, 1)</f>
        <v>26</v>
      </c>
      <c r="H10" s="50">
        <f>(+G10-$D10)*F10</f>
        <v>172291.19999999998</v>
      </c>
      <c r="I10" s="51">
        <f t="shared" si="0"/>
        <v>172291</v>
      </c>
      <c r="J10" s="15">
        <f>ROUND(I10*$J$6,2)</f>
        <v>37904.019999999997</v>
      </c>
      <c r="K10" s="17">
        <f>J10*($K$142/$J$141)</f>
        <v>36380.595858549204</v>
      </c>
      <c r="L10" s="19"/>
    </row>
    <row r="11" spans="1:12" ht="15" x14ac:dyDescent="0.2">
      <c r="A11" s="44">
        <v>3</v>
      </c>
      <c r="B11" s="45" t="s">
        <v>3</v>
      </c>
      <c r="C11" s="46">
        <v>110765</v>
      </c>
      <c r="D11" s="47">
        <v>38.4</v>
      </c>
      <c r="E11" s="48">
        <v>88854</v>
      </c>
      <c r="F11" s="49">
        <v>1811</v>
      </c>
      <c r="G11" s="49">
        <f t="shared" si="1"/>
        <v>49.1</v>
      </c>
      <c r="H11" s="50">
        <f t="shared" ref="H11:H73" si="2">(+G11-$D11)*F11</f>
        <v>19377.700000000004</v>
      </c>
      <c r="I11" s="51">
        <f t="shared" si="0"/>
        <v>19378</v>
      </c>
      <c r="J11" s="15">
        <f>ROUND(I11*$J$6,2)</f>
        <v>4263.16</v>
      </c>
      <c r="K11" s="17">
        <f>J11*($K$142/$J$141)</f>
        <v>4091.8166738074915</v>
      </c>
      <c r="L11" s="19"/>
    </row>
    <row r="12" spans="1:12" ht="15" x14ac:dyDescent="0.2">
      <c r="A12" s="44">
        <v>4</v>
      </c>
      <c r="B12" s="45" t="s">
        <v>4</v>
      </c>
      <c r="C12" s="46">
        <v>41364</v>
      </c>
      <c r="D12" s="47">
        <v>24</v>
      </c>
      <c r="E12" s="48">
        <v>130954</v>
      </c>
      <c r="F12" s="49">
        <v>1714</v>
      </c>
      <c r="G12" s="49">
        <f t="shared" si="1"/>
        <v>76.400000000000006</v>
      </c>
      <c r="H12" s="50">
        <f t="shared" si="2"/>
        <v>89813.6</v>
      </c>
      <c r="I12" s="51">
        <f t="shared" si="0"/>
        <v>89814</v>
      </c>
      <c r="J12" s="15">
        <f>ROUND(I12*$J$6,2)</f>
        <v>19759.080000000002</v>
      </c>
      <c r="K12" s="17">
        <f>J12*($K$142/$J$141)</f>
        <v>18964.930474834662</v>
      </c>
      <c r="L12" s="19"/>
    </row>
    <row r="13" spans="1:12" ht="15" x14ac:dyDescent="0.2">
      <c r="A13" s="44">
        <v>5</v>
      </c>
      <c r="B13" s="45" t="s">
        <v>5</v>
      </c>
      <c r="C13" s="46">
        <v>126327</v>
      </c>
      <c r="D13" s="47">
        <v>27.8</v>
      </c>
      <c r="E13" s="48">
        <v>247889</v>
      </c>
      <c r="F13" s="49">
        <v>3952</v>
      </c>
      <c r="G13" s="49">
        <f t="shared" si="1"/>
        <v>62.7</v>
      </c>
      <c r="H13" s="50">
        <f t="shared" si="2"/>
        <v>137924.80000000002</v>
      </c>
      <c r="I13" s="51">
        <f t="shared" si="0"/>
        <v>137925</v>
      </c>
      <c r="J13" s="15">
        <f>ROUND(I13*$J$6,2)</f>
        <v>30343.5</v>
      </c>
      <c r="K13" s="17">
        <f>J13*($K$142/$J$141)</f>
        <v>29123.945439926632</v>
      </c>
      <c r="L13" s="19"/>
    </row>
    <row r="14" spans="1:12" ht="15" x14ac:dyDescent="0.2">
      <c r="A14" s="44">
        <v>6</v>
      </c>
      <c r="B14" s="45" t="s">
        <v>6</v>
      </c>
      <c r="C14" s="46">
        <v>76111</v>
      </c>
      <c r="D14" s="47">
        <v>33.299999999999997</v>
      </c>
      <c r="E14" s="48">
        <v>146577</v>
      </c>
      <c r="F14" s="49">
        <v>2171</v>
      </c>
      <c r="G14" s="49">
        <f t="shared" si="1"/>
        <v>67.5</v>
      </c>
      <c r="H14" s="50">
        <f t="shared" si="2"/>
        <v>74248.200000000012</v>
      </c>
      <c r="I14" s="51">
        <f t="shared" si="0"/>
        <v>74248</v>
      </c>
      <c r="J14" s="15">
        <f>ROUND(I14*$J$6,2)</f>
        <v>16334.56</v>
      </c>
      <c r="K14" s="17">
        <f>J14*($K$142/$J$141)</f>
        <v>15678.047496999619</v>
      </c>
      <c r="L14" s="19"/>
    </row>
    <row r="15" spans="1:12" ht="15" x14ac:dyDescent="0.2">
      <c r="A15" s="44">
        <v>7</v>
      </c>
      <c r="B15" s="45" t="s">
        <v>7</v>
      </c>
      <c r="C15" s="46">
        <v>387276</v>
      </c>
      <c r="D15" s="47">
        <v>21.2</v>
      </c>
      <c r="E15" s="48">
        <v>633471</v>
      </c>
      <c r="F15" s="49">
        <v>25076</v>
      </c>
      <c r="G15" s="49">
        <f t="shared" si="1"/>
        <v>25.3</v>
      </c>
      <c r="H15" s="50">
        <f t="shared" si="2"/>
        <v>102811.60000000003</v>
      </c>
      <c r="I15" s="51">
        <f t="shared" si="0"/>
        <v>102812</v>
      </c>
      <c r="J15" s="15">
        <f>ROUND(I15*$J$6,2)</f>
        <v>22618.639999999999</v>
      </c>
      <c r="K15" s="17">
        <f>J15*($K$142/$J$141)</f>
        <v>21709.560112885531</v>
      </c>
      <c r="L15" s="19"/>
    </row>
    <row r="16" spans="1:12" ht="15" x14ac:dyDescent="0.2">
      <c r="A16" s="44">
        <v>8</v>
      </c>
      <c r="B16" s="45" t="s">
        <v>8</v>
      </c>
      <c r="C16" s="46">
        <v>275121</v>
      </c>
      <c r="D16" s="47">
        <v>25.8</v>
      </c>
      <c r="E16" s="48">
        <v>637442</v>
      </c>
      <c r="F16" s="49">
        <v>9553.5</v>
      </c>
      <c r="G16" s="49">
        <f t="shared" si="1"/>
        <v>66.7</v>
      </c>
      <c r="H16" s="50">
        <f t="shared" si="2"/>
        <v>390738.15000000008</v>
      </c>
      <c r="I16" s="51">
        <f t="shared" si="0"/>
        <v>390738</v>
      </c>
      <c r="J16" s="15">
        <f>ROUND(I16*$J$6,2)</f>
        <v>85962.36</v>
      </c>
      <c r="K16" s="17">
        <f>J16*($K$142/$J$141)</f>
        <v>82507.393099917012</v>
      </c>
      <c r="L16" s="19"/>
    </row>
    <row r="17" spans="1:12" ht="15" x14ac:dyDescent="0.2">
      <c r="A17" s="44">
        <v>9</v>
      </c>
      <c r="B17" s="45" t="s">
        <v>9</v>
      </c>
      <c r="C17" s="46">
        <v>34770</v>
      </c>
      <c r="D17" s="47">
        <v>44.1</v>
      </c>
      <c r="E17" s="48">
        <v>36033</v>
      </c>
      <c r="F17" s="49">
        <v>524</v>
      </c>
      <c r="G17" s="49">
        <f t="shared" si="1"/>
        <v>68.8</v>
      </c>
      <c r="H17" s="50">
        <f t="shared" si="2"/>
        <v>12942.799999999997</v>
      </c>
      <c r="I17" s="51">
        <f t="shared" si="0"/>
        <v>12943</v>
      </c>
      <c r="J17" s="15">
        <f>ROUND(I17*$J$6,2)</f>
        <v>2847.46</v>
      </c>
      <c r="K17" s="17">
        <f>J17*($K$142/$J$141)</f>
        <v>2733.0159567081414</v>
      </c>
      <c r="L17" s="19"/>
    </row>
    <row r="18" spans="1:12" ht="15" x14ac:dyDescent="0.2">
      <c r="A18" s="44">
        <v>10</v>
      </c>
      <c r="B18" s="45" t="s">
        <v>10</v>
      </c>
      <c r="C18" s="46">
        <v>387606</v>
      </c>
      <c r="D18" s="47">
        <v>36.1</v>
      </c>
      <c r="E18" s="48">
        <v>338695</v>
      </c>
      <c r="F18" s="52">
        <v>9477.25</v>
      </c>
      <c r="G18" s="49">
        <f t="shared" si="1"/>
        <v>35.700000000000003</v>
      </c>
      <c r="H18" s="61">
        <f t="shared" si="2"/>
        <v>-3790.8999999999864</v>
      </c>
      <c r="I18" s="51">
        <f t="shared" si="0"/>
        <v>0</v>
      </c>
      <c r="J18" s="15">
        <f>ROUND(I18*$J$6,2)</f>
        <v>0</v>
      </c>
      <c r="K18" s="17">
        <f>J18*($K$142/$J$141)</f>
        <v>0</v>
      </c>
      <c r="L18" s="19"/>
    </row>
    <row r="19" spans="1:12" ht="15" x14ac:dyDescent="0.2">
      <c r="A19" s="44">
        <v>11</v>
      </c>
      <c r="B19" s="45" t="s">
        <v>11</v>
      </c>
      <c r="C19" s="46">
        <v>42251</v>
      </c>
      <c r="D19" s="47">
        <v>46</v>
      </c>
      <c r="E19" s="48">
        <v>32014</v>
      </c>
      <c r="F19" s="49">
        <v>764</v>
      </c>
      <c r="G19" s="49">
        <f t="shared" si="1"/>
        <v>41.9</v>
      </c>
      <c r="H19" s="61">
        <f t="shared" si="2"/>
        <v>-3132.400000000001</v>
      </c>
      <c r="I19" s="51">
        <f t="shared" si="0"/>
        <v>0</v>
      </c>
      <c r="J19" s="15">
        <f>ROUND(I19*$J$6,2)</f>
        <v>0</v>
      </c>
      <c r="K19" s="17">
        <f>J19*($K$142/$J$141)</f>
        <v>0</v>
      </c>
      <c r="L19" s="19"/>
    </row>
    <row r="20" spans="1:12" ht="15" x14ac:dyDescent="0.2">
      <c r="A20" s="44">
        <v>12</v>
      </c>
      <c r="B20" s="45" t="s">
        <v>12</v>
      </c>
      <c r="C20" s="46">
        <v>69527</v>
      </c>
      <c r="D20" s="47">
        <v>14.7</v>
      </c>
      <c r="E20" s="48">
        <v>77863</v>
      </c>
      <c r="F20" s="49">
        <v>4531</v>
      </c>
      <c r="G20" s="49">
        <f t="shared" si="1"/>
        <v>17.2</v>
      </c>
      <c r="H20" s="50">
        <f t="shared" si="2"/>
        <v>11327.5</v>
      </c>
      <c r="I20" s="51">
        <f t="shared" si="0"/>
        <v>11328</v>
      </c>
      <c r="J20" s="15">
        <f>ROUND(I20*$J$6,2)</f>
        <v>2492.16</v>
      </c>
      <c r="K20" s="17">
        <f>J20*($K$142/$J$141)</f>
        <v>2391.9960409170844</v>
      </c>
      <c r="L20" s="19"/>
    </row>
    <row r="21" spans="1:12" ht="15" x14ac:dyDescent="0.2">
      <c r="A21" s="44">
        <v>13</v>
      </c>
      <c r="B21" s="45" t="s">
        <v>13</v>
      </c>
      <c r="C21" s="46">
        <v>176604</v>
      </c>
      <c r="D21" s="47">
        <v>75.3</v>
      </c>
      <c r="E21" s="48">
        <v>136230</v>
      </c>
      <c r="F21" s="49">
        <v>1615</v>
      </c>
      <c r="G21" s="49">
        <f t="shared" si="1"/>
        <v>84.4</v>
      </c>
      <c r="H21" s="50">
        <f t="shared" si="2"/>
        <v>14696.500000000015</v>
      </c>
      <c r="I21" s="51">
        <f t="shared" si="0"/>
        <v>14697</v>
      </c>
      <c r="J21" s="15">
        <f>ROUND(I21*$J$6,2)</f>
        <v>3233.34</v>
      </c>
      <c r="K21" s="17">
        <f>J21*($K$142/$J$141)</f>
        <v>3103.386812619915</v>
      </c>
      <c r="L21" s="19"/>
    </row>
    <row r="22" spans="1:12" ht="15" x14ac:dyDescent="0.2">
      <c r="A22" s="44">
        <v>14</v>
      </c>
      <c r="B22" s="45" t="s">
        <v>14</v>
      </c>
      <c r="C22" s="46">
        <v>214231</v>
      </c>
      <c r="D22" s="47">
        <v>58.7</v>
      </c>
      <c r="E22" s="48">
        <v>227166</v>
      </c>
      <c r="F22" s="49">
        <v>2812</v>
      </c>
      <c r="G22" s="49">
        <f t="shared" si="1"/>
        <v>80.8</v>
      </c>
      <c r="H22" s="50">
        <f t="shared" si="2"/>
        <v>62145.199999999983</v>
      </c>
      <c r="I22" s="51">
        <f t="shared" si="0"/>
        <v>62145</v>
      </c>
      <c r="J22" s="15">
        <f>ROUND(I22*$J$6,2)</f>
        <v>13671.9</v>
      </c>
      <c r="K22" s="17">
        <f>J22*($K$142/$J$141)</f>
        <v>13122.404128071348</v>
      </c>
      <c r="L22" s="19"/>
    </row>
    <row r="23" spans="1:12" ht="15" x14ac:dyDescent="0.2">
      <c r="A23" s="44">
        <v>15</v>
      </c>
      <c r="B23" s="45" t="s">
        <v>15</v>
      </c>
      <c r="C23" s="46">
        <v>101588</v>
      </c>
      <c r="D23" s="47">
        <v>46.5</v>
      </c>
      <c r="E23" s="48">
        <v>196869</v>
      </c>
      <c r="F23" s="49">
        <v>1900</v>
      </c>
      <c r="G23" s="49">
        <f t="shared" si="1"/>
        <v>103.6</v>
      </c>
      <c r="H23" s="50">
        <f t="shared" si="2"/>
        <v>108489.99999999999</v>
      </c>
      <c r="I23" s="51">
        <f t="shared" si="0"/>
        <v>108490</v>
      </c>
      <c r="J23" s="15">
        <f>ROUND(I23*$J$6,2)</f>
        <v>23867.8</v>
      </c>
      <c r="K23" s="17">
        <f>J23*($K$142/$J$141)</f>
        <v>22908.514343140407</v>
      </c>
      <c r="L23" s="19"/>
    </row>
    <row r="24" spans="1:12" ht="15" x14ac:dyDescent="0.2">
      <c r="A24" s="44">
        <v>16</v>
      </c>
      <c r="B24" s="45" t="s">
        <v>16</v>
      </c>
      <c r="C24" s="46">
        <v>289675</v>
      </c>
      <c r="D24" s="47">
        <v>33.4</v>
      </c>
      <c r="E24" s="48">
        <v>348396</v>
      </c>
      <c r="F24" s="49">
        <v>7667</v>
      </c>
      <c r="G24" s="49">
        <f t="shared" si="1"/>
        <v>45.4</v>
      </c>
      <c r="H24" s="50">
        <f t="shared" si="2"/>
        <v>92004</v>
      </c>
      <c r="I24" s="51">
        <f t="shared" si="0"/>
        <v>92004</v>
      </c>
      <c r="J24" s="15">
        <f>ROUND(I24*$J$6,2)</f>
        <v>20240.88</v>
      </c>
      <c r="K24" s="17">
        <f>J24*($K$142/$J$141)</f>
        <v>19427.36615011789</v>
      </c>
      <c r="L24" s="19"/>
    </row>
    <row r="25" spans="1:12" ht="15" x14ac:dyDescent="0.2">
      <c r="A25" s="44">
        <v>17</v>
      </c>
      <c r="B25" s="45" t="s">
        <v>17</v>
      </c>
      <c r="C25" s="46">
        <v>132929</v>
      </c>
      <c r="D25" s="47">
        <v>36.4</v>
      </c>
      <c r="E25" s="48">
        <v>199030</v>
      </c>
      <c r="F25" s="49">
        <v>4119</v>
      </c>
      <c r="G25" s="49">
        <f t="shared" si="1"/>
        <v>48.3</v>
      </c>
      <c r="H25" s="50">
        <f t="shared" si="2"/>
        <v>49016.099999999991</v>
      </c>
      <c r="I25" s="51">
        <f t="shared" si="0"/>
        <v>49016</v>
      </c>
      <c r="J25" s="15">
        <f>ROUND(I25*$J$6,2)</f>
        <v>10783.52</v>
      </c>
      <c r="K25" s="17">
        <f>J25*($K$142/$J$141)</f>
        <v>10350.112812640522</v>
      </c>
      <c r="L25" s="19"/>
    </row>
    <row r="26" spans="1:12" ht="15" x14ac:dyDescent="0.2">
      <c r="A26" s="44">
        <v>18</v>
      </c>
      <c r="B26" s="45" t="s">
        <v>18</v>
      </c>
      <c r="C26" s="46">
        <v>218028</v>
      </c>
      <c r="D26" s="47">
        <v>53.4</v>
      </c>
      <c r="E26" s="48">
        <v>254703</v>
      </c>
      <c r="F26" s="49">
        <v>3654</v>
      </c>
      <c r="G26" s="49">
        <f t="shared" si="1"/>
        <v>69.7</v>
      </c>
      <c r="H26" s="50">
        <f t="shared" si="2"/>
        <v>59560.200000000019</v>
      </c>
      <c r="I26" s="51">
        <f t="shared" si="0"/>
        <v>59560</v>
      </c>
      <c r="J26" s="15">
        <f>ROUND(I26*$J$6,2)</f>
        <v>13103.2</v>
      </c>
      <c r="K26" s="17">
        <f>J26*($K$142/$J$141)</f>
        <v>12576.561104963062</v>
      </c>
      <c r="L26" s="19"/>
    </row>
    <row r="27" spans="1:12" ht="15" x14ac:dyDescent="0.2">
      <c r="A27" s="44">
        <v>19</v>
      </c>
      <c r="B27" s="45" t="s">
        <v>98</v>
      </c>
      <c r="C27" s="46">
        <v>35374</v>
      </c>
      <c r="D27" s="47">
        <v>38.5</v>
      </c>
      <c r="E27" s="48">
        <v>34932</v>
      </c>
      <c r="F27" s="49">
        <v>631</v>
      </c>
      <c r="G27" s="49">
        <f t="shared" si="1"/>
        <v>55.4</v>
      </c>
      <c r="H27" s="50">
        <f t="shared" si="2"/>
        <v>10663.9</v>
      </c>
      <c r="I27" s="51">
        <f t="shared" si="0"/>
        <v>10664</v>
      </c>
      <c r="J27" s="15">
        <f>ROUND(I27*$J$6,2)</f>
        <v>2346.08</v>
      </c>
      <c r="K27" s="17">
        <f>J27*($K$142/$J$141)</f>
        <v>2251.7872334339504</v>
      </c>
      <c r="L27" s="19"/>
    </row>
    <row r="28" spans="1:12" ht="15" x14ac:dyDescent="0.2">
      <c r="A28" s="44">
        <v>20</v>
      </c>
      <c r="B28" s="45" t="s">
        <v>19</v>
      </c>
      <c r="C28" s="46">
        <v>164080</v>
      </c>
      <c r="D28" s="47">
        <v>74.5</v>
      </c>
      <c r="E28" s="48">
        <v>117142</v>
      </c>
      <c r="F28" s="49">
        <v>1807</v>
      </c>
      <c r="G28" s="49">
        <f t="shared" si="1"/>
        <v>64.8</v>
      </c>
      <c r="H28" s="61">
        <f t="shared" si="2"/>
        <v>-17527.900000000005</v>
      </c>
      <c r="I28" s="51">
        <f t="shared" si="0"/>
        <v>0</v>
      </c>
      <c r="J28" s="15">
        <f>ROUND(I28*$J$6,2)</f>
        <v>0</v>
      </c>
      <c r="K28" s="17">
        <f>J28*($K$142/$J$141)</f>
        <v>0</v>
      </c>
      <c r="L28" s="19"/>
    </row>
    <row r="29" spans="1:12" ht="15" x14ac:dyDescent="0.2">
      <c r="A29" s="44">
        <v>21</v>
      </c>
      <c r="B29" s="45" t="s">
        <v>20</v>
      </c>
      <c r="C29" s="46">
        <v>301031</v>
      </c>
      <c r="D29" s="47">
        <v>5.5</v>
      </c>
      <c r="E29" s="48">
        <v>1618883</v>
      </c>
      <c r="F29" s="49">
        <v>58882.5</v>
      </c>
      <c r="G29" s="49">
        <f t="shared" si="1"/>
        <v>27.5</v>
      </c>
      <c r="H29" s="50">
        <f t="shared" si="2"/>
        <v>1295415</v>
      </c>
      <c r="I29" s="51">
        <f t="shared" si="0"/>
        <v>1295415</v>
      </c>
      <c r="J29" s="15">
        <f>ROUND(I29*$J$6,2)</f>
        <v>284991.3</v>
      </c>
      <c r="K29" s="17">
        <f>J29*($K$142/$J$141)</f>
        <v>273537.03666530765</v>
      </c>
      <c r="L29" s="19"/>
    </row>
    <row r="30" spans="1:12" ht="15" x14ac:dyDescent="0.2">
      <c r="A30" s="44">
        <v>22</v>
      </c>
      <c r="B30" s="45" t="s">
        <v>21</v>
      </c>
      <c r="C30" s="46">
        <v>25293</v>
      </c>
      <c r="D30" s="47">
        <v>12.5</v>
      </c>
      <c r="E30" s="48">
        <v>38127</v>
      </c>
      <c r="F30" s="49">
        <v>1961</v>
      </c>
      <c r="G30" s="49">
        <f t="shared" si="1"/>
        <v>19.399999999999999</v>
      </c>
      <c r="H30" s="50">
        <f t="shared" si="2"/>
        <v>13530.899999999998</v>
      </c>
      <c r="I30" s="51">
        <f t="shared" si="0"/>
        <v>13531</v>
      </c>
      <c r="J30" s="15">
        <f>ROUND(I30*$J$6,2)</f>
        <v>2976.82</v>
      </c>
      <c r="K30" s="17">
        <f>J30*($K$142/$J$141)</f>
        <v>2857.1767681540496</v>
      </c>
      <c r="L30" s="19"/>
    </row>
    <row r="31" spans="1:12" ht="15" x14ac:dyDescent="0.2">
      <c r="A31" s="44">
        <v>23</v>
      </c>
      <c r="B31" s="45" t="s">
        <v>22</v>
      </c>
      <c r="C31" s="46">
        <v>16461</v>
      </c>
      <c r="D31" s="47">
        <v>23.2</v>
      </c>
      <c r="E31" s="48">
        <v>25547</v>
      </c>
      <c r="F31" s="49">
        <v>586</v>
      </c>
      <c r="G31" s="49">
        <f t="shared" si="1"/>
        <v>43.6</v>
      </c>
      <c r="H31" s="50">
        <f t="shared" si="2"/>
        <v>11954.400000000001</v>
      </c>
      <c r="I31" s="51">
        <f t="shared" si="0"/>
        <v>11954</v>
      </c>
      <c r="J31" s="15">
        <f>ROUND(I31*$J$6,2)</f>
        <v>2629.88</v>
      </c>
      <c r="K31" s="17">
        <f>J31*($K$142/$J$141)</f>
        <v>2524.180850381606</v>
      </c>
      <c r="L31" s="19"/>
    </row>
    <row r="32" spans="1:12" ht="15" x14ac:dyDescent="0.2">
      <c r="A32" s="44">
        <v>24</v>
      </c>
      <c r="B32" s="45" t="s">
        <v>23</v>
      </c>
      <c r="C32" s="46">
        <v>191106</v>
      </c>
      <c r="D32" s="47">
        <v>31.2</v>
      </c>
      <c r="E32" s="48">
        <v>279240</v>
      </c>
      <c r="F32" s="49">
        <v>7961</v>
      </c>
      <c r="G32" s="49">
        <f t="shared" si="1"/>
        <v>35.1</v>
      </c>
      <c r="H32" s="50">
        <f t="shared" si="2"/>
        <v>31047.900000000016</v>
      </c>
      <c r="I32" s="51">
        <f t="shared" si="0"/>
        <v>31048</v>
      </c>
      <c r="J32" s="15">
        <f>ROUND(I32*$J$6,2)</f>
        <v>6830.56</v>
      </c>
      <c r="K32" s="17">
        <f>J32*($K$142/$J$141)</f>
        <v>6556.0286968920946</v>
      </c>
      <c r="L32" s="19"/>
    </row>
    <row r="33" spans="1:12" ht="15" x14ac:dyDescent="0.2">
      <c r="A33" s="44">
        <v>25</v>
      </c>
      <c r="B33" s="45" t="s">
        <v>24</v>
      </c>
      <c r="C33" s="46">
        <v>98967</v>
      </c>
      <c r="D33" s="47">
        <v>70.5</v>
      </c>
      <c r="E33" s="48">
        <v>125208</v>
      </c>
      <c r="F33" s="49">
        <v>1249</v>
      </c>
      <c r="G33" s="49">
        <f t="shared" si="1"/>
        <v>100.2</v>
      </c>
      <c r="H33" s="50">
        <f t="shared" si="2"/>
        <v>37095.300000000003</v>
      </c>
      <c r="I33" s="51">
        <f t="shared" si="0"/>
        <v>37095</v>
      </c>
      <c r="J33" s="15">
        <f>ROUND(I33*$J$6,2)</f>
        <v>8160.9</v>
      </c>
      <c r="K33" s="17">
        <f>J33*($K$142/$J$141)</f>
        <v>7832.9001710645525</v>
      </c>
      <c r="L33" s="19"/>
    </row>
    <row r="34" spans="1:12" ht="15" x14ac:dyDescent="0.2">
      <c r="A34" s="44">
        <v>26</v>
      </c>
      <c r="B34" s="45" t="s">
        <v>25</v>
      </c>
      <c r="C34" s="46">
        <v>139708</v>
      </c>
      <c r="D34" s="47">
        <v>53.7</v>
      </c>
      <c r="E34" s="48">
        <v>131808</v>
      </c>
      <c r="F34" s="49">
        <v>2099</v>
      </c>
      <c r="G34" s="49">
        <f t="shared" si="1"/>
        <v>62.8</v>
      </c>
      <c r="H34" s="50">
        <f t="shared" si="2"/>
        <v>19100.899999999987</v>
      </c>
      <c r="I34" s="51">
        <f t="shared" si="0"/>
        <v>19101</v>
      </c>
      <c r="J34" s="15">
        <f>ROUND(I34*$J$6,2)</f>
        <v>4202.22</v>
      </c>
      <c r="K34" s="17">
        <f>J34*($K$142/$J$141)</f>
        <v>4033.3259514086544</v>
      </c>
      <c r="L34" s="19"/>
    </row>
    <row r="35" spans="1:12" ht="15" x14ac:dyDescent="0.2">
      <c r="A35" s="44">
        <v>27</v>
      </c>
      <c r="B35" s="45" t="s">
        <v>26</v>
      </c>
      <c r="C35" s="46">
        <v>124197</v>
      </c>
      <c r="D35" s="47">
        <v>27.8</v>
      </c>
      <c r="E35" s="48">
        <v>169223</v>
      </c>
      <c r="F35" s="49">
        <v>4200</v>
      </c>
      <c r="G35" s="49">
        <f t="shared" si="1"/>
        <v>40.299999999999997</v>
      </c>
      <c r="H35" s="50">
        <f t="shared" si="2"/>
        <v>52499.999999999985</v>
      </c>
      <c r="I35" s="51">
        <f t="shared" si="0"/>
        <v>52500</v>
      </c>
      <c r="J35" s="15">
        <f>ROUND(I35*$J$6,2)</f>
        <v>11550</v>
      </c>
      <c r="K35" s="17">
        <f>J35*($K$142/$J$141)</f>
        <v>11085.786736241786</v>
      </c>
      <c r="L35" s="19"/>
    </row>
    <row r="36" spans="1:12" ht="15" x14ac:dyDescent="0.2">
      <c r="A36" s="44">
        <v>28</v>
      </c>
      <c r="B36" s="45" t="s">
        <v>27</v>
      </c>
      <c r="C36" s="46">
        <v>43274</v>
      </c>
      <c r="D36" s="47">
        <v>26.5</v>
      </c>
      <c r="E36" s="48">
        <v>131121</v>
      </c>
      <c r="F36" s="49">
        <v>1266</v>
      </c>
      <c r="G36" s="49">
        <f t="shared" si="1"/>
        <v>103.6</v>
      </c>
      <c r="H36" s="50">
        <f t="shared" si="2"/>
        <v>97608.599999999991</v>
      </c>
      <c r="I36" s="51">
        <f t="shared" si="0"/>
        <v>97609</v>
      </c>
      <c r="J36" s="15">
        <f>ROUND(I36*$J$6,2)</f>
        <v>21473.98</v>
      </c>
      <c r="K36" s="17">
        <f>J36*($K$142/$J$141)</f>
        <v>20610.905857863323</v>
      </c>
      <c r="L36" s="19"/>
    </row>
    <row r="37" spans="1:12" ht="15" x14ac:dyDescent="0.2">
      <c r="A37" s="44">
        <v>29</v>
      </c>
      <c r="B37" s="45" t="s">
        <v>28</v>
      </c>
      <c r="C37" s="46">
        <v>1796427</v>
      </c>
      <c r="D37" s="47">
        <v>11.2</v>
      </c>
      <c r="E37" s="48">
        <v>4026983</v>
      </c>
      <c r="F37" s="52">
        <v>183350.75</v>
      </c>
      <c r="G37" s="49">
        <f t="shared" si="1"/>
        <v>22</v>
      </c>
      <c r="H37" s="50">
        <f t="shared" si="2"/>
        <v>1980188.1</v>
      </c>
      <c r="I37" s="51">
        <f t="shared" si="0"/>
        <v>1980188</v>
      </c>
      <c r="J37" s="15">
        <f>ROUND(I37*$J$6,2)</f>
        <v>435641.36</v>
      </c>
      <c r="K37" s="17">
        <f>J37*($K$142/$J$141)</f>
        <v>418132.2260126695</v>
      </c>
      <c r="L37" s="19"/>
    </row>
    <row r="38" spans="1:12" ht="15" x14ac:dyDescent="0.2">
      <c r="A38" s="44">
        <v>30</v>
      </c>
      <c r="B38" s="45" t="s">
        <v>29</v>
      </c>
      <c r="C38" s="46">
        <v>149165</v>
      </c>
      <c r="D38" s="47">
        <v>14.6</v>
      </c>
      <c r="E38" s="48">
        <v>292463</v>
      </c>
      <c r="F38" s="49">
        <v>10761</v>
      </c>
      <c r="G38" s="49">
        <f t="shared" si="1"/>
        <v>27.2</v>
      </c>
      <c r="H38" s="50">
        <f t="shared" si="2"/>
        <v>135588.6</v>
      </c>
      <c r="I38" s="51">
        <f t="shared" si="0"/>
        <v>135589</v>
      </c>
      <c r="J38" s="15">
        <f>ROUND(I38*$J$6,2)</f>
        <v>29829.58</v>
      </c>
      <c r="K38" s="17">
        <f>J38*($K$142/$J$141)</f>
        <v>28630.680719624524</v>
      </c>
      <c r="L38" s="19"/>
    </row>
    <row r="39" spans="1:12" ht="15" x14ac:dyDescent="0.2">
      <c r="A39" s="44">
        <v>31</v>
      </c>
      <c r="B39" s="45" t="s">
        <v>30</v>
      </c>
      <c r="C39" s="46">
        <v>62407</v>
      </c>
      <c r="D39" s="47">
        <v>29.7</v>
      </c>
      <c r="E39" s="48">
        <v>119567</v>
      </c>
      <c r="F39" s="49">
        <v>1976</v>
      </c>
      <c r="G39" s="49">
        <f t="shared" si="1"/>
        <v>60.5</v>
      </c>
      <c r="H39" s="50">
        <f t="shared" si="2"/>
        <v>60860.800000000003</v>
      </c>
      <c r="I39" s="51">
        <f t="shared" si="0"/>
        <v>60861</v>
      </c>
      <c r="J39" s="15">
        <f>ROUND(I39*$J$6,2)</f>
        <v>13389.42</v>
      </c>
      <c r="K39" s="17">
        <f>J39*($K$142/$J$141)</f>
        <v>12851.277458179264</v>
      </c>
      <c r="L39" s="19"/>
    </row>
    <row r="40" spans="1:12" ht="15" x14ac:dyDescent="0.2">
      <c r="A40" s="44">
        <v>32</v>
      </c>
      <c r="B40" s="45" t="s">
        <v>31</v>
      </c>
      <c r="C40" s="46">
        <v>39894</v>
      </c>
      <c r="D40" s="47">
        <v>12</v>
      </c>
      <c r="E40" s="48">
        <v>95163</v>
      </c>
      <c r="F40" s="49">
        <v>3403.5</v>
      </c>
      <c r="G40" s="49">
        <f t="shared" si="1"/>
        <v>28</v>
      </c>
      <c r="H40" s="50">
        <f t="shared" si="2"/>
        <v>54456</v>
      </c>
      <c r="I40" s="51">
        <f t="shared" si="0"/>
        <v>54456</v>
      </c>
      <c r="J40" s="15">
        <f>ROUND(I40*$J$6,2)</f>
        <v>11980.32</v>
      </c>
      <c r="K40" s="17">
        <f>J40*($K$142/$J$141)</f>
        <v>11498.811476357765</v>
      </c>
      <c r="L40" s="19"/>
    </row>
    <row r="41" spans="1:12" ht="15" x14ac:dyDescent="0.2">
      <c r="A41" s="44">
        <v>33</v>
      </c>
      <c r="B41" s="45" t="s">
        <v>99</v>
      </c>
      <c r="C41" s="46">
        <v>345670</v>
      </c>
      <c r="D41" s="47">
        <v>48.3</v>
      </c>
      <c r="E41" s="48">
        <v>449194</v>
      </c>
      <c r="F41" s="49">
        <v>6920</v>
      </c>
      <c r="G41" s="49">
        <f t="shared" si="1"/>
        <v>64.900000000000006</v>
      </c>
      <c r="H41" s="50">
        <f t="shared" si="2"/>
        <v>114872.00000000006</v>
      </c>
      <c r="I41" s="51">
        <f t="shared" si="0"/>
        <v>114872</v>
      </c>
      <c r="J41" s="15">
        <f>ROUND(I41*$J$6,2)</f>
        <v>25271.84</v>
      </c>
      <c r="K41" s="17">
        <f>J41*($K$142/$J$141)</f>
        <v>24256.123694582217</v>
      </c>
      <c r="L41" s="19"/>
    </row>
    <row r="42" spans="1:12" ht="15" x14ac:dyDescent="0.2">
      <c r="A42" s="44">
        <v>34</v>
      </c>
      <c r="B42" s="45" t="s">
        <v>32</v>
      </c>
      <c r="C42" s="46">
        <v>120226</v>
      </c>
      <c r="D42" s="47">
        <v>10.6</v>
      </c>
      <c r="E42" s="48">
        <v>338809</v>
      </c>
      <c r="F42" s="49">
        <v>13218</v>
      </c>
      <c r="G42" s="49">
        <f t="shared" si="1"/>
        <v>25.6</v>
      </c>
      <c r="H42" s="50">
        <f t="shared" si="2"/>
        <v>198270.00000000003</v>
      </c>
      <c r="I42" s="51">
        <f t="shared" si="0"/>
        <v>198270</v>
      </c>
      <c r="J42" s="15">
        <f>ROUND(I42*$J$6,2)</f>
        <v>43619.4</v>
      </c>
      <c r="K42" s="17">
        <f>J42*($K$142/$J$141)</f>
        <v>41866.265451326835</v>
      </c>
      <c r="L42" s="19"/>
    </row>
    <row r="43" spans="1:12" ht="15" x14ac:dyDescent="0.2">
      <c r="A43" s="44">
        <v>35</v>
      </c>
      <c r="B43" s="45" t="s">
        <v>33</v>
      </c>
      <c r="C43" s="46">
        <v>76781</v>
      </c>
      <c r="D43" s="47">
        <v>30.2</v>
      </c>
      <c r="E43" s="48">
        <v>121985</v>
      </c>
      <c r="F43" s="49">
        <v>2375</v>
      </c>
      <c r="G43" s="49">
        <f t="shared" si="1"/>
        <v>51.4</v>
      </c>
      <c r="H43" s="50">
        <f t="shared" si="2"/>
        <v>50350</v>
      </c>
      <c r="I43" s="51">
        <f t="shared" si="0"/>
        <v>50350</v>
      </c>
      <c r="J43" s="15">
        <f>ROUND(I43*$J$6,2)</f>
        <v>11077</v>
      </c>
      <c r="K43" s="17">
        <f>J43*($K$142/$J$141)</f>
        <v>10631.797374662359</v>
      </c>
      <c r="L43" s="19"/>
    </row>
    <row r="44" spans="1:12" ht="15" x14ac:dyDescent="0.2">
      <c r="A44" s="44">
        <v>36</v>
      </c>
      <c r="B44" s="45" t="s">
        <v>34</v>
      </c>
      <c r="C44" s="46">
        <v>129511</v>
      </c>
      <c r="D44" s="47">
        <v>20.9</v>
      </c>
      <c r="E44" s="48">
        <v>163962</v>
      </c>
      <c r="F44" s="49">
        <v>5255</v>
      </c>
      <c r="G44" s="49">
        <f t="shared" si="1"/>
        <v>31.2</v>
      </c>
      <c r="H44" s="50">
        <f t="shared" si="2"/>
        <v>54126.500000000007</v>
      </c>
      <c r="I44" s="51">
        <f t="shared" si="0"/>
        <v>54127</v>
      </c>
      <c r="J44" s="15">
        <f>ROUND(I44*$J$6,2)</f>
        <v>11907.94</v>
      </c>
      <c r="K44" s="17">
        <f>J44*($K$142/$J$141)</f>
        <v>11429.340546143983</v>
      </c>
      <c r="L44" s="19"/>
    </row>
    <row r="45" spans="1:12" ht="15" x14ac:dyDescent="0.2">
      <c r="A45" s="44">
        <v>37</v>
      </c>
      <c r="B45" s="45" t="s">
        <v>35</v>
      </c>
      <c r="C45" s="46">
        <v>56631</v>
      </c>
      <c r="D45" s="47">
        <v>26.9</v>
      </c>
      <c r="E45" s="48">
        <v>57254</v>
      </c>
      <c r="F45" s="49">
        <v>2478</v>
      </c>
      <c r="G45" s="49">
        <f t="shared" si="1"/>
        <v>23.1</v>
      </c>
      <c r="H45" s="61">
        <f t="shared" si="2"/>
        <v>-9416.3999999999924</v>
      </c>
      <c r="I45" s="51">
        <f t="shared" si="0"/>
        <v>0</v>
      </c>
      <c r="J45" s="15">
        <f>ROUND(I45*$J$6,2)</f>
        <v>0</v>
      </c>
      <c r="K45" s="17">
        <f>J45*($K$142/$J$141)</f>
        <v>0</v>
      </c>
      <c r="L45" s="19"/>
    </row>
    <row r="46" spans="1:12" ht="15" x14ac:dyDescent="0.2">
      <c r="A46" s="44">
        <v>38</v>
      </c>
      <c r="B46" s="45" t="s">
        <v>36</v>
      </c>
      <c r="C46" s="46">
        <v>140706</v>
      </c>
      <c r="D46" s="47">
        <v>62.4</v>
      </c>
      <c r="E46" s="48">
        <v>106873</v>
      </c>
      <c r="F46" s="49">
        <v>1587</v>
      </c>
      <c r="G46" s="49">
        <f t="shared" si="1"/>
        <v>67.3</v>
      </c>
      <c r="H46" s="50">
        <f t="shared" si="2"/>
        <v>7776.2999999999975</v>
      </c>
      <c r="I46" s="51">
        <f t="shared" si="0"/>
        <v>7776</v>
      </c>
      <c r="J46" s="15">
        <f>ROUND(I46*$J$6,2)</f>
        <v>1710.72</v>
      </c>
      <c r="K46" s="17">
        <f>J46*($K$142/$J$141)</f>
        <v>1641.9633840193549</v>
      </c>
      <c r="L46" s="19"/>
    </row>
    <row r="47" spans="1:12" ht="15" x14ac:dyDescent="0.2">
      <c r="A47" s="44">
        <v>39</v>
      </c>
      <c r="B47" s="45" t="s">
        <v>37</v>
      </c>
      <c r="C47" s="46">
        <v>50872</v>
      </c>
      <c r="D47" s="47">
        <v>19.2</v>
      </c>
      <c r="E47" s="48">
        <v>102529</v>
      </c>
      <c r="F47" s="49">
        <v>3069</v>
      </c>
      <c r="G47" s="49">
        <f t="shared" si="1"/>
        <v>33.4</v>
      </c>
      <c r="H47" s="50">
        <f t="shared" si="2"/>
        <v>43579.799999999996</v>
      </c>
      <c r="I47" s="51">
        <f t="shared" si="0"/>
        <v>43580</v>
      </c>
      <c r="J47" s="15">
        <f>ROUND(I47*$J$6,2)</f>
        <v>9587.6</v>
      </c>
      <c r="K47" s="17">
        <f>J47*($K$142/$J$141)</f>
        <v>9202.2587802936578</v>
      </c>
      <c r="L47" s="19"/>
    </row>
    <row r="48" spans="1:12" ht="15" x14ac:dyDescent="0.2">
      <c r="A48" s="44">
        <v>40</v>
      </c>
      <c r="B48" s="45" t="s">
        <v>38</v>
      </c>
      <c r="C48" s="46">
        <v>115592</v>
      </c>
      <c r="D48" s="47">
        <v>45.3</v>
      </c>
      <c r="E48" s="48">
        <v>206200</v>
      </c>
      <c r="F48" s="52">
        <v>2409</v>
      </c>
      <c r="G48" s="49">
        <f t="shared" si="1"/>
        <v>85.6</v>
      </c>
      <c r="H48" s="50">
        <f t="shared" si="2"/>
        <v>97082.7</v>
      </c>
      <c r="I48" s="51">
        <f t="shared" si="0"/>
        <v>97083</v>
      </c>
      <c r="J48" s="15">
        <f>ROUND(I48*$J$6,2)</f>
        <v>21358.26</v>
      </c>
      <c r="K48" s="17">
        <f>J48*($K$142/$J$141)</f>
        <v>20499.836832658308</v>
      </c>
      <c r="L48" s="19"/>
    </row>
    <row r="49" spans="1:12" ht="15" x14ac:dyDescent="0.2">
      <c r="A49" s="44">
        <v>41</v>
      </c>
      <c r="B49" s="45" t="s">
        <v>39</v>
      </c>
      <c r="C49" s="46">
        <v>277472</v>
      </c>
      <c r="D49" s="47">
        <v>47</v>
      </c>
      <c r="E49" s="48">
        <v>266409</v>
      </c>
      <c r="F49" s="49">
        <v>4872.25</v>
      </c>
      <c r="G49" s="49">
        <f t="shared" si="1"/>
        <v>54.7</v>
      </c>
      <c r="H49" s="50">
        <f t="shared" si="2"/>
        <v>37516.325000000012</v>
      </c>
      <c r="I49" s="51">
        <f t="shared" si="0"/>
        <v>37516</v>
      </c>
      <c r="J49" s="15">
        <f>ROUND(I49*$J$6,2)</f>
        <v>8253.52</v>
      </c>
      <c r="K49" s="17">
        <f>J49*($K$142/$J$141)</f>
        <v>7921.797622797083</v>
      </c>
      <c r="L49" s="19"/>
    </row>
    <row r="50" spans="1:12" ht="15" x14ac:dyDescent="0.2">
      <c r="A50" s="44">
        <v>42</v>
      </c>
      <c r="B50" s="45" t="s">
        <v>40</v>
      </c>
      <c r="C50" s="46">
        <v>155109</v>
      </c>
      <c r="D50" s="47">
        <v>8.6</v>
      </c>
      <c r="E50" s="48">
        <v>208819</v>
      </c>
      <c r="F50" s="49">
        <v>17657</v>
      </c>
      <c r="G50" s="49">
        <f t="shared" si="1"/>
        <v>11.8</v>
      </c>
      <c r="H50" s="50">
        <f t="shared" si="2"/>
        <v>56502.400000000016</v>
      </c>
      <c r="I50" s="51">
        <f t="shared" si="0"/>
        <v>56502</v>
      </c>
      <c r="J50" s="15">
        <f>ROUND(I50*$J$6,2)</f>
        <v>12430.44</v>
      </c>
      <c r="K50" s="17">
        <f>J50*($K$142/$J$141)</f>
        <v>11930.840422307303</v>
      </c>
      <c r="L50" s="19"/>
    </row>
    <row r="51" spans="1:12" ht="15" x14ac:dyDescent="0.2">
      <c r="A51" s="44">
        <v>43</v>
      </c>
      <c r="B51" s="45" t="s">
        <v>41</v>
      </c>
      <c r="C51" s="46">
        <v>430898</v>
      </c>
      <c r="D51" s="47">
        <v>9.6</v>
      </c>
      <c r="E51" s="48">
        <v>1944436</v>
      </c>
      <c r="F51" s="49">
        <v>49986</v>
      </c>
      <c r="G51" s="49">
        <f t="shared" si="1"/>
        <v>38.9</v>
      </c>
      <c r="H51" s="50">
        <f t="shared" si="2"/>
        <v>1464589.7999999998</v>
      </c>
      <c r="I51" s="51">
        <f t="shared" si="0"/>
        <v>1464590</v>
      </c>
      <c r="J51" s="15">
        <f>ROUND(I51*$J$6,2)</f>
        <v>322209.8</v>
      </c>
      <c r="K51" s="17">
        <f>J51*($K$142/$J$141)</f>
        <v>309259.66468633059</v>
      </c>
      <c r="L51" s="19"/>
    </row>
    <row r="52" spans="1:12" ht="15" x14ac:dyDescent="0.2">
      <c r="A52" s="44">
        <v>44</v>
      </c>
      <c r="B52" s="45" t="s">
        <v>42</v>
      </c>
      <c r="C52" s="46">
        <v>332842</v>
      </c>
      <c r="D52" s="47">
        <v>40.700000000000003</v>
      </c>
      <c r="E52" s="48">
        <v>729013</v>
      </c>
      <c r="F52" s="49">
        <v>7058</v>
      </c>
      <c r="G52" s="49">
        <f t="shared" si="1"/>
        <v>103.3</v>
      </c>
      <c r="H52" s="50">
        <f t="shared" si="2"/>
        <v>441830.8</v>
      </c>
      <c r="I52" s="51">
        <f t="shared" si="0"/>
        <v>441831</v>
      </c>
      <c r="J52" s="15">
        <f>ROUND(I52*$J$6,2)</f>
        <v>97202.82</v>
      </c>
      <c r="K52" s="17">
        <f>J52*($K$142/$J$141)</f>
        <v>93296.080751627524</v>
      </c>
      <c r="L52" s="19"/>
    </row>
    <row r="53" spans="1:12" ht="15" x14ac:dyDescent="0.2">
      <c r="A53" s="44">
        <v>45</v>
      </c>
      <c r="B53" s="45" t="s">
        <v>43</v>
      </c>
      <c r="C53" s="46">
        <v>13538</v>
      </c>
      <c r="D53" s="47">
        <v>45.9</v>
      </c>
      <c r="E53" s="48">
        <v>22379</v>
      </c>
      <c r="F53" s="49">
        <v>202</v>
      </c>
      <c r="G53" s="49">
        <f t="shared" si="1"/>
        <v>110.8</v>
      </c>
      <c r="H53" s="50">
        <f t="shared" si="2"/>
        <v>13109.800000000001</v>
      </c>
      <c r="I53" s="51">
        <f t="shared" si="0"/>
        <v>13110</v>
      </c>
      <c r="J53" s="15">
        <f>ROUND(I53*$J$6,2)</f>
        <v>2884.2</v>
      </c>
      <c r="K53" s="17">
        <f>J53*($K$142/$J$141)</f>
        <v>2768.27931642152</v>
      </c>
      <c r="L53" s="19"/>
    </row>
    <row r="54" spans="1:12" ht="15" x14ac:dyDescent="0.2">
      <c r="A54" s="44">
        <v>46</v>
      </c>
      <c r="B54" s="45" t="s">
        <v>44</v>
      </c>
      <c r="C54" s="46">
        <v>131715</v>
      </c>
      <c r="D54" s="47">
        <v>26.1</v>
      </c>
      <c r="E54" s="48">
        <v>202892</v>
      </c>
      <c r="F54" s="49">
        <v>5162</v>
      </c>
      <c r="G54" s="49">
        <f t="shared" si="1"/>
        <v>39.299999999999997</v>
      </c>
      <c r="H54" s="50">
        <f t="shared" si="2"/>
        <v>68138.39999999998</v>
      </c>
      <c r="I54" s="51">
        <f t="shared" si="0"/>
        <v>68138</v>
      </c>
      <c r="J54" s="15">
        <f>ROUND(I54*$J$6,2)</f>
        <v>14990.36</v>
      </c>
      <c r="K54" s="17">
        <f>J54*($K$142/$J$141)</f>
        <v>14387.873078743673</v>
      </c>
      <c r="L54" s="19"/>
    </row>
    <row r="55" spans="1:12" ht="15" x14ac:dyDescent="0.2">
      <c r="A55" s="44">
        <v>48</v>
      </c>
      <c r="B55" s="45" t="s">
        <v>45</v>
      </c>
      <c r="C55" s="46">
        <v>57362</v>
      </c>
      <c r="D55" s="47">
        <v>18</v>
      </c>
      <c r="E55" s="48">
        <v>155659</v>
      </c>
      <c r="F55" s="49">
        <v>4150</v>
      </c>
      <c r="G55" s="49">
        <f t="shared" si="1"/>
        <v>37.5</v>
      </c>
      <c r="H55" s="50">
        <f t="shared" si="2"/>
        <v>80925</v>
      </c>
      <c r="I55" s="51">
        <f t="shared" si="0"/>
        <v>80925</v>
      </c>
      <c r="J55" s="15">
        <f>ROUND(I55*$J$6,2)</f>
        <v>17803.5</v>
      </c>
      <c r="K55" s="17">
        <f>J55*($K$142/$J$141)</f>
        <v>17087.948412006979</v>
      </c>
      <c r="L55" s="19"/>
    </row>
    <row r="56" spans="1:12" ht="15" x14ac:dyDescent="0.2">
      <c r="A56" s="44">
        <v>49</v>
      </c>
      <c r="B56" s="45" t="s">
        <v>46</v>
      </c>
      <c r="C56" s="46">
        <v>66015</v>
      </c>
      <c r="D56" s="47">
        <v>79.5</v>
      </c>
      <c r="E56" s="48">
        <v>48105</v>
      </c>
      <c r="F56" s="49">
        <v>792</v>
      </c>
      <c r="G56" s="49">
        <f t="shared" si="1"/>
        <v>60.7</v>
      </c>
      <c r="H56" s="61">
        <f t="shared" si="2"/>
        <v>-14889.599999999999</v>
      </c>
      <c r="I56" s="51">
        <f t="shared" si="0"/>
        <v>0</v>
      </c>
      <c r="J56" s="15">
        <f>ROUND(I56*$J$6,2)</f>
        <v>0</v>
      </c>
      <c r="K56" s="17">
        <f>J56*($K$142/$J$141)</f>
        <v>0</v>
      </c>
      <c r="L56" s="19"/>
    </row>
    <row r="57" spans="1:12" ht="15" x14ac:dyDescent="0.2">
      <c r="A57" s="44">
        <v>50</v>
      </c>
      <c r="B57" s="45" t="s">
        <v>47</v>
      </c>
      <c r="C57" s="46">
        <v>81110</v>
      </c>
      <c r="D57" s="47">
        <v>43.7</v>
      </c>
      <c r="E57" s="48">
        <v>78620</v>
      </c>
      <c r="F57" s="49">
        <v>2092</v>
      </c>
      <c r="G57" s="49">
        <f t="shared" si="1"/>
        <v>37.6</v>
      </c>
      <c r="H57" s="61">
        <f t="shared" si="2"/>
        <v>-12761.200000000003</v>
      </c>
      <c r="I57" s="51">
        <f t="shared" si="0"/>
        <v>0</v>
      </c>
      <c r="J57" s="15">
        <f>ROUND(I57*$J$6,2)</f>
        <v>0</v>
      </c>
      <c r="K57" s="17">
        <f>J57*($K$142/$J$141)</f>
        <v>0</v>
      </c>
      <c r="L57" s="19"/>
    </row>
    <row r="58" spans="1:12" ht="15" x14ac:dyDescent="0.2">
      <c r="A58" s="44">
        <v>51</v>
      </c>
      <c r="B58" s="45" t="s">
        <v>48</v>
      </c>
      <c r="C58" s="46">
        <v>57683</v>
      </c>
      <c r="D58" s="47">
        <v>42.2</v>
      </c>
      <c r="E58" s="48">
        <v>60044</v>
      </c>
      <c r="F58" s="49">
        <v>1046</v>
      </c>
      <c r="G58" s="49">
        <f t="shared" si="1"/>
        <v>57.4</v>
      </c>
      <c r="H58" s="50">
        <f t="shared" si="2"/>
        <v>15899.199999999995</v>
      </c>
      <c r="I58" s="51">
        <f t="shared" si="0"/>
        <v>15899</v>
      </c>
      <c r="J58" s="15">
        <f>ROUND(I58*$J$6,2)</f>
        <v>3497.78</v>
      </c>
      <c r="K58" s="17">
        <f>J58*($K$142/$J$141)</f>
        <v>3357.1985394192029</v>
      </c>
      <c r="L58" s="19"/>
    </row>
    <row r="59" spans="1:12" ht="15" x14ac:dyDescent="0.2">
      <c r="A59" s="44">
        <v>52</v>
      </c>
      <c r="B59" s="45" t="s">
        <v>49</v>
      </c>
      <c r="C59" s="46">
        <v>227759</v>
      </c>
      <c r="D59" s="47">
        <v>61.3</v>
      </c>
      <c r="E59" s="48">
        <v>220193</v>
      </c>
      <c r="F59" s="49">
        <v>3046</v>
      </c>
      <c r="G59" s="49">
        <f t="shared" si="1"/>
        <v>72.3</v>
      </c>
      <c r="H59" s="50">
        <f t="shared" si="2"/>
        <v>33506</v>
      </c>
      <c r="I59" s="51">
        <f t="shared" si="0"/>
        <v>33506</v>
      </c>
      <c r="J59" s="15">
        <f>ROUND(I59*$J$6,2)</f>
        <v>7371.32</v>
      </c>
      <c r="K59" s="17">
        <f>J59*($K$142/$J$141)</f>
        <v>7075.054673990805</v>
      </c>
      <c r="L59" s="19"/>
    </row>
    <row r="60" spans="1:12" ht="15" x14ac:dyDescent="0.2">
      <c r="A60" s="44">
        <v>53</v>
      </c>
      <c r="B60" s="45" t="s">
        <v>50</v>
      </c>
      <c r="C60" s="46">
        <v>121062</v>
      </c>
      <c r="D60" s="47">
        <v>3</v>
      </c>
      <c r="E60" s="48">
        <v>999554</v>
      </c>
      <c r="F60" s="49">
        <v>77756.25</v>
      </c>
      <c r="G60" s="49">
        <f t="shared" si="1"/>
        <v>12.9</v>
      </c>
      <c r="H60" s="50">
        <f t="shared" si="2"/>
        <v>769786.875</v>
      </c>
      <c r="I60" s="51">
        <f t="shared" si="0"/>
        <v>769787</v>
      </c>
      <c r="J60" s="15">
        <f>ROUND(I60*$J$6,2)</f>
        <v>169353.14</v>
      </c>
      <c r="K60" s="17">
        <f>J60*($K$142/$J$141)</f>
        <v>162546.56217774012</v>
      </c>
      <c r="L60" s="19"/>
    </row>
    <row r="61" spans="1:12" ht="15" x14ac:dyDescent="0.2">
      <c r="A61" s="44">
        <v>54</v>
      </c>
      <c r="B61" s="45" t="s">
        <v>51</v>
      </c>
      <c r="C61" s="46">
        <v>144499</v>
      </c>
      <c r="D61" s="47">
        <v>34</v>
      </c>
      <c r="E61" s="48">
        <v>212509</v>
      </c>
      <c r="F61" s="49">
        <v>4585</v>
      </c>
      <c r="G61" s="49">
        <f t="shared" si="1"/>
        <v>46.3</v>
      </c>
      <c r="H61" s="50">
        <f t="shared" si="2"/>
        <v>56395.499999999985</v>
      </c>
      <c r="I61" s="51">
        <f t="shared" si="0"/>
        <v>56396</v>
      </c>
      <c r="J61" s="15">
        <f>ROUND(I61*$J$6,2)</f>
        <v>12407.12</v>
      </c>
      <c r="K61" s="17">
        <f>J61*($K$142/$J$141)</f>
        <v>11908.457690992223</v>
      </c>
      <c r="L61" s="19"/>
    </row>
    <row r="62" spans="1:12" ht="15" x14ac:dyDescent="0.2">
      <c r="A62" s="44">
        <v>55</v>
      </c>
      <c r="B62" s="45" t="s">
        <v>52</v>
      </c>
      <c r="C62" s="46">
        <v>92486</v>
      </c>
      <c r="D62" s="47">
        <v>54.1</v>
      </c>
      <c r="E62" s="48">
        <v>100354</v>
      </c>
      <c r="F62" s="49">
        <v>1470</v>
      </c>
      <c r="G62" s="49">
        <f t="shared" si="1"/>
        <v>68.3</v>
      </c>
      <c r="H62" s="50">
        <f t="shared" si="2"/>
        <v>20873.999999999993</v>
      </c>
      <c r="I62" s="51">
        <f t="shared" si="0"/>
        <v>20874</v>
      </c>
      <c r="J62" s="15">
        <f>ROUND(I62*$J$6,2)</f>
        <v>4592.28</v>
      </c>
      <c r="K62" s="17">
        <f>J62*($K$142/$J$141)</f>
        <v>4407.7088063297333</v>
      </c>
      <c r="L62" s="19"/>
    </row>
    <row r="63" spans="1:12" ht="15" x14ac:dyDescent="0.2">
      <c r="A63" s="44">
        <v>56</v>
      </c>
      <c r="B63" s="45" t="s">
        <v>53</v>
      </c>
      <c r="C63" s="46">
        <v>16856</v>
      </c>
      <c r="D63" s="47">
        <v>9</v>
      </c>
      <c r="E63" s="48">
        <v>74889</v>
      </c>
      <c r="F63" s="49">
        <v>1621</v>
      </c>
      <c r="G63" s="49">
        <f t="shared" si="1"/>
        <v>46.2</v>
      </c>
      <c r="H63" s="50">
        <f t="shared" si="2"/>
        <v>60301.200000000004</v>
      </c>
      <c r="I63" s="51">
        <f t="shared" si="0"/>
        <v>60301</v>
      </c>
      <c r="J63" s="15">
        <f>ROUND(I63*$J$6,2)</f>
        <v>13266.22</v>
      </c>
      <c r="K63" s="17">
        <f>J63*($K$142/$J$141)</f>
        <v>12733.029066326017</v>
      </c>
      <c r="L63" s="19"/>
    </row>
    <row r="64" spans="1:12" ht="15" x14ac:dyDescent="0.2">
      <c r="A64" s="44">
        <v>57</v>
      </c>
      <c r="B64" s="45" t="s">
        <v>54</v>
      </c>
      <c r="C64" s="46">
        <v>52035</v>
      </c>
      <c r="D64" s="47">
        <v>40.1</v>
      </c>
      <c r="E64" s="48">
        <v>54607</v>
      </c>
      <c r="F64" s="49">
        <v>1062</v>
      </c>
      <c r="G64" s="49">
        <f t="shared" si="1"/>
        <v>51.4</v>
      </c>
      <c r="H64" s="50">
        <f t="shared" si="2"/>
        <v>12000.599999999997</v>
      </c>
      <c r="I64" s="51">
        <f t="shared" si="0"/>
        <v>12001</v>
      </c>
      <c r="J64" s="15">
        <f>ROUND(I64*$J$6,2)</f>
        <v>2640.22</v>
      </c>
      <c r="K64" s="17">
        <f>J64*($K$142/$J$141)</f>
        <v>2534.1052689835742</v>
      </c>
      <c r="L64" s="19"/>
    </row>
    <row r="65" spans="1:12" ht="15" x14ac:dyDescent="0.2">
      <c r="A65" s="44">
        <v>58</v>
      </c>
      <c r="B65" s="45" t="s">
        <v>55</v>
      </c>
      <c r="C65" s="46">
        <v>166780</v>
      </c>
      <c r="D65" s="47">
        <v>34.9</v>
      </c>
      <c r="E65" s="48">
        <v>268772</v>
      </c>
      <c r="F65" s="49">
        <v>4220</v>
      </c>
      <c r="G65" s="49">
        <f t="shared" si="1"/>
        <v>63.7</v>
      </c>
      <c r="H65" s="50">
        <f t="shared" si="2"/>
        <v>121536.00000000001</v>
      </c>
      <c r="I65" s="51">
        <f t="shared" si="0"/>
        <v>121536</v>
      </c>
      <c r="J65" s="15">
        <f>ROUND(I65*$J$6,2)</f>
        <v>26737.919999999998</v>
      </c>
      <c r="K65" s="17">
        <f>J65*($K$142/$J$141)</f>
        <v>25663.27955763584</v>
      </c>
      <c r="L65" s="19"/>
    </row>
    <row r="66" spans="1:12" ht="15" x14ac:dyDescent="0.2">
      <c r="A66" s="44">
        <v>59</v>
      </c>
      <c r="B66" s="45" t="s">
        <v>56</v>
      </c>
      <c r="C66" s="46">
        <v>47747</v>
      </c>
      <c r="D66" s="47">
        <v>35.700000000000003</v>
      </c>
      <c r="E66" s="48">
        <v>61908</v>
      </c>
      <c r="F66" s="49">
        <v>1127</v>
      </c>
      <c r="G66" s="49">
        <f t="shared" si="1"/>
        <v>54.9</v>
      </c>
      <c r="H66" s="50">
        <f t="shared" si="2"/>
        <v>21638.399999999994</v>
      </c>
      <c r="I66" s="51">
        <f t="shared" si="0"/>
        <v>21638</v>
      </c>
      <c r="J66" s="15">
        <f>ROUND(I66*$J$6,2)</f>
        <v>4760.3599999999997</v>
      </c>
      <c r="K66" s="17">
        <f>J66*($K$142/$J$141)</f>
        <v>4569.0333980723763</v>
      </c>
      <c r="L66" s="19"/>
    </row>
    <row r="67" spans="1:12" ht="15" x14ac:dyDescent="0.2">
      <c r="A67" s="44">
        <v>60</v>
      </c>
      <c r="B67" s="45" t="s">
        <v>57</v>
      </c>
      <c r="C67" s="46">
        <v>226097</v>
      </c>
      <c r="D67" s="47">
        <v>24.2</v>
      </c>
      <c r="E67" s="48">
        <v>331166</v>
      </c>
      <c r="F67" s="49">
        <v>9457.75</v>
      </c>
      <c r="G67" s="49">
        <f t="shared" si="1"/>
        <v>35</v>
      </c>
      <c r="H67" s="50">
        <f t="shared" si="2"/>
        <v>102143.70000000001</v>
      </c>
      <c r="I67" s="51">
        <f t="shared" si="0"/>
        <v>102144</v>
      </c>
      <c r="J67" s="15">
        <f>ROUND(I67*$J$6,2)</f>
        <v>22471.68</v>
      </c>
      <c r="K67" s="17">
        <f>J67*($K$142/$J$141)</f>
        <v>21568.506674032018</v>
      </c>
      <c r="L67" s="19"/>
    </row>
    <row r="68" spans="1:12" ht="15" x14ac:dyDescent="0.2">
      <c r="A68" s="44">
        <v>62</v>
      </c>
      <c r="B68" s="45" t="s">
        <v>58</v>
      </c>
      <c r="C68" s="46">
        <v>55359</v>
      </c>
      <c r="D68" s="47">
        <v>27.7</v>
      </c>
      <c r="E68" s="48">
        <v>91182</v>
      </c>
      <c r="F68" s="49">
        <v>1829</v>
      </c>
      <c r="G68" s="49">
        <f t="shared" si="1"/>
        <v>49.9</v>
      </c>
      <c r="H68" s="50">
        <f t="shared" si="2"/>
        <v>40603.799999999996</v>
      </c>
      <c r="I68" s="51">
        <f t="shared" si="0"/>
        <v>40604</v>
      </c>
      <c r="J68" s="15">
        <f>ROUND(I68*$J$6,2)</f>
        <v>8932.8799999999992</v>
      </c>
      <c r="K68" s="17">
        <f>J68*($K$142/$J$141)</f>
        <v>8573.8530407306935</v>
      </c>
      <c r="L68" s="19"/>
    </row>
    <row r="69" spans="1:12" ht="15" x14ac:dyDescent="0.2">
      <c r="A69" s="44">
        <v>63</v>
      </c>
      <c r="B69" s="45" t="s">
        <v>59</v>
      </c>
      <c r="C69" s="46">
        <v>21495</v>
      </c>
      <c r="D69" s="47">
        <v>8.6</v>
      </c>
      <c r="E69" s="48">
        <v>67918</v>
      </c>
      <c r="F69" s="49">
        <v>3010</v>
      </c>
      <c r="G69" s="49">
        <f t="shared" si="1"/>
        <v>22.6</v>
      </c>
      <c r="H69" s="50">
        <f t="shared" si="2"/>
        <v>42140.000000000007</v>
      </c>
      <c r="I69" s="51">
        <f t="shared" si="0"/>
        <v>42140</v>
      </c>
      <c r="J69" s="15">
        <f>ROUND(I69*$J$6,2)</f>
        <v>9270.7999999999993</v>
      </c>
      <c r="K69" s="17">
        <f>J69*($K$142/$J$141)</f>
        <v>8898.191486956739</v>
      </c>
      <c r="L69" s="19"/>
    </row>
    <row r="70" spans="1:12" ht="15" x14ac:dyDescent="0.2">
      <c r="A70" s="44">
        <v>65</v>
      </c>
      <c r="B70" s="45" t="s">
        <v>60</v>
      </c>
      <c r="C70" s="46">
        <v>111818</v>
      </c>
      <c r="D70" s="47">
        <v>55.1</v>
      </c>
      <c r="E70" s="48">
        <v>95255</v>
      </c>
      <c r="F70" s="49">
        <v>1594</v>
      </c>
      <c r="G70" s="49">
        <f t="shared" si="1"/>
        <v>59.8</v>
      </c>
      <c r="H70" s="50">
        <f t="shared" si="2"/>
        <v>7491.7999999999929</v>
      </c>
      <c r="I70" s="51">
        <f t="shared" si="0"/>
        <v>7492</v>
      </c>
      <c r="J70" s="15">
        <f>ROUND(I70*$J$6,2)</f>
        <v>1648.24</v>
      </c>
      <c r="K70" s="17">
        <f>J70*($K$142/$J$141)</f>
        <v>1581.9945567223515</v>
      </c>
      <c r="L70" s="19"/>
    </row>
    <row r="71" spans="1:12" ht="15" x14ac:dyDescent="0.2">
      <c r="A71" s="44">
        <v>66</v>
      </c>
      <c r="B71" s="45" t="s">
        <v>61</v>
      </c>
      <c r="C71" s="46">
        <v>72074</v>
      </c>
      <c r="D71" s="47">
        <v>49.5</v>
      </c>
      <c r="E71" s="48">
        <v>61669</v>
      </c>
      <c r="F71" s="49">
        <v>1186</v>
      </c>
      <c r="G71" s="49">
        <f t="shared" si="1"/>
        <v>52</v>
      </c>
      <c r="H71" s="50">
        <f t="shared" si="2"/>
        <v>2965</v>
      </c>
      <c r="I71" s="51">
        <f t="shared" si="0"/>
        <v>2965</v>
      </c>
      <c r="J71" s="15">
        <f>ROUND(I71*$J$6,2)</f>
        <v>652.29999999999995</v>
      </c>
      <c r="K71" s="17">
        <f>J71*($K$142/$J$141)</f>
        <v>626.08300329441704</v>
      </c>
      <c r="L71" s="19"/>
    </row>
    <row r="72" spans="1:12" ht="15" x14ac:dyDescent="0.2">
      <c r="A72" s="44">
        <v>67</v>
      </c>
      <c r="B72" s="45" t="s">
        <v>62</v>
      </c>
      <c r="C72" s="46">
        <v>88017</v>
      </c>
      <c r="D72" s="47">
        <v>37.799999999999997</v>
      </c>
      <c r="E72" s="48">
        <v>114537</v>
      </c>
      <c r="F72" s="49">
        <v>1987</v>
      </c>
      <c r="G72" s="49">
        <f t="shared" si="1"/>
        <v>57.6</v>
      </c>
      <c r="H72" s="50">
        <f t="shared" si="2"/>
        <v>39342.600000000006</v>
      </c>
      <c r="I72" s="51">
        <f t="shared" si="0"/>
        <v>39343</v>
      </c>
      <c r="J72" s="15">
        <f>ROUND(I72*$J$6,2)</f>
        <v>8655.4599999999991</v>
      </c>
      <c r="K72" s="17">
        <f>J72*($K$142/$J$141)</f>
        <v>8307.583001218296</v>
      </c>
      <c r="L72" s="19"/>
    </row>
    <row r="73" spans="1:12" ht="15" x14ac:dyDescent="0.2">
      <c r="A73" s="44">
        <v>68</v>
      </c>
      <c r="B73" s="45" t="s">
        <v>63</v>
      </c>
      <c r="C73" s="46">
        <v>102234</v>
      </c>
      <c r="D73" s="47">
        <v>25</v>
      </c>
      <c r="E73" s="48">
        <v>186410</v>
      </c>
      <c r="F73" s="49">
        <v>4691.5</v>
      </c>
      <c r="G73" s="49">
        <f t="shared" si="1"/>
        <v>39.700000000000003</v>
      </c>
      <c r="H73" s="50">
        <f t="shared" si="2"/>
        <v>68965.050000000017</v>
      </c>
      <c r="I73" s="51">
        <f t="shared" ref="I73:I136" si="3">ROUND(IF(H73&gt;0,H73,0),0)</f>
        <v>68965</v>
      </c>
      <c r="J73" s="15">
        <f>ROUND(I73*$J$6,2)</f>
        <v>15172.3</v>
      </c>
      <c r="K73" s="17">
        <f>J73*($K$142/$J$141)</f>
        <v>14562.500614569804</v>
      </c>
      <c r="L73" s="19"/>
    </row>
    <row r="74" spans="1:12" ht="15" x14ac:dyDescent="0.2">
      <c r="A74" s="44">
        <v>69</v>
      </c>
      <c r="B74" s="45" t="s">
        <v>64</v>
      </c>
      <c r="C74" s="46">
        <v>93702</v>
      </c>
      <c r="D74" s="47">
        <v>26.7</v>
      </c>
      <c r="E74" s="48">
        <v>150242</v>
      </c>
      <c r="F74" s="49">
        <v>3252.25</v>
      </c>
      <c r="G74" s="49">
        <f t="shared" ref="G74:G136" si="4">ROUND(E74/F74, 1)</f>
        <v>46.2</v>
      </c>
      <c r="H74" s="50">
        <f t="shared" ref="H74:H137" si="5">(+G74-$D74)*F74</f>
        <v>63418.875000000015</v>
      </c>
      <c r="I74" s="51">
        <f t="shared" si="3"/>
        <v>63419</v>
      </c>
      <c r="J74" s="15">
        <f>ROUND(I74*$J$6,2)</f>
        <v>13952.18</v>
      </c>
      <c r="K74" s="17">
        <f>J74*($K$142/$J$141)</f>
        <v>13391.419219537482</v>
      </c>
      <c r="L74" s="19"/>
    </row>
    <row r="75" spans="1:12" ht="15" x14ac:dyDescent="0.2">
      <c r="A75" s="44">
        <v>70</v>
      </c>
      <c r="B75" s="45" t="s">
        <v>65</v>
      </c>
      <c r="C75" s="46">
        <v>115852</v>
      </c>
      <c r="D75" s="47">
        <v>44.9</v>
      </c>
      <c r="E75" s="48">
        <v>194599</v>
      </c>
      <c r="F75" s="49">
        <v>2669</v>
      </c>
      <c r="G75" s="49">
        <f t="shared" si="4"/>
        <v>72.900000000000006</v>
      </c>
      <c r="H75" s="50">
        <f t="shared" si="5"/>
        <v>74732.000000000015</v>
      </c>
      <c r="I75" s="51">
        <f t="shared" si="3"/>
        <v>74732</v>
      </c>
      <c r="J75" s="15">
        <f>ROUND(I75*$J$6,2)</f>
        <v>16441.04</v>
      </c>
      <c r="K75" s="17">
        <f>J75*($K$142/$J$141)</f>
        <v>15780.247892815642</v>
      </c>
      <c r="L75" s="19"/>
    </row>
    <row r="76" spans="1:12" ht="15" x14ac:dyDescent="0.2">
      <c r="A76" s="44">
        <v>71</v>
      </c>
      <c r="B76" s="45" t="s">
        <v>66</v>
      </c>
      <c r="C76" s="46">
        <v>346899</v>
      </c>
      <c r="D76" s="47">
        <v>38</v>
      </c>
      <c r="E76" s="48">
        <v>536563</v>
      </c>
      <c r="F76" s="49">
        <v>8745</v>
      </c>
      <c r="G76" s="49">
        <f t="shared" si="4"/>
        <v>61.4</v>
      </c>
      <c r="H76" s="50">
        <f t="shared" si="5"/>
        <v>204633</v>
      </c>
      <c r="I76" s="51">
        <f t="shared" si="3"/>
        <v>204633</v>
      </c>
      <c r="J76" s="15">
        <f>ROUND(I76*$J$6,2)</f>
        <v>45019.26</v>
      </c>
      <c r="K76" s="17">
        <f>J76*($K$142/$J$141)</f>
        <v>43209.862803759344</v>
      </c>
      <c r="L76" s="19"/>
    </row>
    <row r="77" spans="1:12" ht="15" x14ac:dyDescent="0.2">
      <c r="A77" s="44">
        <v>72</v>
      </c>
      <c r="B77" s="45" t="s">
        <v>67</v>
      </c>
      <c r="C77" s="46">
        <v>20307</v>
      </c>
      <c r="D77" s="47">
        <v>5.0999999999999996</v>
      </c>
      <c r="E77" s="48">
        <v>36389</v>
      </c>
      <c r="F77" s="49">
        <v>4166.75</v>
      </c>
      <c r="G77" s="49">
        <f t="shared" si="4"/>
        <v>8.6999999999999993</v>
      </c>
      <c r="H77" s="50">
        <f t="shared" si="5"/>
        <v>15000.3</v>
      </c>
      <c r="I77" s="51">
        <f t="shared" si="3"/>
        <v>15000</v>
      </c>
      <c r="J77" s="15">
        <f>ROUND(I77*$J$6,2)</f>
        <v>3300</v>
      </c>
      <c r="K77" s="17">
        <f>J77*($K$142/$J$141)</f>
        <v>3167.3676389262246</v>
      </c>
      <c r="L77" s="19"/>
    </row>
    <row r="78" spans="1:12" ht="15" x14ac:dyDescent="0.2">
      <c r="A78" s="44">
        <v>73</v>
      </c>
      <c r="B78" s="45" t="s">
        <v>68</v>
      </c>
      <c r="C78" s="46">
        <v>95022</v>
      </c>
      <c r="D78" s="47">
        <v>34.4</v>
      </c>
      <c r="E78" s="48">
        <v>112001</v>
      </c>
      <c r="F78" s="49">
        <v>2017</v>
      </c>
      <c r="G78" s="49">
        <f t="shared" si="4"/>
        <v>55.5</v>
      </c>
      <c r="H78" s="50">
        <f t="shared" si="5"/>
        <v>42558.700000000004</v>
      </c>
      <c r="I78" s="51">
        <f t="shared" si="3"/>
        <v>42559</v>
      </c>
      <c r="J78" s="15">
        <f>ROUND(I78*$J$6,2)</f>
        <v>9362.98</v>
      </c>
      <c r="K78" s="17">
        <f>J78*($K$142/$J$141)</f>
        <v>8986.6666230040792</v>
      </c>
      <c r="L78" s="19"/>
    </row>
    <row r="79" spans="1:12" ht="15" x14ac:dyDescent="0.2">
      <c r="A79" s="44">
        <v>74</v>
      </c>
      <c r="B79" s="45" t="s">
        <v>69</v>
      </c>
      <c r="C79" s="46">
        <v>158346</v>
      </c>
      <c r="D79" s="47">
        <v>26.2</v>
      </c>
      <c r="E79" s="48">
        <v>278605</v>
      </c>
      <c r="F79" s="49">
        <v>6193</v>
      </c>
      <c r="G79" s="49">
        <f t="shared" si="4"/>
        <v>45</v>
      </c>
      <c r="H79" s="50">
        <f t="shared" si="5"/>
        <v>116428.40000000001</v>
      </c>
      <c r="I79" s="51">
        <f t="shared" si="3"/>
        <v>116428</v>
      </c>
      <c r="J79" s="15">
        <f>ROUND(I79*$J$6,2)</f>
        <v>25614.16</v>
      </c>
      <c r="K79" s="17">
        <f>J79*($K$142/$J$141)</f>
        <v>24584.685297660162</v>
      </c>
      <c r="L79" s="19"/>
    </row>
    <row r="80" spans="1:12" ht="15" x14ac:dyDescent="0.2">
      <c r="A80" s="44">
        <v>75</v>
      </c>
      <c r="B80" s="45" t="s">
        <v>70</v>
      </c>
      <c r="C80" s="46">
        <v>1144164</v>
      </c>
      <c r="D80" s="47">
        <v>18.5</v>
      </c>
      <c r="E80" s="48">
        <v>3882613</v>
      </c>
      <c r="F80" s="49">
        <v>86257.25</v>
      </c>
      <c r="G80" s="49">
        <f t="shared" si="4"/>
        <v>45</v>
      </c>
      <c r="H80" s="50">
        <f t="shared" si="5"/>
        <v>2285817.125</v>
      </c>
      <c r="I80" s="51">
        <f t="shared" si="3"/>
        <v>2285817</v>
      </c>
      <c r="J80" s="15">
        <f>ROUND(I80*$J$6,2)</f>
        <v>502879.74</v>
      </c>
      <c r="K80" s="17">
        <f>J80*($K$142/$J$141)</f>
        <v>482668.18628716172</v>
      </c>
      <c r="L80" s="19"/>
    </row>
    <row r="81" spans="1:12" ht="15" x14ac:dyDescent="0.2">
      <c r="A81" s="44">
        <v>77</v>
      </c>
      <c r="B81" s="45" t="s">
        <v>71</v>
      </c>
      <c r="C81" s="46">
        <v>185833</v>
      </c>
      <c r="D81" s="47">
        <v>38</v>
      </c>
      <c r="E81" s="48">
        <v>268316</v>
      </c>
      <c r="F81" s="49">
        <v>4097</v>
      </c>
      <c r="G81" s="49">
        <f t="shared" si="4"/>
        <v>65.5</v>
      </c>
      <c r="H81" s="50">
        <f t="shared" si="5"/>
        <v>112667.5</v>
      </c>
      <c r="I81" s="51">
        <f t="shared" si="3"/>
        <v>112668</v>
      </c>
      <c r="J81" s="15">
        <f>ROUND(I81*$J$6,2)</f>
        <v>24786.959999999999</v>
      </c>
      <c r="K81" s="17">
        <f>J81*($K$142/$J$141)</f>
        <v>23790.731809502657</v>
      </c>
      <c r="L81" s="19"/>
    </row>
    <row r="82" spans="1:12" ht="15" x14ac:dyDescent="0.2">
      <c r="A82" s="44">
        <v>78</v>
      </c>
      <c r="B82" s="45" t="s">
        <v>72</v>
      </c>
      <c r="C82" s="46">
        <v>14750</v>
      </c>
      <c r="D82" s="47">
        <v>14.3</v>
      </c>
      <c r="E82" s="48">
        <v>42520</v>
      </c>
      <c r="F82" s="49">
        <v>841</v>
      </c>
      <c r="G82" s="49">
        <f t="shared" si="4"/>
        <v>50.6</v>
      </c>
      <c r="H82" s="50">
        <f t="shared" si="5"/>
        <v>30528.3</v>
      </c>
      <c r="I82" s="51">
        <f t="shared" si="3"/>
        <v>30528</v>
      </c>
      <c r="J82" s="15">
        <f>ROUND(I82*$J$6,2)</f>
        <v>6716.16</v>
      </c>
      <c r="K82" s="17">
        <f>J82*($K$142/$J$141)</f>
        <v>6446.2266187426521</v>
      </c>
      <c r="L82" s="19"/>
    </row>
    <row r="83" spans="1:12" ht="15" x14ac:dyDescent="0.2">
      <c r="A83" s="44">
        <v>79</v>
      </c>
      <c r="B83" s="45" t="s">
        <v>100</v>
      </c>
      <c r="C83" s="46">
        <v>29315</v>
      </c>
      <c r="D83" s="47">
        <v>24</v>
      </c>
      <c r="E83" s="48">
        <v>62067</v>
      </c>
      <c r="F83" s="49">
        <v>1186</v>
      </c>
      <c r="G83" s="49">
        <f t="shared" si="4"/>
        <v>52.3</v>
      </c>
      <c r="H83" s="50">
        <f t="shared" si="5"/>
        <v>33563.799999999996</v>
      </c>
      <c r="I83" s="51">
        <f t="shared" si="3"/>
        <v>33564</v>
      </c>
      <c r="J83" s="15">
        <f>ROUND(I83*$J$6,2)</f>
        <v>7384.08</v>
      </c>
      <c r="K83" s="17">
        <f>J83*($K$142/$J$141)</f>
        <v>7087.3018288613193</v>
      </c>
      <c r="L83" s="19"/>
    </row>
    <row r="84" spans="1:12" ht="15" x14ac:dyDescent="0.2">
      <c r="A84" s="44">
        <v>80</v>
      </c>
      <c r="B84" s="45" t="s">
        <v>101</v>
      </c>
      <c r="C84" s="46">
        <v>88835</v>
      </c>
      <c r="D84" s="47">
        <v>6.2</v>
      </c>
      <c r="E84" s="48">
        <v>362375</v>
      </c>
      <c r="F84" s="49">
        <v>13798</v>
      </c>
      <c r="G84" s="49">
        <f t="shared" si="4"/>
        <v>26.3</v>
      </c>
      <c r="H84" s="50">
        <f t="shared" si="5"/>
        <v>277339.80000000005</v>
      </c>
      <c r="I84" s="51">
        <f t="shared" si="3"/>
        <v>277340</v>
      </c>
      <c r="J84" s="15">
        <f>ROUND(I84*$J$6,2)</f>
        <v>61014.8</v>
      </c>
      <c r="K84" s="17">
        <f>J84*($K$142/$J$141)</f>
        <v>58562.516065319942</v>
      </c>
      <c r="L84" s="19"/>
    </row>
    <row r="85" spans="1:12" ht="15" x14ac:dyDescent="0.2">
      <c r="A85" s="44">
        <v>81</v>
      </c>
      <c r="B85" s="45" t="s">
        <v>73</v>
      </c>
      <c r="C85" s="46">
        <v>71004</v>
      </c>
      <c r="D85" s="47">
        <v>24.2</v>
      </c>
      <c r="E85" s="48">
        <v>82671</v>
      </c>
      <c r="F85" s="49">
        <v>2736</v>
      </c>
      <c r="G85" s="49">
        <f t="shared" si="4"/>
        <v>30.2</v>
      </c>
      <c r="H85" s="50">
        <f t="shared" si="5"/>
        <v>16416</v>
      </c>
      <c r="I85" s="51">
        <f t="shared" si="3"/>
        <v>16416</v>
      </c>
      <c r="J85" s="15">
        <f>ROUND(I85*$J$6,2)</f>
        <v>3611.52</v>
      </c>
      <c r="K85" s="17">
        <f>J85*($K$142/$J$141)</f>
        <v>3466.3671440408598</v>
      </c>
      <c r="L85" s="19"/>
    </row>
    <row r="86" spans="1:12" ht="15" x14ac:dyDescent="0.2">
      <c r="A86" s="44">
        <v>82</v>
      </c>
      <c r="B86" s="45" t="s">
        <v>74</v>
      </c>
      <c r="C86" s="46">
        <v>258286</v>
      </c>
      <c r="D86" s="47">
        <v>23.9</v>
      </c>
      <c r="E86" s="48">
        <v>461788</v>
      </c>
      <c r="F86" s="49">
        <v>10496.25</v>
      </c>
      <c r="G86" s="49">
        <f t="shared" si="4"/>
        <v>44</v>
      </c>
      <c r="H86" s="50">
        <f t="shared" si="5"/>
        <v>210974.62500000003</v>
      </c>
      <c r="I86" s="51">
        <f t="shared" si="3"/>
        <v>210975</v>
      </c>
      <c r="J86" s="15">
        <f>ROUND(I86*$J$6,2)</f>
        <v>46414.5</v>
      </c>
      <c r="K86" s="17">
        <f>J86*($K$142/$J$141)</f>
        <v>44549.025841497343</v>
      </c>
      <c r="L86" s="19"/>
    </row>
    <row r="87" spans="1:12" ht="15" x14ac:dyDescent="0.2">
      <c r="A87" s="44">
        <v>83</v>
      </c>
      <c r="B87" s="45" t="s">
        <v>75</v>
      </c>
      <c r="C87" s="46">
        <v>144249</v>
      </c>
      <c r="D87" s="47">
        <v>35.4</v>
      </c>
      <c r="E87" s="48">
        <v>172100</v>
      </c>
      <c r="F87" s="49">
        <v>3762</v>
      </c>
      <c r="G87" s="49">
        <f t="shared" si="4"/>
        <v>45.7</v>
      </c>
      <c r="H87" s="50">
        <f t="shared" si="5"/>
        <v>38748.600000000013</v>
      </c>
      <c r="I87" s="51">
        <f t="shared" si="3"/>
        <v>38749</v>
      </c>
      <c r="J87" s="15">
        <f>ROUND(I87*$J$6,2)</f>
        <v>8524.7800000000007</v>
      </c>
      <c r="K87" s="17">
        <f>J87*($K$142/$J$141)</f>
        <v>8182.155242716819</v>
      </c>
      <c r="L87" s="19"/>
    </row>
    <row r="88" spans="1:12" ht="15" x14ac:dyDescent="0.2">
      <c r="A88" s="44">
        <v>84</v>
      </c>
      <c r="B88" s="45" t="s">
        <v>76</v>
      </c>
      <c r="C88" s="46">
        <v>164132</v>
      </c>
      <c r="D88" s="47">
        <v>44</v>
      </c>
      <c r="E88" s="48">
        <v>195797</v>
      </c>
      <c r="F88" s="49">
        <v>3457</v>
      </c>
      <c r="G88" s="49">
        <f t="shared" si="4"/>
        <v>56.6</v>
      </c>
      <c r="H88" s="50">
        <f t="shared" si="5"/>
        <v>43558.200000000004</v>
      </c>
      <c r="I88" s="51">
        <f t="shared" si="3"/>
        <v>43558</v>
      </c>
      <c r="J88" s="15">
        <f>ROUND(I88*$J$6,2)</f>
        <v>9582.76</v>
      </c>
      <c r="K88" s="17">
        <f>J88*($K$142/$J$141)</f>
        <v>9197.6133077565664</v>
      </c>
      <c r="L88" s="19"/>
    </row>
    <row r="89" spans="1:12" ht="15" x14ac:dyDescent="0.2">
      <c r="A89" s="44">
        <v>85</v>
      </c>
      <c r="B89" s="45" t="s">
        <v>77</v>
      </c>
      <c r="C89" s="46">
        <v>71959</v>
      </c>
      <c r="D89" s="47">
        <v>12.6</v>
      </c>
      <c r="E89" s="48">
        <v>184967</v>
      </c>
      <c r="F89" s="49">
        <v>5745</v>
      </c>
      <c r="G89" s="49">
        <f t="shared" si="4"/>
        <v>32.200000000000003</v>
      </c>
      <c r="H89" s="50">
        <f t="shared" si="5"/>
        <v>112602.00000000001</v>
      </c>
      <c r="I89" s="51">
        <f t="shared" si="3"/>
        <v>112602</v>
      </c>
      <c r="J89" s="15">
        <f>ROUND(I89*$J$6,2)</f>
        <v>24772.44</v>
      </c>
      <c r="K89" s="17">
        <f>J89*($K$142/$J$141)</f>
        <v>23776.795391891381</v>
      </c>
      <c r="L89" s="19"/>
    </row>
    <row r="90" spans="1:12" ht="15" x14ac:dyDescent="0.2">
      <c r="A90" s="44">
        <v>86</v>
      </c>
      <c r="B90" s="45" t="s">
        <v>78</v>
      </c>
      <c r="C90" s="46">
        <v>283307</v>
      </c>
      <c r="D90" s="47">
        <v>56.9</v>
      </c>
      <c r="E90" s="48">
        <v>281234</v>
      </c>
      <c r="F90" s="49">
        <v>4328</v>
      </c>
      <c r="G90" s="49">
        <f t="shared" si="4"/>
        <v>65</v>
      </c>
      <c r="H90" s="50">
        <f t="shared" si="5"/>
        <v>35056.800000000003</v>
      </c>
      <c r="I90" s="51">
        <f t="shared" si="3"/>
        <v>35057</v>
      </c>
      <c r="J90" s="15">
        <f>ROUND(I90*$J$6,2)</f>
        <v>7712.54</v>
      </c>
      <c r="K90" s="17">
        <f>J90*($K$142/$J$141)</f>
        <v>7402.560487855777</v>
      </c>
      <c r="L90" s="19"/>
    </row>
    <row r="91" spans="1:12" ht="15" x14ac:dyDescent="0.2">
      <c r="A91" s="44">
        <v>87</v>
      </c>
      <c r="B91" s="45" t="s">
        <v>79</v>
      </c>
      <c r="C91" s="46">
        <v>109906</v>
      </c>
      <c r="D91" s="47">
        <v>39.5</v>
      </c>
      <c r="E91" s="48">
        <v>159703</v>
      </c>
      <c r="F91" s="49">
        <v>2598</v>
      </c>
      <c r="G91" s="49">
        <f t="shared" si="4"/>
        <v>61.5</v>
      </c>
      <c r="H91" s="50">
        <f t="shared" si="5"/>
        <v>57156</v>
      </c>
      <c r="I91" s="51">
        <f t="shared" si="3"/>
        <v>57156</v>
      </c>
      <c r="J91" s="15">
        <f>ROUND(I91*$J$6,2)</f>
        <v>12574.32</v>
      </c>
      <c r="K91" s="17">
        <f>J91*($K$142/$J$141)</f>
        <v>12068.937651364486</v>
      </c>
      <c r="L91" s="19"/>
    </row>
    <row r="92" spans="1:12" ht="15" x14ac:dyDescent="0.2">
      <c r="A92" s="44">
        <v>88</v>
      </c>
      <c r="B92" s="45" t="s">
        <v>80</v>
      </c>
      <c r="C92" s="46">
        <v>230422</v>
      </c>
      <c r="D92" s="47">
        <v>10.5</v>
      </c>
      <c r="E92" s="48">
        <v>833673</v>
      </c>
      <c r="F92" s="49">
        <v>22794.5</v>
      </c>
      <c r="G92" s="49">
        <f t="shared" si="4"/>
        <v>36.6</v>
      </c>
      <c r="H92" s="50">
        <f t="shared" si="5"/>
        <v>594936.45000000007</v>
      </c>
      <c r="I92" s="51">
        <f t="shared" si="3"/>
        <v>594936</v>
      </c>
      <c r="J92" s="15">
        <f>ROUND(I92*$J$6,2)</f>
        <v>130885.92</v>
      </c>
      <c r="K92" s="17">
        <f>J92*($K$142/$J$141)</f>
        <v>125625.40224214748</v>
      </c>
      <c r="L92" s="19"/>
    </row>
    <row r="93" spans="1:12" ht="15" x14ac:dyDescent="0.2">
      <c r="A93" s="44">
        <v>89</v>
      </c>
      <c r="B93" s="45" t="s">
        <v>81</v>
      </c>
      <c r="C93" s="46">
        <v>484615</v>
      </c>
      <c r="D93" s="47">
        <v>19.7</v>
      </c>
      <c r="E93" s="48">
        <v>1054713</v>
      </c>
      <c r="F93" s="49">
        <v>27749</v>
      </c>
      <c r="G93" s="49">
        <f t="shared" si="4"/>
        <v>38</v>
      </c>
      <c r="H93" s="50">
        <f t="shared" si="5"/>
        <v>507806.7</v>
      </c>
      <c r="I93" s="51">
        <f t="shared" si="3"/>
        <v>507807</v>
      </c>
      <c r="J93" s="15">
        <f>ROUND(I93*$J$6,2)</f>
        <v>111717.54</v>
      </c>
      <c r="K93" s="17">
        <f>J93*($K$142/$J$141)</f>
        <v>107227.43057468061</v>
      </c>
      <c r="L93" s="19"/>
    </row>
    <row r="94" spans="1:12" ht="15" x14ac:dyDescent="0.2">
      <c r="A94" s="44">
        <v>90</v>
      </c>
      <c r="B94" s="45" t="s">
        <v>82</v>
      </c>
      <c r="C94" s="46">
        <v>47959</v>
      </c>
      <c r="D94" s="47">
        <v>44.1</v>
      </c>
      <c r="E94" s="48">
        <v>54826</v>
      </c>
      <c r="F94" s="49">
        <v>759</v>
      </c>
      <c r="G94" s="49">
        <f t="shared" si="4"/>
        <v>72.2</v>
      </c>
      <c r="H94" s="50">
        <f t="shared" si="5"/>
        <v>21327.9</v>
      </c>
      <c r="I94" s="51">
        <f t="shared" si="3"/>
        <v>21328</v>
      </c>
      <c r="J94" s="15">
        <f>ROUND(I94*$J$6,2)</f>
        <v>4692.16</v>
      </c>
      <c r="K94" s="17">
        <f>J94*($K$142/$J$141)</f>
        <v>4503.5744668679008</v>
      </c>
      <c r="L94" s="19"/>
    </row>
    <row r="95" spans="1:12" ht="15" x14ac:dyDescent="0.2">
      <c r="A95" s="44">
        <v>91</v>
      </c>
      <c r="B95" s="45" t="s">
        <v>83</v>
      </c>
      <c r="C95" s="46">
        <v>105718</v>
      </c>
      <c r="D95" s="47">
        <v>78.3</v>
      </c>
      <c r="E95" s="48">
        <v>117337</v>
      </c>
      <c r="F95" s="49">
        <v>1050</v>
      </c>
      <c r="G95" s="49">
        <f t="shared" si="4"/>
        <v>111.7</v>
      </c>
      <c r="H95" s="50">
        <f t="shared" si="5"/>
        <v>35070.000000000007</v>
      </c>
      <c r="I95" s="51">
        <f t="shared" si="3"/>
        <v>35070</v>
      </c>
      <c r="J95" s="15">
        <f>ROUND(I95*$J$6,2)</f>
        <v>7715.4</v>
      </c>
      <c r="K95" s="17">
        <f>J95*($K$142/$J$141)</f>
        <v>7405.3055398095121</v>
      </c>
      <c r="L95" s="19"/>
    </row>
    <row r="96" spans="1:12" ht="15" x14ac:dyDescent="0.2">
      <c r="A96" s="44">
        <v>92</v>
      </c>
      <c r="B96" s="45" t="s">
        <v>84</v>
      </c>
      <c r="C96" s="46">
        <v>266845</v>
      </c>
      <c r="D96" s="47">
        <v>38.200000000000003</v>
      </c>
      <c r="E96" s="48">
        <v>304110</v>
      </c>
      <c r="F96" s="49">
        <v>5810.5</v>
      </c>
      <c r="G96" s="49">
        <f t="shared" si="4"/>
        <v>52.3</v>
      </c>
      <c r="H96" s="50">
        <f t="shared" si="5"/>
        <v>81928.049999999974</v>
      </c>
      <c r="I96" s="51">
        <f t="shared" si="3"/>
        <v>81928</v>
      </c>
      <c r="J96" s="15">
        <f>ROUND(I96*$J$6,2)</f>
        <v>18024.16</v>
      </c>
      <c r="K96" s="17">
        <f>J96*($K$142/$J$141)</f>
        <v>17299.739728129847</v>
      </c>
      <c r="L96" s="19"/>
    </row>
    <row r="97" spans="1:12" ht="15" x14ac:dyDescent="0.2">
      <c r="A97" s="44">
        <v>93</v>
      </c>
      <c r="B97" s="45" t="s">
        <v>85</v>
      </c>
      <c r="C97" s="46">
        <v>111019</v>
      </c>
      <c r="D97" s="47">
        <v>21.9</v>
      </c>
      <c r="E97" s="48">
        <v>221091</v>
      </c>
      <c r="F97" s="49">
        <v>5267.5</v>
      </c>
      <c r="G97" s="49">
        <f t="shared" si="4"/>
        <v>42</v>
      </c>
      <c r="H97" s="50">
        <f t="shared" si="5"/>
        <v>105876.75000000001</v>
      </c>
      <c r="I97" s="51">
        <f t="shared" si="3"/>
        <v>105877</v>
      </c>
      <c r="J97" s="15">
        <f>ROUND(I97*$J$6,2)</f>
        <v>23292.94</v>
      </c>
      <c r="K97" s="17">
        <f>J97*($K$142/$J$141)</f>
        <v>22356.758900439458</v>
      </c>
      <c r="L97" s="19"/>
    </row>
    <row r="98" spans="1:12" ht="15" x14ac:dyDescent="0.2">
      <c r="A98" s="44">
        <v>94</v>
      </c>
      <c r="B98" s="45" t="s">
        <v>86</v>
      </c>
      <c r="C98" s="46">
        <v>253743</v>
      </c>
      <c r="D98" s="47">
        <v>35.4</v>
      </c>
      <c r="E98" s="48">
        <v>322082</v>
      </c>
      <c r="F98" s="49">
        <v>6995.5</v>
      </c>
      <c r="G98" s="49">
        <f t="shared" si="4"/>
        <v>46</v>
      </c>
      <c r="H98" s="50">
        <f t="shared" si="5"/>
        <v>74152.3</v>
      </c>
      <c r="I98" s="51">
        <f t="shared" si="3"/>
        <v>74152</v>
      </c>
      <c r="J98" s="15">
        <f>ROUND(I98*$J$6,2)</f>
        <v>16313.44</v>
      </c>
      <c r="K98" s="17">
        <f>J98*($K$142/$J$141)</f>
        <v>15657.776344110493</v>
      </c>
      <c r="L98" s="19"/>
    </row>
    <row r="99" spans="1:12" ht="15" x14ac:dyDescent="0.2">
      <c r="A99" s="44">
        <v>95</v>
      </c>
      <c r="B99" s="45" t="s">
        <v>87</v>
      </c>
      <c r="C99" s="46">
        <v>101679</v>
      </c>
      <c r="D99" s="47">
        <v>52</v>
      </c>
      <c r="E99" s="48">
        <v>128095</v>
      </c>
      <c r="F99" s="49">
        <v>1534</v>
      </c>
      <c r="G99" s="49">
        <f t="shared" si="4"/>
        <v>83.5</v>
      </c>
      <c r="H99" s="50">
        <f t="shared" si="5"/>
        <v>48321</v>
      </c>
      <c r="I99" s="51">
        <f t="shared" si="3"/>
        <v>48321</v>
      </c>
      <c r="J99" s="15">
        <f>ROUND(I99*$J$6,2)</f>
        <v>10630.62</v>
      </c>
      <c r="K99" s="17">
        <f>J99*($K$142/$J$141)</f>
        <v>10203.35811203694</v>
      </c>
      <c r="L99" s="19"/>
    </row>
    <row r="100" spans="1:12" ht="15" x14ac:dyDescent="0.2">
      <c r="A100" s="44">
        <v>96</v>
      </c>
      <c r="B100" s="45" t="s">
        <v>88</v>
      </c>
      <c r="C100" s="46">
        <v>236353</v>
      </c>
      <c r="D100" s="47">
        <v>35.5</v>
      </c>
      <c r="E100" s="48">
        <v>265444</v>
      </c>
      <c r="F100" s="49">
        <v>5663</v>
      </c>
      <c r="G100" s="49">
        <f t="shared" si="4"/>
        <v>46.9</v>
      </c>
      <c r="H100" s="50">
        <f t="shared" si="5"/>
        <v>64558.19999999999</v>
      </c>
      <c r="I100" s="51">
        <f t="shared" si="3"/>
        <v>64558</v>
      </c>
      <c r="J100" s="15">
        <f>ROUND(I100*$J$6,2)</f>
        <v>14202.76</v>
      </c>
      <c r="K100" s="17">
        <f>J100*($K$142/$J$141)</f>
        <v>13631.92800225328</v>
      </c>
      <c r="L100" s="19"/>
    </row>
    <row r="101" spans="1:12" ht="15" x14ac:dyDescent="0.2">
      <c r="A101" s="44">
        <v>97</v>
      </c>
      <c r="B101" s="45" t="s">
        <v>89</v>
      </c>
      <c r="C101" s="46">
        <v>131175</v>
      </c>
      <c r="D101" s="47">
        <v>30.7</v>
      </c>
      <c r="E101" s="48">
        <v>167898</v>
      </c>
      <c r="F101" s="49">
        <v>4009.5</v>
      </c>
      <c r="G101" s="49">
        <f t="shared" si="4"/>
        <v>41.9</v>
      </c>
      <c r="H101" s="50">
        <f t="shared" si="5"/>
        <v>44906.399999999994</v>
      </c>
      <c r="I101" s="51">
        <f t="shared" si="3"/>
        <v>44906</v>
      </c>
      <c r="J101" s="15">
        <f>ROUND(I101*$J$6,2)</f>
        <v>9879.32</v>
      </c>
      <c r="K101" s="17">
        <f>J101*($K$142/$J$141)</f>
        <v>9482.2540795747354</v>
      </c>
      <c r="L101" s="19"/>
    </row>
    <row r="102" spans="1:12" ht="15" x14ac:dyDescent="0.2">
      <c r="A102" s="44">
        <v>98</v>
      </c>
      <c r="B102" s="45" t="s">
        <v>90</v>
      </c>
      <c r="C102" s="46">
        <v>80839</v>
      </c>
      <c r="D102" s="47">
        <v>6.5</v>
      </c>
      <c r="E102" s="48">
        <v>213562</v>
      </c>
      <c r="F102" s="49">
        <v>12224</v>
      </c>
      <c r="G102" s="49">
        <f t="shared" si="4"/>
        <v>17.5</v>
      </c>
      <c r="H102" s="50">
        <f t="shared" si="5"/>
        <v>134464</v>
      </c>
      <c r="I102" s="51">
        <f t="shared" si="3"/>
        <v>134464</v>
      </c>
      <c r="J102" s="15">
        <f>ROUND(I102*$J$6,2)</f>
        <v>29582.080000000002</v>
      </c>
      <c r="K102" s="17">
        <f>J102*($K$142/$J$141)</f>
        <v>28393.128146705058</v>
      </c>
      <c r="L102" s="19"/>
    </row>
    <row r="103" spans="1:12" ht="15" x14ac:dyDescent="0.2">
      <c r="A103" s="44">
        <v>101</v>
      </c>
      <c r="B103" s="45" t="s">
        <v>105</v>
      </c>
      <c r="C103" s="46">
        <v>330665</v>
      </c>
      <c r="D103" s="47">
        <v>30.6</v>
      </c>
      <c r="E103" s="48">
        <v>898271</v>
      </c>
      <c r="F103" s="49">
        <v>14744.25</v>
      </c>
      <c r="G103" s="49">
        <f t="shared" si="4"/>
        <v>60.9</v>
      </c>
      <c r="H103" s="50">
        <f t="shared" si="5"/>
        <v>446750.77499999997</v>
      </c>
      <c r="I103" s="51">
        <f t="shared" si="3"/>
        <v>446751</v>
      </c>
      <c r="J103" s="15">
        <f>ROUND(I103*$J$6,2)</f>
        <v>98285.22</v>
      </c>
      <c r="K103" s="17">
        <f>J103*($K$142/$J$141)</f>
        <v>94334.97733719532</v>
      </c>
      <c r="L103" s="19"/>
    </row>
    <row r="104" spans="1:12" ht="15" x14ac:dyDescent="0.2">
      <c r="A104" s="44">
        <v>102</v>
      </c>
      <c r="B104" s="45" t="s">
        <v>106</v>
      </c>
      <c r="C104" s="46">
        <v>118486</v>
      </c>
      <c r="D104" s="47">
        <v>51.2</v>
      </c>
      <c r="E104" s="48">
        <v>178750</v>
      </c>
      <c r="F104" s="49">
        <v>2189</v>
      </c>
      <c r="G104" s="49">
        <f t="shared" si="4"/>
        <v>81.7</v>
      </c>
      <c r="H104" s="50">
        <f t="shared" si="5"/>
        <v>66764.5</v>
      </c>
      <c r="I104" s="51">
        <f t="shared" si="3"/>
        <v>66765</v>
      </c>
      <c r="J104" s="15">
        <f>ROUND(I104*$J$6,2)</f>
        <v>14688.3</v>
      </c>
      <c r="K104" s="17">
        <f>J104*($K$142/$J$141)</f>
        <v>14097.953360860623</v>
      </c>
      <c r="L104" s="19"/>
    </row>
    <row r="105" spans="1:12" ht="15" x14ac:dyDescent="0.2">
      <c r="A105" s="44">
        <v>103</v>
      </c>
      <c r="B105" s="45" t="s">
        <v>107</v>
      </c>
      <c r="C105" s="46">
        <v>20832</v>
      </c>
      <c r="D105" s="47">
        <v>18.7</v>
      </c>
      <c r="E105" s="48">
        <v>32470</v>
      </c>
      <c r="F105" s="49">
        <v>915</v>
      </c>
      <c r="G105" s="49">
        <f t="shared" si="4"/>
        <v>35.5</v>
      </c>
      <c r="H105" s="50">
        <f t="shared" si="5"/>
        <v>15372</v>
      </c>
      <c r="I105" s="51">
        <f t="shared" si="3"/>
        <v>15372</v>
      </c>
      <c r="J105" s="15">
        <f>ROUND(I105*$J$6,2)</f>
        <v>3381.84</v>
      </c>
      <c r="K105" s="17">
        <f>J105*($K$142/$J$141)</f>
        <v>3245.9183563715951</v>
      </c>
      <c r="L105" s="19"/>
    </row>
    <row r="106" spans="1:12" ht="15" x14ac:dyDescent="0.2">
      <c r="A106" s="44">
        <v>104</v>
      </c>
      <c r="B106" s="45" t="s">
        <v>103</v>
      </c>
      <c r="C106" s="46">
        <v>188617</v>
      </c>
      <c r="D106" s="47">
        <v>44.8</v>
      </c>
      <c r="E106" s="48">
        <v>237405</v>
      </c>
      <c r="F106" s="49">
        <v>4105</v>
      </c>
      <c r="G106" s="49">
        <f t="shared" si="4"/>
        <v>57.8</v>
      </c>
      <c r="H106" s="50">
        <f t="shared" si="5"/>
        <v>53365</v>
      </c>
      <c r="I106" s="51">
        <f t="shared" si="3"/>
        <v>53365</v>
      </c>
      <c r="J106" s="15">
        <f>ROUND(I106*$J$6,2)</f>
        <v>11740.3</v>
      </c>
      <c r="K106" s="17">
        <f>J106*($K$142/$J$141)</f>
        <v>11268.43827008653</v>
      </c>
      <c r="L106" s="19"/>
    </row>
    <row r="107" spans="1:12" ht="15" x14ac:dyDescent="0.2">
      <c r="A107" s="44">
        <v>106</v>
      </c>
      <c r="B107" s="45" t="s">
        <v>104</v>
      </c>
      <c r="C107" s="46">
        <v>25006</v>
      </c>
      <c r="D107" s="47">
        <v>8.9</v>
      </c>
      <c r="E107" s="48">
        <v>82449</v>
      </c>
      <c r="F107" s="49">
        <v>2775</v>
      </c>
      <c r="G107" s="49">
        <f t="shared" si="4"/>
        <v>29.7</v>
      </c>
      <c r="H107" s="50">
        <f t="shared" si="5"/>
        <v>57719.999999999993</v>
      </c>
      <c r="I107" s="51">
        <f t="shared" si="3"/>
        <v>57720</v>
      </c>
      <c r="J107" s="15">
        <f>ROUND(I107*$J$6,2)</f>
        <v>12698.4</v>
      </c>
      <c r="K107" s="17">
        <f>J107*($K$142/$J$141)</f>
        <v>12188.030674588112</v>
      </c>
      <c r="L107" s="19"/>
    </row>
    <row r="108" spans="1:12" ht="15" x14ac:dyDescent="0.2">
      <c r="A108" s="44">
        <v>107</v>
      </c>
      <c r="B108" s="45" t="s">
        <v>108</v>
      </c>
      <c r="C108" s="46">
        <v>23218</v>
      </c>
      <c r="D108" s="47">
        <v>26.1</v>
      </c>
      <c r="E108" s="48">
        <v>50129</v>
      </c>
      <c r="F108" s="49">
        <v>915</v>
      </c>
      <c r="G108" s="49">
        <f t="shared" si="4"/>
        <v>54.8</v>
      </c>
      <c r="H108" s="50">
        <f t="shared" si="5"/>
        <v>26260.499999999996</v>
      </c>
      <c r="I108" s="51">
        <f t="shared" si="3"/>
        <v>26261</v>
      </c>
      <c r="J108" s="15">
        <f>ROUND(I108*$J$6,2)</f>
        <v>5777.42</v>
      </c>
      <c r="K108" s="17">
        <f>J108*($K$142/$J$141)</f>
        <v>5545.2161043894384</v>
      </c>
      <c r="L108" s="19"/>
    </row>
    <row r="109" spans="1:12" ht="15" x14ac:dyDescent="0.2">
      <c r="A109" s="44">
        <v>108</v>
      </c>
      <c r="B109" s="45" t="s">
        <v>109</v>
      </c>
      <c r="C109" s="46">
        <v>368986</v>
      </c>
      <c r="D109" s="47">
        <v>51.1</v>
      </c>
      <c r="E109" s="48">
        <v>594535</v>
      </c>
      <c r="F109" s="49">
        <v>5641</v>
      </c>
      <c r="G109" s="49">
        <f t="shared" si="4"/>
        <v>105.4</v>
      </c>
      <c r="H109" s="50">
        <f t="shared" si="5"/>
        <v>306306.30000000005</v>
      </c>
      <c r="I109" s="51">
        <f t="shared" si="3"/>
        <v>306306</v>
      </c>
      <c r="J109" s="15">
        <f>ROUND(I109*$J$6,2)</f>
        <v>67387.320000000007</v>
      </c>
      <c r="K109" s="17">
        <f>J109*($K$142/$J$141)</f>
        <v>64678.91413392908</v>
      </c>
      <c r="L109" s="19"/>
    </row>
    <row r="110" spans="1:12" ht="15" x14ac:dyDescent="0.2">
      <c r="A110" s="44">
        <v>109</v>
      </c>
      <c r="B110" s="45" t="s">
        <v>110</v>
      </c>
      <c r="C110" s="46">
        <v>0</v>
      </c>
      <c r="D110" s="47">
        <v>0</v>
      </c>
      <c r="E110" s="48">
        <v>12319</v>
      </c>
      <c r="F110" s="49">
        <v>2580.5</v>
      </c>
      <c r="G110" s="49">
        <f t="shared" si="4"/>
        <v>4.8</v>
      </c>
      <c r="H110" s="50">
        <f t="shared" si="5"/>
        <v>12386.4</v>
      </c>
      <c r="I110" s="51">
        <f t="shared" si="3"/>
        <v>12386</v>
      </c>
      <c r="J110" s="15">
        <f>ROUND(I110*$J$6,2)</f>
        <v>2724.92</v>
      </c>
      <c r="K110" s="17">
        <f>J110*($K$142/$J$141)</f>
        <v>2615.4010383826812</v>
      </c>
      <c r="L110" s="19"/>
    </row>
    <row r="111" spans="1:12" ht="15" x14ac:dyDescent="0.2">
      <c r="A111" s="44">
        <v>110</v>
      </c>
      <c r="B111" s="45" t="s">
        <v>111</v>
      </c>
      <c r="C111" s="46">
        <v>91291</v>
      </c>
      <c r="D111" s="47">
        <v>38</v>
      </c>
      <c r="E111" s="48">
        <v>215511</v>
      </c>
      <c r="F111" s="49">
        <v>3368</v>
      </c>
      <c r="G111" s="49">
        <f t="shared" si="4"/>
        <v>64</v>
      </c>
      <c r="H111" s="50">
        <f t="shared" si="5"/>
        <v>87568</v>
      </c>
      <c r="I111" s="51">
        <f t="shared" si="3"/>
        <v>87568</v>
      </c>
      <c r="J111" s="15">
        <f>ROUND(I111*$J$6,2)</f>
        <v>19264.96</v>
      </c>
      <c r="K111" s="17">
        <f>J111*($K$142/$J$141)</f>
        <v>18490.669960366107</v>
      </c>
      <c r="L111" s="19"/>
    </row>
    <row r="112" spans="1:12" ht="15" x14ac:dyDescent="0.2">
      <c r="A112" s="44">
        <v>111</v>
      </c>
      <c r="B112" s="45" t="s">
        <v>112</v>
      </c>
      <c r="C112" s="46">
        <v>64633</v>
      </c>
      <c r="D112" s="47">
        <v>48.6</v>
      </c>
      <c r="E112" s="48">
        <v>75795</v>
      </c>
      <c r="F112" s="49">
        <v>1250</v>
      </c>
      <c r="G112" s="49">
        <f t="shared" si="4"/>
        <v>60.6</v>
      </c>
      <c r="H112" s="50">
        <f t="shared" si="5"/>
        <v>15000</v>
      </c>
      <c r="I112" s="51">
        <f t="shared" si="3"/>
        <v>15000</v>
      </c>
      <c r="J112" s="15">
        <f>ROUND(I112*$J$6,2)</f>
        <v>3300</v>
      </c>
      <c r="K112" s="17">
        <f>J112*($K$142/$J$141)</f>
        <v>3167.3676389262246</v>
      </c>
      <c r="L112" s="19"/>
    </row>
    <row r="113" spans="1:12" ht="15" x14ac:dyDescent="0.2">
      <c r="A113" s="44">
        <v>112</v>
      </c>
      <c r="B113" s="45" t="s">
        <v>113</v>
      </c>
      <c r="C113" s="46">
        <v>671392</v>
      </c>
      <c r="D113" s="47">
        <v>29.3</v>
      </c>
      <c r="E113" s="48">
        <v>1151751</v>
      </c>
      <c r="F113" s="49">
        <v>19446.25</v>
      </c>
      <c r="G113" s="49">
        <f t="shared" si="4"/>
        <v>59.2</v>
      </c>
      <c r="H113" s="50">
        <f t="shared" si="5"/>
        <v>581442.875</v>
      </c>
      <c r="I113" s="51">
        <f t="shared" si="3"/>
        <v>581443</v>
      </c>
      <c r="J113" s="15">
        <f>ROUND(I113*$J$6,2)</f>
        <v>127917.46</v>
      </c>
      <c r="K113" s="17">
        <f>J113*($K$142/$J$141)</f>
        <v>122776.24947201206</v>
      </c>
      <c r="L113" s="19"/>
    </row>
    <row r="114" spans="1:12" ht="15" x14ac:dyDescent="0.2">
      <c r="A114" s="44">
        <v>113</v>
      </c>
      <c r="B114" s="45" t="s">
        <v>114</v>
      </c>
      <c r="C114" s="46">
        <v>132251</v>
      </c>
      <c r="D114" s="47">
        <v>32.799999999999997</v>
      </c>
      <c r="E114" s="48">
        <v>637813</v>
      </c>
      <c r="F114" s="49">
        <v>5753.5</v>
      </c>
      <c r="G114" s="49">
        <f t="shared" si="4"/>
        <v>110.9</v>
      </c>
      <c r="H114" s="50">
        <f t="shared" si="5"/>
        <v>449348.35000000003</v>
      </c>
      <c r="I114" s="51">
        <f t="shared" si="3"/>
        <v>449348</v>
      </c>
      <c r="J114" s="15">
        <f>ROUND(I114*$J$6,2)</f>
        <v>98856.56</v>
      </c>
      <c r="K114" s="17">
        <f>J114*($K$142/$J$141)</f>
        <v>94883.354254414735</v>
      </c>
      <c r="L114" s="19"/>
    </row>
    <row r="115" spans="1:12" ht="15" x14ac:dyDescent="0.2">
      <c r="A115" s="44">
        <v>114</v>
      </c>
      <c r="B115" s="45" t="s">
        <v>115</v>
      </c>
      <c r="C115" s="46">
        <v>228213</v>
      </c>
      <c r="D115" s="47">
        <v>58.7</v>
      </c>
      <c r="E115" s="48">
        <v>363217</v>
      </c>
      <c r="F115" s="49">
        <v>3960</v>
      </c>
      <c r="G115" s="49">
        <f t="shared" si="4"/>
        <v>91.7</v>
      </c>
      <c r="H115" s="50">
        <f t="shared" si="5"/>
        <v>130680</v>
      </c>
      <c r="I115" s="51">
        <f t="shared" si="3"/>
        <v>130680</v>
      </c>
      <c r="J115" s="15">
        <f>ROUND(I115*$J$6,2)</f>
        <v>28749.599999999999</v>
      </c>
      <c r="K115" s="17">
        <f>J115*($K$142/$J$141)</f>
        <v>27594.106870325264</v>
      </c>
      <c r="L115" s="19"/>
    </row>
    <row r="116" spans="1:12" ht="15" x14ac:dyDescent="0.2">
      <c r="A116" s="44">
        <v>115</v>
      </c>
      <c r="B116" s="45" t="s">
        <v>116</v>
      </c>
      <c r="C116" s="46">
        <v>333990</v>
      </c>
      <c r="D116" s="47">
        <v>38.1</v>
      </c>
      <c r="E116" s="48">
        <v>601884</v>
      </c>
      <c r="F116" s="49">
        <v>8039</v>
      </c>
      <c r="G116" s="49">
        <f t="shared" si="4"/>
        <v>74.900000000000006</v>
      </c>
      <c r="H116" s="50">
        <f t="shared" si="5"/>
        <v>295835.2</v>
      </c>
      <c r="I116" s="51">
        <f t="shared" si="3"/>
        <v>295835</v>
      </c>
      <c r="J116" s="15">
        <f>ROUND(I116*$J$6,2)</f>
        <v>65083.7</v>
      </c>
      <c r="K116" s="17">
        <f>J116*($K$142/$J$141)</f>
        <v>62467.880364115968</v>
      </c>
      <c r="L116" s="19"/>
    </row>
    <row r="117" spans="1:12" ht="15" x14ac:dyDescent="0.2">
      <c r="A117" s="44">
        <v>116</v>
      </c>
      <c r="B117" s="45" t="s">
        <v>117</v>
      </c>
      <c r="C117" s="46">
        <v>88093</v>
      </c>
      <c r="D117" s="47">
        <v>33.799999999999997</v>
      </c>
      <c r="E117" s="48">
        <v>183724</v>
      </c>
      <c r="F117" s="49">
        <v>1895.25</v>
      </c>
      <c r="G117" s="49">
        <f t="shared" si="4"/>
        <v>96.9</v>
      </c>
      <c r="H117" s="50">
        <f t="shared" si="5"/>
        <v>119590.27500000002</v>
      </c>
      <c r="I117" s="51">
        <f t="shared" si="3"/>
        <v>119590</v>
      </c>
      <c r="J117" s="15">
        <f>ROUND(I117*$J$6,2)</f>
        <v>26309.8</v>
      </c>
      <c r="K117" s="17">
        <f>J117*($K$142/$J$141)</f>
        <v>25252.36639594581</v>
      </c>
      <c r="L117" s="19"/>
    </row>
    <row r="118" spans="1:12" ht="15" x14ac:dyDescent="0.2">
      <c r="A118" s="44">
        <v>117</v>
      </c>
      <c r="B118" s="45" t="s">
        <v>118</v>
      </c>
      <c r="C118" s="46">
        <v>1124486</v>
      </c>
      <c r="D118" s="47">
        <v>35.5</v>
      </c>
      <c r="E118" s="48">
        <v>2577493</v>
      </c>
      <c r="F118" s="49">
        <v>26743.5</v>
      </c>
      <c r="G118" s="49">
        <f t="shared" si="4"/>
        <v>96.4</v>
      </c>
      <c r="H118" s="50">
        <f t="shared" si="5"/>
        <v>1628679.1500000001</v>
      </c>
      <c r="I118" s="51">
        <f t="shared" si="3"/>
        <v>1628679</v>
      </c>
      <c r="J118" s="15">
        <f>ROUND(I118*$J$6,2)</f>
        <v>358309.38</v>
      </c>
      <c r="K118" s="17">
        <f>J118*($K$142/$J$141)</f>
        <v>343908.34391991497</v>
      </c>
      <c r="L118" s="19"/>
    </row>
    <row r="119" spans="1:12" ht="15" x14ac:dyDescent="0.2">
      <c r="A119" s="44">
        <v>118</v>
      </c>
      <c r="B119" s="45" t="s">
        <v>119</v>
      </c>
      <c r="C119" s="46">
        <v>1569989</v>
      </c>
      <c r="D119" s="47">
        <v>45.2</v>
      </c>
      <c r="E119" s="48">
        <v>2370791</v>
      </c>
      <c r="F119" s="49">
        <v>29163</v>
      </c>
      <c r="G119" s="49">
        <f t="shared" si="4"/>
        <v>81.3</v>
      </c>
      <c r="H119" s="50">
        <f t="shared" si="5"/>
        <v>1052784.2999999998</v>
      </c>
      <c r="I119" s="51">
        <f t="shared" si="3"/>
        <v>1052784</v>
      </c>
      <c r="J119" s="15">
        <f>ROUND(I119*$J$6,2)</f>
        <v>231612.48</v>
      </c>
      <c r="K119" s="17">
        <f>J119*($K$142/$J$141)</f>
        <v>222303.59815862041</v>
      </c>
      <c r="L119" s="19"/>
    </row>
    <row r="120" spans="1:12" ht="15" x14ac:dyDescent="0.2">
      <c r="A120" s="44">
        <v>119</v>
      </c>
      <c r="B120" s="45" t="s">
        <v>120</v>
      </c>
      <c r="C120" s="46">
        <v>28805</v>
      </c>
      <c r="D120" s="47">
        <v>41.2</v>
      </c>
      <c r="E120" s="48">
        <v>34490</v>
      </c>
      <c r="F120" s="49">
        <v>762</v>
      </c>
      <c r="G120" s="49">
        <f t="shared" si="4"/>
        <v>45.3</v>
      </c>
      <c r="H120" s="50">
        <f t="shared" si="5"/>
        <v>3124.1999999999957</v>
      </c>
      <c r="I120" s="51">
        <f t="shared" si="3"/>
        <v>3124</v>
      </c>
      <c r="J120" s="15">
        <f>ROUND(I120*$J$6,2)</f>
        <v>687.28</v>
      </c>
      <c r="K120" s="17">
        <f>J120*($K$142/$J$141)</f>
        <v>659.65710026703493</v>
      </c>
      <c r="L120" s="19"/>
    </row>
    <row r="121" spans="1:12" ht="15" x14ac:dyDescent="0.2">
      <c r="A121" s="44">
        <v>120</v>
      </c>
      <c r="B121" s="45" t="s">
        <v>121</v>
      </c>
      <c r="C121" s="46">
        <v>234103</v>
      </c>
      <c r="D121" s="47">
        <v>45</v>
      </c>
      <c r="E121" s="48">
        <v>322722</v>
      </c>
      <c r="F121" s="49">
        <v>3781</v>
      </c>
      <c r="G121" s="49">
        <f t="shared" si="4"/>
        <v>85.4</v>
      </c>
      <c r="H121" s="50">
        <f t="shared" si="5"/>
        <v>152752.40000000002</v>
      </c>
      <c r="I121" s="51">
        <f t="shared" si="3"/>
        <v>152752</v>
      </c>
      <c r="J121" s="15">
        <f>ROUND(I121*$J$6,2)</f>
        <v>33605.440000000002</v>
      </c>
      <c r="K121" s="17">
        <f>J121*($K$142/$J$141)</f>
        <v>32254.782772083912</v>
      </c>
      <c r="L121" s="19"/>
    </row>
    <row r="122" spans="1:12" ht="15" x14ac:dyDescent="0.2">
      <c r="A122" s="44">
        <v>121</v>
      </c>
      <c r="B122" s="45" t="s">
        <v>122</v>
      </c>
      <c r="C122" s="46">
        <v>1289689</v>
      </c>
      <c r="D122" s="47">
        <v>81</v>
      </c>
      <c r="E122" s="48">
        <v>1280696</v>
      </c>
      <c r="F122" s="49">
        <v>13852.5</v>
      </c>
      <c r="G122" s="49">
        <f t="shared" si="4"/>
        <v>92.5</v>
      </c>
      <c r="H122" s="50">
        <f t="shared" si="5"/>
        <v>159303.75</v>
      </c>
      <c r="I122" s="51">
        <f t="shared" si="3"/>
        <v>159304</v>
      </c>
      <c r="J122" s="15">
        <f>ROUND(I122*$J$6,2)</f>
        <v>35046.879999999997</v>
      </c>
      <c r="K122" s="17">
        <f>J122*($K$142/$J$141)</f>
        <v>33638.288956766883</v>
      </c>
      <c r="L122" s="19"/>
    </row>
    <row r="123" spans="1:12" ht="15" x14ac:dyDescent="0.2">
      <c r="A123" s="44">
        <v>122</v>
      </c>
      <c r="B123" s="45" t="s">
        <v>123</v>
      </c>
      <c r="C123" s="46">
        <v>37215</v>
      </c>
      <c r="D123" s="47">
        <v>24.3</v>
      </c>
      <c r="E123" s="48">
        <v>76549</v>
      </c>
      <c r="F123" s="49">
        <v>1582</v>
      </c>
      <c r="G123" s="49">
        <f t="shared" si="4"/>
        <v>48.4</v>
      </c>
      <c r="H123" s="50">
        <f t="shared" si="5"/>
        <v>38126.199999999997</v>
      </c>
      <c r="I123" s="51">
        <f t="shared" si="3"/>
        <v>38126</v>
      </c>
      <c r="J123" s="15">
        <f>ROUND(I123*$J$6,2)</f>
        <v>8387.7199999999993</v>
      </c>
      <c r="K123" s="17">
        <f>J123*($K$142/$J$141)</f>
        <v>8050.6039067800812</v>
      </c>
      <c r="L123" s="19"/>
    </row>
    <row r="124" spans="1:12" ht="15" x14ac:dyDescent="0.2">
      <c r="A124" s="44">
        <v>123</v>
      </c>
      <c r="B124" s="45" t="s">
        <v>124</v>
      </c>
      <c r="C124" s="46">
        <v>1123998</v>
      </c>
      <c r="D124" s="47">
        <v>46.7</v>
      </c>
      <c r="E124" s="48">
        <v>2256190</v>
      </c>
      <c r="F124" s="49">
        <v>22800</v>
      </c>
      <c r="G124" s="49">
        <f t="shared" si="4"/>
        <v>99</v>
      </c>
      <c r="H124" s="50">
        <f t="shared" si="5"/>
        <v>1192440</v>
      </c>
      <c r="I124" s="51">
        <f t="shared" si="3"/>
        <v>1192440</v>
      </c>
      <c r="J124" s="15">
        <f>ROUND(I124*$J$6,2)</f>
        <v>262336.8</v>
      </c>
      <c r="K124" s="17">
        <f>J124*($K$142/$J$141)</f>
        <v>251793.05782407912</v>
      </c>
      <c r="L124" s="19"/>
    </row>
    <row r="125" spans="1:12" ht="15" x14ac:dyDescent="0.2">
      <c r="A125" s="44">
        <v>124</v>
      </c>
      <c r="B125" s="45" t="s">
        <v>125</v>
      </c>
      <c r="C125" s="46">
        <v>534958</v>
      </c>
      <c r="D125" s="47">
        <v>41.1</v>
      </c>
      <c r="E125" s="48">
        <v>993735</v>
      </c>
      <c r="F125" s="49">
        <v>12702</v>
      </c>
      <c r="G125" s="49">
        <f t="shared" si="4"/>
        <v>78.2</v>
      </c>
      <c r="H125" s="50">
        <f t="shared" si="5"/>
        <v>471244.2</v>
      </c>
      <c r="I125" s="51">
        <f t="shared" si="3"/>
        <v>471244</v>
      </c>
      <c r="J125" s="15">
        <f>ROUND(I125*$J$6,2)</f>
        <v>103673.68</v>
      </c>
      <c r="K125" s="17">
        <f>J125*($K$142/$J$141)</f>
        <v>99506.866375876634</v>
      </c>
      <c r="L125" s="19"/>
    </row>
    <row r="126" spans="1:12" ht="15" x14ac:dyDescent="0.2">
      <c r="A126" s="44">
        <v>126</v>
      </c>
      <c r="B126" s="45" t="s">
        <v>126</v>
      </c>
      <c r="C126" s="46">
        <v>76920</v>
      </c>
      <c r="D126" s="47">
        <v>28.7</v>
      </c>
      <c r="E126" s="48">
        <v>164734</v>
      </c>
      <c r="F126" s="49">
        <v>2442</v>
      </c>
      <c r="G126" s="49">
        <f t="shared" si="4"/>
        <v>67.5</v>
      </c>
      <c r="H126" s="50">
        <f t="shared" si="5"/>
        <v>94749.599999999991</v>
      </c>
      <c r="I126" s="51">
        <f t="shared" si="3"/>
        <v>94750</v>
      </c>
      <c r="J126" s="15">
        <f>ROUND(I126*$J$6,2)</f>
        <v>20845</v>
      </c>
      <c r="K126" s="17">
        <f>J126*($K$142/$J$141)</f>
        <v>20007.205585883985</v>
      </c>
      <c r="L126" s="19"/>
    </row>
    <row r="127" spans="1:12" ht="15" x14ac:dyDescent="0.2">
      <c r="A127" s="44">
        <v>127</v>
      </c>
      <c r="B127" s="45" t="s">
        <v>127</v>
      </c>
      <c r="C127" s="46">
        <v>471379</v>
      </c>
      <c r="D127" s="47">
        <v>35.9</v>
      </c>
      <c r="E127" s="48">
        <v>995117</v>
      </c>
      <c r="F127" s="49">
        <v>13430</v>
      </c>
      <c r="G127" s="49">
        <f t="shared" si="4"/>
        <v>74.099999999999994</v>
      </c>
      <c r="H127" s="50">
        <f t="shared" si="5"/>
        <v>513025.99999999994</v>
      </c>
      <c r="I127" s="51">
        <f t="shared" si="3"/>
        <v>513026</v>
      </c>
      <c r="J127" s="15">
        <f>ROUND(I127*$J$6,2)</f>
        <v>112865.72</v>
      </c>
      <c r="K127" s="17">
        <f>J127*($K$142/$J$141)</f>
        <v>108329.46335518434</v>
      </c>
      <c r="L127" s="19"/>
    </row>
    <row r="128" spans="1:12" ht="15" x14ac:dyDescent="0.2">
      <c r="A128" s="44">
        <v>128</v>
      </c>
      <c r="B128" s="45" t="s">
        <v>128</v>
      </c>
      <c r="C128" s="46">
        <v>1410510</v>
      </c>
      <c r="D128" s="47">
        <v>18.7</v>
      </c>
      <c r="E128" s="48">
        <v>2664113</v>
      </c>
      <c r="F128" s="49">
        <v>67216</v>
      </c>
      <c r="G128" s="49">
        <f t="shared" si="4"/>
        <v>39.6</v>
      </c>
      <c r="H128" s="50">
        <f t="shared" si="5"/>
        <v>1404814.4000000001</v>
      </c>
      <c r="I128" s="51">
        <f t="shared" si="3"/>
        <v>1404814</v>
      </c>
      <c r="J128" s="15">
        <f>ROUND(I128*$J$6,2)</f>
        <v>309059.08</v>
      </c>
      <c r="K128" s="17">
        <f>J128*($K$142/$J$141)</f>
        <v>296637.493487367</v>
      </c>
      <c r="L128" s="19"/>
    </row>
    <row r="129" spans="1:12" ht="15" customHeight="1" x14ac:dyDescent="0.2">
      <c r="A129" s="44">
        <v>130</v>
      </c>
      <c r="B129" s="45" t="s">
        <v>129</v>
      </c>
      <c r="C129" s="46">
        <v>88236</v>
      </c>
      <c r="D129" s="47">
        <v>29.8</v>
      </c>
      <c r="E129" s="48">
        <v>159345</v>
      </c>
      <c r="F129" s="49">
        <v>2869</v>
      </c>
      <c r="G129" s="49">
        <f t="shared" si="4"/>
        <v>55.5</v>
      </c>
      <c r="H129" s="50">
        <f t="shared" si="5"/>
        <v>73733.3</v>
      </c>
      <c r="I129" s="51">
        <f t="shared" si="3"/>
        <v>73733</v>
      </c>
      <c r="J129" s="15">
        <f>ROUND(I129*$J$6,2)</f>
        <v>16221.26</v>
      </c>
      <c r="K129" s="17">
        <f>J129*($K$142/$J$141)</f>
        <v>15569.301208063154</v>
      </c>
      <c r="L129" s="19"/>
    </row>
    <row r="130" spans="1:12" ht="15" customHeight="1" x14ac:dyDescent="0.2">
      <c r="A130" s="44">
        <v>131</v>
      </c>
      <c r="B130" s="45" t="s">
        <v>138</v>
      </c>
      <c r="C130" s="46">
        <v>125015</v>
      </c>
      <c r="D130" s="47">
        <v>14</v>
      </c>
      <c r="E130" s="48">
        <v>257025</v>
      </c>
      <c r="F130" s="52">
        <v>11321</v>
      </c>
      <c r="G130" s="49">
        <f t="shared" si="4"/>
        <v>22.7</v>
      </c>
      <c r="H130" s="50">
        <f t="shared" si="5"/>
        <v>98492.7</v>
      </c>
      <c r="I130" s="51">
        <f t="shared" si="3"/>
        <v>98493</v>
      </c>
      <c r="J130" s="15">
        <f>ROUND(I130*$J$6,2)</f>
        <v>21668.46</v>
      </c>
      <c r="K130" s="17">
        <f>J130*($K$142/$J$141)</f>
        <v>20797.569390717374</v>
      </c>
      <c r="L130" s="19"/>
    </row>
    <row r="131" spans="1:12" ht="15" x14ac:dyDescent="0.2">
      <c r="A131" s="44">
        <v>132</v>
      </c>
      <c r="B131" s="45" t="s">
        <v>130</v>
      </c>
      <c r="C131" s="46">
        <v>95699</v>
      </c>
      <c r="D131" s="47">
        <v>26.4</v>
      </c>
      <c r="E131" s="48">
        <v>204498</v>
      </c>
      <c r="F131" s="49">
        <v>4276</v>
      </c>
      <c r="G131" s="49">
        <f t="shared" si="4"/>
        <v>47.8</v>
      </c>
      <c r="H131" s="50">
        <f t="shared" si="5"/>
        <v>91506.4</v>
      </c>
      <c r="I131" s="51">
        <f t="shared" si="3"/>
        <v>91506</v>
      </c>
      <c r="J131" s="15">
        <f>ROUND(I131*$J$6,2)</f>
        <v>20131.32</v>
      </c>
      <c r="K131" s="17">
        <f>J131*($K$142/$J$141)</f>
        <v>19322.209544505538</v>
      </c>
      <c r="L131" s="19"/>
    </row>
    <row r="132" spans="1:12" ht="15" x14ac:dyDescent="0.2">
      <c r="A132" s="44">
        <v>135</v>
      </c>
      <c r="B132" s="45" t="s">
        <v>131</v>
      </c>
      <c r="C132" s="46">
        <v>81035</v>
      </c>
      <c r="D132" s="47">
        <v>59.5</v>
      </c>
      <c r="E132" s="48">
        <v>166322</v>
      </c>
      <c r="F132" s="49">
        <v>1049</v>
      </c>
      <c r="G132" s="49">
        <f t="shared" si="4"/>
        <v>158.6</v>
      </c>
      <c r="H132" s="50">
        <f t="shared" si="5"/>
        <v>103955.9</v>
      </c>
      <c r="I132" s="51">
        <f t="shared" si="3"/>
        <v>103956</v>
      </c>
      <c r="J132" s="15">
        <f>ROUND(I132*$J$6,2)</f>
        <v>22870.32</v>
      </c>
      <c r="K132" s="17">
        <f>J132*($K$142/$J$141)</f>
        <v>21951.124684814306</v>
      </c>
      <c r="L132" s="19"/>
    </row>
    <row r="133" spans="1:12" ht="15" x14ac:dyDescent="0.2">
      <c r="A133" s="44">
        <v>136</v>
      </c>
      <c r="B133" s="45" t="s">
        <v>132</v>
      </c>
      <c r="C133" s="46">
        <v>737624</v>
      </c>
      <c r="D133" s="47">
        <v>18.7</v>
      </c>
      <c r="E133" s="48">
        <v>1470796</v>
      </c>
      <c r="F133" s="49">
        <v>39033</v>
      </c>
      <c r="G133" s="49">
        <f t="shared" si="4"/>
        <v>37.700000000000003</v>
      </c>
      <c r="H133" s="50">
        <f t="shared" si="5"/>
        <v>741627.00000000012</v>
      </c>
      <c r="I133" s="51">
        <f t="shared" si="3"/>
        <v>741627</v>
      </c>
      <c r="J133" s="15">
        <f>ROUND(I133*$J$6,2)</f>
        <v>163157.94</v>
      </c>
      <c r="K133" s="17">
        <f>J133*($K$142/$J$141)</f>
        <v>156600.3573302626</v>
      </c>
      <c r="L133" s="19"/>
    </row>
    <row r="134" spans="1:12" ht="15" x14ac:dyDescent="0.2">
      <c r="A134" s="44">
        <v>137</v>
      </c>
      <c r="B134" s="45" t="s">
        <v>133</v>
      </c>
      <c r="C134" s="46">
        <v>4578</v>
      </c>
      <c r="D134" s="47">
        <v>9.6999999999999993</v>
      </c>
      <c r="E134" s="48">
        <v>7708</v>
      </c>
      <c r="F134" s="49">
        <v>501</v>
      </c>
      <c r="G134" s="49">
        <f t="shared" si="4"/>
        <v>15.4</v>
      </c>
      <c r="H134" s="50">
        <f t="shared" si="5"/>
        <v>2855.7000000000007</v>
      </c>
      <c r="I134" s="51">
        <f t="shared" si="3"/>
        <v>2856</v>
      </c>
      <c r="J134" s="15">
        <f>ROUND(I134*$J$6,2)</f>
        <v>628.32000000000005</v>
      </c>
      <c r="K134" s="17">
        <f>J134*($K$142/$J$141)</f>
        <v>603.06679845155315</v>
      </c>
      <c r="L134" s="19"/>
    </row>
    <row r="135" spans="1:12" ht="15" x14ac:dyDescent="0.2">
      <c r="A135" s="44">
        <v>139</v>
      </c>
      <c r="B135" s="45" t="s">
        <v>134</v>
      </c>
      <c r="C135" s="46">
        <v>81061</v>
      </c>
      <c r="D135" s="47">
        <v>20.8</v>
      </c>
      <c r="E135" s="48">
        <v>116709</v>
      </c>
      <c r="F135" s="49">
        <v>3775</v>
      </c>
      <c r="G135" s="49">
        <f t="shared" si="4"/>
        <v>30.9</v>
      </c>
      <c r="H135" s="50">
        <f t="shared" si="5"/>
        <v>38127.499999999993</v>
      </c>
      <c r="I135" s="51">
        <f t="shared" si="3"/>
        <v>38128</v>
      </c>
      <c r="J135" s="15">
        <f>ROUND(I135*$J$6,2)</f>
        <v>8388.16</v>
      </c>
      <c r="K135" s="17">
        <f>J135*($K$142/$J$141)</f>
        <v>8051.0262224652724</v>
      </c>
      <c r="L135" s="19"/>
    </row>
    <row r="136" spans="1:12" ht="15" x14ac:dyDescent="0.2">
      <c r="A136" s="44">
        <v>142</v>
      </c>
      <c r="B136" s="45" t="s">
        <v>135</v>
      </c>
      <c r="C136" s="46">
        <v>0</v>
      </c>
      <c r="D136" s="47">
        <v>0</v>
      </c>
      <c r="E136" s="48">
        <v>22946</v>
      </c>
      <c r="F136" s="49">
        <v>1985</v>
      </c>
      <c r="G136" s="49">
        <f t="shared" si="4"/>
        <v>11.6</v>
      </c>
      <c r="H136" s="50">
        <f t="shared" si="5"/>
        <v>23026</v>
      </c>
      <c r="I136" s="51">
        <f t="shared" si="3"/>
        <v>23026</v>
      </c>
      <c r="J136" s="15">
        <f>ROUND(I136*$J$6,2)</f>
        <v>5065.72</v>
      </c>
      <c r="K136" s="17">
        <f>J136*($K$142/$J$141)</f>
        <v>4862.1204835943499</v>
      </c>
      <c r="L136" s="20"/>
    </row>
    <row r="137" spans="1:12" ht="15" x14ac:dyDescent="0.2">
      <c r="A137" s="44">
        <v>143</v>
      </c>
      <c r="B137" s="45" t="s">
        <v>136</v>
      </c>
      <c r="C137" s="46">
        <v>70653</v>
      </c>
      <c r="D137" s="47">
        <v>10.6</v>
      </c>
      <c r="E137" s="48">
        <v>404821</v>
      </c>
      <c r="F137" s="49">
        <v>7306</v>
      </c>
      <c r="G137" s="49">
        <f>ROUND(E137/F137, 1)</f>
        <v>55.4</v>
      </c>
      <c r="H137" s="50">
        <f t="shared" si="5"/>
        <v>327308.79999999999</v>
      </c>
      <c r="I137" s="51">
        <f>ROUND(IF(H137&gt;0,H137,0),0)</f>
        <v>327309</v>
      </c>
      <c r="J137" s="15">
        <f>ROUND(I137*$J$6,2)</f>
        <v>72007.98</v>
      </c>
      <c r="K137" s="17">
        <f>J137*($K$142/$J$141)</f>
        <v>69113.862301953573</v>
      </c>
      <c r="L137" s="19"/>
    </row>
    <row r="138" spans="1:12" ht="15" x14ac:dyDescent="0.2">
      <c r="A138" s="44">
        <v>144</v>
      </c>
      <c r="B138" s="45" t="s">
        <v>137</v>
      </c>
      <c r="C138" s="46">
        <v>33614</v>
      </c>
      <c r="D138" s="47">
        <v>15.2</v>
      </c>
      <c r="E138" s="48">
        <v>195201</v>
      </c>
      <c r="F138" s="49">
        <v>3401</v>
      </c>
      <c r="G138" s="49">
        <f>ROUND(E138/F138, 1)</f>
        <v>57.4</v>
      </c>
      <c r="H138" s="50">
        <f>(+G138-$D138)*F138</f>
        <v>143522.20000000001</v>
      </c>
      <c r="I138" s="51">
        <f>ROUND(IF(H138&gt;0,H138,0),0)</f>
        <v>143522</v>
      </c>
      <c r="J138" s="15">
        <f>ROUND(I138*$J$6,2)</f>
        <v>31574.84</v>
      </c>
      <c r="K138" s="17">
        <f>J138*($K$142/$J$141)</f>
        <v>30305.795884931307</v>
      </c>
      <c r="L138" s="19"/>
    </row>
    <row r="139" spans="1:12" ht="15" x14ac:dyDescent="0.2">
      <c r="A139" s="44">
        <v>202</v>
      </c>
      <c r="B139" s="45" t="s">
        <v>91</v>
      </c>
      <c r="C139" s="46">
        <v>17835</v>
      </c>
      <c r="D139" s="47">
        <v>31</v>
      </c>
      <c r="E139" s="48">
        <v>62764</v>
      </c>
      <c r="F139" s="49">
        <v>512</v>
      </c>
      <c r="G139" s="49">
        <f>ROUND(E139/F139, 1)</f>
        <v>122.6</v>
      </c>
      <c r="H139" s="50">
        <f>(+G139-$D139)*F139</f>
        <v>46899.199999999997</v>
      </c>
      <c r="I139" s="51">
        <f>ROUND(IF(H139&gt;0,H139,0),0)</f>
        <v>46899</v>
      </c>
      <c r="J139" s="15">
        <f>ROUND(I139*$J$6,2)</f>
        <v>10317.780000000001</v>
      </c>
      <c r="K139" s="17">
        <f>J139*($K$142/$J$141)</f>
        <v>9903.0916598667336</v>
      </c>
      <c r="L139" s="19"/>
    </row>
    <row r="140" spans="1:12" ht="15" x14ac:dyDescent="0.2">
      <c r="A140" s="44">
        <v>207</v>
      </c>
      <c r="B140" s="45" t="s">
        <v>92</v>
      </c>
      <c r="C140" s="46">
        <v>0</v>
      </c>
      <c r="D140" s="47">
        <v>0</v>
      </c>
      <c r="E140" s="48">
        <v>28274</v>
      </c>
      <c r="F140" s="49">
        <v>792</v>
      </c>
      <c r="G140" s="49">
        <f>ROUND(E140/F140, 1)</f>
        <v>35.700000000000003</v>
      </c>
      <c r="H140" s="50">
        <f>(+G140-$D140)*F140</f>
        <v>28274.400000000001</v>
      </c>
      <c r="I140" s="51">
        <f>ROUND(IF(H140&gt;0,H140,0),0)</f>
        <v>28274</v>
      </c>
      <c r="J140" s="15">
        <f>ROUND(I140*$J$6,2)</f>
        <v>6220.28</v>
      </c>
      <c r="K140" s="17">
        <f>J140*($K$142/$J$141)</f>
        <v>5970.2768415333376</v>
      </c>
      <c r="L140" s="19"/>
    </row>
    <row r="141" spans="1:12" s="4" customFormat="1" ht="27.4" customHeight="1" x14ac:dyDescent="0.2">
      <c r="A141" s="62" t="s">
        <v>148</v>
      </c>
      <c r="B141" s="53" t="s">
        <v>93</v>
      </c>
      <c r="C141" s="54">
        <f t="shared" ref="C141:D141" si="6">SUM(C9:C140)</f>
        <v>27839043</v>
      </c>
      <c r="D141" s="55">
        <f t="shared" si="6"/>
        <v>4307.9999999999982</v>
      </c>
      <c r="E141" s="56">
        <f t="shared" ref="E141:I141" si="7">SUM(E9:E140)</f>
        <v>53114685</v>
      </c>
      <c r="F141" s="57">
        <f t="shared" si="7"/>
        <v>1237760</v>
      </c>
      <c r="G141" s="57">
        <f t="shared" si="7"/>
        <v>7293.6999999999971</v>
      </c>
      <c r="H141" s="57">
        <f t="shared" si="7"/>
        <v>25948542.84999999</v>
      </c>
      <c r="I141" s="58">
        <f t="shared" si="7"/>
        <v>26010064</v>
      </c>
      <c r="J141" s="10">
        <f t="shared" ref="J141" si="8">SUM(J9:J140)</f>
        <v>5722214.080000001</v>
      </c>
      <c r="K141" s="18">
        <f>SUM(K9:K140)</f>
        <v>5492228.9999999981</v>
      </c>
      <c r="L141" s="21"/>
    </row>
    <row r="142" spans="1:12" ht="24.95" customHeight="1" x14ac:dyDescent="0.25">
      <c r="A142" s="43"/>
      <c r="B142" s="59"/>
      <c r="C142" s="60"/>
      <c r="D142" s="60"/>
      <c r="E142" s="43"/>
      <c r="F142" s="43"/>
      <c r="G142" s="43"/>
      <c r="I142" s="63" t="s">
        <v>157</v>
      </c>
      <c r="K142" s="10">
        <v>5492229</v>
      </c>
      <c r="L142" s="22"/>
    </row>
    <row r="143" spans="1:12" x14ac:dyDescent="0.2">
      <c r="A143" s="29" t="s">
        <v>156</v>
      </c>
      <c r="K143" s="3"/>
      <c r="L143" s="14"/>
    </row>
    <row r="144" spans="1:12" hidden="1" x14ac:dyDescent="0.2">
      <c r="A144" s="29" t="s">
        <v>156</v>
      </c>
      <c r="K144" s="3"/>
      <c r="L144" s="14"/>
    </row>
    <row r="145" spans="11:12" hidden="1" x14ac:dyDescent="0.2">
      <c r="K145" s="3"/>
      <c r="L145" s="14"/>
    </row>
    <row r="146" spans="11:12" hidden="1" x14ac:dyDescent="0.2">
      <c r="K146" s="3"/>
      <c r="L146" s="14"/>
    </row>
    <row r="147" spans="11:12" hidden="1" x14ac:dyDescent="0.2">
      <c r="K147" s="3"/>
      <c r="L147" s="14"/>
    </row>
    <row r="148" spans="11:12" hidden="1" x14ac:dyDescent="0.2">
      <c r="K148" s="3"/>
      <c r="L148" s="14"/>
    </row>
    <row r="149" spans="11:12" hidden="1" x14ac:dyDescent="0.2">
      <c r="K149" s="3"/>
      <c r="L149" s="14"/>
    </row>
    <row r="150" spans="11:12" hidden="1" x14ac:dyDescent="0.2">
      <c r="K150" s="3"/>
      <c r="L150" s="14"/>
    </row>
    <row r="151" spans="11:12" hidden="1" x14ac:dyDescent="0.2">
      <c r="K151" s="3"/>
      <c r="L151" s="14"/>
    </row>
    <row r="152" spans="11:12" hidden="1" x14ac:dyDescent="0.2">
      <c r="K152" s="3"/>
      <c r="L152" s="14"/>
    </row>
    <row r="153" spans="11:12" hidden="1" x14ac:dyDescent="0.2">
      <c r="K153" s="3"/>
      <c r="L153" s="14"/>
    </row>
    <row r="154" spans="11:12" hidden="1" x14ac:dyDescent="0.2">
      <c r="K154" s="3"/>
      <c r="L154" s="14"/>
    </row>
    <row r="155" spans="11:12" hidden="1" x14ac:dyDescent="0.2">
      <c r="K155" s="3"/>
      <c r="L155" s="14"/>
    </row>
    <row r="156" spans="11:12" hidden="1" x14ac:dyDescent="0.2">
      <c r="K156" s="3"/>
      <c r="L156" s="14"/>
    </row>
    <row r="157" spans="11:12" hidden="1" x14ac:dyDescent="0.2">
      <c r="K157" s="3"/>
      <c r="L157" s="14"/>
    </row>
    <row r="158" spans="11:12" hidden="1" x14ac:dyDescent="0.2">
      <c r="K158" s="3"/>
      <c r="L158" s="14"/>
    </row>
    <row r="159" spans="11:12" hidden="1" x14ac:dyDescent="0.2">
      <c r="K159" s="3"/>
      <c r="L159" s="14"/>
    </row>
    <row r="160" spans="11:12" hidden="1" x14ac:dyDescent="0.2">
      <c r="K160" s="3"/>
      <c r="L160" s="14"/>
    </row>
    <row r="161" spans="11:12" hidden="1" x14ac:dyDescent="0.2">
      <c r="K161" s="3"/>
      <c r="L161" s="14"/>
    </row>
    <row r="162" spans="11:12" hidden="1" x14ac:dyDescent="0.2">
      <c r="K162" s="3"/>
      <c r="L162" s="14"/>
    </row>
    <row r="163" spans="11:12" hidden="1" x14ac:dyDescent="0.2">
      <c r="K163" s="3"/>
      <c r="L163" s="14"/>
    </row>
    <row r="164" spans="11:12" hidden="1" x14ac:dyDescent="0.2">
      <c r="K164" s="3"/>
      <c r="L164" s="14"/>
    </row>
    <row r="165" spans="11:12" hidden="1" x14ac:dyDescent="0.2">
      <c r="K165" s="3"/>
      <c r="L165" s="14"/>
    </row>
    <row r="166" spans="11:12" hidden="1" x14ac:dyDescent="0.2">
      <c r="K166" s="3"/>
      <c r="L166" s="14"/>
    </row>
    <row r="167" spans="11:12" hidden="1" x14ac:dyDescent="0.2">
      <c r="K167" s="3"/>
      <c r="L167" s="14"/>
    </row>
    <row r="168" spans="11:12" hidden="1" x14ac:dyDescent="0.2">
      <c r="K168" s="3"/>
      <c r="L168" s="14"/>
    </row>
    <row r="169" spans="11:12" hidden="1" x14ac:dyDescent="0.2">
      <c r="K169" s="3"/>
      <c r="L169" s="14"/>
    </row>
    <row r="170" spans="11:12" hidden="1" x14ac:dyDescent="0.2">
      <c r="K170" s="3"/>
      <c r="L170" s="14"/>
    </row>
    <row r="171" spans="11:12" hidden="1" x14ac:dyDescent="0.2">
      <c r="K171" s="3"/>
      <c r="L171" s="14"/>
    </row>
    <row r="172" spans="11:12" hidden="1" x14ac:dyDescent="0.2">
      <c r="K172" s="3"/>
      <c r="L172" s="14"/>
    </row>
    <row r="173" spans="11:12" hidden="1" x14ac:dyDescent="0.2">
      <c r="K173" s="3"/>
      <c r="L173" s="14"/>
    </row>
    <row r="174" spans="11:12" hidden="1" x14ac:dyDescent="0.2">
      <c r="K174" s="3"/>
      <c r="L174" s="14"/>
    </row>
    <row r="175" spans="11:12" hidden="1" x14ac:dyDescent="0.2">
      <c r="K175" s="3"/>
      <c r="L175" s="14"/>
    </row>
    <row r="176" spans="11:12" hidden="1" x14ac:dyDescent="0.2">
      <c r="K176" s="3"/>
      <c r="L176" s="14"/>
    </row>
    <row r="177" spans="11:12" hidden="1" x14ac:dyDescent="0.2">
      <c r="K177" s="3"/>
      <c r="L177" s="14"/>
    </row>
    <row r="178" spans="11:12" hidden="1" x14ac:dyDescent="0.2">
      <c r="K178" s="3"/>
      <c r="L178" s="14"/>
    </row>
    <row r="179" spans="11:12" hidden="1" x14ac:dyDescent="0.2">
      <c r="K179" s="3"/>
      <c r="L179" s="14"/>
    </row>
    <row r="180" spans="11:12" hidden="1" x14ac:dyDescent="0.2">
      <c r="K180" s="3"/>
      <c r="L180" s="14"/>
    </row>
    <row r="181" spans="11:12" hidden="1" x14ac:dyDescent="0.2">
      <c r="K181" s="3"/>
      <c r="L181" s="14"/>
    </row>
    <row r="182" spans="11:12" hidden="1" x14ac:dyDescent="0.2">
      <c r="K182" s="3"/>
      <c r="L182" s="14"/>
    </row>
    <row r="183" spans="11:12" hidden="1" x14ac:dyDescent="0.2">
      <c r="K183" s="3"/>
      <c r="L183" s="14"/>
    </row>
    <row r="184" spans="11:12" hidden="1" x14ac:dyDescent="0.2">
      <c r="K184" s="3"/>
      <c r="L184" s="14"/>
    </row>
    <row r="185" spans="11:12" hidden="1" x14ac:dyDescent="0.2">
      <c r="K185" s="3"/>
      <c r="L185" s="14"/>
    </row>
    <row r="186" spans="11:12" hidden="1" x14ac:dyDescent="0.2">
      <c r="K186" s="3"/>
      <c r="L186" s="14"/>
    </row>
    <row r="187" spans="11:12" hidden="1" x14ac:dyDescent="0.2">
      <c r="K187" s="3"/>
      <c r="L187" s="14"/>
    </row>
    <row r="188" spans="11:12" hidden="1" x14ac:dyDescent="0.2">
      <c r="K188" s="3"/>
      <c r="L188" s="14"/>
    </row>
    <row r="189" spans="11:12" hidden="1" x14ac:dyDescent="0.2">
      <c r="K189" s="3"/>
      <c r="L189" s="14"/>
    </row>
    <row r="190" spans="11:12" hidden="1" x14ac:dyDescent="0.2">
      <c r="K190" s="3"/>
      <c r="L190" s="14"/>
    </row>
    <row r="191" spans="11:12" hidden="1" x14ac:dyDescent="0.2">
      <c r="K191" s="3"/>
      <c r="L191" s="14"/>
    </row>
    <row r="192" spans="11:12" hidden="1" x14ac:dyDescent="0.2">
      <c r="K192" s="3"/>
      <c r="L192" s="14"/>
    </row>
    <row r="193" spans="11:12" hidden="1" x14ac:dyDescent="0.2">
      <c r="K193" s="3"/>
      <c r="L193" s="14"/>
    </row>
    <row r="194" spans="11:12" hidden="1" x14ac:dyDescent="0.2">
      <c r="K194" s="3"/>
      <c r="L194" s="14"/>
    </row>
    <row r="195" spans="11:12" hidden="1" x14ac:dyDescent="0.2">
      <c r="K195" s="3"/>
      <c r="L195" s="14"/>
    </row>
    <row r="196" spans="11:12" hidden="1" x14ac:dyDescent="0.2">
      <c r="K196" s="3"/>
      <c r="L196" s="14"/>
    </row>
    <row r="197" spans="11:12" hidden="1" x14ac:dyDescent="0.2">
      <c r="K197" s="3"/>
      <c r="L197" s="14"/>
    </row>
    <row r="198" spans="11:12" hidden="1" x14ac:dyDescent="0.2">
      <c r="K198" s="3"/>
      <c r="L198" s="14"/>
    </row>
    <row r="199" spans="11:12" hidden="1" x14ac:dyDescent="0.2">
      <c r="K199" s="3"/>
      <c r="L199" s="14"/>
    </row>
    <row r="200" spans="11:12" hidden="1" x14ac:dyDescent="0.2">
      <c r="K200" s="3"/>
      <c r="L200" s="14"/>
    </row>
    <row r="201" spans="11:12" hidden="1" x14ac:dyDescent="0.2">
      <c r="K201" s="3"/>
      <c r="L201" s="14"/>
    </row>
    <row r="202" spans="11:12" hidden="1" x14ac:dyDescent="0.2">
      <c r="K202" s="3"/>
      <c r="L202" s="14"/>
    </row>
    <row r="203" spans="11:12" hidden="1" x14ac:dyDescent="0.2">
      <c r="K203" s="3"/>
      <c r="L203" s="14"/>
    </row>
    <row r="204" spans="11:12" hidden="1" x14ac:dyDescent="0.2">
      <c r="K204" s="3"/>
      <c r="L204" s="14"/>
    </row>
    <row r="205" spans="11:12" hidden="1" x14ac:dyDescent="0.2">
      <c r="K205" s="3"/>
      <c r="L205" s="14"/>
    </row>
    <row r="206" spans="11:12" hidden="1" x14ac:dyDescent="0.2">
      <c r="K206" s="3"/>
      <c r="L206" s="14"/>
    </row>
    <row r="207" spans="11:12" hidden="1" x14ac:dyDescent="0.2">
      <c r="K207" s="3"/>
      <c r="L207" s="14"/>
    </row>
    <row r="208" spans="11:12" hidden="1" x14ac:dyDescent="0.2">
      <c r="K208" s="3"/>
      <c r="L208" s="14"/>
    </row>
    <row r="209" spans="11:12" hidden="1" x14ac:dyDescent="0.2">
      <c r="K209" s="3"/>
      <c r="L209" s="14"/>
    </row>
    <row r="210" spans="11:12" hidden="1" x14ac:dyDescent="0.2">
      <c r="K210" s="3"/>
      <c r="L210" s="14"/>
    </row>
    <row r="211" spans="11:12" hidden="1" x14ac:dyDescent="0.2">
      <c r="K211" s="3"/>
      <c r="L211" s="14"/>
    </row>
    <row r="212" spans="11:12" hidden="1" x14ac:dyDescent="0.2">
      <c r="K212" s="3"/>
      <c r="L212" s="14"/>
    </row>
    <row r="213" spans="11:12" hidden="1" x14ac:dyDescent="0.2">
      <c r="K213" s="3"/>
      <c r="L213" s="14"/>
    </row>
    <row r="214" spans="11:12" hidden="1" x14ac:dyDescent="0.2">
      <c r="K214" s="3"/>
      <c r="L214" s="14"/>
    </row>
    <row r="215" spans="11:12" hidden="1" x14ac:dyDescent="0.2">
      <c r="K215" s="3"/>
      <c r="L215" s="14"/>
    </row>
    <row r="216" spans="11:12" hidden="1" x14ac:dyDescent="0.2">
      <c r="K216" s="3"/>
      <c r="L216" s="14"/>
    </row>
    <row r="217" spans="11:12" hidden="1" x14ac:dyDescent="0.2">
      <c r="K217" s="3"/>
      <c r="L217" s="14"/>
    </row>
    <row r="218" spans="11:12" hidden="1" x14ac:dyDescent="0.2">
      <c r="K218" s="3"/>
      <c r="L218" s="14"/>
    </row>
    <row r="219" spans="11:12" hidden="1" x14ac:dyDescent="0.2">
      <c r="K219" s="3"/>
      <c r="L219" s="14"/>
    </row>
    <row r="220" spans="11:12" hidden="1" x14ac:dyDescent="0.2">
      <c r="K220" s="3"/>
      <c r="L220" s="14"/>
    </row>
    <row r="221" spans="11:12" hidden="1" x14ac:dyDescent="0.2">
      <c r="K221" s="3"/>
      <c r="L221" s="14"/>
    </row>
    <row r="222" spans="11:12" hidden="1" x14ac:dyDescent="0.2">
      <c r="K222" s="3"/>
      <c r="L222" s="14"/>
    </row>
    <row r="223" spans="11:12" hidden="1" x14ac:dyDescent="0.2">
      <c r="K223" s="3"/>
      <c r="L223" s="14"/>
    </row>
    <row r="224" spans="11:12" hidden="1" x14ac:dyDescent="0.2">
      <c r="K224" s="3"/>
      <c r="L224" s="14"/>
    </row>
    <row r="225" spans="11:12" hidden="1" x14ac:dyDescent="0.2">
      <c r="K225" s="3"/>
      <c r="L225" s="14"/>
    </row>
    <row r="226" spans="11:12" hidden="1" x14ac:dyDescent="0.2">
      <c r="K226" s="3"/>
      <c r="L226" s="14"/>
    </row>
    <row r="227" spans="11:12" hidden="1" x14ac:dyDescent="0.2">
      <c r="K227" s="3"/>
      <c r="L227" s="14"/>
    </row>
    <row r="228" spans="11:12" hidden="1" x14ac:dyDescent="0.2">
      <c r="K228" s="3"/>
      <c r="L228" s="14"/>
    </row>
    <row r="229" spans="11:12" hidden="1" x14ac:dyDescent="0.2">
      <c r="K229" s="3"/>
      <c r="L229" s="14"/>
    </row>
    <row r="230" spans="11:12" hidden="1" x14ac:dyDescent="0.2">
      <c r="K230" s="3"/>
      <c r="L230" s="14"/>
    </row>
    <row r="231" spans="11:12" hidden="1" x14ac:dyDescent="0.2">
      <c r="K231" s="3"/>
      <c r="L231" s="14"/>
    </row>
    <row r="232" spans="11:12" hidden="1" x14ac:dyDescent="0.2">
      <c r="K232" s="3"/>
      <c r="L232" s="14"/>
    </row>
    <row r="233" spans="11:12" hidden="1" x14ac:dyDescent="0.2">
      <c r="K233" s="3"/>
      <c r="L233" s="14"/>
    </row>
    <row r="234" spans="11:12" hidden="1" x14ac:dyDescent="0.2">
      <c r="K234" s="3"/>
      <c r="L234" s="14"/>
    </row>
    <row r="235" spans="11:12" hidden="1" x14ac:dyDescent="0.2">
      <c r="K235" s="3"/>
      <c r="L235" s="14"/>
    </row>
    <row r="236" spans="11:12" hidden="1" x14ac:dyDescent="0.2">
      <c r="K236" s="3"/>
      <c r="L236" s="14"/>
    </row>
    <row r="237" spans="11:12" hidden="1" x14ac:dyDescent="0.2">
      <c r="K237" s="3"/>
      <c r="L237" s="14"/>
    </row>
    <row r="238" spans="11:12" hidden="1" x14ac:dyDescent="0.2">
      <c r="K238" s="3"/>
      <c r="L238" s="14"/>
    </row>
    <row r="239" spans="11:12" hidden="1" x14ac:dyDescent="0.2">
      <c r="K239" s="3"/>
      <c r="L239" s="14"/>
    </row>
    <row r="240" spans="11:12" hidden="1" x14ac:dyDescent="0.2">
      <c r="K240" s="3"/>
      <c r="L240" s="14"/>
    </row>
    <row r="241" spans="11:12" hidden="1" x14ac:dyDescent="0.2">
      <c r="K241" s="3"/>
      <c r="L241" s="14"/>
    </row>
    <row r="242" spans="11:12" hidden="1" x14ac:dyDescent="0.2">
      <c r="K242" s="3"/>
      <c r="L242" s="14"/>
    </row>
    <row r="243" spans="11:12" hidden="1" x14ac:dyDescent="0.2">
      <c r="K243" s="3"/>
      <c r="L243" s="14"/>
    </row>
    <row r="244" spans="11:12" hidden="1" x14ac:dyDescent="0.2">
      <c r="K244" s="3"/>
      <c r="L244" s="14"/>
    </row>
    <row r="245" spans="11:12" hidden="1" x14ac:dyDescent="0.2">
      <c r="K245" s="3"/>
      <c r="L245" s="14"/>
    </row>
    <row r="246" spans="11:12" hidden="1" x14ac:dyDescent="0.2">
      <c r="K246" s="3"/>
      <c r="L246" s="14"/>
    </row>
    <row r="247" spans="11:12" hidden="1" x14ac:dyDescent="0.2">
      <c r="K247" s="3"/>
      <c r="L247" s="14"/>
    </row>
    <row r="248" spans="11:12" hidden="1" x14ac:dyDescent="0.2">
      <c r="K248" s="3"/>
      <c r="L248" s="14"/>
    </row>
    <row r="249" spans="11:12" hidden="1" x14ac:dyDescent="0.2">
      <c r="K249" s="3"/>
      <c r="L249" s="14"/>
    </row>
    <row r="250" spans="11:12" hidden="1" x14ac:dyDescent="0.2">
      <c r="K250" s="3"/>
      <c r="L250" s="14"/>
    </row>
    <row r="251" spans="11:12" hidden="1" x14ac:dyDescent="0.2">
      <c r="K251" s="3"/>
      <c r="L251" s="14"/>
    </row>
    <row r="252" spans="11:12" hidden="1" x14ac:dyDescent="0.2">
      <c r="K252" s="3"/>
      <c r="L252" s="14"/>
    </row>
    <row r="253" spans="11:12" hidden="1" x14ac:dyDescent="0.2">
      <c r="K253" s="3"/>
      <c r="L253" s="14"/>
    </row>
    <row r="254" spans="11:12" hidden="1" x14ac:dyDescent="0.2">
      <c r="K254" s="3"/>
      <c r="L254" s="14"/>
    </row>
    <row r="255" spans="11:12" hidden="1" x14ac:dyDescent="0.2">
      <c r="K255" s="3"/>
      <c r="L255" s="14"/>
    </row>
    <row r="256" spans="11:12" hidden="1" x14ac:dyDescent="0.2">
      <c r="K256" s="3"/>
      <c r="L256" s="14"/>
    </row>
    <row r="257" spans="11:12" hidden="1" x14ac:dyDescent="0.2">
      <c r="K257" s="3"/>
      <c r="L257" s="14"/>
    </row>
    <row r="258" spans="11:12" hidden="1" x14ac:dyDescent="0.2">
      <c r="K258" s="3"/>
      <c r="L258" s="14"/>
    </row>
    <row r="259" spans="11:12" hidden="1" x14ac:dyDescent="0.2">
      <c r="K259" s="3"/>
      <c r="L259" s="14"/>
    </row>
    <row r="260" spans="11:12" hidden="1" x14ac:dyDescent="0.2">
      <c r="K260" s="3"/>
      <c r="L260" s="14"/>
    </row>
    <row r="261" spans="11:12" hidden="1" x14ac:dyDescent="0.2">
      <c r="K261" s="3"/>
      <c r="L261" s="14"/>
    </row>
    <row r="262" spans="11:12" hidden="1" x14ac:dyDescent="0.2">
      <c r="K262" s="3"/>
      <c r="L262" s="14"/>
    </row>
    <row r="263" spans="11:12" hidden="1" x14ac:dyDescent="0.2">
      <c r="K263" s="3"/>
      <c r="L263" s="14"/>
    </row>
    <row r="264" spans="11:12" hidden="1" x14ac:dyDescent="0.2">
      <c r="K264" s="3"/>
      <c r="L264" s="14"/>
    </row>
    <row r="265" spans="11:12" hidden="1" x14ac:dyDescent="0.2">
      <c r="K265" s="3"/>
      <c r="L265" s="14"/>
    </row>
    <row r="266" spans="11:12" hidden="1" x14ac:dyDescent="0.2">
      <c r="K266" s="3"/>
      <c r="L266" s="14"/>
    </row>
    <row r="267" spans="11:12" hidden="1" x14ac:dyDescent="0.2">
      <c r="K267" s="3"/>
      <c r="L267" s="14"/>
    </row>
    <row r="268" spans="11:12" hidden="1" x14ac:dyDescent="0.2">
      <c r="K268" s="3"/>
      <c r="L268" s="14"/>
    </row>
    <row r="269" spans="11:12" hidden="1" x14ac:dyDescent="0.2">
      <c r="K269" s="3"/>
      <c r="L269" s="14"/>
    </row>
    <row r="270" spans="11:12" hidden="1" x14ac:dyDescent="0.2">
      <c r="K270" s="3"/>
      <c r="L270" s="14"/>
    </row>
    <row r="271" spans="11:12" hidden="1" x14ac:dyDescent="0.2">
      <c r="K271" s="3"/>
      <c r="L271" s="14"/>
    </row>
    <row r="272" spans="11:12" hidden="1" x14ac:dyDescent="0.2">
      <c r="K272" s="3"/>
      <c r="L272" s="14"/>
    </row>
    <row r="273" spans="11:12" hidden="1" x14ac:dyDescent="0.2">
      <c r="K273" s="3"/>
      <c r="L273" s="14"/>
    </row>
    <row r="274" spans="11:12" hidden="1" x14ac:dyDescent="0.2">
      <c r="K274" s="3"/>
      <c r="L274" s="14"/>
    </row>
    <row r="275" spans="11:12" hidden="1" x14ac:dyDescent="0.2">
      <c r="K275" s="3"/>
      <c r="L275" s="14"/>
    </row>
    <row r="276" spans="11:12" hidden="1" x14ac:dyDescent="0.2">
      <c r="K276" s="3"/>
      <c r="L276" s="14"/>
    </row>
    <row r="277" spans="11:12" hidden="1" x14ac:dyDescent="0.2">
      <c r="K277" s="3"/>
      <c r="L277" s="14"/>
    </row>
    <row r="278" spans="11:12" hidden="1" x14ac:dyDescent="0.2">
      <c r="K278" s="3"/>
      <c r="L278" s="14"/>
    </row>
    <row r="279" spans="11:12" hidden="1" x14ac:dyDescent="0.2">
      <c r="K279" s="3"/>
      <c r="L279" s="14"/>
    </row>
    <row r="280" spans="11:12" hidden="1" x14ac:dyDescent="0.2">
      <c r="K280" s="3"/>
      <c r="L280" s="14"/>
    </row>
    <row r="281" spans="11:12" hidden="1" x14ac:dyDescent="0.2">
      <c r="K281" s="3"/>
      <c r="L281" s="14"/>
    </row>
    <row r="282" spans="11:12" hidden="1" x14ac:dyDescent="0.2">
      <c r="K282" s="3"/>
      <c r="L282" s="14"/>
    </row>
    <row r="283" spans="11:12" hidden="1" x14ac:dyDescent="0.2">
      <c r="K283" s="3"/>
      <c r="L283" s="14"/>
    </row>
    <row r="284" spans="11:12" hidden="1" x14ac:dyDescent="0.2">
      <c r="L284" s="14"/>
    </row>
    <row r="285" spans="11:12" hidden="1" x14ac:dyDescent="0.2">
      <c r="L285" s="14"/>
    </row>
    <row r="286" spans="11:12" hidden="1" x14ac:dyDescent="0.2">
      <c r="L286" s="14"/>
    </row>
    <row r="287" spans="11:12" hidden="1" x14ac:dyDescent="0.2">
      <c r="L287" s="14"/>
    </row>
    <row r="288" spans="11:12" hidden="1" x14ac:dyDescent="0.2">
      <c r="L288" s="14"/>
    </row>
    <row r="289" spans="12:12" hidden="1" x14ac:dyDescent="0.2">
      <c r="L289" s="14"/>
    </row>
    <row r="290" spans="12:12" hidden="1" x14ac:dyDescent="0.2">
      <c r="L290" s="14"/>
    </row>
    <row r="291" spans="12:12" hidden="1" x14ac:dyDescent="0.2">
      <c r="L291" s="14"/>
    </row>
    <row r="292" spans="12:12" hidden="1" x14ac:dyDescent="0.2"/>
  </sheetData>
  <printOptions horizontalCentered="1"/>
  <pageMargins left="0.28000000000000003" right="0.2" top="0.56999999999999995" bottom="0.39" header="0.17" footer="0.17"/>
  <pageSetup scale="75" fitToHeight="0" orientation="landscape" r:id="rId1"/>
  <headerFooter>
    <oddHeader>&amp;RAttachment A, Memo No: 005-18 
January 12, 2018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FY18 Bkfst Inc Calculations </vt:lpstr>
      <vt:lpstr>'FY18 Bkfst Inc Calculations 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Incentive Funding for School Breakfast for Meals Claimed during 2016-2017</dc:title>
  <dc:creator>DOE - NUTRITION (DOE)</dc:creator>
  <cp:lastModifiedBy>VITA Program</cp:lastModifiedBy>
  <cp:lastPrinted>2017-12-21T17:25:57Z</cp:lastPrinted>
  <dcterms:created xsi:type="dcterms:W3CDTF">2016-02-02T16:03:45Z</dcterms:created>
  <dcterms:modified xsi:type="dcterms:W3CDTF">2018-08-02T18:06:22Z</dcterms:modified>
</cp:coreProperties>
</file>