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5-24-19\"/>
    </mc:Choice>
  </mc:AlternateContent>
  <bookViews>
    <workbookView xWindow="0" yWindow="0" windowWidth="28800" windowHeight="14100"/>
  </bookViews>
  <sheets>
    <sheet name="Series XVIII" sheetId="1" r:id="rId1"/>
  </sheets>
  <definedNames>
    <definedName name="_xlnm.Print_Titles" localSheetId="0">'Series XVIII'!$2:$6</definedName>
  </definedNames>
  <calcPr calcId="162913"/>
</workbook>
</file>

<file path=xl/calcChain.xml><?xml version="1.0" encoding="utf-8"?>
<calcChain xmlns="http://schemas.openxmlformats.org/spreadsheetml/2006/main">
  <c r="M91" i="1" l="1"/>
  <c r="M90" i="1"/>
  <c r="M169" i="1"/>
  <c r="M192" i="1"/>
  <c r="M74" i="1"/>
  <c r="O41" i="1"/>
  <c r="M107" i="1"/>
  <c r="M158" i="1"/>
  <c r="M23" i="1"/>
  <c r="F140" i="1" l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139" i="1"/>
  <c r="L139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7" i="1"/>
  <c r="L7" i="1" s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29" i="1"/>
  <c r="P127" i="1"/>
  <c r="P119" i="1"/>
  <c r="P112" i="1"/>
  <c r="P111" i="1"/>
  <c r="P110" i="1"/>
  <c r="P101" i="1"/>
  <c r="P78" i="1"/>
  <c r="P77" i="1"/>
  <c r="P53" i="1"/>
  <c r="P41" i="1"/>
  <c r="P35" i="1"/>
  <c r="P27" i="1"/>
  <c r="P20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<sst xmlns="http://schemas.openxmlformats.org/spreadsheetml/2006/main" count="654" uniqueCount="227">
  <si>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</si>
  <si>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</si>
  <si>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</si>
  <si>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</si>
  <si>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</si>
  <si>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</si>
  <si>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</si>
  <si>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</si>
  <si>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</si>
  <si>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</si>
  <si>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</si>
  <si>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</si>
  <si>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</si>
  <si>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</si>
  <si>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</si>
  <si>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</si>
  <si>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</si>
  <si>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</si>
  <si>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</si>
  <si>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</si>
  <si>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</si>
  <si>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</si>
  <si>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</si>
  <si>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</si>
  <si>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</si>
  <si>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</si>
  <si>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</si>
  <si>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</si>
  <si>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</si>
  <si>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</si>
  <si>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</si>
  <si>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</si>
  <si>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</si>
  <si>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</si>
  <si>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</si>
  <si>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</si>
  <si>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</si>
  <si>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</si>
  <si>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</si>
  <si>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</si>
  <si>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</si>
  <si>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</si>
  <si>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</si>
  <si>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</si>
  <si>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</si>
  <si>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</si>
  <si>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</si>
  <si>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</si>
  <si>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</si>
  <si>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</si>
  <si>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</si>
  <si>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</si>
  <si>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</si>
  <si>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</si>
  <si>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</si>
  <si>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</si>
  <si>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</si>
  <si>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</si>
  <si>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</si>
  <si>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</si>
  <si>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</si>
  <si>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</si>
  <si>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</si>
  <si>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</si>
  <si>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</si>
  <si>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</si>
  <si>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</si>
  <si>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</si>
  <si>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</si>
  <si>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</si>
  <si>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</si>
  <si>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</si>
  <si>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</si>
  <si>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</si>
  <si>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</si>
  <si>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</si>
  <si>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</si>
  <si>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</si>
  <si>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</si>
  <si>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</si>
  <si>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</si>
  <si>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</si>
  <si>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</si>
  <si>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</si>
  <si>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</si>
  <si>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</si>
  <si>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</si>
  <si>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</si>
  <si>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</si>
  <si>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</si>
  <si>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</si>
  <si>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</si>
  <si>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</si>
  <si>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</si>
  <si>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</si>
  <si>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</si>
  <si>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</si>
  <si>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</si>
  <si>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</si>
  <si>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</si>
  <si>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</si>
  <si>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</si>
  <si>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</si>
  <si>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</si>
  <si>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</si>
  <si>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</si>
  <si>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</si>
  <si>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</si>
  <si>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</si>
  <si>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</si>
  <si>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</si>
  <si>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</si>
  <si>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</si>
  <si>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</si>
  <si>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</si>
  <si>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</si>
  <si>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</si>
  <si>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</si>
  <si>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</si>
  <si>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</si>
  <si>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</si>
  <si>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</si>
  <si>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</si>
  <si>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</si>
  <si>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</si>
  <si>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</si>
  <si>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</si>
  <si>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</si>
  <si>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</si>
  <si>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</si>
  <si>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</si>
  <si>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</si>
  <si>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</si>
  <si>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</si>
  <si>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</si>
  <si>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</si>
  <si>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</si>
  <si>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</si>
  <si>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</si>
  <si>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</si>
  <si>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</si>
  <si>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</si>
  <si>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</si>
  <si>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</si>
  <si>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</si>
  <si>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</si>
  <si>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</si>
  <si>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</si>
  <si>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</si>
  <si>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</si>
  <si>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</si>
  <si>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</si>
  <si>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</si>
  <si>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</si>
  <si>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</si>
  <si>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</si>
  <si>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</si>
  <si>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</si>
  <si>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</si>
  <si>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</si>
  <si>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</si>
  <si>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</si>
  <si>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</si>
  <si>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</si>
  <si>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</si>
  <si>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</si>
  <si>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</si>
  <si>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</si>
  <si>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</si>
  <si>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</si>
  <si>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</si>
  <si>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</si>
  <si>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</si>
  <si>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</si>
  <si>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</si>
  <si>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</si>
  <si>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</si>
  <si>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</si>
  <si>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</si>
  <si>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</si>
  <si>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</si>
  <si>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</si>
  <si>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</si>
  <si>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</si>
  <si>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</si>
  <si>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</si>
  <si>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</si>
  <si>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</si>
  <si>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</si>
  <si>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</si>
  <si>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</si>
  <si>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</si>
  <si>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</si>
  <si>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</si>
  <si>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</si>
  <si>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</si>
  <si>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</si>
  <si>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</si>
  <si>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</si>
  <si>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</si>
  <si>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</si>
  <si>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</si>
  <si>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</si>
  <si>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</si>
  <si>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</si>
  <si>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</si>
  <si>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</si>
  <si>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</si>
  <si>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</si>
  <si>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</si>
  <si>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</si>
  <si>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</si>
  <si>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</si>
  <si>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</si>
  <si>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</si>
  <si>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</si>
  <si>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</si>
  <si>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End of workbook</t>
  </si>
  <si>
    <t>No data</t>
  </si>
  <si>
    <t>Purpose of this table is to provide initial grant balances and current balances for Series XVIII</t>
  </si>
  <si>
    <t>Number of Schools in 2017-2018 Fall Membership &amp; Regional Programs</t>
  </si>
  <si>
    <t>Base Division VPSA Technology Grant FY 2018</t>
  </si>
  <si>
    <t>Total VPSA Technology Grant FY 2018</t>
  </si>
  <si>
    <t>Based on Actual 2017-2018 Fall Membership</t>
  </si>
  <si>
    <t>Educational Technology Notes Series XVIII (Spring 2018)</t>
  </si>
  <si>
    <t>Base Division Grant Balance as of 5/22/2019</t>
  </si>
  <si>
    <t>e-Learning Backpack Balance as of 5/22/2019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</si>
</sst>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P2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2" t="s">
        <v>219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0" t="s">
        <v>217</v>
      </c>
      <c r="R2" s="1"/>
      <c r="S2" s="1"/>
      <c r="T2" s="1"/>
      <c r="U2" s="1"/>
    </row>
    <row r="3" spans="1:21" ht="15" customHeight="1" thickBot="1" x14ac:dyDescent="0.3">
      <c r="A3" s="39" t="s">
        <v>224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"/>
      <c r="R3" s="1"/>
      <c r="S3" s="1"/>
      <c r="T3" s="1"/>
      <c r="U3" s="1"/>
    </row>
    <row r="4" spans="1:21" ht="17.25" customHeight="1" x14ac:dyDescent="0.25">
      <c r="A4" s="36" t="s">
        <v>223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"/>
      <c r="R4" s="1"/>
      <c r="S4" s="1"/>
      <c r="T4" s="1"/>
      <c r="U4" s="1"/>
    </row>
    <row r="5" spans="1:21" ht="14.25" customHeight="1" thickBot="1" x14ac:dyDescent="0.3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220</v>
      </c>
      <c r="D6" s="10" t="s">
        <v>4</v>
      </c>
      <c r="E6" s="10" t="s">
        <v>5</v>
      </c>
      <c r="F6" s="10" t="s">
        <v>221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222</v>
      </c>
      <c r="M6" s="14" t="s">
        <v>225</v>
      </c>
      <c r="N6" s="14" t="s">
        <v>11</v>
      </c>
      <c r="O6" s="10" t="s">
        <v>226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413</v>
      </c>
      <c r="J7" s="28">
        <v>165200</v>
      </c>
      <c r="K7" s="28">
        <v>172400</v>
      </c>
      <c r="L7" s="20">
        <f t="shared" ref="L7:L13" si="0">F7+K7</f>
        <v>508400</v>
      </c>
      <c r="M7" s="28">
        <v>336000</v>
      </c>
      <c r="N7" s="21">
        <f>M7/F7</f>
        <v>1</v>
      </c>
      <c r="O7" s="28">
        <v>172400</v>
      </c>
      <c r="P7" s="15">
        <f>O7/K7</f>
        <v>1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25</v>
      </c>
      <c r="D8" s="20">
        <v>650000</v>
      </c>
      <c r="E8" s="20">
        <v>50000</v>
      </c>
      <c r="F8" s="20">
        <f t="shared" ref="F8:F71" si="1">D8+E8</f>
        <v>700000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700000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230000</v>
      </c>
      <c r="N9" s="21">
        <f t="shared" si="2"/>
        <v>1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128000</v>
      </c>
      <c r="N10" s="21">
        <f t="shared" si="2"/>
        <v>1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9</v>
      </c>
      <c r="D11" s="20">
        <v>234000</v>
      </c>
      <c r="E11" s="20">
        <v>50000</v>
      </c>
      <c r="F11" s="20">
        <f t="shared" si="1"/>
        <v>284000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284000</v>
      </c>
      <c r="M11" s="28">
        <v>284000</v>
      </c>
      <c r="N11" s="21">
        <f t="shared" si="2"/>
        <v>1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1</v>
      </c>
      <c r="H13" s="28">
        <v>2400</v>
      </c>
      <c r="I13" s="28">
        <v>7</v>
      </c>
      <c r="J13" s="28">
        <v>2800</v>
      </c>
      <c r="K13" s="28">
        <v>5200</v>
      </c>
      <c r="L13" s="20">
        <f t="shared" si="0"/>
        <v>887200</v>
      </c>
      <c r="M13" s="28">
        <v>0</v>
      </c>
      <c r="N13" s="21">
        <f t="shared" si="2"/>
        <v>0</v>
      </c>
      <c r="O13" s="28">
        <v>5200</v>
      </c>
      <c r="P13" s="15">
        <f t="shared" ref="P13:P53" si="3">O13/K13</f>
        <v>1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18</v>
      </c>
      <c r="D14" s="20">
        <v>468000</v>
      </c>
      <c r="E14" s="20">
        <v>50000</v>
      </c>
      <c r="F14" s="20">
        <f t="shared" si="1"/>
        <v>518000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518000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128000</v>
      </c>
      <c r="N15" s="21">
        <f t="shared" si="2"/>
        <v>1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112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0">
        <f t="shared" si="4"/>
        <v>594000</v>
      </c>
      <c r="M16" s="28">
        <v>594000</v>
      </c>
      <c r="N16" s="21">
        <f t="shared" si="2"/>
        <v>1</v>
      </c>
      <c r="O16" s="28">
        <v>0</v>
      </c>
      <c r="P16" s="15">
        <v>0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113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0">
        <f t="shared" si="4"/>
        <v>102000</v>
      </c>
      <c r="M17" s="28">
        <v>102000</v>
      </c>
      <c r="N17" s="21">
        <f t="shared" si="2"/>
        <v>1</v>
      </c>
      <c r="O17" s="28">
        <v>0</v>
      </c>
      <c r="P17" s="15">
        <v>0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0">
        <f t="shared" si="4"/>
        <v>180000</v>
      </c>
      <c r="M19" s="28">
        <v>180000</v>
      </c>
      <c r="N19" s="21">
        <f t="shared" si="2"/>
        <v>1</v>
      </c>
      <c r="O19" s="28">
        <v>0</v>
      </c>
      <c r="P19" s="15">
        <v>0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114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1</v>
      </c>
      <c r="H20" s="28">
        <v>2400</v>
      </c>
      <c r="I20" s="28">
        <v>46</v>
      </c>
      <c r="J20" s="28">
        <v>18400</v>
      </c>
      <c r="K20" s="28">
        <v>20800</v>
      </c>
      <c r="L20" s="20">
        <f t="shared" si="4"/>
        <v>304800</v>
      </c>
      <c r="M20" s="28">
        <v>284000</v>
      </c>
      <c r="N20" s="21">
        <f t="shared" si="2"/>
        <v>1</v>
      </c>
      <c r="O20" s="28">
        <v>20800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0">
        <f t="shared" si="4"/>
        <v>388000</v>
      </c>
      <c r="M22" s="28">
        <v>0</v>
      </c>
      <c r="N22" s="21">
        <f t="shared" si="2"/>
        <v>0</v>
      </c>
      <c r="O22" s="28">
        <v>0</v>
      </c>
      <c r="P22" s="15">
        <v>0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f>180000-124154.53</f>
        <v>55845.47</v>
      </c>
      <c r="N23" s="21">
        <f t="shared" si="2"/>
        <v>0.31025261111111113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284000</v>
      </c>
      <c r="N24" s="21">
        <f t="shared" si="2"/>
        <v>1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115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0">
        <f t="shared" si="4"/>
        <v>102000</v>
      </c>
      <c r="M25" s="28">
        <v>102000</v>
      </c>
      <c r="N25" s="21">
        <f t="shared" si="2"/>
        <v>1</v>
      </c>
      <c r="O25" s="28">
        <v>0</v>
      </c>
      <c r="P25" s="15">
        <v>0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1</v>
      </c>
      <c r="H27" s="28">
        <v>2400</v>
      </c>
      <c r="I27" s="28">
        <v>482</v>
      </c>
      <c r="J27" s="28">
        <v>192800</v>
      </c>
      <c r="K27" s="28">
        <v>195200</v>
      </c>
      <c r="L27" s="20">
        <f t="shared" si="4"/>
        <v>1831200</v>
      </c>
      <c r="M27" s="28">
        <v>1431797.35</v>
      </c>
      <c r="N27" s="21">
        <f t="shared" si="2"/>
        <v>0.87518175427872869</v>
      </c>
      <c r="O27" s="28">
        <v>195200</v>
      </c>
      <c r="P27" s="15">
        <f t="shared" si="3"/>
        <v>1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27549.35</v>
      </c>
      <c r="N28" s="21">
        <f t="shared" si="2"/>
        <v>0.17889188311688312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86431.44</v>
      </c>
      <c r="N29" s="21">
        <f t="shared" si="2"/>
        <v>0.84736705882352947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0">
        <f t="shared" si="4"/>
        <v>310000</v>
      </c>
      <c r="M30" s="28">
        <v>0</v>
      </c>
      <c r="N30" s="21">
        <f t="shared" si="2"/>
        <v>0</v>
      </c>
      <c r="O30" s="28">
        <v>0</v>
      </c>
      <c r="P30" s="15"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0">
        <f t="shared" si="4"/>
        <v>128000</v>
      </c>
      <c r="M31" s="28">
        <v>3000</v>
      </c>
      <c r="N31" s="21">
        <f t="shared" si="2"/>
        <v>2.34375E-2</v>
      </c>
      <c r="O31" s="28">
        <v>0</v>
      </c>
      <c r="P31" s="15"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180000</v>
      </c>
      <c r="N32" s="21">
        <f t="shared" si="2"/>
        <v>1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0">
        <f t="shared" si="4"/>
        <v>232000</v>
      </c>
      <c r="M33" s="28">
        <v>232000</v>
      </c>
      <c r="N33" s="21">
        <f t="shared" si="2"/>
        <v>1</v>
      </c>
      <c r="O33" s="28">
        <v>0</v>
      </c>
      <c r="P33" s="15"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0">
        <f t="shared" si="4"/>
        <v>128000</v>
      </c>
      <c r="M34" s="28">
        <v>128000</v>
      </c>
      <c r="N34" s="21">
        <f t="shared" si="2"/>
        <v>1</v>
      </c>
      <c r="O34" s="28">
        <v>0</v>
      </c>
      <c r="P34" s="15">
        <v>0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3</v>
      </c>
      <c r="H35" s="28">
        <v>7200</v>
      </c>
      <c r="I35" s="28">
        <v>1554</v>
      </c>
      <c r="J35" s="28">
        <v>621600</v>
      </c>
      <c r="K35" s="28">
        <v>628800</v>
      </c>
      <c r="L35" s="20">
        <f t="shared" si="4"/>
        <v>5722800</v>
      </c>
      <c r="M35" s="28">
        <v>0</v>
      </c>
      <c r="N35" s="21">
        <f t="shared" si="2"/>
        <v>0</v>
      </c>
      <c r="O35" s="28">
        <v>628800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111290.82</v>
      </c>
      <c r="N36" s="21">
        <f t="shared" si="2"/>
        <v>0.20457871323529414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180000</v>
      </c>
      <c r="N38" s="21">
        <f t="shared" si="2"/>
        <v>1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145</v>
      </c>
      <c r="J41" s="28">
        <v>58000</v>
      </c>
      <c r="K41" s="28">
        <v>60400</v>
      </c>
      <c r="L41" s="20">
        <f t="shared" si="4"/>
        <v>240400</v>
      </c>
      <c r="M41" s="28">
        <v>180000</v>
      </c>
      <c r="N41" s="21">
        <f t="shared" si="2"/>
        <v>1</v>
      </c>
      <c r="O41" s="28">
        <f>60400-26340.49</f>
        <v>34059.509999999995</v>
      </c>
      <c r="P41" s="15">
        <f t="shared" si="3"/>
        <v>0.5638991721854304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116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0">
        <f t="shared" si="4"/>
        <v>258000</v>
      </c>
      <c r="M42" s="28">
        <v>258000</v>
      </c>
      <c r="N42" s="21">
        <f t="shared" si="2"/>
        <v>1</v>
      </c>
      <c r="O42" s="28">
        <v>0</v>
      </c>
      <c r="P42" s="15"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168763.47</v>
      </c>
      <c r="N43" s="21">
        <f t="shared" si="2"/>
        <v>0.93757483333333336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232000</v>
      </c>
      <c r="N44" s="21">
        <f t="shared" si="2"/>
        <v>1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117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0">
        <f t="shared" si="4"/>
        <v>1792000</v>
      </c>
      <c r="M49" s="28">
        <v>1792000</v>
      </c>
      <c r="N49" s="21">
        <f t="shared" si="2"/>
        <v>1</v>
      </c>
      <c r="O49" s="28">
        <v>0</v>
      </c>
      <c r="P49" s="15">
        <v>0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118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0">
        <f t="shared" si="4"/>
        <v>102000</v>
      </c>
      <c r="M51" s="28">
        <v>102000</v>
      </c>
      <c r="N51" s="21">
        <f t="shared" si="2"/>
        <v>1</v>
      </c>
      <c r="O51" s="28">
        <v>0</v>
      </c>
      <c r="P51" s="15">
        <v>0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119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0">
        <f t="shared" si="4"/>
        <v>284000</v>
      </c>
      <c r="M52" s="28">
        <v>0</v>
      </c>
      <c r="N52" s="21">
        <f t="shared" si="2"/>
        <v>0</v>
      </c>
      <c r="O52" s="28">
        <v>0</v>
      </c>
      <c r="P52" s="15"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343</v>
      </c>
      <c r="J53" s="28">
        <v>137200</v>
      </c>
      <c r="K53" s="28">
        <v>139600</v>
      </c>
      <c r="L53" s="20">
        <f t="shared" si="4"/>
        <v>319600</v>
      </c>
      <c r="M53" s="28">
        <v>180000</v>
      </c>
      <c r="N53" s="21">
        <f t="shared" si="2"/>
        <v>1</v>
      </c>
      <c r="O53" s="28">
        <v>139600</v>
      </c>
      <c r="P53" s="15">
        <f t="shared" si="3"/>
        <v>1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120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0">
        <f t="shared" si="4"/>
        <v>128000</v>
      </c>
      <c r="M54" s="28">
        <v>128000</v>
      </c>
      <c r="N54" s="21">
        <f t="shared" si="2"/>
        <v>1</v>
      </c>
      <c r="O54" s="28">
        <v>0</v>
      </c>
      <c r="P54" s="15">
        <v>0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154000</v>
      </c>
      <c r="N55" s="21">
        <f t="shared" si="2"/>
        <v>1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121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0">
        <f t="shared" si="4"/>
        <v>128000</v>
      </c>
      <c r="M56" s="28">
        <v>128000</v>
      </c>
      <c r="N56" s="21">
        <f t="shared" si="2"/>
        <v>1</v>
      </c>
      <c r="O56" s="28">
        <v>0</v>
      </c>
      <c r="P56" s="15">
        <v>0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122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0">
        <f t="shared" si="4"/>
        <v>310000</v>
      </c>
      <c r="M57" s="28">
        <v>0</v>
      </c>
      <c r="N57" s="21">
        <f t="shared" si="2"/>
        <v>0</v>
      </c>
      <c r="O57" s="28">
        <v>0</v>
      </c>
      <c r="P57" s="15">
        <v>0</v>
      </c>
      <c r="Q57" s="3"/>
      <c r="R57" s="3"/>
      <c r="S57" s="3"/>
      <c r="T57" s="3"/>
      <c r="U57" s="3"/>
    </row>
    <row r="58" spans="1:21" x14ac:dyDescent="0.25">
      <c r="A58" s="22">
        <v>53</v>
      </c>
      <c r="B58" s="18" t="s">
        <v>123</v>
      </c>
      <c r="C58" s="19">
        <v>88</v>
      </c>
      <c r="D58" s="20">
        <v>2288000</v>
      </c>
      <c r="E58" s="20">
        <v>50000</v>
      </c>
      <c r="F58" s="20">
        <f t="shared" si="1"/>
        <v>2338000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0">
        <f t="shared" si="4"/>
        <v>2338000</v>
      </c>
      <c r="M58" s="28">
        <v>0</v>
      </c>
      <c r="N58" s="21">
        <f t="shared" si="2"/>
        <v>0</v>
      </c>
      <c r="O58" s="28">
        <v>0</v>
      </c>
      <c r="P58" s="15">
        <v>0</v>
      </c>
      <c r="Q58" s="3"/>
      <c r="R58" s="3"/>
      <c r="S58" s="3"/>
      <c r="T58" s="3"/>
      <c r="U58" s="3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124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0">
        <f t="shared" si="4"/>
        <v>154000</v>
      </c>
      <c r="M60" s="28">
        <v>0</v>
      </c>
      <c r="N60" s="21">
        <f t="shared" si="2"/>
        <v>0</v>
      </c>
      <c r="O60" s="28">
        <v>0</v>
      </c>
      <c r="P60" s="15">
        <v>0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128000</v>
      </c>
      <c r="N62" s="21">
        <f t="shared" si="2"/>
        <v>1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0">
        <f t="shared" si="4"/>
        <v>258000</v>
      </c>
      <c r="M63" s="28">
        <v>0</v>
      </c>
      <c r="N63" s="21">
        <f t="shared" si="2"/>
        <v>0</v>
      </c>
      <c r="O63" s="28">
        <v>0</v>
      </c>
      <c r="P63" s="15">
        <v>0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125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0">
        <f t="shared" si="4"/>
        <v>544000</v>
      </c>
      <c r="M65" s="28">
        <v>0</v>
      </c>
      <c r="N65" s="21">
        <f t="shared" si="2"/>
        <v>0</v>
      </c>
      <c r="O65" s="28">
        <v>0</v>
      </c>
      <c r="P65" s="15"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126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0">
        <f t="shared" si="4"/>
        <v>154000</v>
      </c>
      <c r="M68" s="28">
        <v>51</v>
      </c>
      <c r="N68" s="21">
        <f t="shared" si="2"/>
        <v>3.3116883116883115E-4</v>
      </c>
      <c r="O68" s="28">
        <v>0</v>
      </c>
      <c r="P68" s="15"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127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128000</v>
      </c>
      <c r="N69" s="21">
        <f t="shared" si="2"/>
        <v>1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5</v>
      </c>
      <c r="D70" s="20">
        <v>130000</v>
      </c>
      <c r="E70" s="20">
        <v>50000</v>
      </c>
      <c r="F70" s="20">
        <f t="shared" si="1"/>
        <v>180000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0">
        <f t="shared" si="4"/>
        <v>180000</v>
      </c>
      <c r="M70" s="28">
        <v>180000</v>
      </c>
      <c r="N70" s="21">
        <f t="shared" si="2"/>
        <v>1</v>
      </c>
      <c r="O70" s="28">
        <v>0</v>
      </c>
      <c r="P70" s="15">
        <v>0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232000</v>
      </c>
      <c r="N73" s="21">
        <f t="shared" si="6"/>
        <v>1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0">
        <f t="shared" si="4"/>
        <v>518000</v>
      </c>
      <c r="M74" s="28">
        <f>179488.68-94900</f>
        <v>84588.68</v>
      </c>
      <c r="N74" s="21">
        <f t="shared" si="6"/>
        <v>0.16329861003861001</v>
      </c>
      <c r="O74" s="28">
        <v>0</v>
      </c>
      <c r="P74" s="15">
        <v>0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v>206000</v>
      </c>
      <c r="N75" s="21">
        <f t="shared" si="6"/>
        <v>1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128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2</v>
      </c>
      <c r="J77" s="28">
        <v>800</v>
      </c>
      <c r="K77" s="28">
        <v>3200</v>
      </c>
      <c r="L77" s="20">
        <f t="shared" si="4"/>
        <v>261200</v>
      </c>
      <c r="M77" s="28">
        <v>0</v>
      </c>
      <c r="N77" s="21">
        <f t="shared" si="6"/>
        <v>0</v>
      </c>
      <c r="O77" s="28">
        <v>3200</v>
      </c>
      <c r="P77" s="15">
        <f t="shared" ref="P77:P129" si="7">O77/K77</f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91</v>
      </c>
      <c r="D78" s="20">
        <v>2366000</v>
      </c>
      <c r="E78" s="20">
        <v>50000</v>
      </c>
      <c r="F78" s="20">
        <f t="shared" si="5"/>
        <v>2416000</v>
      </c>
      <c r="G78" s="28">
        <v>1</v>
      </c>
      <c r="H78" s="28">
        <v>2400</v>
      </c>
      <c r="I78" s="28">
        <v>532.25</v>
      </c>
      <c r="J78" s="28">
        <v>212900</v>
      </c>
      <c r="K78" s="28">
        <v>215300</v>
      </c>
      <c r="L78" s="20">
        <f t="shared" ref="L78:L138" si="8">F78+K78</f>
        <v>2631300</v>
      </c>
      <c r="M78" s="28">
        <v>0</v>
      </c>
      <c r="N78" s="21">
        <f t="shared" si="6"/>
        <v>0</v>
      </c>
      <c r="O78" s="28">
        <v>215300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0">
        <f t="shared" si="8"/>
        <v>258000</v>
      </c>
      <c r="M79" s="28">
        <v>258000</v>
      </c>
      <c r="N79" s="21">
        <f t="shared" si="6"/>
        <v>1</v>
      </c>
      <c r="O79" s="28">
        <v>0</v>
      </c>
      <c r="P79" s="15">
        <v>0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206000</v>
      </c>
      <c r="N83" s="21">
        <f t="shared" si="6"/>
        <v>1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129</v>
      </c>
      <c r="C85" s="19">
        <v>11</v>
      </c>
      <c r="D85" s="20">
        <v>286000</v>
      </c>
      <c r="E85" s="20">
        <v>50000</v>
      </c>
      <c r="F85" s="20">
        <f t="shared" si="5"/>
        <v>336000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0">
        <f t="shared" si="8"/>
        <v>336000</v>
      </c>
      <c r="M85" s="28">
        <v>336000</v>
      </c>
      <c r="N85" s="21">
        <f t="shared" si="6"/>
        <v>1</v>
      </c>
      <c r="O85" s="28">
        <v>0</v>
      </c>
      <c r="P85" s="15">
        <v>0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90824.5</v>
      </c>
      <c r="N86" s="21">
        <f t="shared" si="6"/>
        <v>0.23408376288659793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130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0">
        <f t="shared" si="8"/>
        <v>388000</v>
      </c>
      <c r="M88" s="28">
        <v>0</v>
      </c>
      <c r="N88" s="21">
        <f t="shared" si="6"/>
        <v>0</v>
      </c>
      <c r="O88" s="28">
        <v>0</v>
      </c>
      <c r="P88" s="15"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206000</v>
      </c>
      <c r="N89" s="21">
        <f t="shared" si="6"/>
        <v>1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f>804000-804000</f>
        <v>0</v>
      </c>
      <c r="N90" s="21">
        <f t="shared" si="6"/>
        <v>0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f>830000-830000</f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131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0">
        <f t="shared" si="8"/>
        <v>128000</v>
      </c>
      <c r="M93" s="28">
        <v>128000</v>
      </c>
      <c r="N93" s="21">
        <f t="shared" si="6"/>
        <v>1</v>
      </c>
      <c r="O93" s="28">
        <v>0</v>
      </c>
      <c r="P93" s="15"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0">
        <f t="shared" si="8"/>
        <v>440000</v>
      </c>
      <c r="M94" s="28">
        <v>440000</v>
      </c>
      <c r="N94" s="21">
        <f t="shared" si="6"/>
        <v>1</v>
      </c>
      <c r="O94" s="28">
        <v>0</v>
      </c>
      <c r="P94" s="15"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9</v>
      </c>
      <c r="D95" s="20">
        <v>234000</v>
      </c>
      <c r="E95" s="20">
        <v>50000</v>
      </c>
      <c r="F95" s="20">
        <f t="shared" si="5"/>
        <v>284000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284000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440000</v>
      </c>
      <c r="N96" s="21">
        <f t="shared" si="6"/>
        <v>1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132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0">
        <f t="shared" si="8"/>
        <v>154000</v>
      </c>
      <c r="M97" s="28">
        <v>58615.25</v>
      </c>
      <c r="N97" s="21">
        <f t="shared" si="6"/>
        <v>0.38061850649350648</v>
      </c>
      <c r="O97" s="28">
        <v>0</v>
      </c>
      <c r="P97" s="15">
        <v>0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11</v>
      </c>
      <c r="D98" s="20">
        <v>286000</v>
      </c>
      <c r="E98" s="20">
        <v>50000</v>
      </c>
      <c r="F98" s="20">
        <f t="shared" si="5"/>
        <v>336000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336000</v>
      </c>
      <c r="M98" s="28">
        <v>336000</v>
      </c>
      <c r="N98" s="21">
        <f t="shared" si="6"/>
        <v>1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133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0">
        <f t="shared" si="8"/>
        <v>362000</v>
      </c>
      <c r="M99" s="28">
        <v>0</v>
      </c>
      <c r="N99" s="21">
        <f t="shared" si="6"/>
        <v>0</v>
      </c>
      <c r="O99" s="28">
        <v>0</v>
      </c>
      <c r="P99" s="15"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134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0">
        <f t="shared" si="8"/>
        <v>544000</v>
      </c>
      <c r="M100" s="28">
        <v>544000</v>
      </c>
      <c r="N100" s="21">
        <f t="shared" si="6"/>
        <v>1</v>
      </c>
      <c r="O100" s="28">
        <v>0</v>
      </c>
      <c r="P100" s="15">
        <v>0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1214</v>
      </c>
      <c r="J101" s="28">
        <v>485600</v>
      </c>
      <c r="K101" s="28">
        <v>488000</v>
      </c>
      <c r="L101" s="20">
        <f t="shared" si="8"/>
        <v>954000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206000</v>
      </c>
      <c r="N102" s="21">
        <f t="shared" si="6"/>
        <v>1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135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0">
        <f t="shared" si="8"/>
        <v>154000</v>
      </c>
      <c r="M103" s="28">
        <v>0</v>
      </c>
      <c r="N103" s="21">
        <f t="shared" si="6"/>
        <v>0</v>
      </c>
      <c r="O103" s="28">
        <v>0</v>
      </c>
      <c r="P103" s="15">
        <v>0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136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0">
        <f t="shared" si="8"/>
        <v>128000</v>
      </c>
      <c r="M106" s="28">
        <v>128000</v>
      </c>
      <c r="N106" s="21">
        <f t="shared" si="6"/>
        <v>1</v>
      </c>
      <c r="O106" s="28">
        <v>0</v>
      </c>
      <c r="P106" s="15">
        <v>0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10</v>
      </c>
      <c r="D107" s="20">
        <v>260000</v>
      </c>
      <c r="E107" s="20">
        <v>50000</v>
      </c>
      <c r="F107" s="20">
        <f t="shared" si="5"/>
        <v>310000</v>
      </c>
      <c r="G107" s="28">
        <v>1</v>
      </c>
      <c r="H107" s="28">
        <v>2400</v>
      </c>
      <c r="I107" s="28">
        <v>373</v>
      </c>
      <c r="J107" s="28">
        <v>149200</v>
      </c>
      <c r="K107" s="28">
        <v>151600</v>
      </c>
      <c r="L107" s="20">
        <f t="shared" si="8"/>
        <v>461600</v>
      </c>
      <c r="M107" s="28">
        <f>310000-310000</f>
        <v>0</v>
      </c>
      <c r="N107" s="21">
        <f t="shared" si="6"/>
        <v>0</v>
      </c>
      <c r="O107" s="28">
        <v>151600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154000</v>
      </c>
      <c r="N108" s="21">
        <f t="shared" si="6"/>
        <v>1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154000</v>
      </c>
      <c r="N109" s="21">
        <f t="shared" si="6"/>
        <v>1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137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76</v>
      </c>
      <c r="J110" s="28">
        <v>30400</v>
      </c>
      <c r="K110" s="28">
        <v>32800</v>
      </c>
      <c r="L110" s="20">
        <f t="shared" si="8"/>
        <v>160800</v>
      </c>
      <c r="M110" s="28">
        <v>128000</v>
      </c>
      <c r="N110" s="21">
        <f t="shared" si="6"/>
        <v>1</v>
      </c>
      <c r="O110" s="28">
        <v>32800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1</v>
      </c>
      <c r="H111" s="28">
        <v>2400</v>
      </c>
      <c r="I111" s="28">
        <v>548</v>
      </c>
      <c r="J111" s="28">
        <v>219200</v>
      </c>
      <c r="K111" s="28">
        <v>221600</v>
      </c>
      <c r="L111" s="20">
        <f t="shared" si="8"/>
        <v>1025600</v>
      </c>
      <c r="M111" s="28">
        <v>804000</v>
      </c>
      <c r="N111" s="21">
        <f t="shared" si="6"/>
        <v>1</v>
      </c>
      <c r="O111" s="28">
        <v>221600</v>
      </c>
      <c r="P111" s="15">
        <f t="shared" si="7"/>
        <v>1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138</v>
      </c>
      <c r="C112" s="19">
        <v>9</v>
      </c>
      <c r="D112" s="20">
        <v>234000</v>
      </c>
      <c r="E112" s="20">
        <v>50000</v>
      </c>
      <c r="F112" s="20">
        <f t="shared" si="5"/>
        <v>284000</v>
      </c>
      <c r="G112" s="28">
        <v>1</v>
      </c>
      <c r="H112" s="28">
        <v>2400</v>
      </c>
      <c r="I112" s="28">
        <v>464</v>
      </c>
      <c r="J112" s="28">
        <v>185600</v>
      </c>
      <c r="K112" s="28">
        <v>188000</v>
      </c>
      <c r="L112" s="20">
        <f t="shared" si="8"/>
        <v>472000</v>
      </c>
      <c r="M112" s="28">
        <v>0</v>
      </c>
      <c r="N112" s="21">
        <f t="shared" si="6"/>
        <v>0</v>
      </c>
      <c r="O112" s="28">
        <v>188000</v>
      </c>
      <c r="P112" s="15">
        <f t="shared" si="7"/>
        <v>1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139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0">
        <f t="shared" si="8"/>
        <v>180000</v>
      </c>
      <c r="M113" s="28">
        <v>180000</v>
      </c>
      <c r="N113" s="21">
        <f t="shared" si="6"/>
        <v>1</v>
      </c>
      <c r="O113" s="28">
        <v>0</v>
      </c>
      <c r="P113" s="15">
        <v>0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140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0">
        <f t="shared" si="8"/>
        <v>466000</v>
      </c>
      <c r="M114" s="28">
        <v>466000</v>
      </c>
      <c r="N114" s="21">
        <f t="shared" si="6"/>
        <v>1</v>
      </c>
      <c r="O114" s="28">
        <v>0</v>
      </c>
      <c r="P114" s="15">
        <v>0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141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0">
        <f t="shared" si="8"/>
        <v>154000</v>
      </c>
      <c r="M115" s="28">
        <v>0</v>
      </c>
      <c r="N115" s="21">
        <f t="shared" si="6"/>
        <v>0</v>
      </c>
      <c r="O115" s="28">
        <v>0</v>
      </c>
      <c r="P115" s="15"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142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0">
        <f t="shared" si="8"/>
        <v>1038000</v>
      </c>
      <c r="M116" s="28">
        <v>0</v>
      </c>
      <c r="N116" s="21">
        <f t="shared" si="6"/>
        <v>0</v>
      </c>
      <c r="O116" s="28">
        <v>0</v>
      </c>
      <c r="P116" s="15">
        <v>0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143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0">
        <f t="shared" si="8"/>
        <v>1220000</v>
      </c>
      <c r="M117" s="28">
        <v>1220000</v>
      </c>
      <c r="N117" s="21">
        <f t="shared" si="6"/>
        <v>1</v>
      </c>
      <c r="O117" s="28">
        <v>0</v>
      </c>
      <c r="P117" s="15">
        <v>0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102000</v>
      </c>
      <c r="N118" s="21">
        <f t="shared" si="6"/>
        <v>1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248</v>
      </c>
      <c r="J119" s="28">
        <v>99200</v>
      </c>
      <c r="K119" s="28">
        <v>101600</v>
      </c>
      <c r="L119" s="20">
        <f t="shared" si="8"/>
        <v>307600</v>
      </c>
      <c r="M119" s="28">
        <v>36209.43</v>
      </c>
      <c r="N119" s="21">
        <f t="shared" si="6"/>
        <v>0.17577393203883496</v>
      </c>
      <c r="O119" s="28">
        <v>6198.3699999999953</v>
      </c>
      <c r="P119" s="15">
        <f t="shared" si="7"/>
        <v>6.1007578740157435E-2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144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0">
        <f t="shared" si="8"/>
        <v>544000</v>
      </c>
      <c r="M120" s="28">
        <v>291519</v>
      </c>
      <c r="N120" s="21">
        <f t="shared" si="6"/>
        <v>0.53588051470588238</v>
      </c>
      <c r="O120" s="28">
        <v>0</v>
      </c>
      <c r="P120" s="15"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154000</v>
      </c>
      <c r="N121" s="21">
        <f t="shared" si="6"/>
        <v>1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145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0">
        <f t="shared" si="8"/>
        <v>1194000</v>
      </c>
      <c r="M122" s="28">
        <v>1194000</v>
      </c>
      <c r="N122" s="21">
        <f t="shared" si="6"/>
        <v>1</v>
      </c>
      <c r="O122" s="28">
        <v>0</v>
      </c>
      <c r="P122" s="15">
        <v>0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0">
        <f t="shared" si="8"/>
        <v>674000</v>
      </c>
      <c r="M123" s="28">
        <v>200140.03</v>
      </c>
      <c r="N123" s="21">
        <f t="shared" si="6"/>
        <v>0.29694366468842731</v>
      </c>
      <c r="O123" s="28">
        <v>0</v>
      </c>
      <c r="P123" s="15">
        <v>0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0">
        <f t="shared" si="8"/>
        <v>518000</v>
      </c>
      <c r="M125" s="28">
        <v>518000</v>
      </c>
      <c r="N125" s="21">
        <f t="shared" si="6"/>
        <v>1</v>
      </c>
      <c r="O125" s="28">
        <v>0</v>
      </c>
      <c r="P125" s="15">
        <v>0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146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0">
        <f t="shared" si="8"/>
        <v>2182000</v>
      </c>
      <c r="M126" s="28">
        <v>2182000</v>
      </c>
      <c r="N126" s="21">
        <f t="shared" si="6"/>
        <v>1</v>
      </c>
      <c r="O126" s="28">
        <v>0</v>
      </c>
      <c r="P126" s="15"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240</v>
      </c>
      <c r="J127" s="28">
        <v>96000</v>
      </c>
      <c r="K127" s="28">
        <v>98400</v>
      </c>
      <c r="L127" s="20">
        <f t="shared" si="8"/>
        <v>304400</v>
      </c>
      <c r="M127" s="28">
        <v>0</v>
      </c>
      <c r="N127" s="21">
        <f t="shared" si="6"/>
        <v>0</v>
      </c>
      <c r="O127" s="28">
        <v>98400</v>
      </c>
      <c r="P127" s="15">
        <f t="shared" si="7"/>
        <v>1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440000</v>
      </c>
      <c r="N128" s="21">
        <f t="shared" si="6"/>
        <v>1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7</v>
      </c>
      <c r="D129" s="20">
        <v>182000</v>
      </c>
      <c r="E129" s="20">
        <v>50000</v>
      </c>
      <c r="F129" s="20">
        <f t="shared" si="5"/>
        <v>232000</v>
      </c>
      <c r="G129" s="28">
        <v>1</v>
      </c>
      <c r="H129" s="28">
        <v>2400</v>
      </c>
      <c r="I129" s="28">
        <v>360</v>
      </c>
      <c r="J129" s="28">
        <v>144000</v>
      </c>
      <c r="K129" s="28">
        <v>146400</v>
      </c>
      <c r="L129" s="20">
        <f t="shared" si="8"/>
        <v>378400</v>
      </c>
      <c r="M129" s="28">
        <v>0</v>
      </c>
      <c r="N129" s="21">
        <f t="shared" si="6"/>
        <v>0</v>
      </c>
      <c r="O129" s="28">
        <v>146400</v>
      </c>
      <c r="P129" s="15">
        <f t="shared" si="7"/>
        <v>1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0">
        <f t="shared" si="8"/>
        <v>128000</v>
      </c>
      <c r="M130" s="28">
        <v>128000</v>
      </c>
      <c r="N130" s="21">
        <f t="shared" si="6"/>
        <v>1</v>
      </c>
      <c r="O130" s="28">
        <v>0</v>
      </c>
      <c r="P130" s="15">
        <v>0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1220000</v>
      </c>
      <c r="N131" s="21">
        <f t="shared" si="6"/>
        <v>1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98117.58</v>
      </c>
      <c r="N134" s="21">
        <f t="shared" si="6"/>
        <v>0.63712714285714289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147</v>
      </c>
      <c r="C135" s="19">
        <v>9</v>
      </c>
      <c r="D135" s="20">
        <v>234000</v>
      </c>
      <c r="E135" s="20">
        <v>50000</v>
      </c>
      <c r="F135" s="20">
        <f t="shared" si="5"/>
        <v>284000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0">
        <f t="shared" si="8"/>
        <v>284000</v>
      </c>
      <c r="M135" s="28">
        <v>0</v>
      </c>
      <c r="N135" s="21">
        <f t="shared" si="6"/>
        <v>0</v>
      </c>
      <c r="O135" s="28">
        <v>0</v>
      </c>
      <c r="P135" s="15"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9">D136+E136</f>
        <v>154000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0">
        <f t="shared" si="8"/>
        <v>154000</v>
      </c>
      <c r="M136" s="28">
        <v>0</v>
      </c>
      <c r="N136" s="21">
        <f t="shared" ref="N136:N199" si="10">M136/F136</f>
        <v>0</v>
      </c>
      <c r="O136" s="28">
        <v>0</v>
      </c>
      <c r="P136" s="15"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148</v>
      </c>
      <c r="C137" s="19">
        <v>2</v>
      </c>
      <c r="D137" s="20">
        <v>52000</v>
      </c>
      <c r="E137" s="20">
        <v>50000</v>
      </c>
      <c r="F137" s="20">
        <f t="shared" si="9"/>
        <v>102000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0">
        <f t="shared" si="8"/>
        <v>102000</v>
      </c>
      <c r="M137" s="28">
        <v>75575</v>
      </c>
      <c r="N137" s="21">
        <f t="shared" si="10"/>
        <v>0.74093137254901964</v>
      </c>
      <c r="O137" s="28">
        <v>0</v>
      </c>
      <c r="P137" s="15"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9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0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149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0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150</v>
      </c>
      <c r="C140" s="19">
        <v>1</v>
      </c>
      <c r="D140" s="20">
        <v>26000</v>
      </c>
      <c r="E140" s="26" t="s">
        <v>108</v>
      </c>
      <c r="F140" s="20">
        <f t="shared" ref="F140:F203" si="11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2">F140</f>
        <v>26000</v>
      </c>
      <c r="M140" s="28">
        <v>26000</v>
      </c>
      <c r="N140" s="21">
        <f t="shared" si="10"/>
        <v>1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151</v>
      </c>
      <c r="C141" s="19">
        <v>1</v>
      </c>
      <c r="D141" s="20">
        <v>26000</v>
      </c>
      <c r="E141" s="26" t="s">
        <v>108</v>
      </c>
      <c r="F141" s="20">
        <f t="shared" si="11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2"/>
        <v>26000</v>
      </c>
      <c r="M141" s="28">
        <v>26000</v>
      </c>
      <c r="N141" s="21">
        <f t="shared" si="10"/>
        <v>1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152</v>
      </c>
      <c r="C142" s="19">
        <v>1</v>
      </c>
      <c r="D142" s="20">
        <v>26000</v>
      </c>
      <c r="E142" s="26" t="s">
        <v>108</v>
      </c>
      <c r="F142" s="20">
        <f t="shared" si="11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2"/>
        <v>26000</v>
      </c>
      <c r="M142" s="28">
        <v>26000</v>
      </c>
      <c r="N142" s="21">
        <f t="shared" si="10"/>
        <v>1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153</v>
      </c>
      <c r="C143" s="19">
        <v>1</v>
      </c>
      <c r="D143" s="20">
        <v>26000</v>
      </c>
      <c r="E143" s="26" t="s">
        <v>108</v>
      </c>
      <c r="F143" s="20">
        <f t="shared" si="11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2"/>
        <v>26000</v>
      </c>
      <c r="M143" s="28">
        <v>0</v>
      </c>
      <c r="N143" s="21">
        <f t="shared" si="10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154</v>
      </c>
      <c r="C144" s="19">
        <v>1</v>
      </c>
      <c r="D144" s="20">
        <v>26000</v>
      </c>
      <c r="E144" s="26" t="s">
        <v>108</v>
      </c>
      <c r="F144" s="20">
        <f t="shared" si="11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2"/>
        <v>26000</v>
      </c>
      <c r="M144" s="28">
        <v>26000</v>
      </c>
      <c r="N144" s="21">
        <f t="shared" si="10"/>
        <v>1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155</v>
      </c>
      <c r="C145" s="19">
        <v>1</v>
      </c>
      <c r="D145" s="20">
        <v>26000</v>
      </c>
      <c r="E145" s="26" t="s">
        <v>108</v>
      </c>
      <c r="F145" s="20">
        <f t="shared" si="11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2"/>
        <v>26000</v>
      </c>
      <c r="M145" s="28">
        <v>0</v>
      </c>
      <c r="N145" s="21">
        <f t="shared" si="10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156</v>
      </c>
      <c r="C146" s="19">
        <v>1</v>
      </c>
      <c r="D146" s="20">
        <v>26000</v>
      </c>
      <c r="E146" s="26" t="s">
        <v>108</v>
      </c>
      <c r="F146" s="20">
        <f t="shared" si="11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2"/>
        <v>26000</v>
      </c>
      <c r="M146" s="28">
        <v>26000</v>
      </c>
      <c r="N146" s="21">
        <f t="shared" si="10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157</v>
      </c>
      <c r="C147" s="19">
        <v>1</v>
      </c>
      <c r="D147" s="20">
        <v>26000</v>
      </c>
      <c r="E147" s="26" t="s">
        <v>108</v>
      </c>
      <c r="F147" s="20">
        <f t="shared" si="11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2"/>
        <v>26000</v>
      </c>
      <c r="M147" s="28">
        <v>0</v>
      </c>
      <c r="N147" s="21">
        <f t="shared" si="10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158</v>
      </c>
      <c r="C148" s="19">
        <v>1</v>
      </c>
      <c r="D148" s="20">
        <v>26000</v>
      </c>
      <c r="E148" s="26" t="s">
        <v>108</v>
      </c>
      <c r="F148" s="20">
        <f t="shared" si="11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2"/>
        <v>26000</v>
      </c>
      <c r="M148" s="28">
        <v>26000</v>
      </c>
      <c r="N148" s="21">
        <f t="shared" si="10"/>
        <v>1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159</v>
      </c>
      <c r="C149" s="19">
        <v>1</v>
      </c>
      <c r="D149" s="20">
        <v>26000</v>
      </c>
      <c r="E149" s="26" t="s">
        <v>108</v>
      </c>
      <c r="F149" s="20">
        <f t="shared" si="11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2"/>
        <v>26000</v>
      </c>
      <c r="M149" s="28">
        <v>0</v>
      </c>
      <c r="N149" s="21">
        <f t="shared" si="10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160</v>
      </c>
      <c r="C150" s="19">
        <v>1</v>
      </c>
      <c r="D150" s="20">
        <v>26000</v>
      </c>
      <c r="E150" s="26" t="s">
        <v>108</v>
      </c>
      <c r="F150" s="20">
        <f t="shared" si="11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2"/>
        <v>26000</v>
      </c>
      <c r="M150" s="28">
        <v>26000</v>
      </c>
      <c r="N150" s="21">
        <f t="shared" si="10"/>
        <v>1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161</v>
      </c>
      <c r="C151" s="19">
        <v>1</v>
      </c>
      <c r="D151" s="20">
        <v>26000</v>
      </c>
      <c r="E151" s="26" t="s">
        <v>108</v>
      </c>
      <c r="F151" s="20">
        <f t="shared" si="11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2"/>
        <v>26000</v>
      </c>
      <c r="M151" s="28">
        <v>0</v>
      </c>
      <c r="N151" s="21">
        <f t="shared" si="10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162</v>
      </c>
      <c r="C152" s="19">
        <v>1</v>
      </c>
      <c r="D152" s="20">
        <v>26000</v>
      </c>
      <c r="E152" s="26" t="s">
        <v>108</v>
      </c>
      <c r="F152" s="20">
        <f t="shared" si="11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2"/>
        <v>26000</v>
      </c>
      <c r="M152" s="28">
        <v>0</v>
      </c>
      <c r="N152" s="21">
        <f t="shared" si="10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163</v>
      </c>
      <c r="C153" s="19">
        <v>1</v>
      </c>
      <c r="D153" s="20">
        <v>26000</v>
      </c>
      <c r="E153" s="26" t="s">
        <v>108</v>
      </c>
      <c r="F153" s="20">
        <f t="shared" si="11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2"/>
        <v>26000</v>
      </c>
      <c r="M153" s="28">
        <v>26000</v>
      </c>
      <c r="N153" s="21">
        <f t="shared" si="10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164</v>
      </c>
      <c r="C154" s="19">
        <v>1</v>
      </c>
      <c r="D154" s="20">
        <v>26000</v>
      </c>
      <c r="E154" s="26" t="s">
        <v>108</v>
      </c>
      <c r="F154" s="20">
        <f t="shared" si="11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2"/>
        <v>26000</v>
      </c>
      <c r="M154" s="28">
        <v>0</v>
      </c>
      <c r="N154" s="21">
        <f t="shared" si="10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165</v>
      </c>
      <c r="C155" s="19">
        <v>1</v>
      </c>
      <c r="D155" s="20">
        <v>26000</v>
      </c>
      <c r="E155" s="26" t="s">
        <v>108</v>
      </c>
      <c r="F155" s="20">
        <f t="shared" si="11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2"/>
        <v>26000</v>
      </c>
      <c r="M155" s="28">
        <v>0</v>
      </c>
      <c r="N155" s="21">
        <f t="shared" si="10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166</v>
      </c>
      <c r="C156" s="19">
        <v>1</v>
      </c>
      <c r="D156" s="20">
        <v>26000</v>
      </c>
      <c r="E156" s="26" t="s">
        <v>108</v>
      </c>
      <c r="F156" s="20">
        <f t="shared" si="11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2"/>
        <v>26000</v>
      </c>
      <c r="M156" s="28">
        <v>17983</v>
      </c>
      <c r="N156" s="21">
        <f t="shared" si="10"/>
        <v>0.69165384615384617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167</v>
      </c>
      <c r="C157" s="19">
        <v>1</v>
      </c>
      <c r="D157" s="20">
        <v>26000</v>
      </c>
      <c r="E157" s="26" t="s">
        <v>108</v>
      </c>
      <c r="F157" s="20">
        <f t="shared" si="11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2"/>
        <v>26000</v>
      </c>
      <c r="M157" s="28">
        <v>26000</v>
      </c>
      <c r="N157" s="21">
        <f t="shared" si="10"/>
        <v>1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168</v>
      </c>
      <c r="C158" s="19">
        <v>1</v>
      </c>
      <c r="D158" s="20">
        <v>26000</v>
      </c>
      <c r="E158" s="26" t="s">
        <v>108</v>
      </c>
      <c r="F158" s="20">
        <f t="shared" si="11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2"/>
        <v>26000</v>
      </c>
      <c r="M158" s="28">
        <f>804-804</f>
        <v>0</v>
      </c>
      <c r="N158" s="21">
        <f t="shared" si="10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169</v>
      </c>
      <c r="C159" s="19">
        <v>1</v>
      </c>
      <c r="D159" s="20">
        <v>26000</v>
      </c>
      <c r="E159" s="26" t="s">
        <v>108</v>
      </c>
      <c r="F159" s="20">
        <f t="shared" si="11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2"/>
        <v>26000</v>
      </c>
      <c r="M159" s="28">
        <v>26000</v>
      </c>
      <c r="N159" s="21">
        <f t="shared" si="10"/>
        <v>1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170</v>
      </c>
      <c r="C160" s="19">
        <v>1</v>
      </c>
      <c r="D160" s="20">
        <v>26000</v>
      </c>
      <c r="E160" s="26" t="s">
        <v>108</v>
      </c>
      <c r="F160" s="20">
        <f t="shared" si="11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2"/>
        <v>26000</v>
      </c>
      <c r="M160" s="28">
        <v>26000</v>
      </c>
      <c r="N160" s="21">
        <f t="shared" si="10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171</v>
      </c>
      <c r="C161" s="19">
        <v>1</v>
      </c>
      <c r="D161" s="20">
        <v>26000</v>
      </c>
      <c r="E161" s="26" t="s">
        <v>108</v>
      </c>
      <c r="F161" s="20">
        <f t="shared" si="11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2"/>
        <v>26000</v>
      </c>
      <c r="M161" s="28">
        <v>26000</v>
      </c>
      <c r="N161" s="21">
        <f t="shared" si="10"/>
        <v>1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172</v>
      </c>
      <c r="C162" s="19">
        <v>1</v>
      </c>
      <c r="D162" s="20">
        <v>26000</v>
      </c>
      <c r="E162" s="26" t="s">
        <v>108</v>
      </c>
      <c r="F162" s="20">
        <f t="shared" si="11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2"/>
        <v>26000</v>
      </c>
      <c r="M162" s="28">
        <v>0</v>
      </c>
      <c r="N162" s="21">
        <f t="shared" si="10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173</v>
      </c>
      <c r="C163" s="19">
        <v>1</v>
      </c>
      <c r="D163" s="20">
        <v>26000</v>
      </c>
      <c r="E163" s="26" t="s">
        <v>108</v>
      </c>
      <c r="F163" s="20">
        <f t="shared" si="11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2"/>
        <v>26000</v>
      </c>
      <c r="M163" s="28">
        <v>26000</v>
      </c>
      <c r="N163" s="21">
        <f t="shared" si="10"/>
        <v>1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174</v>
      </c>
      <c r="C164" s="19">
        <v>1</v>
      </c>
      <c r="D164" s="20">
        <v>26000</v>
      </c>
      <c r="E164" s="26" t="s">
        <v>108</v>
      </c>
      <c r="F164" s="20">
        <f t="shared" si="11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2"/>
        <v>26000</v>
      </c>
      <c r="M164" s="28">
        <v>26000</v>
      </c>
      <c r="N164" s="21">
        <f t="shared" si="10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175</v>
      </c>
      <c r="C165" s="19">
        <v>1</v>
      </c>
      <c r="D165" s="20">
        <v>26000</v>
      </c>
      <c r="E165" s="26" t="s">
        <v>108</v>
      </c>
      <c r="F165" s="20">
        <f t="shared" si="11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2"/>
        <v>26000</v>
      </c>
      <c r="M165" s="28">
        <v>1291.07</v>
      </c>
      <c r="N165" s="21">
        <f t="shared" si="10"/>
        <v>4.965653846153846E-2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176</v>
      </c>
      <c r="C166" s="19">
        <v>1</v>
      </c>
      <c r="D166" s="20">
        <v>26000</v>
      </c>
      <c r="E166" s="26" t="s">
        <v>108</v>
      </c>
      <c r="F166" s="20">
        <f t="shared" si="11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2"/>
        <v>26000</v>
      </c>
      <c r="M166" s="28">
        <v>0</v>
      </c>
      <c r="N166" s="21">
        <f t="shared" si="10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177</v>
      </c>
      <c r="C167" s="19">
        <v>1</v>
      </c>
      <c r="D167" s="20">
        <v>26000</v>
      </c>
      <c r="E167" s="26" t="s">
        <v>108</v>
      </c>
      <c r="F167" s="20">
        <f t="shared" si="11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2"/>
        <v>26000</v>
      </c>
      <c r="M167" s="28">
        <v>26000</v>
      </c>
      <c r="N167" s="21">
        <f t="shared" si="10"/>
        <v>1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178</v>
      </c>
      <c r="C168" s="19">
        <v>1</v>
      </c>
      <c r="D168" s="20">
        <v>26000</v>
      </c>
      <c r="E168" s="26" t="s">
        <v>108</v>
      </c>
      <c r="F168" s="20">
        <f t="shared" si="11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2"/>
        <v>26000</v>
      </c>
      <c r="M168" s="28">
        <v>0</v>
      </c>
      <c r="N168" s="21">
        <f t="shared" si="10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1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2"/>
        <v>26000</v>
      </c>
      <c r="M169" s="28">
        <f>26000-26000</f>
        <v>0</v>
      </c>
      <c r="N169" s="21">
        <f t="shared" si="10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179</v>
      </c>
      <c r="C170" s="19">
        <v>1</v>
      </c>
      <c r="D170" s="20">
        <v>26000</v>
      </c>
      <c r="E170" s="26" t="s">
        <v>108</v>
      </c>
      <c r="F170" s="20">
        <f t="shared" si="11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2"/>
        <v>26000</v>
      </c>
      <c r="M170" s="28">
        <v>26000</v>
      </c>
      <c r="N170" s="21">
        <f t="shared" si="10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180</v>
      </c>
      <c r="C171" s="19">
        <v>1</v>
      </c>
      <c r="D171" s="20">
        <v>26000</v>
      </c>
      <c r="E171" s="26" t="s">
        <v>108</v>
      </c>
      <c r="F171" s="20">
        <f t="shared" si="11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2"/>
        <v>26000</v>
      </c>
      <c r="M171" s="28">
        <v>26000</v>
      </c>
      <c r="N171" s="21">
        <f t="shared" si="10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181</v>
      </c>
      <c r="C172" s="19">
        <v>1</v>
      </c>
      <c r="D172" s="20">
        <v>26000</v>
      </c>
      <c r="E172" s="26" t="s">
        <v>108</v>
      </c>
      <c r="F172" s="20">
        <f t="shared" si="11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2"/>
        <v>26000</v>
      </c>
      <c r="M172" s="28">
        <v>26000</v>
      </c>
      <c r="N172" s="21">
        <f t="shared" si="10"/>
        <v>1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182</v>
      </c>
      <c r="C173" s="19">
        <v>1</v>
      </c>
      <c r="D173" s="20">
        <v>26000</v>
      </c>
      <c r="E173" s="26" t="s">
        <v>108</v>
      </c>
      <c r="F173" s="20">
        <f t="shared" si="11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2"/>
        <v>26000</v>
      </c>
      <c r="M173" s="28">
        <v>0</v>
      </c>
      <c r="N173" s="21">
        <f t="shared" si="10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183</v>
      </c>
      <c r="C174" s="19">
        <v>1</v>
      </c>
      <c r="D174" s="20">
        <v>26000</v>
      </c>
      <c r="E174" s="26" t="s">
        <v>108</v>
      </c>
      <c r="F174" s="20">
        <f t="shared" si="11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2"/>
        <v>26000</v>
      </c>
      <c r="M174" s="28">
        <v>26000</v>
      </c>
      <c r="N174" s="21">
        <f t="shared" si="10"/>
        <v>1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184</v>
      </c>
      <c r="C175" s="19">
        <v>1</v>
      </c>
      <c r="D175" s="20">
        <v>0</v>
      </c>
      <c r="E175" s="26" t="s">
        <v>108</v>
      </c>
      <c r="F175" s="20">
        <f t="shared" si="11"/>
        <v>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2"/>
        <v>0</v>
      </c>
      <c r="M175" s="28">
        <v>0</v>
      </c>
      <c r="N175" s="21"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185</v>
      </c>
      <c r="C176" s="19">
        <v>1</v>
      </c>
      <c r="D176" s="20">
        <v>26000</v>
      </c>
      <c r="E176" s="26" t="s">
        <v>108</v>
      </c>
      <c r="F176" s="20">
        <f t="shared" si="11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2"/>
        <v>26000</v>
      </c>
      <c r="M176" s="28">
        <v>26000</v>
      </c>
      <c r="N176" s="21">
        <f t="shared" si="10"/>
        <v>1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186</v>
      </c>
      <c r="C177" s="19">
        <v>1</v>
      </c>
      <c r="D177" s="20">
        <v>26000</v>
      </c>
      <c r="E177" s="26" t="s">
        <v>108</v>
      </c>
      <c r="F177" s="20">
        <f t="shared" si="11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2"/>
        <v>26000</v>
      </c>
      <c r="M177" s="28">
        <v>0</v>
      </c>
      <c r="N177" s="21">
        <f t="shared" si="10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187</v>
      </c>
      <c r="C178" s="19">
        <v>1</v>
      </c>
      <c r="D178" s="20">
        <v>26000</v>
      </c>
      <c r="E178" s="26" t="s">
        <v>108</v>
      </c>
      <c r="F178" s="20">
        <f t="shared" si="11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2"/>
        <v>26000</v>
      </c>
      <c r="M178" s="28">
        <v>26000</v>
      </c>
      <c r="N178" s="21">
        <f t="shared" si="10"/>
        <v>1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188</v>
      </c>
      <c r="C179" s="19">
        <v>1</v>
      </c>
      <c r="D179" s="20">
        <v>26000</v>
      </c>
      <c r="E179" s="26" t="s">
        <v>108</v>
      </c>
      <c r="F179" s="20">
        <f t="shared" si="11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2"/>
        <v>26000</v>
      </c>
      <c r="M179" s="28">
        <v>26000</v>
      </c>
      <c r="N179" s="21">
        <f t="shared" si="10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189</v>
      </c>
      <c r="C180" s="19">
        <v>1</v>
      </c>
      <c r="D180" s="20">
        <v>26000</v>
      </c>
      <c r="E180" s="26" t="s">
        <v>108</v>
      </c>
      <c r="F180" s="20">
        <f t="shared" si="11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2"/>
        <v>26000</v>
      </c>
      <c r="M180" s="28">
        <v>26000</v>
      </c>
      <c r="N180" s="21">
        <f t="shared" si="10"/>
        <v>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190</v>
      </c>
      <c r="C181" s="19">
        <v>1</v>
      </c>
      <c r="D181" s="20">
        <v>26000</v>
      </c>
      <c r="E181" s="26" t="s">
        <v>108</v>
      </c>
      <c r="F181" s="20">
        <f t="shared" si="11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2"/>
        <v>26000</v>
      </c>
      <c r="M181" s="28">
        <v>26000</v>
      </c>
      <c r="N181" s="21">
        <f t="shared" si="10"/>
        <v>1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191</v>
      </c>
      <c r="C182" s="19">
        <v>1</v>
      </c>
      <c r="D182" s="20">
        <v>26000</v>
      </c>
      <c r="E182" s="26" t="s">
        <v>108</v>
      </c>
      <c r="F182" s="20">
        <f t="shared" si="11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2"/>
        <v>26000</v>
      </c>
      <c r="M182" s="28">
        <v>0</v>
      </c>
      <c r="N182" s="21">
        <f t="shared" si="10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192</v>
      </c>
      <c r="C183" s="19">
        <v>1</v>
      </c>
      <c r="D183" s="20">
        <v>26000</v>
      </c>
      <c r="E183" s="26" t="s">
        <v>108</v>
      </c>
      <c r="F183" s="20">
        <f t="shared" si="11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2"/>
        <v>26000</v>
      </c>
      <c r="M183" s="28">
        <v>26000</v>
      </c>
      <c r="N183" s="21">
        <f t="shared" si="10"/>
        <v>1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193</v>
      </c>
      <c r="C184" s="19">
        <v>1</v>
      </c>
      <c r="D184" s="20">
        <v>26000</v>
      </c>
      <c r="E184" s="26" t="s">
        <v>108</v>
      </c>
      <c r="F184" s="20">
        <f t="shared" si="11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2"/>
        <v>26000</v>
      </c>
      <c r="M184" s="28">
        <v>0</v>
      </c>
      <c r="N184" s="21">
        <f t="shared" si="10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194</v>
      </c>
      <c r="C185" s="19">
        <v>1</v>
      </c>
      <c r="D185" s="20">
        <v>26000</v>
      </c>
      <c r="E185" s="26" t="s">
        <v>108</v>
      </c>
      <c r="F185" s="20">
        <f t="shared" si="11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2"/>
        <v>26000</v>
      </c>
      <c r="M185" s="28">
        <v>0</v>
      </c>
      <c r="N185" s="21">
        <f t="shared" si="10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195</v>
      </c>
      <c r="C186" s="19">
        <v>1</v>
      </c>
      <c r="D186" s="20">
        <v>26000</v>
      </c>
      <c r="E186" s="26" t="s">
        <v>108</v>
      </c>
      <c r="F186" s="20">
        <f t="shared" si="11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2"/>
        <v>26000</v>
      </c>
      <c r="M186" s="28">
        <v>0</v>
      </c>
      <c r="N186" s="21">
        <f t="shared" si="10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196</v>
      </c>
      <c r="C187" s="19">
        <v>1</v>
      </c>
      <c r="D187" s="20">
        <v>26000</v>
      </c>
      <c r="E187" s="26" t="s">
        <v>108</v>
      </c>
      <c r="F187" s="20">
        <f t="shared" si="11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2"/>
        <v>26000</v>
      </c>
      <c r="M187" s="28">
        <v>26000</v>
      </c>
      <c r="N187" s="21">
        <f t="shared" si="10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197</v>
      </c>
      <c r="C188" s="19">
        <v>1</v>
      </c>
      <c r="D188" s="20">
        <v>26000</v>
      </c>
      <c r="E188" s="26" t="s">
        <v>108</v>
      </c>
      <c r="F188" s="20">
        <f t="shared" si="11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2"/>
        <v>26000</v>
      </c>
      <c r="M188" s="28">
        <v>16430</v>
      </c>
      <c r="N188" s="21">
        <f t="shared" si="10"/>
        <v>0.63192307692307692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198</v>
      </c>
      <c r="C189" s="19">
        <v>1</v>
      </c>
      <c r="D189" s="20">
        <v>26000</v>
      </c>
      <c r="E189" s="26" t="s">
        <v>108</v>
      </c>
      <c r="F189" s="20">
        <f t="shared" si="11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2"/>
        <v>26000</v>
      </c>
      <c r="M189" s="28">
        <v>26000</v>
      </c>
      <c r="N189" s="21">
        <f t="shared" si="10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199</v>
      </c>
      <c r="C190" s="19">
        <v>1</v>
      </c>
      <c r="D190" s="20">
        <v>26000</v>
      </c>
      <c r="E190" s="26" t="s">
        <v>108</v>
      </c>
      <c r="F190" s="20">
        <f t="shared" si="11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2"/>
        <v>26000</v>
      </c>
      <c r="M190" s="28">
        <v>26000</v>
      </c>
      <c r="N190" s="21">
        <f t="shared" si="10"/>
        <v>1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200</v>
      </c>
      <c r="C191" s="19">
        <v>1</v>
      </c>
      <c r="D191" s="20">
        <v>26000</v>
      </c>
      <c r="E191" s="26" t="s">
        <v>108</v>
      </c>
      <c r="F191" s="20">
        <f t="shared" si="11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2"/>
        <v>26000</v>
      </c>
      <c r="M191" s="28">
        <v>26000</v>
      </c>
      <c r="N191" s="21">
        <f t="shared" si="10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201</v>
      </c>
      <c r="C192" s="19">
        <v>1</v>
      </c>
      <c r="D192" s="20">
        <v>26000</v>
      </c>
      <c r="E192" s="26" t="s">
        <v>108</v>
      </c>
      <c r="F192" s="20">
        <f t="shared" si="11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2"/>
        <v>26000</v>
      </c>
      <c r="M192" s="28">
        <f>26000-26000</f>
        <v>0</v>
      </c>
      <c r="N192" s="21">
        <f t="shared" si="10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202</v>
      </c>
      <c r="C193" s="19">
        <v>1</v>
      </c>
      <c r="D193" s="20">
        <v>26000</v>
      </c>
      <c r="E193" s="26" t="s">
        <v>108</v>
      </c>
      <c r="F193" s="20">
        <f t="shared" si="11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2"/>
        <v>26000</v>
      </c>
      <c r="M193" s="28">
        <v>26000</v>
      </c>
      <c r="N193" s="21">
        <f t="shared" si="10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203</v>
      </c>
      <c r="C194" s="19">
        <v>1</v>
      </c>
      <c r="D194" s="20">
        <v>26000</v>
      </c>
      <c r="E194" s="26" t="s">
        <v>108</v>
      </c>
      <c r="F194" s="20">
        <f t="shared" si="11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2"/>
        <v>26000</v>
      </c>
      <c r="M194" s="28">
        <v>26000</v>
      </c>
      <c r="N194" s="21">
        <f t="shared" si="10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204</v>
      </c>
      <c r="C195" s="19">
        <v>1</v>
      </c>
      <c r="D195" s="20">
        <v>26000</v>
      </c>
      <c r="E195" s="26" t="s">
        <v>108</v>
      </c>
      <c r="F195" s="20">
        <f t="shared" si="11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2"/>
        <v>26000</v>
      </c>
      <c r="M195" s="28">
        <v>26000</v>
      </c>
      <c r="N195" s="21">
        <f t="shared" si="10"/>
        <v>1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205</v>
      </c>
      <c r="C196" s="19">
        <v>1</v>
      </c>
      <c r="D196" s="20">
        <v>26000</v>
      </c>
      <c r="E196" s="26" t="s">
        <v>108</v>
      </c>
      <c r="F196" s="20">
        <f t="shared" si="11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2"/>
        <v>26000</v>
      </c>
      <c r="M196" s="28">
        <v>26000</v>
      </c>
      <c r="N196" s="21">
        <f t="shared" si="10"/>
        <v>1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206</v>
      </c>
      <c r="C197" s="19">
        <v>1</v>
      </c>
      <c r="D197" s="20">
        <v>26000</v>
      </c>
      <c r="E197" s="26" t="s">
        <v>108</v>
      </c>
      <c r="F197" s="20">
        <f t="shared" si="11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2"/>
        <v>26000</v>
      </c>
      <c r="M197" s="28">
        <v>0</v>
      </c>
      <c r="N197" s="21">
        <f t="shared" si="10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207</v>
      </c>
      <c r="C198" s="19">
        <v>1</v>
      </c>
      <c r="D198" s="20">
        <v>26000</v>
      </c>
      <c r="E198" s="26" t="s">
        <v>108</v>
      </c>
      <c r="F198" s="20">
        <f t="shared" si="11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2"/>
        <v>26000</v>
      </c>
      <c r="M198" s="28">
        <v>26000</v>
      </c>
      <c r="N198" s="21">
        <f t="shared" si="10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208</v>
      </c>
      <c r="C199" s="19">
        <v>1</v>
      </c>
      <c r="D199" s="20">
        <v>26000</v>
      </c>
      <c r="E199" s="26" t="s">
        <v>108</v>
      </c>
      <c r="F199" s="20">
        <f t="shared" si="11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2"/>
        <v>26000</v>
      </c>
      <c r="M199" s="28">
        <v>26000</v>
      </c>
      <c r="N199" s="21">
        <f t="shared" si="10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209</v>
      </c>
      <c r="C200" s="19">
        <v>1</v>
      </c>
      <c r="D200" s="20">
        <v>26000</v>
      </c>
      <c r="E200" s="26" t="s">
        <v>108</v>
      </c>
      <c r="F200" s="20">
        <f t="shared" si="11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2"/>
        <v>26000</v>
      </c>
      <c r="M200" s="28">
        <v>0</v>
      </c>
      <c r="N200" s="21">
        <f t="shared" ref="N200:N207" si="13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210</v>
      </c>
      <c r="C201" s="19">
        <v>1</v>
      </c>
      <c r="D201" s="20">
        <v>26000</v>
      </c>
      <c r="E201" s="26" t="s">
        <v>108</v>
      </c>
      <c r="F201" s="20">
        <f t="shared" si="11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2"/>
        <v>26000</v>
      </c>
      <c r="M201" s="28">
        <v>0</v>
      </c>
      <c r="N201" s="21">
        <f t="shared" si="13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211</v>
      </c>
      <c r="C202" s="19">
        <v>1</v>
      </c>
      <c r="D202" s="20">
        <v>26000</v>
      </c>
      <c r="E202" s="26" t="s">
        <v>108</v>
      </c>
      <c r="F202" s="20">
        <f t="shared" si="11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2"/>
        <v>26000</v>
      </c>
      <c r="M202" s="28">
        <v>26000</v>
      </c>
      <c r="N202" s="21">
        <f t="shared" si="13"/>
        <v>1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212</v>
      </c>
      <c r="C203" s="19">
        <v>1</v>
      </c>
      <c r="D203" s="20">
        <v>26000</v>
      </c>
      <c r="E203" s="26" t="s">
        <v>108</v>
      </c>
      <c r="F203" s="20">
        <f t="shared" si="11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2"/>
        <v>26000</v>
      </c>
      <c r="M203" s="28">
        <v>26000</v>
      </c>
      <c r="N203" s="21">
        <f t="shared" si="13"/>
        <v>1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213</v>
      </c>
      <c r="C204" s="19">
        <v>1</v>
      </c>
      <c r="D204" s="20">
        <v>26000</v>
      </c>
      <c r="E204" s="26" t="s">
        <v>108</v>
      </c>
      <c r="F204" s="20">
        <f t="shared" ref="F204:F207" si="14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5">F204</f>
        <v>26000</v>
      </c>
      <c r="M204" s="28">
        <v>26000</v>
      </c>
      <c r="N204" s="21">
        <f t="shared" si="13"/>
        <v>1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214</v>
      </c>
      <c r="C205" s="19">
        <v>1</v>
      </c>
      <c r="D205" s="20">
        <v>26000</v>
      </c>
      <c r="E205" s="26" t="s">
        <v>108</v>
      </c>
      <c r="F205" s="20">
        <f t="shared" si="14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5"/>
        <v>26000</v>
      </c>
      <c r="M205" s="28">
        <v>26000</v>
      </c>
      <c r="N205" s="21">
        <f t="shared" si="13"/>
        <v>1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215</v>
      </c>
      <c r="C206" s="19">
        <v>1</v>
      </c>
      <c r="D206" s="20">
        <v>26000</v>
      </c>
      <c r="E206" s="26" t="s">
        <v>108</v>
      </c>
      <c r="F206" s="20">
        <f t="shared" si="14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5"/>
        <v>26000</v>
      </c>
      <c r="M206" s="28">
        <v>26000</v>
      </c>
      <c r="N206" s="21">
        <f t="shared" si="13"/>
        <v>1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216</v>
      </c>
      <c r="C207" s="19">
        <v>1</v>
      </c>
      <c r="D207" s="20">
        <v>26000</v>
      </c>
      <c r="E207" s="26" t="s">
        <v>108</v>
      </c>
      <c r="F207" s="20">
        <f t="shared" si="14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5"/>
        <v>26000</v>
      </c>
      <c r="M207" s="28">
        <v>0</v>
      </c>
      <c r="N207" s="21">
        <f t="shared" si="13"/>
        <v>0</v>
      </c>
      <c r="O207" s="28">
        <v>0</v>
      </c>
      <c r="P207" s="15">
        <v>0</v>
      </c>
    </row>
    <row r="208" spans="1:21" ht="15.75" thickBot="1" x14ac:dyDescent="0.3">
      <c r="A208" s="31" t="s">
        <v>218</v>
      </c>
      <c r="B208" s="32" t="s">
        <v>218</v>
      </c>
      <c r="C208" s="33" t="s">
        <v>218</v>
      </c>
      <c r="D208" s="33" t="s">
        <v>218</v>
      </c>
      <c r="E208" s="33" t="s">
        <v>218</v>
      </c>
      <c r="F208" s="33" t="s">
        <v>218</v>
      </c>
      <c r="G208" s="33" t="s">
        <v>218</v>
      </c>
      <c r="H208" s="33" t="s">
        <v>218</v>
      </c>
      <c r="I208" s="33" t="s">
        <v>218</v>
      </c>
      <c r="J208" s="33" t="s">
        <v>218</v>
      </c>
      <c r="K208" s="33" t="s">
        <v>218</v>
      </c>
      <c r="L208" s="9" t="s">
        <v>111</v>
      </c>
      <c r="M208" s="27">
        <f>SUM(M7:M207)</f>
        <v>23902022.439999998</v>
      </c>
      <c r="N208" s="33" t="s">
        <v>218</v>
      </c>
      <c r="O208" s="27">
        <f>SUM(O7:O207)</f>
        <v>2259557.88</v>
      </c>
      <c r="P208" s="34" t="s">
        <v>218</v>
      </c>
      <c r="Q208" s="35" t="s">
        <v>217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217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E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XVIII</vt:lpstr>
      <vt:lpstr>'Series XVIII'!Print_Titles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E</dc:title>
  <dc:creator>Snellings, Christina (DOE)</dc:creator>
  <cp:lastModifiedBy>VITA Program</cp:lastModifiedBy>
  <cp:lastPrinted>2017-05-22T13:01:16Z</cp:lastPrinted>
  <dcterms:created xsi:type="dcterms:W3CDTF">2016-05-24T11:42:45Z</dcterms:created>
  <dcterms:modified xsi:type="dcterms:W3CDTF">2019-05-23T14:25:37Z</dcterms:modified>
</cp:coreProperties>
</file>